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5405\Downloads\"/>
    </mc:Choice>
  </mc:AlternateContent>
  <xr:revisionPtr revIDLastSave="0" documentId="8_{3DD51E6A-2A74-4DE9-AFFB-DFFCEBA959EB}" xr6:coauthVersionLast="47" xr6:coauthVersionMax="47" xr10:uidLastSave="{00000000-0000-0000-0000-000000000000}"/>
  <workbookProtection workbookAlgorithmName="SHA-512" workbookHashValue="uXhKT54VcEAywuqYC6OR9SidMZequC0qG/P1K2u1pE2JLfWzzdT4vzYyp1txvJrDSuKM6pgyn6Ap033jy9aylg==" workbookSaltValue="UcLDtcpPAuvInPStU6gQDA==" workbookSpinCount="100000" lockStructure="1"/>
  <bookViews>
    <workbookView xWindow="-120" yWindow="-120" windowWidth="29040" windowHeight="15840" xr2:uid="{00000000-000D-0000-FFFF-FFFF00000000}"/>
  </bookViews>
  <sheets>
    <sheet name="Summary" sheetId="1" r:id="rId1"/>
    <sheet name="DC37" sheetId="2" r:id="rId2"/>
    <sheet name="DC38" sheetId="3" r:id="rId3"/>
    <sheet name="DC39" sheetId="4" r:id="rId4"/>
    <sheet name="DC40" sheetId="5" r:id="rId5"/>
    <sheet name="NW371" sheetId="6" r:id="rId6"/>
    <sheet name="NW372" sheetId="7" r:id="rId7"/>
    <sheet name="NW373" sheetId="8" r:id="rId8"/>
    <sheet name="NW374" sheetId="9" r:id="rId9"/>
    <sheet name="NW375" sheetId="10" r:id="rId10"/>
    <sheet name="NW381" sheetId="11" r:id="rId11"/>
    <sheet name="NW382" sheetId="12" r:id="rId12"/>
    <sheet name="NW383" sheetId="13" r:id="rId13"/>
    <sheet name="NW384" sheetId="14" r:id="rId14"/>
    <sheet name="NW385" sheetId="15" r:id="rId15"/>
    <sheet name="NW392" sheetId="16" r:id="rId16"/>
    <sheet name="NW393" sheetId="17" r:id="rId17"/>
    <sheet name="NW394" sheetId="18" r:id="rId18"/>
    <sheet name="NW396" sheetId="19" r:id="rId19"/>
    <sheet name="NW397" sheetId="20" r:id="rId20"/>
    <sheet name="NW403" sheetId="21" r:id="rId21"/>
    <sheet name="NW404" sheetId="22" r:id="rId22"/>
    <sheet name="NW405" sheetId="23" r:id="rId23"/>
  </sheets>
  <definedNames>
    <definedName name="_xlnm.Print_Area" localSheetId="1">'DC37'!$A$1:$X$127</definedName>
    <definedName name="_xlnm.Print_Area" localSheetId="2">'DC38'!$A$1:$X$127</definedName>
    <definedName name="_xlnm.Print_Area" localSheetId="3">'DC39'!$A$1:$X$127</definedName>
    <definedName name="_xlnm.Print_Area" localSheetId="4">'DC40'!$A$1:$X$127</definedName>
    <definedName name="_xlnm.Print_Area" localSheetId="5">'NW371'!$A$1:$X$127</definedName>
    <definedName name="_xlnm.Print_Area" localSheetId="6">'NW372'!$A$1:$X$127</definedName>
    <definedName name="_xlnm.Print_Area" localSheetId="7">'NW373'!$A$1:$X$127</definedName>
    <definedName name="_xlnm.Print_Area" localSheetId="8">'NW374'!$A$1:$X$127</definedName>
    <definedName name="_xlnm.Print_Area" localSheetId="9">'NW375'!$A$1:$X$127</definedName>
    <definedName name="_xlnm.Print_Area" localSheetId="10">'NW381'!$A$1:$X$127</definedName>
    <definedName name="_xlnm.Print_Area" localSheetId="11">'NW382'!$A$1:$X$127</definedName>
    <definedName name="_xlnm.Print_Area" localSheetId="12">'NW383'!$A$1:$X$127</definedName>
    <definedName name="_xlnm.Print_Area" localSheetId="13">'NW384'!$A$1:$X$127</definedName>
    <definedName name="_xlnm.Print_Area" localSheetId="14">'NW385'!$A$1:$X$127</definedName>
    <definedName name="_xlnm.Print_Area" localSheetId="15">'NW392'!$A$1:$X$127</definedName>
    <definedName name="_xlnm.Print_Area" localSheetId="16">'NW393'!$A$1:$X$127</definedName>
    <definedName name="_xlnm.Print_Area" localSheetId="17">'NW394'!$A$1:$X$127</definedName>
    <definedName name="_xlnm.Print_Area" localSheetId="18">'NW396'!$A$1:$X$127</definedName>
    <definedName name="_xlnm.Print_Area" localSheetId="19">'NW397'!$A$1:$X$127</definedName>
    <definedName name="_xlnm.Print_Area" localSheetId="20">'NW403'!$A$1:$X$127</definedName>
    <definedName name="_xlnm.Print_Area" localSheetId="21">'NW404'!$A$1:$X$127</definedName>
    <definedName name="_xlnm.Print_Area" localSheetId="22">'NW405'!$A$1:$X$127</definedName>
    <definedName name="_xlnm.Print_Area" localSheetId="0">Summary!$A$1:$X$127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13" i="2" l="1"/>
  <c r="V113" i="2"/>
  <c r="Q113" i="2"/>
  <c r="P113" i="2"/>
  <c r="O113" i="2"/>
  <c r="N113" i="2"/>
  <c r="M113" i="2"/>
  <c r="S113" i="2" s="1"/>
  <c r="L113" i="2"/>
  <c r="R113" i="2" s="1"/>
  <c r="K113" i="2"/>
  <c r="J113" i="2"/>
  <c r="I113" i="2"/>
  <c r="H113" i="2"/>
  <c r="G113" i="2"/>
  <c r="F113" i="2"/>
  <c r="E113" i="2"/>
  <c r="U113" i="2" s="1"/>
  <c r="D113" i="2"/>
  <c r="C113" i="2"/>
  <c r="B113" i="2"/>
  <c r="Q112" i="2"/>
  <c r="P112" i="2"/>
  <c r="O112" i="2"/>
  <c r="N112" i="2"/>
  <c r="U111" i="2"/>
  <c r="T111" i="2"/>
  <c r="S111" i="2"/>
  <c r="R111" i="2"/>
  <c r="S110" i="2"/>
  <c r="R110" i="2"/>
  <c r="E110" i="2"/>
  <c r="U110" i="2" s="1"/>
  <c r="S109" i="2"/>
  <c r="R109" i="2"/>
  <c r="E109" i="2"/>
  <c r="U109" i="2" s="1"/>
  <c r="S108" i="2"/>
  <c r="R108" i="2"/>
  <c r="E108" i="2"/>
  <c r="U108" i="2" s="1"/>
  <c r="S107" i="2"/>
  <c r="R107" i="2"/>
  <c r="E107" i="2"/>
  <c r="T107" i="2" s="1"/>
  <c r="S106" i="2"/>
  <c r="R106" i="2"/>
  <c r="E106" i="2"/>
  <c r="T106" i="2" s="1"/>
  <c r="S105" i="2"/>
  <c r="R105" i="2"/>
  <c r="E105" i="2"/>
  <c r="T105" i="2" s="1"/>
  <c r="S104" i="2"/>
  <c r="R104" i="2"/>
  <c r="E104" i="2"/>
  <c r="T104" i="2" s="1"/>
  <c r="S103" i="2"/>
  <c r="R103" i="2"/>
  <c r="E103" i="2"/>
  <c r="U103" i="2" s="1"/>
  <c r="S102" i="2"/>
  <c r="R102" i="2"/>
  <c r="E102" i="2"/>
  <c r="U102" i="2" s="1"/>
  <c r="S101" i="2"/>
  <c r="R101" i="2"/>
  <c r="E101" i="2"/>
  <c r="U101" i="2" s="1"/>
  <c r="S100" i="2"/>
  <c r="R100" i="2"/>
  <c r="E100" i="2"/>
  <c r="S99" i="2"/>
  <c r="R99" i="2"/>
  <c r="E99" i="2"/>
  <c r="T99" i="2" s="1"/>
  <c r="S98" i="2"/>
  <c r="R98" i="2"/>
  <c r="E98" i="2"/>
  <c r="T98" i="2" s="1"/>
  <c r="S97" i="2"/>
  <c r="R97" i="2"/>
  <c r="E97" i="2"/>
  <c r="S96" i="2"/>
  <c r="R96" i="2"/>
  <c r="E96" i="2"/>
  <c r="T96" i="2" s="1"/>
  <c r="W95" i="2"/>
  <c r="W112" i="2" s="1"/>
  <c r="V95" i="2"/>
  <c r="V112" i="2" s="1"/>
  <c r="M95" i="2"/>
  <c r="M112" i="2" s="1"/>
  <c r="S112" i="2" s="1"/>
  <c r="L95" i="2"/>
  <c r="R95" i="2" s="1"/>
  <c r="K95" i="2"/>
  <c r="K112" i="2" s="1"/>
  <c r="J95" i="2"/>
  <c r="J112" i="2" s="1"/>
  <c r="I95" i="2"/>
  <c r="I112" i="2" s="1"/>
  <c r="H95" i="2"/>
  <c r="H112" i="2" s="1"/>
  <c r="G95" i="2"/>
  <c r="G112" i="2" s="1"/>
  <c r="F95" i="2"/>
  <c r="F112" i="2" s="1"/>
  <c r="D95" i="2"/>
  <c r="D112" i="2" s="1"/>
  <c r="C95" i="2"/>
  <c r="C112" i="2" s="1"/>
  <c r="B95" i="2"/>
  <c r="B112" i="2" s="1"/>
  <c r="W113" i="3"/>
  <c r="V113" i="3"/>
  <c r="Q113" i="3"/>
  <c r="P113" i="3"/>
  <c r="O113" i="3"/>
  <c r="N113" i="3"/>
  <c r="M113" i="3"/>
  <c r="S113" i="3" s="1"/>
  <c r="L113" i="3"/>
  <c r="R113" i="3" s="1"/>
  <c r="K113" i="3"/>
  <c r="J113" i="3"/>
  <c r="I113" i="3"/>
  <c r="H113" i="3"/>
  <c r="G113" i="3"/>
  <c r="F113" i="3"/>
  <c r="E113" i="3"/>
  <c r="T113" i="3" s="1"/>
  <c r="D113" i="3"/>
  <c r="C113" i="3"/>
  <c r="B113" i="3"/>
  <c r="Q112" i="3"/>
  <c r="P112" i="3"/>
  <c r="O112" i="3"/>
  <c r="N112" i="3"/>
  <c r="U111" i="3"/>
  <c r="T111" i="3"/>
  <c r="S111" i="3"/>
  <c r="R111" i="3"/>
  <c r="S110" i="3"/>
  <c r="R110" i="3"/>
  <c r="E110" i="3"/>
  <c r="U110" i="3" s="1"/>
  <c r="S109" i="3"/>
  <c r="R109" i="3"/>
  <c r="E109" i="3"/>
  <c r="U109" i="3" s="1"/>
  <c r="S108" i="3"/>
  <c r="R108" i="3"/>
  <c r="E108" i="3"/>
  <c r="T108" i="3" s="1"/>
  <c r="S107" i="3"/>
  <c r="R107" i="3"/>
  <c r="E107" i="3"/>
  <c r="T107" i="3" s="1"/>
  <c r="U106" i="3"/>
  <c r="S106" i="3"/>
  <c r="R106" i="3"/>
  <c r="E106" i="3"/>
  <c r="T106" i="3" s="1"/>
  <c r="S105" i="3"/>
  <c r="R105" i="3"/>
  <c r="E105" i="3"/>
  <c r="T105" i="3" s="1"/>
  <c r="S104" i="3"/>
  <c r="R104" i="3"/>
  <c r="E104" i="3"/>
  <c r="S103" i="3"/>
  <c r="R103" i="3"/>
  <c r="E103" i="3"/>
  <c r="U103" i="3" s="1"/>
  <c r="S102" i="3"/>
  <c r="R102" i="3"/>
  <c r="E102" i="3"/>
  <c r="S101" i="3"/>
  <c r="R101" i="3"/>
  <c r="E101" i="3"/>
  <c r="U101" i="3" s="1"/>
  <c r="S100" i="3"/>
  <c r="R100" i="3"/>
  <c r="E100" i="3"/>
  <c r="T100" i="3" s="1"/>
  <c r="S99" i="3"/>
  <c r="R99" i="3"/>
  <c r="E99" i="3"/>
  <c r="S98" i="3"/>
  <c r="R98" i="3"/>
  <c r="E98" i="3"/>
  <c r="U98" i="3" s="1"/>
  <c r="S97" i="3"/>
  <c r="R97" i="3"/>
  <c r="E97" i="3"/>
  <c r="T97" i="3" s="1"/>
  <c r="S96" i="3"/>
  <c r="R96" i="3"/>
  <c r="E96" i="3"/>
  <c r="T96" i="3" s="1"/>
  <c r="W95" i="3"/>
  <c r="W112" i="3" s="1"/>
  <c r="V95" i="3"/>
  <c r="V112" i="3" s="1"/>
  <c r="M95" i="3"/>
  <c r="S95" i="3" s="1"/>
  <c r="L95" i="3"/>
  <c r="R95" i="3" s="1"/>
  <c r="K95" i="3"/>
  <c r="K112" i="3" s="1"/>
  <c r="J95" i="3"/>
  <c r="J112" i="3" s="1"/>
  <c r="I95" i="3"/>
  <c r="I112" i="3" s="1"/>
  <c r="H95" i="3"/>
  <c r="H112" i="3" s="1"/>
  <c r="G95" i="3"/>
  <c r="G112" i="3" s="1"/>
  <c r="F95" i="3"/>
  <c r="F112" i="3" s="1"/>
  <c r="D95" i="3"/>
  <c r="D112" i="3" s="1"/>
  <c r="C95" i="3"/>
  <c r="C112" i="3" s="1"/>
  <c r="B95" i="3"/>
  <c r="B112" i="3" s="1"/>
  <c r="W113" i="4"/>
  <c r="V113" i="4"/>
  <c r="Q113" i="4"/>
  <c r="P113" i="4"/>
  <c r="O113" i="4"/>
  <c r="N113" i="4"/>
  <c r="M113" i="4"/>
  <c r="S113" i="4" s="1"/>
  <c r="L113" i="4"/>
  <c r="R113" i="4" s="1"/>
  <c r="K113" i="4"/>
  <c r="J113" i="4"/>
  <c r="I113" i="4"/>
  <c r="H113" i="4"/>
  <c r="G113" i="4"/>
  <c r="F113" i="4"/>
  <c r="E113" i="4"/>
  <c r="U113" i="4" s="1"/>
  <c r="D113" i="4"/>
  <c r="C113" i="4"/>
  <c r="B113" i="4"/>
  <c r="Q112" i="4"/>
  <c r="P112" i="4"/>
  <c r="O112" i="4"/>
  <c r="N112" i="4"/>
  <c r="U111" i="4"/>
  <c r="T111" i="4"/>
  <c r="S111" i="4"/>
  <c r="R111" i="4"/>
  <c r="S110" i="4"/>
  <c r="R110" i="4"/>
  <c r="E110" i="4"/>
  <c r="U110" i="4" s="1"/>
  <c r="S109" i="4"/>
  <c r="R109" i="4"/>
  <c r="E109" i="4"/>
  <c r="T109" i="4" s="1"/>
  <c r="U108" i="4"/>
  <c r="S108" i="4"/>
  <c r="R108" i="4"/>
  <c r="E108" i="4"/>
  <c r="T108" i="4" s="1"/>
  <c r="S107" i="4"/>
  <c r="R107" i="4"/>
  <c r="E107" i="4"/>
  <c r="U107" i="4" s="1"/>
  <c r="S106" i="4"/>
  <c r="R106" i="4"/>
  <c r="E106" i="4"/>
  <c r="T106" i="4" s="1"/>
  <c r="S105" i="4"/>
  <c r="R105" i="4"/>
  <c r="E105" i="4"/>
  <c r="T105" i="4" s="1"/>
  <c r="S104" i="4"/>
  <c r="R104" i="4"/>
  <c r="E104" i="4"/>
  <c r="U104" i="4" s="1"/>
  <c r="S103" i="4"/>
  <c r="R103" i="4"/>
  <c r="E103" i="4"/>
  <c r="U103" i="4" s="1"/>
  <c r="S102" i="4"/>
  <c r="R102" i="4"/>
  <c r="E102" i="4"/>
  <c r="U102" i="4" s="1"/>
  <c r="S101" i="4"/>
  <c r="R101" i="4"/>
  <c r="E101" i="4"/>
  <c r="T101" i="4" s="1"/>
  <c r="S100" i="4"/>
  <c r="R100" i="4"/>
  <c r="E100" i="4"/>
  <c r="U100" i="4" s="1"/>
  <c r="S99" i="4"/>
  <c r="R99" i="4"/>
  <c r="E99" i="4"/>
  <c r="U99" i="4" s="1"/>
  <c r="U98" i="4"/>
  <c r="S98" i="4"/>
  <c r="R98" i="4"/>
  <c r="E98" i="4"/>
  <c r="T98" i="4" s="1"/>
  <c r="S97" i="4"/>
  <c r="R97" i="4"/>
  <c r="E97" i="4"/>
  <c r="T97" i="4" s="1"/>
  <c r="S96" i="4"/>
  <c r="R96" i="4"/>
  <c r="E96" i="4"/>
  <c r="U96" i="4" s="1"/>
  <c r="W95" i="4"/>
  <c r="W112" i="4" s="1"/>
  <c r="V95" i="4"/>
  <c r="V112" i="4" s="1"/>
  <c r="M95" i="4"/>
  <c r="M112" i="4" s="1"/>
  <c r="S112" i="4" s="1"/>
  <c r="L95" i="4"/>
  <c r="R95" i="4" s="1"/>
  <c r="K95" i="4"/>
  <c r="K112" i="4" s="1"/>
  <c r="J95" i="4"/>
  <c r="J112" i="4" s="1"/>
  <c r="I95" i="4"/>
  <c r="I112" i="4" s="1"/>
  <c r="H95" i="4"/>
  <c r="H112" i="4" s="1"/>
  <c r="G95" i="4"/>
  <c r="G112" i="4" s="1"/>
  <c r="F95" i="4"/>
  <c r="F112" i="4" s="1"/>
  <c r="D95" i="4"/>
  <c r="D112" i="4" s="1"/>
  <c r="C95" i="4"/>
  <c r="C112" i="4" s="1"/>
  <c r="B95" i="4"/>
  <c r="B112" i="4" s="1"/>
  <c r="W113" i="5"/>
  <c r="V113" i="5"/>
  <c r="Q113" i="5"/>
  <c r="P113" i="5"/>
  <c r="O113" i="5"/>
  <c r="N113" i="5"/>
  <c r="M113" i="5"/>
  <c r="S113" i="5" s="1"/>
  <c r="L113" i="5"/>
  <c r="R113" i="5" s="1"/>
  <c r="K113" i="5"/>
  <c r="J113" i="5"/>
  <c r="I113" i="5"/>
  <c r="H113" i="5"/>
  <c r="G113" i="5"/>
  <c r="F113" i="5"/>
  <c r="E113" i="5"/>
  <c r="U113" i="5" s="1"/>
  <c r="D113" i="5"/>
  <c r="C113" i="5"/>
  <c r="B113" i="5"/>
  <c r="Q112" i="5"/>
  <c r="P112" i="5"/>
  <c r="O112" i="5"/>
  <c r="N112" i="5"/>
  <c r="U111" i="5"/>
  <c r="T111" i="5"/>
  <c r="S111" i="5"/>
  <c r="R111" i="5"/>
  <c r="S110" i="5"/>
  <c r="R110" i="5"/>
  <c r="E110" i="5"/>
  <c r="T110" i="5" s="1"/>
  <c r="S109" i="5"/>
  <c r="R109" i="5"/>
  <c r="E109" i="5"/>
  <c r="U109" i="5" s="1"/>
  <c r="S108" i="5"/>
  <c r="R108" i="5"/>
  <c r="E108" i="5"/>
  <c r="U108" i="5" s="1"/>
  <c r="S107" i="5"/>
  <c r="R107" i="5"/>
  <c r="E107" i="5"/>
  <c r="S106" i="5"/>
  <c r="R106" i="5"/>
  <c r="E106" i="5"/>
  <c r="U106" i="5" s="1"/>
  <c r="S105" i="5"/>
  <c r="R105" i="5"/>
  <c r="E105" i="5"/>
  <c r="U105" i="5" s="1"/>
  <c r="S104" i="5"/>
  <c r="R104" i="5"/>
  <c r="E104" i="5"/>
  <c r="U104" i="5" s="1"/>
  <c r="S103" i="5"/>
  <c r="R103" i="5"/>
  <c r="E103" i="5"/>
  <c r="U103" i="5" s="1"/>
  <c r="S102" i="5"/>
  <c r="R102" i="5"/>
  <c r="E102" i="5"/>
  <c r="T102" i="5" s="1"/>
  <c r="S101" i="5"/>
  <c r="R101" i="5"/>
  <c r="E101" i="5"/>
  <c r="T101" i="5" s="1"/>
  <c r="S100" i="5"/>
  <c r="R100" i="5"/>
  <c r="E100" i="5"/>
  <c r="T100" i="5" s="1"/>
  <c r="S99" i="5"/>
  <c r="R99" i="5"/>
  <c r="E99" i="5"/>
  <c r="S98" i="5"/>
  <c r="R98" i="5"/>
  <c r="E98" i="5"/>
  <c r="U98" i="5" s="1"/>
  <c r="S97" i="5"/>
  <c r="R97" i="5"/>
  <c r="E97" i="5"/>
  <c r="U97" i="5" s="1"/>
  <c r="S96" i="5"/>
  <c r="R96" i="5"/>
  <c r="E96" i="5"/>
  <c r="T96" i="5" s="1"/>
  <c r="W95" i="5"/>
  <c r="W112" i="5" s="1"/>
  <c r="V95" i="5"/>
  <c r="V112" i="5" s="1"/>
  <c r="M95" i="5"/>
  <c r="M112" i="5" s="1"/>
  <c r="S112" i="5" s="1"/>
  <c r="L95" i="5"/>
  <c r="L112" i="5" s="1"/>
  <c r="R112" i="5" s="1"/>
  <c r="K95" i="5"/>
  <c r="K112" i="5" s="1"/>
  <c r="J95" i="5"/>
  <c r="J112" i="5" s="1"/>
  <c r="I95" i="5"/>
  <c r="I112" i="5" s="1"/>
  <c r="H95" i="5"/>
  <c r="H112" i="5" s="1"/>
  <c r="G95" i="5"/>
  <c r="G112" i="5" s="1"/>
  <c r="F95" i="5"/>
  <c r="F112" i="5" s="1"/>
  <c r="D95" i="5"/>
  <c r="D112" i="5" s="1"/>
  <c r="C95" i="5"/>
  <c r="C112" i="5" s="1"/>
  <c r="B95" i="5"/>
  <c r="B112" i="5" s="1"/>
  <c r="W113" i="6"/>
  <c r="V113" i="6"/>
  <c r="Q113" i="6"/>
  <c r="P113" i="6"/>
  <c r="O113" i="6"/>
  <c r="N113" i="6"/>
  <c r="M113" i="6"/>
  <c r="S113" i="6" s="1"/>
  <c r="L113" i="6"/>
  <c r="R113" i="6" s="1"/>
  <c r="K113" i="6"/>
  <c r="J113" i="6"/>
  <c r="I113" i="6"/>
  <c r="H113" i="6"/>
  <c r="G113" i="6"/>
  <c r="F113" i="6"/>
  <c r="E113" i="6"/>
  <c r="U113" i="6" s="1"/>
  <c r="D113" i="6"/>
  <c r="C113" i="6"/>
  <c r="B113" i="6"/>
  <c r="Q112" i="6"/>
  <c r="P112" i="6"/>
  <c r="O112" i="6"/>
  <c r="N112" i="6"/>
  <c r="U111" i="6"/>
  <c r="T111" i="6"/>
  <c r="S111" i="6"/>
  <c r="R111" i="6"/>
  <c r="S110" i="6"/>
  <c r="R110" i="6"/>
  <c r="E110" i="6"/>
  <c r="T110" i="6" s="1"/>
  <c r="S109" i="6"/>
  <c r="R109" i="6"/>
  <c r="E109" i="6"/>
  <c r="T109" i="6" s="1"/>
  <c r="S108" i="6"/>
  <c r="R108" i="6"/>
  <c r="E108" i="6"/>
  <c r="S107" i="6"/>
  <c r="R107" i="6"/>
  <c r="E107" i="6"/>
  <c r="T107" i="6" s="1"/>
  <c r="S106" i="6"/>
  <c r="R106" i="6"/>
  <c r="E106" i="6"/>
  <c r="U106" i="6" s="1"/>
  <c r="S105" i="6"/>
  <c r="R105" i="6"/>
  <c r="E105" i="6"/>
  <c r="U105" i="6" s="1"/>
  <c r="S104" i="6"/>
  <c r="R104" i="6"/>
  <c r="E104" i="6"/>
  <c r="U104" i="6" s="1"/>
  <c r="S103" i="6"/>
  <c r="R103" i="6"/>
  <c r="E103" i="6"/>
  <c r="T103" i="6" s="1"/>
  <c r="S102" i="6"/>
  <c r="R102" i="6"/>
  <c r="E102" i="6"/>
  <c r="U102" i="6" s="1"/>
  <c r="S101" i="6"/>
  <c r="R101" i="6"/>
  <c r="E101" i="6"/>
  <c r="T101" i="6" s="1"/>
  <c r="S100" i="6"/>
  <c r="R100" i="6"/>
  <c r="E100" i="6"/>
  <c r="T100" i="6" s="1"/>
  <c r="S99" i="6"/>
  <c r="R99" i="6"/>
  <c r="E99" i="6"/>
  <c r="T99" i="6" s="1"/>
  <c r="S98" i="6"/>
  <c r="R98" i="6"/>
  <c r="E98" i="6"/>
  <c r="U98" i="6" s="1"/>
  <c r="T97" i="6"/>
  <c r="S97" i="6"/>
  <c r="R97" i="6"/>
  <c r="E97" i="6"/>
  <c r="U97" i="6" s="1"/>
  <c r="S96" i="6"/>
  <c r="R96" i="6"/>
  <c r="E96" i="6"/>
  <c r="U96" i="6" s="1"/>
  <c r="W95" i="6"/>
  <c r="W112" i="6" s="1"/>
  <c r="V95" i="6"/>
  <c r="V112" i="6" s="1"/>
  <c r="M95" i="6"/>
  <c r="S95" i="6" s="1"/>
  <c r="L95" i="6"/>
  <c r="R95" i="6" s="1"/>
  <c r="K95" i="6"/>
  <c r="K112" i="6" s="1"/>
  <c r="J95" i="6"/>
  <c r="J112" i="6" s="1"/>
  <c r="I95" i="6"/>
  <c r="I112" i="6" s="1"/>
  <c r="H95" i="6"/>
  <c r="H112" i="6" s="1"/>
  <c r="G95" i="6"/>
  <c r="G112" i="6" s="1"/>
  <c r="F95" i="6"/>
  <c r="F112" i="6" s="1"/>
  <c r="D95" i="6"/>
  <c r="D112" i="6" s="1"/>
  <c r="C95" i="6"/>
  <c r="C112" i="6" s="1"/>
  <c r="B95" i="6"/>
  <c r="B112" i="6" s="1"/>
  <c r="W113" i="7"/>
  <c r="V113" i="7"/>
  <c r="T113" i="7"/>
  <c r="Q113" i="7"/>
  <c r="P113" i="7"/>
  <c r="O113" i="7"/>
  <c r="N113" i="7"/>
  <c r="M113" i="7"/>
  <c r="S113" i="7" s="1"/>
  <c r="L113" i="7"/>
  <c r="R113" i="7" s="1"/>
  <c r="K113" i="7"/>
  <c r="J113" i="7"/>
  <c r="I113" i="7"/>
  <c r="H113" i="7"/>
  <c r="G113" i="7"/>
  <c r="F113" i="7"/>
  <c r="E113" i="7"/>
  <c r="U113" i="7" s="1"/>
  <c r="D113" i="7"/>
  <c r="C113" i="7"/>
  <c r="B113" i="7"/>
  <c r="Q112" i="7"/>
  <c r="P112" i="7"/>
  <c r="O112" i="7"/>
  <c r="N112" i="7"/>
  <c r="U111" i="7"/>
  <c r="T111" i="7"/>
  <c r="S111" i="7"/>
  <c r="R111" i="7"/>
  <c r="S110" i="7"/>
  <c r="R110" i="7"/>
  <c r="E110" i="7"/>
  <c r="T110" i="7" s="1"/>
  <c r="S109" i="7"/>
  <c r="R109" i="7"/>
  <c r="E109" i="7"/>
  <c r="T109" i="7" s="1"/>
  <c r="S108" i="7"/>
  <c r="R108" i="7"/>
  <c r="E108" i="7"/>
  <c r="U108" i="7" s="1"/>
  <c r="S107" i="7"/>
  <c r="R107" i="7"/>
  <c r="E107" i="7"/>
  <c r="U107" i="7" s="1"/>
  <c r="S106" i="7"/>
  <c r="R106" i="7"/>
  <c r="E106" i="7"/>
  <c r="U106" i="7" s="1"/>
  <c r="S105" i="7"/>
  <c r="R105" i="7"/>
  <c r="E105" i="7"/>
  <c r="U105" i="7" s="1"/>
  <c r="S104" i="7"/>
  <c r="R104" i="7"/>
  <c r="E104" i="7"/>
  <c r="T104" i="7" s="1"/>
  <c r="S103" i="7"/>
  <c r="R103" i="7"/>
  <c r="E103" i="7"/>
  <c r="U103" i="7" s="1"/>
  <c r="S102" i="7"/>
  <c r="R102" i="7"/>
  <c r="E102" i="7"/>
  <c r="T102" i="7" s="1"/>
  <c r="S101" i="7"/>
  <c r="R101" i="7"/>
  <c r="E101" i="7"/>
  <c r="T101" i="7" s="1"/>
  <c r="S100" i="7"/>
  <c r="R100" i="7"/>
  <c r="E100" i="7"/>
  <c r="U100" i="7" s="1"/>
  <c r="S99" i="7"/>
  <c r="R99" i="7"/>
  <c r="E99" i="7"/>
  <c r="U99" i="7" s="1"/>
  <c r="S98" i="7"/>
  <c r="R98" i="7"/>
  <c r="E98" i="7"/>
  <c r="U98" i="7" s="1"/>
  <c r="S97" i="7"/>
  <c r="R97" i="7"/>
  <c r="E97" i="7"/>
  <c r="U97" i="7" s="1"/>
  <c r="S96" i="7"/>
  <c r="R96" i="7"/>
  <c r="E96" i="7"/>
  <c r="T96" i="7" s="1"/>
  <c r="W95" i="7"/>
  <c r="W112" i="7" s="1"/>
  <c r="V95" i="7"/>
  <c r="V112" i="7" s="1"/>
  <c r="M95" i="7"/>
  <c r="S95" i="7" s="1"/>
  <c r="L95" i="7"/>
  <c r="L112" i="7" s="1"/>
  <c r="R112" i="7" s="1"/>
  <c r="K95" i="7"/>
  <c r="K112" i="7" s="1"/>
  <c r="J95" i="7"/>
  <c r="J112" i="7" s="1"/>
  <c r="I95" i="7"/>
  <c r="I112" i="7" s="1"/>
  <c r="H95" i="7"/>
  <c r="H112" i="7" s="1"/>
  <c r="G95" i="7"/>
  <c r="G112" i="7" s="1"/>
  <c r="F95" i="7"/>
  <c r="F112" i="7" s="1"/>
  <c r="D95" i="7"/>
  <c r="D112" i="7" s="1"/>
  <c r="C95" i="7"/>
  <c r="C112" i="7" s="1"/>
  <c r="B95" i="7"/>
  <c r="B112" i="7" s="1"/>
  <c r="W113" i="8"/>
  <c r="V113" i="8"/>
  <c r="Q113" i="8"/>
  <c r="P113" i="8"/>
  <c r="O113" i="8"/>
  <c r="N113" i="8"/>
  <c r="M113" i="8"/>
  <c r="S113" i="8" s="1"/>
  <c r="L113" i="8"/>
  <c r="R113" i="8" s="1"/>
  <c r="K113" i="8"/>
  <c r="J113" i="8"/>
  <c r="I113" i="8"/>
  <c r="H113" i="8"/>
  <c r="G113" i="8"/>
  <c r="F113" i="8"/>
  <c r="E113" i="8"/>
  <c r="U113" i="8" s="1"/>
  <c r="D113" i="8"/>
  <c r="C113" i="8"/>
  <c r="B113" i="8"/>
  <c r="Q112" i="8"/>
  <c r="P112" i="8"/>
  <c r="O112" i="8"/>
  <c r="N112" i="8"/>
  <c r="U111" i="8"/>
  <c r="T111" i="8"/>
  <c r="S111" i="8"/>
  <c r="R111" i="8"/>
  <c r="S110" i="8"/>
  <c r="R110" i="8"/>
  <c r="E110" i="8"/>
  <c r="T110" i="8" s="1"/>
  <c r="S109" i="8"/>
  <c r="R109" i="8"/>
  <c r="E109" i="8"/>
  <c r="U109" i="8" s="1"/>
  <c r="S108" i="8"/>
  <c r="R108" i="8"/>
  <c r="E108" i="8"/>
  <c r="S107" i="8"/>
  <c r="R107" i="8"/>
  <c r="E107" i="8"/>
  <c r="U107" i="8" s="1"/>
  <c r="S106" i="8"/>
  <c r="R106" i="8"/>
  <c r="E106" i="8"/>
  <c r="S105" i="8"/>
  <c r="R105" i="8"/>
  <c r="E105" i="8"/>
  <c r="T105" i="8" s="1"/>
  <c r="S104" i="8"/>
  <c r="R104" i="8"/>
  <c r="E104" i="8"/>
  <c r="T104" i="8" s="1"/>
  <c r="S103" i="8"/>
  <c r="R103" i="8"/>
  <c r="E103" i="8"/>
  <c r="T103" i="8" s="1"/>
  <c r="S102" i="8"/>
  <c r="R102" i="8"/>
  <c r="E102" i="8"/>
  <c r="T102" i="8" s="1"/>
  <c r="S101" i="8"/>
  <c r="R101" i="8"/>
  <c r="E101" i="8"/>
  <c r="T101" i="8" s="1"/>
  <c r="S100" i="8"/>
  <c r="R100" i="8"/>
  <c r="E100" i="8"/>
  <c r="S99" i="8"/>
  <c r="R99" i="8"/>
  <c r="E99" i="8"/>
  <c r="U99" i="8" s="1"/>
  <c r="S98" i="8"/>
  <c r="R98" i="8"/>
  <c r="E98" i="8"/>
  <c r="S97" i="8"/>
  <c r="R97" i="8"/>
  <c r="E97" i="8"/>
  <c r="T97" i="8" s="1"/>
  <c r="U96" i="8"/>
  <c r="S96" i="8"/>
  <c r="R96" i="8"/>
  <c r="E96" i="8"/>
  <c r="T96" i="8" s="1"/>
  <c r="W95" i="8"/>
  <c r="W112" i="8" s="1"/>
  <c r="V95" i="8"/>
  <c r="V112" i="8" s="1"/>
  <c r="M95" i="8"/>
  <c r="M112" i="8" s="1"/>
  <c r="S112" i="8" s="1"/>
  <c r="L95" i="8"/>
  <c r="L112" i="8" s="1"/>
  <c r="R112" i="8" s="1"/>
  <c r="K95" i="8"/>
  <c r="K112" i="8" s="1"/>
  <c r="J95" i="8"/>
  <c r="J112" i="8" s="1"/>
  <c r="I95" i="8"/>
  <c r="I112" i="8" s="1"/>
  <c r="H95" i="8"/>
  <c r="H112" i="8" s="1"/>
  <c r="G95" i="8"/>
  <c r="G112" i="8" s="1"/>
  <c r="F95" i="8"/>
  <c r="F112" i="8" s="1"/>
  <c r="D95" i="8"/>
  <c r="D112" i="8" s="1"/>
  <c r="C95" i="8"/>
  <c r="C112" i="8" s="1"/>
  <c r="B95" i="8"/>
  <c r="B112" i="8" s="1"/>
  <c r="W113" i="9"/>
  <c r="V113" i="9"/>
  <c r="Q113" i="9"/>
  <c r="P113" i="9"/>
  <c r="O113" i="9"/>
  <c r="N113" i="9"/>
  <c r="M113" i="9"/>
  <c r="S113" i="9" s="1"/>
  <c r="L113" i="9"/>
  <c r="R113" i="9" s="1"/>
  <c r="K113" i="9"/>
  <c r="J113" i="9"/>
  <c r="I113" i="9"/>
  <c r="H113" i="9"/>
  <c r="G113" i="9"/>
  <c r="F113" i="9"/>
  <c r="E113" i="9"/>
  <c r="U113" i="9" s="1"/>
  <c r="D113" i="9"/>
  <c r="C113" i="9"/>
  <c r="B113" i="9"/>
  <c r="Q112" i="9"/>
  <c r="P112" i="9"/>
  <c r="O112" i="9"/>
  <c r="N112" i="9"/>
  <c r="U111" i="9"/>
  <c r="T111" i="9"/>
  <c r="S111" i="9"/>
  <c r="R111" i="9"/>
  <c r="S110" i="9"/>
  <c r="R110" i="9"/>
  <c r="E110" i="9"/>
  <c r="U110" i="9" s="1"/>
  <c r="S109" i="9"/>
  <c r="R109" i="9"/>
  <c r="E109" i="9"/>
  <c r="T108" i="9"/>
  <c r="S108" i="9"/>
  <c r="R108" i="9"/>
  <c r="E108" i="9"/>
  <c r="U108" i="9" s="1"/>
  <c r="S107" i="9"/>
  <c r="R107" i="9"/>
  <c r="E107" i="9"/>
  <c r="S106" i="9"/>
  <c r="R106" i="9"/>
  <c r="E106" i="9"/>
  <c r="T106" i="9" s="1"/>
  <c r="S105" i="9"/>
  <c r="R105" i="9"/>
  <c r="E105" i="9"/>
  <c r="T105" i="9" s="1"/>
  <c r="S104" i="9"/>
  <c r="R104" i="9"/>
  <c r="E104" i="9"/>
  <c r="T104" i="9" s="1"/>
  <c r="S103" i="9"/>
  <c r="R103" i="9"/>
  <c r="E103" i="9"/>
  <c r="T103" i="9" s="1"/>
  <c r="T102" i="9"/>
  <c r="S102" i="9"/>
  <c r="R102" i="9"/>
  <c r="E102" i="9"/>
  <c r="U102" i="9" s="1"/>
  <c r="S101" i="9"/>
  <c r="R101" i="9"/>
  <c r="E101" i="9"/>
  <c r="U101" i="9" s="1"/>
  <c r="S100" i="9"/>
  <c r="R100" i="9"/>
  <c r="E100" i="9"/>
  <c r="U100" i="9" s="1"/>
  <c r="S99" i="9"/>
  <c r="R99" i="9"/>
  <c r="E99" i="9"/>
  <c r="S98" i="9"/>
  <c r="R98" i="9"/>
  <c r="E98" i="9"/>
  <c r="T98" i="9" s="1"/>
  <c r="T97" i="9"/>
  <c r="S97" i="9"/>
  <c r="R97" i="9"/>
  <c r="E97" i="9"/>
  <c r="U97" i="9" s="1"/>
  <c r="S96" i="9"/>
  <c r="R96" i="9"/>
  <c r="E96" i="9"/>
  <c r="W95" i="9"/>
  <c r="W112" i="9" s="1"/>
  <c r="V95" i="9"/>
  <c r="V112" i="9" s="1"/>
  <c r="M95" i="9"/>
  <c r="L95" i="9"/>
  <c r="R95" i="9" s="1"/>
  <c r="K95" i="9"/>
  <c r="K112" i="9" s="1"/>
  <c r="J95" i="9"/>
  <c r="J112" i="9" s="1"/>
  <c r="I95" i="9"/>
  <c r="I112" i="9" s="1"/>
  <c r="H95" i="9"/>
  <c r="H112" i="9" s="1"/>
  <c r="G95" i="9"/>
  <c r="G112" i="9" s="1"/>
  <c r="F95" i="9"/>
  <c r="F112" i="9" s="1"/>
  <c r="D95" i="9"/>
  <c r="D112" i="9" s="1"/>
  <c r="C95" i="9"/>
  <c r="C112" i="9" s="1"/>
  <c r="B95" i="9"/>
  <c r="B112" i="9" s="1"/>
  <c r="W113" i="10"/>
  <c r="V113" i="10"/>
  <c r="S113" i="10"/>
  <c r="R113" i="10"/>
  <c r="Q113" i="10"/>
  <c r="P113" i="10"/>
  <c r="O113" i="10"/>
  <c r="N113" i="10"/>
  <c r="M113" i="10"/>
  <c r="L113" i="10"/>
  <c r="K113" i="10"/>
  <c r="J113" i="10"/>
  <c r="I113" i="10"/>
  <c r="H113" i="10"/>
  <c r="G113" i="10"/>
  <c r="F113" i="10"/>
  <c r="E113" i="10"/>
  <c r="U113" i="10" s="1"/>
  <c r="D113" i="10"/>
  <c r="C113" i="10"/>
  <c r="B113" i="10"/>
  <c r="Q112" i="10"/>
  <c r="P112" i="10"/>
  <c r="O112" i="10"/>
  <c r="N112" i="10"/>
  <c r="U111" i="10"/>
  <c r="T111" i="10"/>
  <c r="S111" i="10"/>
  <c r="R111" i="10"/>
  <c r="S110" i="10"/>
  <c r="R110" i="10"/>
  <c r="E110" i="10"/>
  <c r="U110" i="10" s="1"/>
  <c r="S109" i="10"/>
  <c r="R109" i="10"/>
  <c r="E109" i="10"/>
  <c r="U109" i="10" s="1"/>
  <c r="S108" i="10"/>
  <c r="R108" i="10"/>
  <c r="E108" i="10"/>
  <c r="S107" i="10"/>
  <c r="R107" i="10"/>
  <c r="E107" i="10"/>
  <c r="T107" i="10" s="1"/>
  <c r="S106" i="10"/>
  <c r="R106" i="10"/>
  <c r="E106" i="10"/>
  <c r="U105" i="10"/>
  <c r="S105" i="10"/>
  <c r="R105" i="10"/>
  <c r="E105" i="10"/>
  <c r="T105" i="10" s="1"/>
  <c r="S104" i="10"/>
  <c r="R104" i="10"/>
  <c r="E104" i="10"/>
  <c r="S103" i="10"/>
  <c r="R103" i="10"/>
  <c r="E103" i="10"/>
  <c r="T103" i="10" s="1"/>
  <c r="S102" i="10"/>
  <c r="R102" i="10"/>
  <c r="E102" i="10"/>
  <c r="U102" i="10" s="1"/>
  <c r="S101" i="10"/>
  <c r="R101" i="10"/>
  <c r="E101" i="10"/>
  <c r="U101" i="10" s="1"/>
  <c r="S100" i="10"/>
  <c r="R100" i="10"/>
  <c r="E100" i="10"/>
  <c r="S99" i="10"/>
  <c r="R99" i="10"/>
  <c r="E99" i="10"/>
  <c r="T99" i="10" s="1"/>
  <c r="T98" i="10"/>
  <c r="S98" i="10"/>
  <c r="R98" i="10"/>
  <c r="E98" i="10"/>
  <c r="U98" i="10" s="1"/>
  <c r="S97" i="10"/>
  <c r="R97" i="10"/>
  <c r="E97" i="10"/>
  <c r="T97" i="10" s="1"/>
  <c r="S96" i="10"/>
  <c r="R96" i="10"/>
  <c r="E96" i="10"/>
  <c r="T96" i="10" s="1"/>
  <c r="W95" i="10"/>
  <c r="W112" i="10" s="1"/>
  <c r="V95" i="10"/>
  <c r="V112" i="10" s="1"/>
  <c r="M95" i="10"/>
  <c r="L95" i="10"/>
  <c r="R95" i="10" s="1"/>
  <c r="K95" i="10"/>
  <c r="K112" i="10" s="1"/>
  <c r="J95" i="10"/>
  <c r="J112" i="10" s="1"/>
  <c r="I95" i="10"/>
  <c r="I112" i="10" s="1"/>
  <c r="H95" i="10"/>
  <c r="H112" i="10" s="1"/>
  <c r="G95" i="10"/>
  <c r="G112" i="10" s="1"/>
  <c r="F95" i="10"/>
  <c r="F112" i="10" s="1"/>
  <c r="D95" i="10"/>
  <c r="D112" i="10" s="1"/>
  <c r="C95" i="10"/>
  <c r="C112" i="10" s="1"/>
  <c r="B95" i="10"/>
  <c r="B112" i="10" s="1"/>
  <c r="W113" i="11"/>
  <c r="V113" i="11"/>
  <c r="Q113" i="11"/>
  <c r="P113" i="11"/>
  <c r="O113" i="11"/>
  <c r="N113" i="11"/>
  <c r="M113" i="11"/>
  <c r="S113" i="11" s="1"/>
  <c r="L113" i="11"/>
  <c r="R113" i="11" s="1"/>
  <c r="K113" i="11"/>
  <c r="J113" i="11"/>
  <c r="I113" i="11"/>
  <c r="H113" i="11"/>
  <c r="G113" i="11"/>
  <c r="F113" i="11"/>
  <c r="E113" i="11"/>
  <c r="U113" i="11" s="1"/>
  <c r="D113" i="11"/>
  <c r="C113" i="11"/>
  <c r="B113" i="11"/>
  <c r="Q112" i="11"/>
  <c r="P112" i="11"/>
  <c r="O112" i="11"/>
  <c r="N112" i="11"/>
  <c r="F112" i="11"/>
  <c r="U111" i="11"/>
  <c r="T111" i="11"/>
  <c r="S111" i="11"/>
  <c r="R111" i="11"/>
  <c r="S110" i="11"/>
  <c r="R110" i="11"/>
  <c r="E110" i="11"/>
  <c r="U110" i="11" s="1"/>
  <c r="S109" i="11"/>
  <c r="R109" i="11"/>
  <c r="E109" i="11"/>
  <c r="S108" i="11"/>
  <c r="R108" i="11"/>
  <c r="E108" i="11"/>
  <c r="T108" i="11" s="1"/>
  <c r="S107" i="11"/>
  <c r="R107" i="11"/>
  <c r="E107" i="11"/>
  <c r="U107" i="11" s="1"/>
  <c r="S106" i="11"/>
  <c r="R106" i="11"/>
  <c r="E106" i="11"/>
  <c r="S105" i="11"/>
  <c r="R105" i="11"/>
  <c r="E105" i="11"/>
  <c r="T105" i="11" s="1"/>
  <c r="S104" i="11"/>
  <c r="R104" i="11"/>
  <c r="E104" i="11"/>
  <c r="U104" i="11" s="1"/>
  <c r="S103" i="11"/>
  <c r="R103" i="11"/>
  <c r="E103" i="11"/>
  <c r="U103" i="11" s="1"/>
  <c r="S102" i="11"/>
  <c r="R102" i="11"/>
  <c r="E102" i="11"/>
  <c r="U102" i="11" s="1"/>
  <c r="S101" i="11"/>
  <c r="R101" i="11"/>
  <c r="E101" i="11"/>
  <c r="S100" i="11"/>
  <c r="R100" i="11"/>
  <c r="E100" i="11"/>
  <c r="T100" i="11" s="1"/>
  <c r="S99" i="11"/>
  <c r="R99" i="11"/>
  <c r="E99" i="11"/>
  <c r="U99" i="11" s="1"/>
  <c r="S98" i="11"/>
  <c r="R98" i="11"/>
  <c r="E98" i="11"/>
  <c r="U98" i="11" s="1"/>
  <c r="S97" i="11"/>
  <c r="R97" i="11"/>
  <c r="E97" i="11"/>
  <c r="T97" i="11" s="1"/>
  <c r="S96" i="11"/>
  <c r="R96" i="11"/>
  <c r="E96" i="11"/>
  <c r="U96" i="11" s="1"/>
  <c r="W95" i="11"/>
  <c r="W112" i="11" s="1"/>
  <c r="V95" i="11"/>
  <c r="V112" i="11" s="1"/>
  <c r="M95" i="11"/>
  <c r="M112" i="11" s="1"/>
  <c r="S112" i="11" s="1"/>
  <c r="L95" i="11"/>
  <c r="K95" i="11"/>
  <c r="K112" i="11" s="1"/>
  <c r="J95" i="11"/>
  <c r="J112" i="11" s="1"/>
  <c r="I95" i="11"/>
  <c r="I112" i="11" s="1"/>
  <c r="H95" i="11"/>
  <c r="H112" i="11" s="1"/>
  <c r="G95" i="11"/>
  <c r="G112" i="11" s="1"/>
  <c r="F95" i="11"/>
  <c r="D95" i="11"/>
  <c r="D112" i="11" s="1"/>
  <c r="C95" i="11"/>
  <c r="C112" i="11" s="1"/>
  <c r="B95" i="11"/>
  <c r="B112" i="11" s="1"/>
  <c r="W113" i="12"/>
  <c r="V113" i="12"/>
  <c r="Q113" i="12"/>
  <c r="P113" i="12"/>
  <c r="O113" i="12"/>
  <c r="N113" i="12"/>
  <c r="M113" i="12"/>
  <c r="S113" i="12" s="1"/>
  <c r="L113" i="12"/>
  <c r="R113" i="12" s="1"/>
  <c r="K113" i="12"/>
  <c r="J113" i="12"/>
  <c r="I113" i="12"/>
  <c r="H113" i="12"/>
  <c r="G113" i="12"/>
  <c r="F113" i="12"/>
  <c r="E113" i="12"/>
  <c r="T113" i="12" s="1"/>
  <c r="D113" i="12"/>
  <c r="C113" i="12"/>
  <c r="B113" i="12"/>
  <c r="Q112" i="12"/>
  <c r="P112" i="12"/>
  <c r="O112" i="12"/>
  <c r="N112" i="12"/>
  <c r="U111" i="12"/>
  <c r="T111" i="12"/>
  <c r="S111" i="12"/>
  <c r="R111" i="12"/>
  <c r="S110" i="12"/>
  <c r="R110" i="12"/>
  <c r="E110" i="12"/>
  <c r="S109" i="12"/>
  <c r="R109" i="12"/>
  <c r="E109" i="12"/>
  <c r="T109" i="12" s="1"/>
  <c r="S108" i="12"/>
  <c r="R108" i="12"/>
  <c r="E108" i="12"/>
  <c r="U108" i="12" s="1"/>
  <c r="S107" i="12"/>
  <c r="R107" i="12"/>
  <c r="E107" i="12"/>
  <c r="T107" i="12" s="1"/>
  <c r="S106" i="12"/>
  <c r="R106" i="12"/>
  <c r="E106" i="12"/>
  <c r="T106" i="12" s="1"/>
  <c r="T105" i="12"/>
  <c r="S105" i="12"/>
  <c r="R105" i="12"/>
  <c r="E105" i="12"/>
  <c r="U105" i="12" s="1"/>
  <c r="S104" i="12"/>
  <c r="R104" i="12"/>
  <c r="E104" i="12"/>
  <c r="U104" i="12" s="1"/>
  <c r="S103" i="12"/>
  <c r="R103" i="12"/>
  <c r="E103" i="12"/>
  <c r="U103" i="12" s="1"/>
  <c r="S102" i="12"/>
  <c r="R102" i="12"/>
  <c r="E102" i="12"/>
  <c r="S101" i="12"/>
  <c r="R101" i="12"/>
  <c r="E101" i="12"/>
  <c r="T101" i="12" s="1"/>
  <c r="S100" i="12"/>
  <c r="R100" i="12"/>
  <c r="E100" i="12"/>
  <c r="U100" i="12" s="1"/>
  <c r="S99" i="12"/>
  <c r="R99" i="12"/>
  <c r="E99" i="12"/>
  <c r="T99" i="12" s="1"/>
  <c r="S98" i="12"/>
  <c r="R98" i="12"/>
  <c r="E98" i="12"/>
  <c r="T98" i="12" s="1"/>
  <c r="S97" i="12"/>
  <c r="R97" i="12"/>
  <c r="E97" i="12"/>
  <c r="U97" i="12" s="1"/>
  <c r="S96" i="12"/>
  <c r="R96" i="12"/>
  <c r="E96" i="12"/>
  <c r="T96" i="12" s="1"/>
  <c r="W95" i="12"/>
  <c r="W112" i="12" s="1"/>
  <c r="V95" i="12"/>
  <c r="V112" i="12" s="1"/>
  <c r="M95" i="12"/>
  <c r="M112" i="12" s="1"/>
  <c r="S112" i="12" s="1"/>
  <c r="L95" i="12"/>
  <c r="K95" i="12"/>
  <c r="K112" i="12" s="1"/>
  <c r="J95" i="12"/>
  <c r="J112" i="12" s="1"/>
  <c r="I95" i="12"/>
  <c r="I112" i="12" s="1"/>
  <c r="H95" i="12"/>
  <c r="H112" i="12" s="1"/>
  <c r="G95" i="12"/>
  <c r="G112" i="12" s="1"/>
  <c r="F95" i="12"/>
  <c r="F112" i="12" s="1"/>
  <c r="D95" i="12"/>
  <c r="D112" i="12" s="1"/>
  <c r="C95" i="12"/>
  <c r="C112" i="12" s="1"/>
  <c r="B95" i="12"/>
  <c r="B112" i="12" s="1"/>
  <c r="W113" i="13"/>
  <c r="V113" i="13"/>
  <c r="Q113" i="13"/>
  <c r="P113" i="13"/>
  <c r="O113" i="13"/>
  <c r="N113" i="13"/>
  <c r="M113" i="13"/>
  <c r="S113" i="13" s="1"/>
  <c r="L113" i="13"/>
  <c r="R113" i="13" s="1"/>
  <c r="K113" i="13"/>
  <c r="J113" i="13"/>
  <c r="I113" i="13"/>
  <c r="H113" i="13"/>
  <c r="G113" i="13"/>
  <c r="F113" i="13"/>
  <c r="E113" i="13"/>
  <c r="T113" i="13" s="1"/>
  <c r="D113" i="13"/>
  <c r="C113" i="13"/>
  <c r="B113" i="13"/>
  <c r="Q112" i="13"/>
  <c r="P112" i="13"/>
  <c r="O112" i="13"/>
  <c r="N112" i="13"/>
  <c r="U111" i="13"/>
  <c r="T111" i="13"/>
  <c r="S111" i="13"/>
  <c r="R111" i="13"/>
  <c r="S110" i="13"/>
  <c r="R110" i="13"/>
  <c r="E110" i="13"/>
  <c r="S109" i="13"/>
  <c r="R109" i="13"/>
  <c r="E109" i="13"/>
  <c r="T109" i="13" s="1"/>
  <c r="S108" i="13"/>
  <c r="R108" i="13"/>
  <c r="E108" i="13"/>
  <c r="U108" i="13" s="1"/>
  <c r="S107" i="13"/>
  <c r="R107" i="13"/>
  <c r="E107" i="13"/>
  <c r="T107" i="13" s="1"/>
  <c r="S106" i="13"/>
  <c r="R106" i="13"/>
  <c r="E106" i="13"/>
  <c r="U106" i="13" s="1"/>
  <c r="S105" i="13"/>
  <c r="R105" i="13"/>
  <c r="E105" i="13"/>
  <c r="U105" i="13" s="1"/>
  <c r="S104" i="13"/>
  <c r="R104" i="13"/>
  <c r="E104" i="13"/>
  <c r="U104" i="13" s="1"/>
  <c r="S103" i="13"/>
  <c r="R103" i="13"/>
  <c r="E103" i="13"/>
  <c r="U103" i="13" s="1"/>
  <c r="S102" i="13"/>
  <c r="R102" i="13"/>
  <c r="E102" i="13"/>
  <c r="T101" i="13"/>
  <c r="S101" i="13"/>
  <c r="R101" i="13"/>
  <c r="E101" i="13"/>
  <c r="U101" i="13" s="1"/>
  <c r="S100" i="13"/>
  <c r="R100" i="13"/>
  <c r="E100" i="13"/>
  <c r="T100" i="13" s="1"/>
  <c r="S99" i="13"/>
  <c r="R99" i="13"/>
  <c r="E99" i="13"/>
  <c r="T99" i="13" s="1"/>
  <c r="S98" i="13"/>
  <c r="R98" i="13"/>
  <c r="E98" i="13"/>
  <c r="U98" i="13" s="1"/>
  <c r="S97" i="13"/>
  <c r="R97" i="13"/>
  <c r="E97" i="13"/>
  <c r="U97" i="13" s="1"/>
  <c r="S96" i="13"/>
  <c r="R96" i="13"/>
  <c r="E96" i="13"/>
  <c r="U96" i="13" s="1"/>
  <c r="W95" i="13"/>
  <c r="W112" i="13" s="1"/>
  <c r="V95" i="13"/>
  <c r="V112" i="13" s="1"/>
  <c r="M95" i="13"/>
  <c r="M112" i="13" s="1"/>
  <c r="S112" i="13" s="1"/>
  <c r="L95" i="13"/>
  <c r="L112" i="13" s="1"/>
  <c r="R112" i="13" s="1"/>
  <c r="K95" i="13"/>
  <c r="K112" i="13" s="1"/>
  <c r="J95" i="13"/>
  <c r="J112" i="13" s="1"/>
  <c r="I95" i="13"/>
  <c r="I112" i="13" s="1"/>
  <c r="H95" i="13"/>
  <c r="H112" i="13" s="1"/>
  <c r="G95" i="13"/>
  <c r="G112" i="13" s="1"/>
  <c r="F95" i="13"/>
  <c r="F112" i="13" s="1"/>
  <c r="D95" i="13"/>
  <c r="D112" i="13" s="1"/>
  <c r="C95" i="13"/>
  <c r="C112" i="13" s="1"/>
  <c r="B95" i="13"/>
  <c r="B112" i="13" s="1"/>
  <c r="W113" i="14"/>
  <c r="V113" i="14"/>
  <c r="R113" i="14"/>
  <c r="Q113" i="14"/>
  <c r="P113" i="14"/>
  <c r="O113" i="14"/>
  <c r="N113" i="14"/>
  <c r="M113" i="14"/>
  <c r="S113" i="14" s="1"/>
  <c r="L113" i="14"/>
  <c r="K113" i="14"/>
  <c r="J113" i="14"/>
  <c r="I113" i="14"/>
  <c r="H113" i="14"/>
  <c r="G113" i="14"/>
  <c r="F113" i="14"/>
  <c r="E113" i="14"/>
  <c r="U113" i="14" s="1"/>
  <c r="D113" i="14"/>
  <c r="C113" i="14"/>
  <c r="B113" i="14"/>
  <c r="Q112" i="14"/>
  <c r="P112" i="14"/>
  <c r="O112" i="14"/>
  <c r="N112" i="14"/>
  <c r="U111" i="14"/>
  <c r="T111" i="14"/>
  <c r="S111" i="14"/>
  <c r="R111" i="14"/>
  <c r="S110" i="14"/>
  <c r="R110" i="14"/>
  <c r="E110" i="14"/>
  <c r="U110" i="14" s="1"/>
  <c r="S109" i="14"/>
  <c r="R109" i="14"/>
  <c r="E109" i="14"/>
  <c r="U109" i="14" s="1"/>
  <c r="S108" i="14"/>
  <c r="R108" i="14"/>
  <c r="E108" i="14"/>
  <c r="U108" i="14" s="1"/>
  <c r="S107" i="14"/>
  <c r="R107" i="14"/>
  <c r="E107" i="14"/>
  <c r="T107" i="14" s="1"/>
  <c r="S106" i="14"/>
  <c r="R106" i="14"/>
  <c r="E106" i="14"/>
  <c r="U106" i="14" s="1"/>
  <c r="S105" i="14"/>
  <c r="R105" i="14"/>
  <c r="E105" i="14"/>
  <c r="U105" i="14" s="1"/>
  <c r="S104" i="14"/>
  <c r="R104" i="14"/>
  <c r="E104" i="14"/>
  <c r="U104" i="14" s="1"/>
  <c r="S103" i="14"/>
  <c r="R103" i="14"/>
  <c r="E103" i="14"/>
  <c r="T103" i="14" s="1"/>
  <c r="S102" i="14"/>
  <c r="R102" i="14"/>
  <c r="E102" i="14"/>
  <c r="S101" i="14"/>
  <c r="R101" i="14"/>
  <c r="E101" i="14"/>
  <c r="S100" i="14"/>
  <c r="R100" i="14"/>
  <c r="E100" i="14"/>
  <c r="U100" i="14" s="1"/>
  <c r="S99" i="14"/>
  <c r="R99" i="14"/>
  <c r="E99" i="14"/>
  <c r="T99" i="14" s="1"/>
  <c r="S98" i="14"/>
  <c r="R98" i="14"/>
  <c r="E98" i="14"/>
  <c r="U98" i="14" s="1"/>
  <c r="S97" i="14"/>
  <c r="R97" i="14"/>
  <c r="E97" i="14"/>
  <c r="U97" i="14" s="1"/>
  <c r="S96" i="14"/>
  <c r="R96" i="14"/>
  <c r="E96" i="14"/>
  <c r="U96" i="14" s="1"/>
  <c r="W95" i="14"/>
  <c r="W112" i="14" s="1"/>
  <c r="V95" i="14"/>
  <c r="V112" i="14" s="1"/>
  <c r="M95" i="14"/>
  <c r="M112" i="14" s="1"/>
  <c r="S112" i="14" s="1"/>
  <c r="L95" i="14"/>
  <c r="L112" i="14" s="1"/>
  <c r="R112" i="14" s="1"/>
  <c r="K95" i="14"/>
  <c r="K112" i="14" s="1"/>
  <c r="J95" i="14"/>
  <c r="J112" i="14" s="1"/>
  <c r="I95" i="14"/>
  <c r="I112" i="14" s="1"/>
  <c r="H95" i="14"/>
  <c r="H112" i="14" s="1"/>
  <c r="G95" i="14"/>
  <c r="G112" i="14" s="1"/>
  <c r="F95" i="14"/>
  <c r="F112" i="14" s="1"/>
  <c r="D95" i="14"/>
  <c r="D112" i="14" s="1"/>
  <c r="C95" i="14"/>
  <c r="C112" i="14" s="1"/>
  <c r="B95" i="14"/>
  <c r="B112" i="14" s="1"/>
  <c r="W113" i="15"/>
  <c r="V113" i="15"/>
  <c r="Q113" i="15"/>
  <c r="P113" i="15"/>
  <c r="O113" i="15"/>
  <c r="N113" i="15"/>
  <c r="M113" i="15"/>
  <c r="S113" i="15" s="1"/>
  <c r="L113" i="15"/>
  <c r="R113" i="15" s="1"/>
  <c r="K113" i="15"/>
  <c r="J113" i="15"/>
  <c r="I113" i="15"/>
  <c r="H113" i="15"/>
  <c r="G113" i="15"/>
  <c r="F113" i="15"/>
  <c r="E113" i="15"/>
  <c r="U113" i="15" s="1"/>
  <c r="D113" i="15"/>
  <c r="C113" i="15"/>
  <c r="B113" i="15"/>
  <c r="Q112" i="15"/>
  <c r="P112" i="15"/>
  <c r="O112" i="15"/>
  <c r="N112" i="15"/>
  <c r="U111" i="15"/>
  <c r="T111" i="15"/>
  <c r="S111" i="15"/>
  <c r="R111" i="15"/>
  <c r="U110" i="15"/>
  <c r="S110" i="15"/>
  <c r="R110" i="15"/>
  <c r="E110" i="15"/>
  <c r="T110" i="15" s="1"/>
  <c r="S109" i="15"/>
  <c r="R109" i="15"/>
  <c r="E109" i="15"/>
  <c r="U109" i="15" s="1"/>
  <c r="S108" i="15"/>
  <c r="R108" i="15"/>
  <c r="E108" i="15"/>
  <c r="U108" i="15" s="1"/>
  <c r="S107" i="15"/>
  <c r="R107" i="15"/>
  <c r="E107" i="15"/>
  <c r="U107" i="15" s="1"/>
  <c r="S106" i="15"/>
  <c r="R106" i="15"/>
  <c r="E106" i="15"/>
  <c r="U106" i="15" s="1"/>
  <c r="U105" i="15"/>
  <c r="T105" i="15"/>
  <c r="S105" i="15"/>
  <c r="R105" i="15"/>
  <c r="E105" i="15"/>
  <c r="S104" i="15"/>
  <c r="R104" i="15"/>
  <c r="E104" i="15"/>
  <c r="U103" i="15"/>
  <c r="S103" i="15"/>
  <c r="R103" i="15"/>
  <c r="E103" i="15"/>
  <c r="T103" i="15" s="1"/>
  <c r="S102" i="15"/>
  <c r="R102" i="15"/>
  <c r="E102" i="15"/>
  <c r="U102" i="15" s="1"/>
  <c r="S101" i="15"/>
  <c r="R101" i="15"/>
  <c r="E101" i="15"/>
  <c r="U101" i="15" s="1"/>
  <c r="S100" i="15"/>
  <c r="R100" i="15"/>
  <c r="E100" i="15"/>
  <c r="S99" i="15"/>
  <c r="R99" i="15"/>
  <c r="E99" i="15"/>
  <c r="U99" i="15" s="1"/>
  <c r="S98" i="15"/>
  <c r="R98" i="15"/>
  <c r="E98" i="15"/>
  <c r="U98" i="15" s="1"/>
  <c r="S97" i="15"/>
  <c r="R97" i="15"/>
  <c r="E97" i="15"/>
  <c r="U97" i="15" s="1"/>
  <c r="S96" i="15"/>
  <c r="R96" i="15"/>
  <c r="E96" i="15"/>
  <c r="T96" i="15" s="1"/>
  <c r="W95" i="15"/>
  <c r="W112" i="15" s="1"/>
  <c r="V95" i="15"/>
  <c r="V112" i="15" s="1"/>
  <c r="M95" i="15"/>
  <c r="S95" i="15" s="1"/>
  <c r="L95" i="15"/>
  <c r="L112" i="15" s="1"/>
  <c r="R112" i="15" s="1"/>
  <c r="K95" i="15"/>
  <c r="K112" i="15" s="1"/>
  <c r="J95" i="15"/>
  <c r="J112" i="15" s="1"/>
  <c r="I95" i="15"/>
  <c r="I112" i="15" s="1"/>
  <c r="H95" i="15"/>
  <c r="H112" i="15" s="1"/>
  <c r="G95" i="15"/>
  <c r="G112" i="15" s="1"/>
  <c r="F95" i="15"/>
  <c r="F112" i="15" s="1"/>
  <c r="D95" i="15"/>
  <c r="D112" i="15" s="1"/>
  <c r="C95" i="15"/>
  <c r="C112" i="15" s="1"/>
  <c r="B95" i="15"/>
  <c r="B112" i="15" s="1"/>
  <c r="W113" i="16"/>
  <c r="V113" i="16"/>
  <c r="T113" i="16"/>
  <c r="Q113" i="16"/>
  <c r="P113" i="16"/>
  <c r="O113" i="16"/>
  <c r="N113" i="16"/>
  <c r="M113" i="16"/>
  <c r="S113" i="16" s="1"/>
  <c r="L113" i="16"/>
  <c r="R113" i="16" s="1"/>
  <c r="K113" i="16"/>
  <c r="J113" i="16"/>
  <c r="I113" i="16"/>
  <c r="H113" i="16"/>
  <c r="G113" i="16"/>
  <c r="F113" i="16"/>
  <c r="E113" i="16"/>
  <c r="U113" i="16" s="1"/>
  <c r="D113" i="16"/>
  <c r="C113" i="16"/>
  <c r="B113" i="16"/>
  <c r="Q112" i="16"/>
  <c r="P112" i="16"/>
  <c r="O112" i="16"/>
  <c r="N112" i="16"/>
  <c r="U111" i="16"/>
  <c r="T111" i="16"/>
  <c r="S111" i="16"/>
  <c r="R111" i="16"/>
  <c r="S110" i="16"/>
  <c r="R110" i="16"/>
  <c r="E110" i="16"/>
  <c r="U110" i="16" s="1"/>
  <c r="S109" i="16"/>
  <c r="R109" i="16"/>
  <c r="E109" i="16"/>
  <c r="U109" i="16" s="1"/>
  <c r="S108" i="16"/>
  <c r="R108" i="16"/>
  <c r="E108" i="16"/>
  <c r="U108" i="16" s="1"/>
  <c r="S107" i="16"/>
  <c r="R107" i="16"/>
  <c r="E107" i="16"/>
  <c r="U107" i="16" s="1"/>
  <c r="S106" i="16"/>
  <c r="R106" i="16"/>
  <c r="E106" i="16"/>
  <c r="U106" i="16" s="1"/>
  <c r="S105" i="16"/>
  <c r="R105" i="16"/>
  <c r="E105" i="16"/>
  <c r="T105" i="16" s="1"/>
  <c r="S104" i="16"/>
  <c r="R104" i="16"/>
  <c r="E104" i="16"/>
  <c r="T104" i="16" s="1"/>
  <c r="S103" i="16"/>
  <c r="R103" i="16"/>
  <c r="E103" i="16"/>
  <c r="S102" i="16"/>
  <c r="R102" i="16"/>
  <c r="E102" i="16"/>
  <c r="U102" i="16" s="1"/>
  <c r="S101" i="16"/>
  <c r="R101" i="16"/>
  <c r="E101" i="16"/>
  <c r="U101" i="16" s="1"/>
  <c r="S100" i="16"/>
  <c r="R100" i="16"/>
  <c r="E100" i="16"/>
  <c r="U100" i="16" s="1"/>
  <c r="S99" i="16"/>
  <c r="R99" i="16"/>
  <c r="E99" i="16"/>
  <c r="U99" i="16" s="1"/>
  <c r="S98" i="16"/>
  <c r="R98" i="16"/>
  <c r="E98" i="16"/>
  <c r="S97" i="16"/>
  <c r="R97" i="16"/>
  <c r="E97" i="16"/>
  <c r="T97" i="16" s="1"/>
  <c r="S96" i="16"/>
  <c r="R96" i="16"/>
  <c r="E96" i="16"/>
  <c r="W95" i="16"/>
  <c r="W112" i="16" s="1"/>
  <c r="V95" i="16"/>
  <c r="V112" i="16" s="1"/>
  <c r="M95" i="16"/>
  <c r="S95" i="16" s="1"/>
  <c r="L95" i="16"/>
  <c r="R95" i="16" s="1"/>
  <c r="K95" i="16"/>
  <c r="K112" i="16" s="1"/>
  <c r="J95" i="16"/>
  <c r="J112" i="16" s="1"/>
  <c r="I95" i="16"/>
  <c r="I112" i="16" s="1"/>
  <c r="H95" i="16"/>
  <c r="H112" i="16" s="1"/>
  <c r="G95" i="16"/>
  <c r="G112" i="16" s="1"/>
  <c r="F95" i="16"/>
  <c r="F112" i="16" s="1"/>
  <c r="D95" i="16"/>
  <c r="D112" i="16" s="1"/>
  <c r="C95" i="16"/>
  <c r="C112" i="16" s="1"/>
  <c r="B95" i="16"/>
  <c r="B112" i="16" s="1"/>
  <c r="W113" i="17"/>
  <c r="V113" i="17"/>
  <c r="Q113" i="17"/>
  <c r="P113" i="17"/>
  <c r="O113" i="17"/>
  <c r="N113" i="17"/>
  <c r="M113" i="17"/>
  <c r="S113" i="17" s="1"/>
  <c r="L113" i="17"/>
  <c r="R113" i="17" s="1"/>
  <c r="K113" i="17"/>
  <c r="J113" i="17"/>
  <c r="I113" i="17"/>
  <c r="H113" i="17"/>
  <c r="G113" i="17"/>
  <c r="F113" i="17"/>
  <c r="E113" i="17"/>
  <c r="U113" i="17" s="1"/>
  <c r="D113" i="17"/>
  <c r="C113" i="17"/>
  <c r="B113" i="17"/>
  <c r="Q112" i="17"/>
  <c r="P112" i="17"/>
  <c r="O112" i="17"/>
  <c r="N112" i="17"/>
  <c r="U111" i="17"/>
  <c r="T111" i="17"/>
  <c r="S111" i="17"/>
  <c r="R111" i="17"/>
  <c r="S110" i="17"/>
  <c r="R110" i="17"/>
  <c r="E110" i="17"/>
  <c r="U110" i="17" s="1"/>
  <c r="S109" i="17"/>
  <c r="R109" i="17"/>
  <c r="E109" i="17"/>
  <c r="U109" i="17" s="1"/>
  <c r="S108" i="17"/>
  <c r="R108" i="17"/>
  <c r="E108" i="17"/>
  <c r="U108" i="17" s="1"/>
  <c r="S107" i="17"/>
  <c r="R107" i="17"/>
  <c r="E107" i="17"/>
  <c r="S106" i="17"/>
  <c r="R106" i="17"/>
  <c r="E106" i="17"/>
  <c r="T106" i="17" s="1"/>
  <c r="S105" i="17"/>
  <c r="R105" i="17"/>
  <c r="E105" i="17"/>
  <c r="S104" i="17"/>
  <c r="R104" i="17"/>
  <c r="E104" i="17"/>
  <c r="U104" i="17" s="1"/>
  <c r="S103" i="17"/>
  <c r="R103" i="17"/>
  <c r="E103" i="17"/>
  <c r="U103" i="17" s="1"/>
  <c r="S102" i="17"/>
  <c r="R102" i="17"/>
  <c r="E102" i="17"/>
  <c r="U102" i="17" s="1"/>
  <c r="S101" i="17"/>
  <c r="R101" i="17"/>
  <c r="E101" i="17"/>
  <c r="U101" i="17" s="1"/>
  <c r="S100" i="17"/>
  <c r="R100" i="17"/>
  <c r="E100" i="17"/>
  <c r="U100" i="17" s="1"/>
  <c r="S99" i="17"/>
  <c r="R99" i="17"/>
  <c r="E99" i="17"/>
  <c r="T99" i="17" s="1"/>
  <c r="S98" i="17"/>
  <c r="R98" i="17"/>
  <c r="E98" i="17"/>
  <c r="S97" i="17"/>
  <c r="R97" i="17"/>
  <c r="E97" i="17"/>
  <c r="U96" i="17"/>
  <c r="S96" i="17"/>
  <c r="R96" i="17"/>
  <c r="E96" i="17"/>
  <c r="T96" i="17" s="1"/>
  <c r="W95" i="17"/>
  <c r="W112" i="17" s="1"/>
  <c r="V95" i="17"/>
  <c r="V112" i="17" s="1"/>
  <c r="M95" i="17"/>
  <c r="S95" i="17" s="1"/>
  <c r="L95" i="17"/>
  <c r="L112" i="17" s="1"/>
  <c r="R112" i="17" s="1"/>
  <c r="K95" i="17"/>
  <c r="K112" i="17" s="1"/>
  <c r="J95" i="17"/>
  <c r="J112" i="17" s="1"/>
  <c r="I95" i="17"/>
  <c r="I112" i="17" s="1"/>
  <c r="H95" i="17"/>
  <c r="H112" i="17" s="1"/>
  <c r="G95" i="17"/>
  <c r="G112" i="17" s="1"/>
  <c r="F95" i="17"/>
  <c r="F112" i="17" s="1"/>
  <c r="D95" i="17"/>
  <c r="D112" i="17" s="1"/>
  <c r="C95" i="17"/>
  <c r="C112" i="17" s="1"/>
  <c r="B95" i="17"/>
  <c r="B112" i="17" s="1"/>
  <c r="W113" i="18"/>
  <c r="V113" i="18"/>
  <c r="Q113" i="18"/>
  <c r="P113" i="18"/>
  <c r="O113" i="18"/>
  <c r="N113" i="18"/>
  <c r="M113" i="18"/>
  <c r="S113" i="18" s="1"/>
  <c r="L113" i="18"/>
  <c r="R113" i="18" s="1"/>
  <c r="K113" i="18"/>
  <c r="J113" i="18"/>
  <c r="I113" i="18"/>
  <c r="H113" i="18"/>
  <c r="G113" i="18"/>
  <c r="F113" i="18"/>
  <c r="E113" i="18"/>
  <c r="U113" i="18" s="1"/>
  <c r="D113" i="18"/>
  <c r="C113" i="18"/>
  <c r="B113" i="18"/>
  <c r="Q112" i="18"/>
  <c r="P112" i="18"/>
  <c r="O112" i="18"/>
  <c r="N112" i="18"/>
  <c r="U111" i="18"/>
  <c r="T111" i="18"/>
  <c r="S111" i="18"/>
  <c r="R111" i="18"/>
  <c r="S110" i="18"/>
  <c r="R110" i="18"/>
  <c r="E110" i="18"/>
  <c r="U110" i="18" s="1"/>
  <c r="S109" i="18"/>
  <c r="R109" i="18"/>
  <c r="E109" i="18"/>
  <c r="U109" i="18" s="1"/>
  <c r="S108" i="18"/>
  <c r="R108" i="18"/>
  <c r="E108" i="18"/>
  <c r="T108" i="18" s="1"/>
  <c r="S107" i="18"/>
  <c r="R107" i="18"/>
  <c r="E107" i="18"/>
  <c r="S106" i="18"/>
  <c r="R106" i="18"/>
  <c r="E106" i="18"/>
  <c r="U106" i="18" s="1"/>
  <c r="S105" i="18"/>
  <c r="R105" i="18"/>
  <c r="E105" i="18"/>
  <c r="S104" i="18"/>
  <c r="R104" i="18"/>
  <c r="E104" i="18"/>
  <c r="U104" i="18" s="1"/>
  <c r="S103" i="18"/>
  <c r="R103" i="18"/>
  <c r="E103" i="18"/>
  <c r="U103" i="18" s="1"/>
  <c r="S102" i="18"/>
  <c r="R102" i="18"/>
  <c r="E102" i="18"/>
  <c r="U102" i="18" s="1"/>
  <c r="S101" i="18"/>
  <c r="R101" i="18"/>
  <c r="E101" i="18"/>
  <c r="U101" i="18" s="1"/>
  <c r="S100" i="18"/>
  <c r="R100" i="18"/>
  <c r="E100" i="18"/>
  <c r="T100" i="18" s="1"/>
  <c r="S99" i="18"/>
  <c r="R99" i="18"/>
  <c r="E99" i="18"/>
  <c r="U98" i="18"/>
  <c r="S98" i="18"/>
  <c r="R98" i="18"/>
  <c r="E98" i="18"/>
  <c r="T98" i="18" s="1"/>
  <c r="S97" i="18"/>
  <c r="R97" i="18"/>
  <c r="E97" i="18"/>
  <c r="U97" i="18" s="1"/>
  <c r="S96" i="18"/>
  <c r="R96" i="18"/>
  <c r="E96" i="18"/>
  <c r="U96" i="18" s="1"/>
  <c r="W95" i="18"/>
  <c r="W112" i="18" s="1"/>
  <c r="V95" i="18"/>
  <c r="V112" i="18" s="1"/>
  <c r="M95" i="18"/>
  <c r="S95" i="18" s="1"/>
  <c r="L95" i="18"/>
  <c r="R95" i="18" s="1"/>
  <c r="K95" i="18"/>
  <c r="K112" i="18" s="1"/>
  <c r="J95" i="18"/>
  <c r="J112" i="18" s="1"/>
  <c r="I95" i="18"/>
  <c r="I112" i="18" s="1"/>
  <c r="H95" i="18"/>
  <c r="H112" i="18" s="1"/>
  <c r="G95" i="18"/>
  <c r="G112" i="18" s="1"/>
  <c r="F95" i="18"/>
  <c r="F112" i="18" s="1"/>
  <c r="D95" i="18"/>
  <c r="D112" i="18" s="1"/>
  <c r="C95" i="18"/>
  <c r="C112" i="18" s="1"/>
  <c r="B95" i="18"/>
  <c r="B112" i="18" s="1"/>
  <c r="W113" i="19"/>
  <c r="V113" i="19"/>
  <c r="Q113" i="19"/>
  <c r="P113" i="19"/>
  <c r="O113" i="19"/>
  <c r="N113" i="19"/>
  <c r="M113" i="19"/>
  <c r="S113" i="19" s="1"/>
  <c r="L113" i="19"/>
  <c r="R113" i="19" s="1"/>
  <c r="K113" i="19"/>
  <c r="J113" i="19"/>
  <c r="I113" i="19"/>
  <c r="H113" i="19"/>
  <c r="G113" i="19"/>
  <c r="F113" i="19"/>
  <c r="E113" i="19"/>
  <c r="U113" i="19" s="1"/>
  <c r="D113" i="19"/>
  <c r="C113" i="19"/>
  <c r="B113" i="19"/>
  <c r="Q112" i="19"/>
  <c r="P112" i="19"/>
  <c r="O112" i="19"/>
  <c r="N112" i="19"/>
  <c r="U111" i="19"/>
  <c r="T111" i="19"/>
  <c r="S111" i="19"/>
  <c r="R111" i="19"/>
  <c r="S110" i="19"/>
  <c r="R110" i="19"/>
  <c r="E110" i="19"/>
  <c r="U110" i="19" s="1"/>
  <c r="U109" i="19"/>
  <c r="T109" i="19"/>
  <c r="S109" i="19"/>
  <c r="R109" i="19"/>
  <c r="E109" i="19"/>
  <c r="S108" i="19"/>
  <c r="R108" i="19"/>
  <c r="E108" i="19"/>
  <c r="U107" i="19"/>
  <c r="S107" i="19"/>
  <c r="R107" i="19"/>
  <c r="E107" i="19"/>
  <c r="T107" i="19" s="1"/>
  <c r="S106" i="19"/>
  <c r="R106" i="19"/>
  <c r="E106" i="19"/>
  <c r="S105" i="19"/>
  <c r="R105" i="19"/>
  <c r="E105" i="19"/>
  <c r="U105" i="19" s="1"/>
  <c r="S104" i="19"/>
  <c r="R104" i="19"/>
  <c r="E104" i="19"/>
  <c r="S103" i="19"/>
  <c r="R103" i="19"/>
  <c r="E103" i="19"/>
  <c r="U103" i="19" s="1"/>
  <c r="S102" i="19"/>
  <c r="R102" i="19"/>
  <c r="E102" i="19"/>
  <c r="U102" i="19" s="1"/>
  <c r="S101" i="19"/>
  <c r="R101" i="19"/>
  <c r="E101" i="19"/>
  <c r="T101" i="19" s="1"/>
  <c r="S100" i="19"/>
  <c r="R100" i="19"/>
  <c r="E100" i="19"/>
  <c r="T100" i="19" s="1"/>
  <c r="S99" i="19"/>
  <c r="R99" i="19"/>
  <c r="E99" i="19"/>
  <c r="U99" i="19" s="1"/>
  <c r="S98" i="19"/>
  <c r="R98" i="19"/>
  <c r="E98" i="19"/>
  <c r="S97" i="19"/>
  <c r="R97" i="19"/>
  <c r="E97" i="19"/>
  <c r="U97" i="19" s="1"/>
  <c r="S96" i="19"/>
  <c r="R96" i="19"/>
  <c r="E96" i="19"/>
  <c r="W95" i="19"/>
  <c r="W112" i="19" s="1"/>
  <c r="V95" i="19"/>
  <c r="V112" i="19" s="1"/>
  <c r="M95" i="19"/>
  <c r="M112" i="19" s="1"/>
  <c r="S112" i="19" s="1"/>
  <c r="L95" i="19"/>
  <c r="R95" i="19" s="1"/>
  <c r="K95" i="19"/>
  <c r="K112" i="19" s="1"/>
  <c r="J95" i="19"/>
  <c r="J112" i="19" s="1"/>
  <c r="I95" i="19"/>
  <c r="I112" i="19" s="1"/>
  <c r="H95" i="19"/>
  <c r="H112" i="19" s="1"/>
  <c r="G95" i="19"/>
  <c r="G112" i="19" s="1"/>
  <c r="F95" i="19"/>
  <c r="F112" i="19" s="1"/>
  <c r="D95" i="19"/>
  <c r="D112" i="19" s="1"/>
  <c r="C95" i="19"/>
  <c r="C112" i="19" s="1"/>
  <c r="B95" i="19"/>
  <c r="B112" i="19" s="1"/>
  <c r="W113" i="20"/>
  <c r="V113" i="20"/>
  <c r="Q113" i="20"/>
  <c r="P113" i="20"/>
  <c r="O113" i="20"/>
  <c r="N113" i="20"/>
  <c r="M113" i="20"/>
  <c r="S113" i="20" s="1"/>
  <c r="L113" i="20"/>
  <c r="R113" i="20" s="1"/>
  <c r="K113" i="20"/>
  <c r="J113" i="20"/>
  <c r="I113" i="20"/>
  <c r="H113" i="20"/>
  <c r="G113" i="20"/>
  <c r="F113" i="20"/>
  <c r="E113" i="20"/>
  <c r="U113" i="20" s="1"/>
  <c r="D113" i="20"/>
  <c r="C113" i="20"/>
  <c r="B113" i="20"/>
  <c r="Q112" i="20"/>
  <c r="P112" i="20"/>
  <c r="O112" i="20"/>
  <c r="N112" i="20"/>
  <c r="U111" i="20"/>
  <c r="T111" i="20"/>
  <c r="S111" i="20"/>
  <c r="R111" i="20"/>
  <c r="S110" i="20"/>
  <c r="R110" i="20"/>
  <c r="E110" i="20"/>
  <c r="T110" i="20" s="1"/>
  <c r="U109" i="20"/>
  <c r="S109" i="20"/>
  <c r="R109" i="20"/>
  <c r="E109" i="20"/>
  <c r="T109" i="20" s="1"/>
  <c r="S108" i="20"/>
  <c r="R108" i="20"/>
  <c r="E108" i="20"/>
  <c r="S107" i="20"/>
  <c r="R107" i="20"/>
  <c r="E107" i="20"/>
  <c r="T107" i="20" s="1"/>
  <c r="S106" i="20"/>
  <c r="R106" i="20"/>
  <c r="E106" i="20"/>
  <c r="U106" i="20" s="1"/>
  <c r="S105" i="20"/>
  <c r="R105" i="20"/>
  <c r="E105" i="20"/>
  <c r="U105" i="20" s="1"/>
  <c r="S104" i="20"/>
  <c r="R104" i="20"/>
  <c r="E104" i="20"/>
  <c r="S103" i="20"/>
  <c r="R103" i="20"/>
  <c r="E103" i="20"/>
  <c r="U103" i="20" s="1"/>
  <c r="S102" i="20"/>
  <c r="R102" i="20"/>
  <c r="E102" i="20"/>
  <c r="S101" i="20"/>
  <c r="R101" i="20"/>
  <c r="E101" i="20"/>
  <c r="T101" i="20" s="1"/>
  <c r="S100" i="20"/>
  <c r="R100" i="20"/>
  <c r="E100" i="20"/>
  <c r="T99" i="20"/>
  <c r="S99" i="20"/>
  <c r="R99" i="20"/>
  <c r="E99" i="20"/>
  <c r="U99" i="20" s="1"/>
  <c r="S98" i="20"/>
  <c r="R98" i="20"/>
  <c r="E98" i="20"/>
  <c r="U98" i="20" s="1"/>
  <c r="S97" i="20"/>
  <c r="R97" i="20"/>
  <c r="E97" i="20"/>
  <c r="U97" i="20" s="1"/>
  <c r="S96" i="20"/>
  <c r="R96" i="20"/>
  <c r="E96" i="20"/>
  <c r="W95" i="20"/>
  <c r="W112" i="20" s="1"/>
  <c r="V95" i="20"/>
  <c r="V112" i="20" s="1"/>
  <c r="M95" i="20"/>
  <c r="S95" i="20" s="1"/>
  <c r="L95" i="20"/>
  <c r="K95" i="20"/>
  <c r="K112" i="20" s="1"/>
  <c r="J95" i="20"/>
  <c r="J112" i="20" s="1"/>
  <c r="I95" i="20"/>
  <c r="I112" i="20" s="1"/>
  <c r="H95" i="20"/>
  <c r="H112" i="20" s="1"/>
  <c r="G95" i="20"/>
  <c r="G112" i="20" s="1"/>
  <c r="F95" i="20"/>
  <c r="F112" i="20" s="1"/>
  <c r="D95" i="20"/>
  <c r="D112" i="20" s="1"/>
  <c r="C95" i="20"/>
  <c r="C112" i="20" s="1"/>
  <c r="B95" i="20"/>
  <c r="B112" i="20" s="1"/>
  <c r="W113" i="21"/>
  <c r="V113" i="21"/>
  <c r="Q113" i="21"/>
  <c r="P113" i="21"/>
  <c r="O113" i="21"/>
  <c r="N113" i="21"/>
  <c r="M113" i="21"/>
  <c r="S113" i="21" s="1"/>
  <c r="L113" i="21"/>
  <c r="R113" i="21" s="1"/>
  <c r="K113" i="21"/>
  <c r="J113" i="21"/>
  <c r="I113" i="21"/>
  <c r="H113" i="21"/>
  <c r="G113" i="21"/>
  <c r="F113" i="21"/>
  <c r="E113" i="21"/>
  <c r="U113" i="21" s="1"/>
  <c r="D113" i="21"/>
  <c r="C113" i="21"/>
  <c r="B113" i="21"/>
  <c r="Q112" i="21"/>
  <c r="P112" i="21"/>
  <c r="O112" i="21"/>
  <c r="N112" i="21"/>
  <c r="M112" i="21"/>
  <c r="S112" i="21" s="1"/>
  <c r="U111" i="21"/>
  <c r="T111" i="21"/>
  <c r="S111" i="21"/>
  <c r="R111" i="21"/>
  <c r="S110" i="21"/>
  <c r="R110" i="21"/>
  <c r="E110" i="21"/>
  <c r="S109" i="21"/>
  <c r="R109" i="21"/>
  <c r="E109" i="21"/>
  <c r="T109" i="21" s="1"/>
  <c r="S108" i="21"/>
  <c r="R108" i="21"/>
  <c r="E108" i="21"/>
  <c r="T108" i="21" s="1"/>
  <c r="S107" i="21"/>
  <c r="R107" i="21"/>
  <c r="E107" i="21"/>
  <c r="S106" i="21"/>
  <c r="R106" i="21"/>
  <c r="E106" i="21"/>
  <c r="U106" i="21" s="1"/>
  <c r="S105" i="21"/>
  <c r="R105" i="21"/>
  <c r="E105" i="21"/>
  <c r="S104" i="21"/>
  <c r="R104" i="21"/>
  <c r="E104" i="21"/>
  <c r="U104" i="21" s="1"/>
  <c r="S103" i="21"/>
  <c r="R103" i="21"/>
  <c r="E103" i="21"/>
  <c r="T103" i="21" s="1"/>
  <c r="S102" i="21"/>
  <c r="R102" i="21"/>
  <c r="E102" i="21"/>
  <c r="U102" i="21" s="1"/>
  <c r="S101" i="21"/>
  <c r="R101" i="21"/>
  <c r="E101" i="21"/>
  <c r="T101" i="21" s="1"/>
  <c r="S100" i="21"/>
  <c r="R100" i="21"/>
  <c r="E100" i="21"/>
  <c r="U100" i="21" s="1"/>
  <c r="S99" i="21"/>
  <c r="R99" i="21"/>
  <c r="E99" i="21"/>
  <c r="S98" i="21"/>
  <c r="R98" i="21"/>
  <c r="E98" i="21"/>
  <c r="S97" i="21"/>
  <c r="R97" i="21"/>
  <c r="E97" i="21"/>
  <c r="S96" i="21"/>
  <c r="R96" i="21"/>
  <c r="E96" i="21"/>
  <c r="U96" i="21" s="1"/>
  <c r="W95" i="21"/>
  <c r="W112" i="21" s="1"/>
  <c r="V95" i="21"/>
  <c r="V112" i="21" s="1"/>
  <c r="M95" i="21"/>
  <c r="S95" i="21" s="1"/>
  <c r="L95" i="21"/>
  <c r="R95" i="21" s="1"/>
  <c r="K95" i="21"/>
  <c r="K112" i="21" s="1"/>
  <c r="J95" i="21"/>
  <c r="J112" i="21" s="1"/>
  <c r="I95" i="21"/>
  <c r="I112" i="21" s="1"/>
  <c r="H95" i="21"/>
  <c r="H112" i="21" s="1"/>
  <c r="G95" i="21"/>
  <c r="G112" i="21" s="1"/>
  <c r="F95" i="21"/>
  <c r="F112" i="21" s="1"/>
  <c r="D95" i="21"/>
  <c r="D112" i="21" s="1"/>
  <c r="C95" i="21"/>
  <c r="C112" i="21" s="1"/>
  <c r="B95" i="21"/>
  <c r="B112" i="21" s="1"/>
  <c r="W113" i="22"/>
  <c r="V113" i="22"/>
  <c r="Q113" i="22"/>
  <c r="P113" i="22"/>
  <c r="O113" i="22"/>
  <c r="N113" i="22"/>
  <c r="M113" i="22"/>
  <c r="S113" i="22" s="1"/>
  <c r="L113" i="22"/>
  <c r="R113" i="22" s="1"/>
  <c r="K113" i="22"/>
  <c r="J113" i="22"/>
  <c r="I113" i="22"/>
  <c r="H113" i="22"/>
  <c r="G113" i="22"/>
  <c r="F113" i="22"/>
  <c r="E113" i="22"/>
  <c r="U113" i="22" s="1"/>
  <c r="D113" i="22"/>
  <c r="C113" i="22"/>
  <c r="B113" i="22"/>
  <c r="Q112" i="22"/>
  <c r="P112" i="22"/>
  <c r="O112" i="22"/>
  <c r="N112" i="22"/>
  <c r="U111" i="22"/>
  <c r="T111" i="22"/>
  <c r="S111" i="22"/>
  <c r="R111" i="22"/>
  <c r="S110" i="22"/>
  <c r="R110" i="22"/>
  <c r="E110" i="22"/>
  <c r="T109" i="22"/>
  <c r="S109" i="22"/>
  <c r="R109" i="22"/>
  <c r="E109" i="22"/>
  <c r="U109" i="22" s="1"/>
  <c r="S108" i="22"/>
  <c r="R108" i="22"/>
  <c r="E108" i="22"/>
  <c r="S107" i="22"/>
  <c r="R107" i="22"/>
  <c r="E107" i="22"/>
  <c r="U107" i="22" s="1"/>
  <c r="S106" i="22"/>
  <c r="R106" i="22"/>
  <c r="E106" i="22"/>
  <c r="S105" i="22"/>
  <c r="R105" i="22"/>
  <c r="E105" i="22"/>
  <c r="U105" i="22" s="1"/>
  <c r="U104" i="22"/>
  <c r="S104" i="22"/>
  <c r="R104" i="22"/>
  <c r="E104" i="22"/>
  <c r="T104" i="22" s="1"/>
  <c r="S103" i="22"/>
  <c r="R103" i="22"/>
  <c r="E103" i="22"/>
  <c r="U103" i="22" s="1"/>
  <c r="S102" i="22"/>
  <c r="R102" i="22"/>
  <c r="E102" i="22"/>
  <c r="S101" i="22"/>
  <c r="R101" i="22"/>
  <c r="E101" i="22"/>
  <c r="U101" i="22" s="1"/>
  <c r="S100" i="22"/>
  <c r="R100" i="22"/>
  <c r="E100" i="22"/>
  <c r="S99" i="22"/>
  <c r="R99" i="22"/>
  <c r="E99" i="22"/>
  <c r="U99" i="22" s="1"/>
  <c r="S98" i="22"/>
  <c r="R98" i="22"/>
  <c r="E98" i="22"/>
  <c r="S97" i="22"/>
  <c r="R97" i="22"/>
  <c r="E97" i="22"/>
  <c r="S96" i="22"/>
  <c r="R96" i="22"/>
  <c r="E96" i="22"/>
  <c r="W95" i="22"/>
  <c r="W112" i="22" s="1"/>
  <c r="V95" i="22"/>
  <c r="V112" i="22" s="1"/>
  <c r="M95" i="22"/>
  <c r="S95" i="22" s="1"/>
  <c r="L95" i="22"/>
  <c r="L112" i="22" s="1"/>
  <c r="R112" i="22" s="1"/>
  <c r="K95" i="22"/>
  <c r="K112" i="22" s="1"/>
  <c r="J95" i="22"/>
  <c r="J112" i="22" s="1"/>
  <c r="I95" i="22"/>
  <c r="I112" i="22" s="1"/>
  <c r="H95" i="22"/>
  <c r="H112" i="22" s="1"/>
  <c r="G95" i="22"/>
  <c r="G112" i="22" s="1"/>
  <c r="F95" i="22"/>
  <c r="F112" i="22" s="1"/>
  <c r="D95" i="22"/>
  <c r="D112" i="22" s="1"/>
  <c r="C95" i="22"/>
  <c r="C112" i="22" s="1"/>
  <c r="B95" i="22"/>
  <c r="B112" i="22" s="1"/>
  <c r="W113" i="23"/>
  <c r="V113" i="23"/>
  <c r="Q113" i="23"/>
  <c r="P113" i="23"/>
  <c r="O113" i="23"/>
  <c r="N113" i="23"/>
  <c r="M113" i="23"/>
  <c r="S113" i="23" s="1"/>
  <c r="L113" i="23"/>
  <c r="R113" i="23" s="1"/>
  <c r="K113" i="23"/>
  <c r="J113" i="23"/>
  <c r="I113" i="23"/>
  <c r="H113" i="23"/>
  <c r="G113" i="23"/>
  <c r="F113" i="23"/>
  <c r="E113" i="23"/>
  <c r="D113" i="23"/>
  <c r="C113" i="23"/>
  <c r="B113" i="23"/>
  <c r="Q112" i="23"/>
  <c r="P112" i="23"/>
  <c r="O112" i="23"/>
  <c r="N112" i="23"/>
  <c r="U111" i="23"/>
  <c r="T111" i="23"/>
  <c r="S111" i="23"/>
  <c r="R111" i="23"/>
  <c r="S110" i="23"/>
  <c r="R110" i="23"/>
  <c r="E110" i="23"/>
  <c r="T110" i="23" s="1"/>
  <c r="S109" i="23"/>
  <c r="R109" i="23"/>
  <c r="E109" i="23"/>
  <c r="U109" i="23" s="1"/>
  <c r="S108" i="23"/>
  <c r="R108" i="23"/>
  <c r="E108" i="23"/>
  <c r="T108" i="23" s="1"/>
  <c r="S107" i="23"/>
  <c r="R107" i="23"/>
  <c r="E107" i="23"/>
  <c r="U107" i="23" s="1"/>
  <c r="S106" i="23"/>
  <c r="R106" i="23"/>
  <c r="E106" i="23"/>
  <c r="S105" i="23"/>
  <c r="R105" i="23"/>
  <c r="E105" i="23"/>
  <c r="U105" i="23" s="1"/>
  <c r="S104" i="23"/>
  <c r="R104" i="23"/>
  <c r="E104" i="23"/>
  <c r="T104" i="23" s="1"/>
  <c r="S103" i="23"/>
  <c r="R103" i="23"/>
  <c r="E103" i="23"/>
  <c r="T103" i="23" s="1"/>
  <c r="S102" i="23"/>
  <c r="R102" i="23"/>
  <c r="E102" i="23"/>
  <c r="T102" i="23" s="1"/>
  <c r="S101" i="23"/>
  <c r="R101" i="23"/>
  <c r="E101" i="23"/>
  <c r="T101" i="23" s="1"/>
  <c r="S100" i="23"/>
  <c r="R100" i="23"/>
  <c r="E100" i="23"/>
  <c r="U100" i="23" s="1"/>
  <c r="S99" i="23"/>
  <c r="R99" i="23"/>
  <c r="E99" i="23"/>
  <c r="T98" i="23"/>
  <c r="S98" i="23"/>
  <c r="R98" i="23"/>
  <c r="E98" i="23"/>
  <c r="U98" i="23" s="1"/>
  <c r="S97" i="23"/>
  <c r="R97" i="23"/>
  <c r="E97" i="23"/>
  <c r="S96" i="23"/>
  <c r="R96" i="23"/>
  <c r="E96" i="23"/>
  <c r="T96" i="23" s="1"/>
  <c r="W95" i="23"/>
  <c r="W112" i="23" s="1"/>
  <c r="V95" i="23"/>
  <c r="V112" i="23" s="1"/>
  <c r="R95" i="23"/>
  <c r="M95" i="23"/>
  <c r="S95" i="23" s="1"/>
  <c r="L95" i="23"/>
  <c r="L112" i="23" s="1"/>
  <c r="R112" i="23" s="1"/>
  <c r="K95" i="23"/>
  <c r="K112" i="23" s="1"/>
  <c r="J95" i="23"/>
  <c r="J112" i="23" s="1"/>
  <c r="I95" i="23"/>
  <c r="I112" i="23" s="1"/>
  <c r="H95" i="23"/>
  <c r="H112" i="23" s="1"/>
  <c r="G95" i="23"/>
  <c r="G112" i="23" s="1"/>
  <c r="F95" i="23"/>
  <c r="F112" i="23" s="1"/>
  <c r="D95" i="23"/>
  <c r="D112" i="23" s="1"/>
  <c r="C95" i="23"/>
  <c r="C112" i="23" s="1"/>
  <c r="B95" i="23"/>
  <c r="B112" i="23" s="1"/>
  <c r="W113" i="1"/>
  <c r="V113" i="1"/>
  <c r="Q113" i="1"/>
  <c r="P113" i="1"/>
  <c r="O113" i="1"/>
  <c r="N113" i="1"/>
  <c r="M113" i="1"/>
  <c r="S113" i="1" s="1"/>
  <c r="L113" i="1"/>
  <c r="R113" i="1" s="1"/>
  <c r="K113" i="1"/>
  <c r="J113" i="1"/>
  <c r="I113" i="1"/>
  <c r="H113" i="1"/>
  <c r="G113" i="1"/>
  <c r="F113" i="1"/>
  <c r="E113" i="1"/>
  <c r="U113" i="1" s="1"/>
  <c r="D113" i="1"/>
  <c r="C113" i="1"/>
  <c r="B113" i="1"/>
  <c r="Q112" i="1"/>
  <c r="P112" i="1"/>
  <c r="O112" i="1"/>
  <c r="N112" i="1"/>
  <c r="U111" i="1"/>
  <c r="T111" i="1"/>
  <c r="S111" i="1"/>
  <c r="R111" i="1"/>
  <c r="S110" i="1"/>
  <c r="R110" i="1"/>
  <c r="E110" i="1"/>
  <c r="U110" i="1" s="1"/>
  <c r="S109" i="1"/>
  <c r="R109" i="1"/>
  <c r="E109" i="1"/>
  <c r="U109" i="1" s="1"/>
  <c r="S108" i="1"/>
  <c r="R108" i="1"/>
  <c r="E108" i="1"/>
  <c r="U108" i="1" s="1"/>
  <c r="S107" i="1"/>
  <c r="R107" i="1"/>
  <c r="E107" i="1"/>
  <c r="U107" i="1" s="1"/>
  <c r="S106" i="1"/>
  <c r="R106" i="1"/>
  <c r="E106" i="1"/>
  <c r="U106" i="1" s="1"/>
  <c r="S105" i="1"/>
  <c r="R105" i="1"/>
  <c r="E105" i="1"/>
  <c r="T105" i="1" s="1"/>
  <c r="S104" i="1"/>
  <c r="R104" i="1"/>
  <c r="E104" i="1"/>
  <c r="T104" i="1" s="1"/>
  <c r="T103" i="1"/>
  <c r="S103" i="1"/>
  <c r="R103" i="1"/>
  <c r="E103" i="1"/>
  <c r="U103" i="1" s="1"/>
  <c r="S102" i="1"/>
  <c r="R102" i="1"/>
  <c r="E102" i="1"/>
  <c r="T102" i="1" s="1"/>
  <c r="S101" i="1"/>
  <c r="R101" i="1"/>
  <c r="E101" i="1"/>
  <c r="S100" i="1"/>
  <c r="R100" i="1"/>
  <c r="E100" i="1"/>
  <c r="U100" i="1" s="1"/>
  <c r="S99" i="1"/>
  <c r="R99" i="1"/>
  <c r="E99" i="1"/>
  <c r="U99" i="1" s="1"/>
  <c r="S98" i="1"/>
  <c r="R98" i="1"/>
  <c r="E98" i="1"/>
  <c r="U98" i="1" s="1"/>
  <c r="S97" i="1"/>
  <c r="R97" i="1"/>
  <c r="E97" i="1"/>
  <c r="S96" i="1"/>
  <c r="R96" i="1"/>
  <c r="E96" i="1"/>
  <c r="U96" i="1" s="1"/>
  <c r="W95" i="1"/>
  <c r="W112" i="1" s="1"/>
  <c r="V95" i="1"/>
  <c r="V112" i="1" s="1"/>
  <c r="S95" i="1"/>
  <c r="M95" i="1"/>
  <c r="M112" i="1" s="1"/>
  <c r="S112" i="1" s="1"/>
  <c r="L95" i="1"/>
  <c r="R95" i="1" s="1"/>
  <c r="K95" i="1"/>
  <c r="K112" i="1" s="1"/>
  <c r="J95" i="1"/>
  <c r="J112" i="1" s="1"/>
  <c r="I95" i="1"/>
  <c r="I112" i="1" s="1"/>
  <c r="H95" i="1"/>
  <c r="H112" i="1" s="1"/>
  <c r="G95" i="1"/>
  <c r="G112" i="1" s="1"/>
  <c r="F95" i="1"/>
  <c r="F112" i="1" s="1"/>
  <c r="D95" i="1"/>
  <c r="D112" i="1" s="1"/>
  <c r="C95" i="1"/>
  <c r="C112" i="1" s="1"/>
  <c r="B95" i="1"/>
  <c r="B112" i="1" s="1"/>
  <c r="E83" i="2"/>
  <c r="E82" i="2"/>
  <c r="E81" i="2"/>
  <c r="E80" i="2"/>
  <c r="W79" i="2"/>
  <c r="V79" i="2"/>
  <c r="M79" i="2"/>
  <c r="L79" i="2"/>
  <c r="K79" i="2"/>
  <c r="J79" i="2"/>
  <c r="I79" i="2"/>
  <c r="H79" i="2"/>
  <c r="G79" i="2"/>
  <c r="F79" i="2"/>
  <c r="D79" i="2"/>
  <c r="C79" i="2"/>
  <c r="B79" i="2"/>
  <c r="A76" i="2"/>
  <c r="E83" i="3"/>
  <c r="E82" i="3"/>
  <c r="E81" i="3"/>
  <c r="E80" i="3"/>
  <c r="W79" i="3"/>
  <c r="V79" i="3"/>
  <c r="M79" i="3"/>
  <c r="L79" i="3"/>
  <c r="K79" i="3"/>
  <c r="J79" i="3"/>
  <c r="I79" i="3"/>
  <c r="H79" i="3"/>
  <c r="G79" i="3"/>
  <c r="F79" i="3"/>
  <c r="D79" i="3"/>
  <c r="C79" i="3"/>
  <c r="B79" i="3"/>
  <c r="A76" i="3"/>
  <c r="E83" i="4"/>
  <c r="E82" i="4"/>
  <c r="E81" i="4"/>
  <c r="E80" i="4"/>
  <c r="W79" i="4"/>
  <c r="V79" i="4"/>
  <c r="M79" i="4"/>
  <c r="L79" i="4"/>
  <c r="K79" i="4"/>
  <c r="J79" i="4"/>
  <c r="I79" i="4"/>
  <c r="H79" i="4"/>
  <c r="G79" i="4"/>
  <c r="F79" i="4"/>
  <c r="D79" i="4"/>
  <c r="C79" i="4"/>
  <c r="B79" i="4"/>
  <c r="A76" i="4"/>
  <c r="E83" i="5"/>
  <c r="E82" i="5"/>
  <c r="E81" i="5"/>
  <c r="E80" i="5"/>
  <c r="W79" i="5"/>
  <c r="V79" i="5"/>
  <c r="M79" i="5"/>
  <c r="L79" i="5"/>
  <c r="K79" i="5"/>
  <c r="J79" i="5"/>
  <c r="I79" i="5"/>
  <c r="H79" i="5"/>
  <c r="G79" i="5"/>
  <c r="F79" i="5"/>
  <c r="D79" i="5"/>
  <c r="C79" i="5"/>
  <c r="B79" i="5"/>
  <c r="A76" i="5"/>
  <c r="E83" i="6"/>
  <c r="E82" i="6"/>
  <c r="E81" i="6"/>
  <c r="E80" i="6"/>
  <c r="W79" i="6"/>
  <c r="V79" i="6"/>
  <c r="M79" i="6"/>
  <c r="L79" i="6"/>
  <c r="K79" i="6"/>
  <c r="J79" i="6"/>
  <c r="I79" i="6"/>
  <c r="H79" i="6"/>
  <c r="G79" i="6"/>
  <c r="F79" i="6"/>
  <c r="D79" i="6"/>
  <c r="C79" i="6"/>
  <c r="B79" i="6"/>
  <c r="A76" i="6"/>
  <c r="E83" i="7"/>
  <c r="E82" i="7"/>
  <c r="E81" i="7"/>
  <c r="E80" i="7"/>
  <c r="E79" i="7" s="1"/>
  <c r="W79" i="7"/>
  <c r="V79" i="7"/>
  <c r="M79" i="7"/>
  <c r="L79" i="7"/>
  <c r="K79" i="7"/>
  <c r="J79" i="7"/>
  <c r="I79" i="7"/>
  <c r="H79" i="7"/>
  <c r="G79" i="7"/>
  <c r="F79" i="7"/>
  <c r="D79" i="7"/>
  <c r="C79" i="7"/>
  <c r="B79" i="7"/>
  <c r="A76" i="7"/>
  <c r="E83" i="8"/>
  <c r="E82" i="8"/>
  <c r="E81" i="8"/>
  <c r="E80" i="8"/>
  <c r="W79" i="8"/>
  <c r="V79" i="8"/>
  <c r="M79" i="8"/>
  <c r="L79" i="8"/>
  <c r="K79" i="8"/>
  <c r="J79" i="8"/>
  <c r="I79" i="8"/>
  <c r="H79" i="8"/>
  <c r="G79" i="8"/>
  <c r="F79" i="8"/>
  <c r="D79" i="8"/>
  <c r="C79" i="8"/>
  <c r="B79" i="8"/>
  <c r="A76" i="8"/>
  <c r="E83" i="9"/>
  <c r="E82" i="9"/>
  <c r="E81" i="9"/>
  <c r="E80" i="9"/>
  <c r="W79" i="9"/>
  <c r="V79" i="9"/>
  <c r="M79" i="9"/>
  <c r="L79" i="9"/>
  <c r="K79" i="9"/>
  <c r="J79" i="9"/>
  <c r="I79" i="9"/>
  <c r="H79" i="9"/>
  <c r="G79" i="9"/>
  <c r="F79" i="9"/>
  <c r="D79" i="9"/>
  <c r="C79" i="9"/>
  <c r="B79" i="9"/>
  <c r="A76" i="9"/>
  <c r="E83" i="10"/>
  <c r="E82" i="10"/>
  <c r="E81" i="10"/>
  <c r="E80" i="10"/>
  <c r="W79" i="10"/>
  <c r="V79" i="10"/>
  <c r="M79" i="10"/>
  <c r="L79" i="10"/>
  <c r="K79" i="10"/>
  <c r="J79" i="10"/>
  <c r="I79" i="10"/>
  <c r="H79" i="10"/>
  <c r="G79" i="10"/>
  <c r="F79" i="10"/>
  <c r="D79" i="10"/>
  <c r="C79" i="10"/>
  <c r="B79" i="10"/>
  <c r="A76" i="10"/>
  <c r="E83" i="11"/>
  <c r="E82" i="11"/>
  <c r="E81" i="11"/>
  <c r="E80" i="11"/>
  <c r="W79" i="11"/>
  <c r="V79" i="11"/>
  <c r="M79" i="11"/>
  <c r="L79" i="11"/>
  <c r="K79" i="11"/>
  <c r="J79" i="11"/>
  <c r="I79" i="11"/>
  <c r="H79" i="11"/>
  <c r="G79" i="11"/>
  <c r="F79" i="11"/>
  <c r="D79" i="11"/>
  <c r="C79" i="11"/>
  <c r="B79" i="11"/>
  <c r="A76" i="11"/>
  <c r="E83" i="12"/>
  <c r="E82" i="12"/>
  <c r="E81" i="12"/>
  <c r="E80" i="12"/>
  <c r="W79" i="12"/>
  <c r="V79" i="12"/>
  <c r="M79" i="12"/>
  <c r="L79" i="12"/>
  <c r="K79" i="12"/>
  <c r="J79" i="12"/>
  <c r="I79" i="12"/>
  <c r="H79" i="12"/>
  <c r="G79" i="12"/>
  <c r="F79" i="12"/>
  <c r="D79" i="12"/>
  <c r="C79" i="12"/>
  <c r="B79" i="12"/>
  <c r="A76" i="12"/>
  <c r="E83" i="13"/>
  <c r="E82" i="13"/>
  <c r="E81" i="13"/>
  <c r="E80" i="13"/>
  <c r="W79" i="13"/>
  <c r="V79" i="13"/>
  <c r="M79" i="13"/>
  <c r="L79" i="13"/>
  <c r="K79" i="13"/>
  <c r="J79" i="13"/>
  <c r="I79" i="13"/>
  <c r="H79" i="13"/>
  <c r="G79" i="13"/>
  <c r="F79" i="13"/>
  <c r="D79" i="13"/>
  <c r="C79" i="13"/>
  <c r="B79" i="13"/>
  <c r="A76" i="13"/>
  <c r="E83" i="14"/>
  <c r="E82" i="14"/>
  <c r="E81" i="14"/>
  <c r="E80" i="14"/>
  <c r="W79" i="14"/>
  <c r="V79" i="14"/>
  <c r="M79" i="14"/>
  <c r="L79" i="14"/>
  <c r="K79" i="14"/>
  <c r="J79" i="14"/>
  <c r="I79" i="14"/>
  <c r="H79" i="14"/>
  <c r="G79" i="14"/>
  <c r="F79" i="14"/>
  <c r="D79" i="14"/>
  <c r="C79" i="14"/>
  <c r="B79" i="14"/>
  <c r="A76" i="14"/>
  <c r="E83" i="15"/>
  <c r="E82" i="15"/>
  <c r="E81" i="15"/>
  <c r="E80" i="15"/>
  <c r="W79" i="15"/>
  <c r="V79" i="15"/>
  <c r="M79" i="15"/>
  <c r="L79" i="15"/>
  <c r="K79" i="15"/>
  <c r="J79" i="15"/>
  <c r="I79" i="15"/>
  <c r="H79" i="15"/>
  <c r="G79" i="15"/>
  <c r="F79" i="15"/>
  <c r="D79" i="15"/>
  <c r="C79" i="15"/>
  <c r="B79" i="15"/>
  <c r="A76" i="15"/>
  <c r="E83" i="16"/>
  <c r="E82" i="16"/>
  <c r="E81" i="16"/>
  <c r="E80" i="16"/>
  <c r="W79" i="16"/>
  <c r="V79" i="16"/>
  <c r="M79" i="16"/>
  <c r="L79" i="16"/>
  <c r="K79" i="16"/>
  <c r="J79" i="16"/>
  <c r="I79" i="16"/>
  <c r="H79" i="16"/>
  <c r="G79" i="16"/>
  <c r="F79" i="16"/>
  <c r="D79" i="16"/>
  <c r="C79" i="16"/>
  <c r="B79" i="16"/>
  <c r="A76" i="16"/>
  <c r="E83" i="17"/>
  <c r="E82" i="17"/>
  <c r="E81" i="17"/>
  <c r="E80" i="17"/>
  <c r="W79" i="17"/>
  <c r="V79" i="17"/>
  <c r="M79" i="17"/>
  <c r="L79" i="17"/>
  <c r="K79" i="17"/>
  <c r="J79" i="17"/>
  <c r="I79" i="17"/>
  <c r="H79" i="17"/>
  <c r="G79" i="17"/>
  <c r="F79" i="17"/>
  <c r="D79" i="17"/>
  <c r="C79" i="17"/>
  <c r="B79" i="17"/>
  <c r="A76" i="17"/>
  <c r="E83" i="18"/>
  <c r="E82" i="18"/>
  <c r="E81" i="18"/>
  <c r="E80" i="18"/>
  <c r="W79" i="18"/>
  <c r="V79" i="18"/>
  <c r="M79" i="18"/>
  <c r="L79" i="18"/>
  <c r="K79" i="18"/>
  <c r="J79" i="18"/>
  <c r="I79" i="18"/>
  <c r="H79" i="18"/>
  <c r="G79" i="18"/>
  <c r="F79" i="18"/>
  <c r="D79" i="18"/>
  <c r="C79" i="18"/>
  <c r="B79" i="18"/>
  <c r="A76" i="18"/>
  <c r="E83" i="19"/>
  <c r="E82" i="19"/>
  <c r="E81" i="19"/>
  <c r="E80" i="19"/>
  <c r="W79" i="19"/>
  <c r="V79" i="19"/>
  <c r="M79" i="19"/>
  <c r="L79" i="19"/>
  <c r="K79" i="19"/>
  <c r="J79" i="19"/>
  <c r="I79" i="19"/>
  <c r="H79" i="19"/>
  <c r="G79" i="19"/>
  <c r="F79" i="19"/>
  <c r="D79" i="19"/>
  <c r="C79" i="19"/>
  <c r="B79" i="19"/>
  <c r="A76" i="19"/>
  <c r="E83" i="20"/>
  <c r="E82" i="20"/>
  <c r="E81" i="20"/>
  <c r="E80" i="20"/>
  <c r="W79" i="20"/>
  <c r="V79" i="20"/>
  <c r="M79" i="20"/>
  <c r="L79" i="20"/>
  <c r="K79" i="20"/>
  <c r="J79" i="20"/>
  <c r="I79" i="20"/>
  <c r="H79" i="20"/>
  <c r="G79" i="20"/>
  <c r="F79" i="20"/>
  <c r="D79" i="20"/>
  <c r="C79" i="20"/>
  <c r="B79" i="20"/>
  <c r="A76" i="20"/>
  <c r="E83" i="21"/>
  <c r="E82" i="21"/>
  <c r="E81" i="21"/>
  <c r="E80" i="21"/>
  <c r="W79" i="21"/>
  <c r="V79" i="21"/>
  <c r="M79" i="21"/>
  <c r="L79" i="21"/>
  <c r="K79" i="21"/>
  <c r="J79" i="21"/>
  <c r="I79" i="21"/>
  <c r="H79" i="21"/>
  <c r="G79" i="21"/>
  <c r="F79" i="21"/>
  <c r="D79" i="21"/>
  <c r="C79" i="21"/>
  <c r="B79" i="21"/>
  <c r="A76" i="21"/>
  <c r="E83" i="22"/>
  <c r="E82" i="22"/>
  <c r="E81" i="22"/>
  <c r="E80" i="22"/>
  <c r="W79" i="22"/>
  <c r="V79" i="22"/>
  <c r="M79" i="22"/>
  <c r="L79" i="22"/>
  <c r="K79" i="22"/>
  <c r="J79" i="22"/>
  <c r="I79" i="22"/>
  <c r="H79" i="22"/>
  <c r="G79" i="22"/>
  <c r="F79" i="22"/>
  <c r="D79" i="22"/>
  <c r="C79" i="22"/>
  <c r="B79" i="22"/>
  <c r="A76" i="22"/>
  <c r="E83" i="23"/>
  <c r="E82" i="23"/>
  <c r="E81" i="23"/>
  <c r="E80" i="23"/>
  <c r="W79" i="23"/>
  <c r="V79" i="23"/>
  <c r="M79" i="23"/>
  <c r="L79" i="23"/>
  <c r="K79" i="23"/>
  <c r="J79" i="23"/>
  <c r="I79" i="23"/>
  <c r="H79" i="23"/>
  <c r="G79" i="23"/>
  <c r="F79" i="23"/>
  <c r="D79" i="23"/>
  <c r="C79" i="23"/>
  <c r="B79" i="23"/>
  <c r="A76" i="23"/>
  <c r="E83" i="1"/>
  <c r="E82" i="1"/>
  <c r="E81" i="1"/>
  <c r="E80" i="1"/>
  <c r="W79" i="1"/>
  <c r="V79" i="1"/>
  <c r="M79" i="1"/>
  <c r="L79" i="1"/>
  <c r="K79" i="1"/>
  <c r="J79" i="1"/>
  <c r="I79" i="1"/>
  <c r="H79" i="1"/>
  <c r="G79" i="1"/>
  <c r="F79" i="1"/>
  <c r="D79" i="1"/>
  <c r="C79" i="1"/>
  <c r="B79" i="1"/>
  <c r="A76" i="1"/>
  <c r="S93" i="23"/>
  <c r="R93" i="23"/>
  <c r="Q93" i="23"/>
  <c r="P93" i="23"/>
  <c r="E93" i="23"/>
  <c r="U93" i="23" s="1"/>
  <c r="S92" i="23"/>
  <c r="R92" i="23"/>
  <c r="Q92" i="23"/>
  <c r="P92" i="23"/>
  <c r="E92" i="23"/>
  <c r="S91" i="23"/>
  <c r="R91" i="23"/>
  <c r="Q91" i="23"/>
  <c r="P91" i="23"/>
  <c r="E91" i="23"/>
  <c r="U91" i="23" s="1"/>
  <c r="S90" i="23"/>
  <c r="R90" i="23"/>
  <c r="Q90" i="23"/>
  <c r="P90" i="23"/>
  <c r="E90" i="23"/>
  <c r="S89" i="23"/>
  <c r="R89" i="23"/>
  <c r="Q89" i="23"/>
  <c r="P89" i="23"/>
  <c r="E89" i="23"/>
  <c r="U89" i="23" s="1"/>
  <c r="S88" i="23"/>
  <c r="R88" i="23"/>
  <c r="Q88" i="23"/>
  <c r="P88" i="23"/>
  <c r="E88" i="23"/>
  <c r="T88" i="23" s="1"/>
  <c r="U87" i="23"/>
  <c r="S87" i="23"/>
  <c r="R87" i="23"/>
  <c r="Q87" i="23"/>
  <c r="P87" i="23"/>
  <c r="E87" i="23"/>
  <c r="T87" i="23" s="1"/>
  <c r="S86" i="23"/>
  <c r="R86" i="23"/>
  <c r="Q86" i="23"/>
  <c r="P86" i="23"/>
  <c r="E86" i="23"/>
  <c r="U86" i="23" s="1"/>
  <c r="V72" i="23"/>
  <c r="O72" i="23"/>
  <c r="N72" i="23"/>
  <c r="M72" i="23"/>
  <c r="L72" i="23"/>
  <c r="K72" i="23"/>
  <c r="J72" i="23"/>
  <c r="I72" i="23"/>
  <c r="S72" i="23" s="1"/>
  <c r="H72" i="23"/>
  <c r="G72" i="23"/>
  <c r="F72" i="23"/>
  <c r="C72" i="23"/>
  <c r="B72" i="23"/>
  <c r="V71" i="23"/>
  <c r="O71" i="23"/>
  <c r="N71" i="23"/>
  <c r="M71" i="23"/>
  <c r="L71" i="23"/>
  <c r="K71" i="23"/>
  <c r="J71" i="23"/>
  <c r="I71" i="23"/>
  <c r="S71" i="23" s="1"/>
  <c r="H71" i="23"/>
  <c r="R71" i="23" s="1"/>
  <c r="G71" i="23"/>
  <c r="F71" i="23"/>
  <c r="C71" i="23"/>
  <c r="B71" i="23"/>
  <c r="E71" i="23" s="1"/>
  <c r="V70" i="23"/>
  <c r="O70" i="23"/>
  <c r="N70" i="23"/>
  <c r="M70" i="23"/>
  <c r="L70" i="23"/>
  <c r="K70" i="23"/>
  <c r="J70" i="23"/>
  <c r="I70" i="23"/>
  <c r="S70" i="23" s="1"/>
  <c r="H70" i="23"/>
  <c r="G70" i="23"/>
  <c r="F70" i="23"/>
  <c r="E70" i="23"/>
  <c r="C70" i="23"/>
  <c r="B70" i="23"/>
  <c r="U69" i="23"/>
  <c r="S69" i="23"/>
  <c r="R69" i="23"/>
  <c r="Q69" i="23"/>
  <c r="P69" i="23"/>
  <c r="E69" i="23"/>
  <c r="V67" i="23"/>
  <c r="O67" i="23"/>
  <c r="N67" i="23"/>
  <c r="M67" i="23"/>
  <c r="L67" i="23"/>
  <c r="K67" i="23"/>
  <c r="J67" i="23"/>
  <c r="I67" i="23"/>
  <c r="S67" i="23" s="1"/>
  <c r="H67" i="23"/>
  <c r="R67" i="23" s="1"/>
  <c r="G67" i="23"/>
  <c r="F67" i="23"/>
  <c r="C67" i="23"/>
  <c r="B67" i="23"/>
  <c r="V66" i="23"/>
  <c r="O66" i="23"/>
  <c r="N66" i="23"/>
  <c r="M66" i="23"/>
  <c r="L66" i="23"/>
  <c r="K66" i="23"/>
  <c r="J66" i="23"/>
  <c r="I66" i="23"/>
  <c r="S66" i="23" s="1"/>
  <c r="H66" i="23"/>
  <c r="R66" i="23" s="1"/>
  <c r="G66" i="23"/>
  <c r="F66" i="23"/>
  <c r="C66" i="23"/>
  <c r="B66" i="23"/>
  <c r="E66" i="23" s="1"/>
  <c r="U65" i="23"/>
  <c r="T65" i="23"/>
  <c r="S65" i="23"/>
  <c r="R65" i="23"/>
  <c r="Q65" i="23"/>
  <c r="P65" i="23"/>
  <c r="E65" i="23"/>
  <c r="S64" i="23"/>
  <c r="R64" i="23"/>
  <c r="Q64" i="23"/>
  <c r="P64" i="23"/>
  <c r="E64" i="23"/>
  <c r="U64" i="23" s="1"/>
  <c r="S63" i="23"/>
  <c r="R63" i="23"/>
  <c r="Q63" i="23"/>
  <c r="P63" i="23"/>
  <c r="E63" i="23"/>
  <c r="U63" i="23" s="1"/>
  <c r="U62" i="23"/>
  <c r="S62" i="23"/>
  <c r="R62" i="23"/>
  <c r="Q62" i="23"/>
  <c r="P62" i="23"/>
  <c r="E62" i="23"/>
  <c r="T62" i="23" s="1"/>
  <c r="S61" i="23"/>
  <c r="R61" i="23"/>
  <c r="Q61" i="23"/>
  <c r="P61" i="23"/>
  <c r="E61" i="23"/>
  <c r="V59" i="23"/>
  <c r="O59" i="23"/>
  <c r="N59" i="23"/>
  <c r="M59" i="23"/>
  <c r="L59" i="23"/>
  <c r="K59" i="23"/>
  <c r="J59" i="23"/>
  <c r="I59" i="23"/>
  <c r="S59" i="23" s="1"/>
  <c r="H59" i="23"/>
  <c r="G59" i="23"/>
  <c r="F59" i="23"/>
  <c r="C59" i="23"/>
  <c r="B59" i="23"/>
  <c r="U58" i="23"/>
  <c r="S58" i="23"/>
  <c r="R58" i="23"/>
  <c r="Q58" i="23"/>
  <c r="P58" i="23"/>
  <c r="E58" i="23"/>
  <c r="T58" i="23" s="1"/>
  <c r="S57" i="23"/>
  <c r="R57" i="23"/>
  <c r="Q57" i="23"/>
  <c r="P57" i="23"/>
  <c r="E57" i="23"/>
  <c r="S56" i="23"/>
  <c r="R56" i="23"/>
  <c r="Q56" i="23"/>
  <c r="P56" i="23"/>
  <c r="E56" i="23"/>
  <c r="S55" i="23"/>
  <c r="R55" i="23"/>
  <c r="Q55" i="23"/>
  <c r="P55" i="23"/>
  <c r="E55" i="23"/>
  <c r="U55" i="23" s="1"/>
  <c r="V53" i="23"/>
  <c r="O53" i="23"/>
  <c r="N53" i="23"/>
  <c r="M53" i="23"/>
  <c r="L53" i="23"/>
  <c r="K53" i="23"/>
  <c r="J53" i="23"/>
  <c r="I53" i="23"/>
  <c r="S53" i="23" s="1"/>
  <c r="H53" i="23"/>
  <c r="R53" i="23" s="1"/>
  <c r="G53" i="23"/>
  <c r="F53" i="23"/>
  <c r="C53" i="23"/>
  <c r="B53" i="23"/>
  <c r="U52" i="23"/>
  <c r="S52" i="23"/>
  <c r="R52" i="23"/>
  <c r="Q52" i="23"/>
  <c r="P52" i="23"/>
  <c r="E52" i="23"/>
  <c r="T52" i="23" s="1"/>
  <c r="S51" i="23"/>
  <c r="R51" i="23"/>
  <c r="Q51" i="23"/>
  <c r="U51" i="23" s="1"/>
  <c r="P51" i="23"/>
  <c r="T51" i="23" s="1"/>
  <c r="E51" i="23"/>
  <c r="S50" i="23"/>
  <c r="R50" i="23"/>
  <c r="Q50" i="23"/>
  <c r="P50" i="23"/>
  <c r="E50" i="23"/>
  <c r="S49" i="23"/>
  <c r="R49" i="23"/>
  <c r="Q49" i="23"/>
  <c r="P49" i="23"/>
  <c r="E49" i="23"/>
  <c r="U49" i="23" s="1"/>
  <c r="S48" i="23"/>
  <c r="R48" i="23"/>
  <c r="Q48" i="23"/>
  <c r="P48" i="23"/>
  <c r="E48" i="23"/>
  <c r="U48" i="23" s="1"/>
  <c r="S47" i="23"/>
  <c r="R47" i="23"/>
  <c r="Q47" i="23"/>
  <c r="P47" i="23"/>
  <c r="E47" i="23"/>
  <c r="U47" i="23" s="1"/>
  <c r="U46" i="23"/>
  <c r="S46" i="23"/>
  <c r="R46" i="23"/>
  <c r="Q46" i="23"/>
  <c r="P46" i="23"/>
  <c r="E46" i="23"/>
  <c r="T46" i="23" s="1"/>
  <c r="S45" i="23"/>
  <c r="R45" i="23"/>
  <c r="Q45" i="23"/>
  <c r="P45" i="23"/>
  <c r="E45" i="23"/>
  <c r="S44" i="23"/>
  <c r="R44" i="23"/>
  <c r="Q44" i="23"/>
  <c r="U44" i="23" s="1"/>
  <c r="P44" i="23"/>
  <c r="E44" i="23"/>
  <c r="S43" i="23"/>
  <c r="R43" i="23"/>
  <c r="Q43" i="23"/>
  <c r="P43" i="23"/>
  <c r="E43" i="23"/>
  <c r="S42" i="23"/>
  <c r="R42" i="23"/>
  <c r="Q42" i="23"/>
  <c r="P42" i="23"/>
  <c r="E42" i="23"/>
  <c r="U42" i="23" s="1"/>
  <c r="V40" i="23"/>
  <c r="O40" i="23"/>
  <c r="N40" i="23"/>
  <c r="M40" i="23"/>
  <c r="L40" i="23"/>
  <c r="K40" i="23"/>
  <c r="J40" i="23"/>
  <c r="I40" i="23"/>
  <c r="Q40" i="23" s="1"/>
  <c r="H40" i="23"/>
  <c r="G40" i="23"/>
  <c r="F40" i="23"/>
  <c r="C40" i="23"/>
  <c r="B40" i="23"/>
  <c r="U39" i="23"/>
  <c r="T39" i="23"/>
  <c r="S39" i="23"/>
  <c r="R39" i="23"/>
  <c r="Q39" i="23"/>
  <c r="P39" i="23"/>
  <c r="E39" i="23"/>
  <c r="T38" i="23"/>
  <c r="S38" i="23"/>
  <c r="R38" i="23"/>
  <c r="Q38" i="23"/>
  <c r="P38" i="23"/>
  <c r="E38" i="23"/>
  <c r="U38" i="23" s="1"/>
  <c r="S37" i="23"/>
  <c r="R37" i="23"/>
  <c r="Q37" i="23"/>
  <c r="P37" i="23"/>
  <c r="E37" i="23"/>
  <c r="U37" i="23" s="1"/>
  <c r="S36" i="23"/>
  <c r="R36" i="23"/>
  <c r="Q36" i="23"/>
  <c r="P36" i="23"/>
  <c r="E36" i="23"/>
  <c r="S35" i="23"/>
  <c r="R35" i="23"/>
  <c r="Q35" i="23"/>
  <c r="U35" i="23" s="1"/>
  <c r="P35" i="23"/>
  <c r="T35" i="23" s="1"/>
  <c r="E35" i="23"/>
  <c r="V33" i="23"/>
  <c r="O33" i="23"/>
  <c r="N33" i="23"/>
  <c r="M33" i="23"/>
  <c r="L33" i="23"/>
  <c r="K33" i="23"/>
  <c r="J33" i="23"/>
  <c r="I33" i="23"/>
  <c r="S33" i="23" s="1"/>
  <c r="H33" i="23"/>
  <c r="R33" i="23" s="1"/>
  <c r="G33" i="23"/>
  <c r="F33" i="23"/>
  <c r="C33" i="23"/>
  <c r="B33" i="23"/>
  <c r="E33" i="23" s="1"/>
  <c r="S32" i="23"/>
  <c r="R32" i="23"/>
  <c r="Q32" i="23"/>
  <c r="P32" i="23"/>
  <c r="E32" i="23"/>
  <c r="V30" i="23"/>
  <c r="O30" i="23"/>
  <c r="N30" i="23"/>
  <c r="M30" i="23"/>
  <c r="L30" i="23"/>
  <c r="K30" i="23"/>
  <c r="J30" i="23"/>
  <c r="I30" i="23"/>
  <c r="S30" i="23" s="1"/>
  <c r="H30" i="23"/>
  <c r="R30" i="23" s="1"/>
  <c r="G30" i="23"/>
  <c r="F30" i="23"/>
  <c r="C30" i="23"/>
  <c r="B30" i="23"/>
  <c r="E30" i="23" s="1"/>
  <c r="S29" i="23"/>
  <c r="R29" i="23"/>
  <c r="Q29" i="23"/>
  <c r="P29" i="23"/>
  <c r="E29" i="23"/>
  <c r="U29" i="23" s="1"/>
  <c r="S28" i="23"/>
  <c r="R28" i="23"/>
  <c r="Q28" i="23"/>
  <c r="P28" i="23"/>
  <c r="E28" i="23"/>
  <c r="U28" i="23" s="1"/>
  <c r="U27" i="23"/>
  <c r="S27" i="23"/>
  <c r="R27" i="23"/>
  <c r="Q27" i="23"/>
  <c r="P27" i="23"/>
  <c r="E27" i="23"/>
  <c r="T27" i="23" s="1"/>
  <c r="U26" i="23"/>
  <c r="S26" i="23"/>
  <c r="R26" i="23"/>
  <c r="Q26" i="23"/>
  <c r="P26" i="23"/>
  <c r="E26" i="23"/>
  <c r="T26" i="23" s="1"/>
  <c r="V24" i="23"/>
  <c r="O24" i="23"/>
  <c r="N24" i="23"/>
  <c r="M24" i="23"/>
  <c r="L24" i="23"/>
  <c r="K24" i="23"/>
  <c r="J24" i="23"/>
  <c r="I24" i="23"/>
  <c r="H24" i="23"/>
  <c r="G24" i="23"/>
  <c r="F24" i="23"/>
  <c r="C24" i="23"/>
  <c r="B24" i="23"/>
  <c r="E24" i="23" s="1"/>
  <c r="S23" i="23"/>
  <c r="R23" i="23"/>
  <c r="Q23" i="23"/>
  <c r="P23" i="23"/>
  <c r="E23" i="23"/>
  <c r="U22" i="23"/>
  <c r="S22" i="23"/>
  <c r="R22" i="23"/>
  <c r="Q22" i="23"/>
  <c r="P22" i="23"/>
  <c r="E22" i="23"/>
  <c r="T22" i="23" s="1"/>
  <c r="S21" i="23"/>
  <c r="R21" i="23"/>
  <c r="Q21" i="23"/>
  <c r="P21" i="23"/>
  <c r="E21" i="23"/>
  <c r="S20" i="23"/>
  <c r="R20" i="23"/>
  <c r="Q20" i="23"/>
  <c r="P20" i="23"/>
  <c r="E20" i="23"/>
  <c r="T20" i="23" s="1"/>
  <c r="U19" i="23"/>
  <c r="S19" i="23"/>
  <c r="R19" i="23"/>
  <c r="Q19" i="23"/>
  <c r="P19" i="23"/>
  <c r="E19" i="23"/>
  <c r="T19" i="23" s="1"/>
  <c r="U18" i="23"/>
  <c r="T18" i="23"/>
  <c r="S18" i="23"/>
  <c r="R18" i="23"/>
  <c r="Q18" i="23"/>
  <c r="P18" i="23"/>
  <c r="E18" i="23"/>
  <c r="U17" i="23"/>
  <c r="T17" i="23"/>
  <c r="S17" i="23"/>
  <c r="R17" i="23"/>
  <c r="Q17" i="23"/>
  <c r="P17" i="23"/>
  <c r="E17" i="23"/>
  <c r="V15" i="23"/>
  <c r="O15" i="23"/>
  <c r="N15" i="23"/>
  <c r="M15" i="23"/>
  <c r="L15" i="23"/>
  <c r="K15" i="23"/>
  <c r="J15" i="23"/>
  <c r="I15" i="23"/>
  <c r="S15" i="23" s="1"/>
  <c r="H15" i="23"/>
  <c r="G15" i="23"/>
  <c r="F15" i="23"/>
  <c r="C15" i="23"/>
  <c r="B15" i="23"/>
  <c r="S14" i="23"/>
  <c r="R14" i="23"/>
  <c r="Q14" i="23"/>
  <c r="P14" i="23"/>
  <c r="E14" i="23"/>
  <c r="T14" i="23" s="1"/>
  <c r="U13" i="23"/>
  <c r="S13" i="23"/>
  <c r="R13" i="23"/>
  <c r="Q13" i="23"/>
  <c r="P13" i="23"/>
  <c r="T13" i="23" s="1"/>
  <c r="E13" i="23"/>
  <c r="S12" i="23"/>
  <c r="R12" i="23"/>
  <c r="Q12" i="23"/>
  <c r="P12" i="23"/>
  <c r="E12" i="23"/>
  <c r="U12" i="23" s="1"/>
  <c r="U11" i="23"/>
  <c r="T11" i="23"/>
  <c r="S11" i="23"/>
  <c r="R11" i="23"/>
  <c r="Q11" i="23"/>
  <c r="P11" i="23"/>
  <c r="E11" i="23"/>
  <c r="S10" i="23"/>
  <c r="R10" i="23"/>
  <c r="Q10" i="23"/>
  <c r="P10" i="23"/>
  <c r="E10" i="23"/>
  <c r="S9" i="23"/>
  <c r="R9" i="23"/>
  <c r="Q9" i="23"/>
  <c r="P9" i="23"/>
  <c r="E9" i="23"/>
  <c r="S93" i="22"/>
  <c r="R93" i="22"/>
  <c r="Q93" i="22"/>
  <c r="P93" i="22"/>
  <c r="E93" i="22"/>
  <c r="T93" i="22" s="1"/>
  <c r="U92" i="22"/>
  <c r="T92" i="22"/>
  <c r="S92" i="22"/>
  <c r="R92" i="22"/>
  <c r="Q92" i="22"/>
  <c r="P92" i="22"/>
  <c r="E92" i="22"/>
  <c r="S91" i="22"/>
  <c r="R91" i="22"/>
  <c r="Q91" i="22"/>
  <c r="P91" i="22"/>
  <c r="E91" i="22"/>
  <c r="S90" i="22"/>
  <c r="R90" i="22"/>
  <c r="Q90" i="22"/>
  <c r="P90" i="22"/>
  <c r="E90" i="22"/>
  <c r="U90" i="22" s="1"/>
  <c r="S89" i="22"/>
  <c r="R89" i="22"/>
  <c r="Q89" i="22"/>
  <c r="P89" i="22"/>
  <c r="E89" i="22"/>
  <c r="U89" i="22" s="1"/>
  <c r="T88" i="22"/>
  <c r="S88" i="22"/>
  <c r="R88" i="22"/>
  <c r="Q88" i="22"/>
  <c r="P88" i="22"/>
  <c r="E88" i="22"/>
  <c r="U88" i="22" s="1"/>
  <c r="U87" i="22"/>
  <c r="S87" i="22"/>
  <c r="R87" i="22"/>
  <c r="Q87" i="22"/>
  <c r="P87" i="22"/>
  <c r="E87" i="22"/>
  <c r="T87" i="22" s="1"/>
  <c r="S86" i="22"/>
  <c r="R86" i="22"/>
  <c r="Q86" i="22"/>
  <c r="P86" i="22"/>
  <c r="E86" i="22"/>
  <c r="V72" i="22"/>
  <c r="O72" i="22"/>
  <c r="N72" i="22"/>
  <c r="M72" i="22"/>
  <c r="L72" i="22"/>
  <c r="K72" i="22"/>
  <c r="J72" i="22"/>
  <c r="I72" i="22"/>
  <c r="S72" i="22" s="1"/>
  <c r="H72" i="22"/>
  <c r="G72" i="22"/>
  <c r="F72" i="22"/>
  <c r="C72" i="22"/>
  <c r="B72" i="22"/>
  <c r="E72" i="22" s="1"/>
  <c r="V71" i="22"/>
  <c r="O71" i="22"/>
  <c r="N71" i="22"/>
  <c r="M71" i="22"/>
  <c r="L71" i="22"/>
  <c r="K71" i="22"/>
  <c r="J71" i="22"/>
  <c r="I71" i="22"/>
  <c r="S71" i="22" s="1"/>
  <c r="H71" i="22"/>
  <c r="R71" i="22" s="1"/>
  <c r="G71" i="22"/>
  <c r="F71" i="22"/>
  <c r="C71" i="22"/>
  <c r="B71" i="22"/>
  <c r="E71" i="22" s="1"/>
  <c r="V70" i="22"/>
  <c r="O70" i="22"/>
  <c r="N70" i="22"/>
  <c r="M70" i="22"/>
  <c r="L70" i="22"/>
  <c r="K70" i="22"/>
  <c r="J70" i="22"/>
  <c r="I70" i="22"/>
  <c r="S70" i="22" s="1"/>
  <c r="H70" i="22"/>
  <c r="G70" i="22"/>
  <c r="F70" i="22"/>
  <c r="C70" i="22"/>
  <c r="B70" i="22"/>
  <c r="T69" i="22"/>
  <c r="S69" i="22"/>
  <c r="R69" i="22"/>
  <c r="Q69" i="22"/>
  <c r="P69" i="22"/>
  <c r="E69" i="22"/>
  <c r="V67" i="22"/>
  <c r="O67" i="22"/>
  <c r="N67" i="22"/>
  <c r="M67" i="22"/>
  <c r="L67" i="22"/>
  <c r="K67" i="22"/>
  <c r="J67" i="22"/>
  <c r="I67" i="22"/>
  <c r="H67" i="22"/>
  <c r="G67" i="22"/>
  <c r="F67" i="22"/>
  <c r="C67" i="22"/>
  <c r="B67" i="22"/>
  <c r="V66" i="22"/>
  <c r="O66" i="22"/>
  <c r="N66" i="22"/>
  <c r="M66" i="22"/>
  <c r="L66" i="22"/>
  <c r="K66" i="22"/>
  <c r="J66" i="22"/>
  <c r="I66" i="22"/>
  <c r="S66" i="22" s="1"/>
  <c r="H66" i="22"/>
  <c r="R66" i="22" s="1"/>
  <c r="G66" i="22"/>
  <c r="F66" i="22"/>
  <c r="C66" i="22"/>
  <c r="B66" i="22"/>
  <c r="S65" i="22"/>
  <c r="R65" i="22"/>
  <c r="Q65" i="22"/>
  <c r="P65" i="22"/>
  <c r="E65" i="22"/>
  <c r="S64" i="22"/>
  <c r="R64" i="22"/>
  <c r="Q64" i="22"/>
  <c r="P64" i="22"/>
  <c r="E64" i="22"/>
  <c r="S63" i="22"/>
  <c r="R63" i="22"/>
  <c r="Q63" i="22"/>
  <c r="P63" i="22"/>
  <c r="E63" i="22"/>
  <c r="U63" i="22" s="1"/>
  <c r="U62" i="22"/>
  <c r="S62" i="22"/>
  <c r="R62" i="22"/>
  <c r="Q62" i="22"/>
  <c r="P62" i="22"/>
  <c r="E62" i="22"/>
  <c r="T62" i="22" s="1"/>
  <c r="U61" i="22"/>
  <c r="T61" i="22"/>
  <c r="S61" i="22"/>
  <c r="R61" i="22"/>
  <c r="Q61" i="22"/>
  <c r="P61" i="22"/>
  <c r="E61" i="22"/>
  <c r="V59" i="22"/>
  <c r="O59" i="22"/>
  <c r="N59" i="22"/>
  <c r="M59" i="22"/>
  <c r="L59" i="22"/>
  <c r="K59" i="22"/>
  <c r="J59" i="22"/>
  <c r="I59" i="22"/>
  <c r="S59" i="22" s="1"/>
  <c r="H59" i="22"/>
  <c r="G59" i="22"/>
  <c r="F59" i="22"/>
  <c r="C59" i="22"/>
  <c r="B59" i="22"/>
  <c r="U58" i="22"/>
  <c r="S58" i="22"/>
  <c r="R58" i="22"/>
  <c r="Q58" i="22"/>
  <c r="P58" i="22"/>
  <c r="E58" i="22"/>
  <c r="T58" i="22" s="1"/>
  <c r="S57" i="22"/>
  <c r="R57" i="22"/>
  <c r="Q57" i="22"/>
  <c r="P57" i="22"/>
  <c r="E57" i="22"/>
  <c r="S56" i="22"/>
  <c r="R56" i="22"/>
  <c r="Q56" i="22"/>
  <c r="P56" i="22"/>
  <c r="E56" i="22"/>
  <c r="U56" i="22" s="1"/>
  <c r="U55" i="22"/>
  <c r="S55" i="22"/>
  <c r="R55" i="22"/>
  <c r="Q55" i="22"/>
  <c r="P55" i="22"/>
  <c r="E55" i="22"/>
  <c r="T55" i="22" s="1"/>
  <c r="V53" i="22"/>
  <c r="O53" i="22"/>
  <c r="N53" i="22"/>
  <c r="M53" i="22"/>
  <c r="L53" i="22"/>
  <c r="K53" i="22"/>
  <c r="J53" i="22"/>
  <c r="I53" i="22"/>
  <c r="S53" i="22" s="1"/>
  <c r="H53" i="22"/>
  <c r="R53" i="22" s="1"/>
  <c r="G53" i="22"/>
  <c r="F53" i="22"/>
  <c r="C53" i="22"/>
  <c r="B53" i="22"/>
  <c r="S52" i="22"/>
  <c r="R52" i="22"/>
  <c r="Q52" i="22"/>
  <c r="P52" i="22"/>
  <c r="E52" i="22"/>
  <c r="U52" i="22" s="1"/>
  <c r="S51" i="22"/>
  <c r="R51" i="22"/>
  <c r="Q51" i="22"/>
  <c r="U51" i="22" s="1"/>
  <c r="P51" i="22"/>
  <c r="E51" i="22"/>
  <c r="S50" i="22"/>
  <c r="R50" i="22"/>
  <c r="Q50" i="22"/>
  <c r="P50" i="22"/>
  <c r="E50" i="22"/>
  <c r="S49" i="22"/>
  <c r="R49" i="22"/>
  <c r="Q49" i="22"/>
  <c r="P49" i="22"/>
  <c r="E49" i="22"/>
  <c r="U48" i="22"/>
  <c r="S48" i="22"/>
  <c r="R48" i="22"/>
  <c r="Q48" i="22"/>
  <c r="P48" i="22"/>
  <c r="E48" i="22"/>
  <c r="T48" i="22" s="1"/>
  <c r="U47" i="22"/>
  <c r="S47" i="22"/>
  <c r="R47" i="22"/>
  <c r="Q47" i="22"/>
  <c r="P47" i="22"/>
  <c r="E47" i="22"/>
  <c r="T47" i="22" s="1"/>
  <c r="U46" i="22"/>
  <c r="T46" i="22"/>
  <c r="S46" i="22"/>
  <c r="R46" i="22"/>
  <c r="Q46" i="22"/>
  <c r="P46" i="22"/>
  <c r="E46" i="22"/>
  <c r="S45" i="22"/>
  <c r="R45" i="22"/>
  <c r="Q45" i="22"/>
  <c r="P45" i="22"/>
  <c r="E45" i="22"/>
  <c r="S44" i="22"/>
  <c r="R44" i="22"/>
  <c r="Q44" i="22"/>
  <c r="P44" i="22"/>
  <c r="E44" i="22"/>
  <c r="U44" i="22" s="1"/>
  <c r="U43" i="22"/>
  <c r="S43" i="22"/>
  <c r="R43" i="22"/>
  <c r="Q43" i="22"/>
  <c r="P43" i="22"/>
  <c r="E43" i="22"/>
  <c r="T43" i="22" s="1"/>
  <c r="U42" i="22"/>
  <c r="S42" i="22"/>
  <c r="R42" i="22"/>
  <c r="Q42" i="22"/>
  <c r="P42" i="22"/>
  <c r="E42" i="22"/>
  <c r="T42" i="22" s="1"/>
  <c r="V40" i="22"/>
  <c r="S40" i="22"/>
  <c r="O40" i="22"/>
  <c r="N40" i="22"/>
  <c r="M40" i="22"/>
  <c r="L40" i="22"/>
  <c r="K40" i="22"/>
  <c r="J40" i="22"/>
  <c r="I40" i="22"/>
  <c r="H40" i="22"/>
  <c r="R40" i="22" s="1"/>
  <c r="G40" i="22"/>
  <c r="F40" i="22"/>
  <c r="C40" i="22"/>
  <c r="B40" i="22"/>
  <c r="U39" i="22"/>
  <c r="S39" i="22"/>
  <c r="R39" i="22"/>
  <c r="Q39" i="22"/>
  <c r="P39" i="22"/>
  <c r="E39" i="22"/>
  <c r="T39" i="22" s="1"/>
  <c r="S38" i="22"/>
  <c r="R38" i="22"/>
  <c r="Q38" i="22"/>
  <c r="P38" i="22"/>
  <c r="E38" i="22"/>
  <c r="U38" i="22" s="1"/>
  <c r="S37" i="22"/>
  <c r="R37" i="22"/>
  <c r="Q37" i="22"/>
  <c r="P37" i="22"/>
  <c r="E37" i="22"/>
  <c r="U36" i="22"/>
  <c r="S36" i="22"/>
  <c r="R36" i="22"/>
  <c r="Q36" i="22"/>
  <c r="P36" i="22"/>
  <c r="E36" i="22"/>
  <c r="U35" i="22"/>
  <c r="T35" i="22"/>
  <c r="S35" i="22"/>
  <c r="R35" i="22"/>
  <c r="Q35" i="22"/>
  <c r="P35" i="22"/>
  <c r="E35" i="22"/>
  <c r="V33" i="22"/>
  <c r="S33" i="22"/>
  <c r="O33" i="22"/>
  <c r="N33" i="22"/>
  <c r="M33" i="22"/>
  <c r="L33" i="22"/>
  <c r="K33" i="22"/>
  <c r="J33" i="22"/>
  <c r="I33" i="22"/>
  <c r="H33" i="22"/>
  <c r="P33" i="22" s="1"/>
  <c r="G33" i="22"/>
  <c r="F33" i="22"/>
  <c r="C33" i="22"/>
  <c r="B33" i="22"/>
  <c r="E33" i="22" s="1"/>
  <c r="S32" i="22"/>
  <c r="R32" i="22"/>
  <c r="Q32" i="22"/>
  <c r="U32" i="22" s="1"/>
  <c r="P32" i="22"/>
  <c r="E32" i="22"/>
  <c r="V30" i="22"/>
  <c r="S30" i="22"/>
  <c r="O30" i="22"/>
  <c r="N30" i="22"/>
  <c r="M30" i="22"/>
  <c r="L30" i="22"/>
  <c r="K30" i="22"/>
  <c r="J30" i="22"/>
  <c r="I30" i="22"/>
  <c r="H30" i="22"/>
  <c r="R30" i="22" s="1"/>
  <c r="G30" i="22"/>
  <c r="F30" i="22"/>
  <c r="C30" i="22"/>
  <c r="B30" i="22"/>
  <c r="S29" i="22"/>
  <c r="R29" i="22"/>
  <c r="Q29" i="22"/>
  <c r="P29" i="22"/>
  <c r="E29" i="22"/>
  <c r="S28" i="22"/>
  <c r="R28" i="22"/>
  <c r="Q28" i="22"/>
  <c r="P28" i="22"/>
  <c r="E28" i="22"/>
  <c r="T28" i="22" s="1"/>
  <c r="U27" i="22"/>
  <c r="T27" i="22"/>
  <c r="S27" i="22"/>
  <c r="R27" i="22"/>
  <c r="Q27" i="22"/>
  <c r="P27" i="22"/>
  <c r="E27" i="22"/>
  <c r="S26" i="22"/>
  <c r="R26" i="22"/>
  <c r="Q26" i="22"/>
  <c r="P26" i="22"/>
  <c r="E26" i="22"/>
  <c r="V24" i="22"/>
  <c r="O24" i="22"/>
  <c r="N24" i="22"/>
  <c r="M24" i="22"/>
  <c r="L24" i="22"/>
  <c r="K24" i="22"/>
  <c r="J24" i="22"/>
  <c r="I24" i="22"/>
  <c r="H24" i="22"/>
  <c r="G24" i="22"/>
  <c r="F24" i="22"/>
  <c r="C24" i="22"/>
  <c r="B24" i="22"/>
  <c r="E24" i="22" s="1"/>
  <c r="U23" i="22"/>
  <c r="T23" i="22"/>
  <c r="S23" i="22"/>
  <c r="R23" i="22"/>
  <c r="Q23" i="22"/>
  <c r="P23" i="22"/>
  <c r="E23" i="22"/>
  <c r="U22" i="22"/>
  <c r="T22" i="22"/>
  <c r="S22" i="22"/>
  <c r="R22" i="22"/>
  <c r="Q22" i="22"/>
  <c r="P22" i="22"/>
  <c r="E22" i="22"/>
  <c r="T21" i="22"/>
  <c r="S21" i="22"/>
  <c r="R21" i="22"/>
  <c r="Q21" i="22"/>
  <c r="P21" i="22"/>
  <c r="E21" i="22"/>
  <c r="U21" i="22" s="1"/>
  <c r="S20" i="22"/>
  <c r="R20" i="22"/>
  <c r="Q20" i="22"/>
  <c r="P20" i="22"/>
  <c r="E20" i="22"/>
  <c r="U20" i="22" s="1"/>
  <c r="S19" i="22"/>
  <c r="R19" i="22"/>
  <c r="Q19" i="22"/>
  <c r="P19" i="22"/>
  <c r="E19" i="22"/>
  <c r="U19" i="22" s="1"/>
  <c r="S18" i="22"/>
  <c r="R18" i="22"/>
  <c r="Q18" i="22"/>
  <c r="P18" i="22"/>
  <c r="E18" i="22"/>
  <c r="U18" i="22" s="1"/>
  <c r="S17" i="22"/>
  <c r="R17" i="22"/>
  <c r="Q17" i="22"/>
  <c r="P17" i="22"/>
  <c r="E17" i="22"/>
  <c r="V15" i="22"/>
  <c r="O15" i="22"/>
  <c r="N15" i="22"/>
  <c r="M15" i="22"/>
  <c r="L15" i="22"/>
  <c r="K15" i="22"/>
  <c r="J15" i="22"/>
  <c r="I15" i="22"/>
  <c r="S15" i="22" s="1"/>
  <c r="H15" i="22"/>
  <c r="G15" i="22"/>
  <c r="F15" i="22"/>
  <c r="E15" i="22"/>
  <c r="C15" i="22"/>
  <c r="B15" i="22"/>
  <c r="S14" i="22"/>
  <c r="R14" i="22"/>
  <c r="Q14" i="22"/>
  <c r="P14" i="22"/>
  <c r="E14" i="22"/>
  <c r="U14" i="22" s="1"/>
  <c r="S13" i="22"/>
  <c r="R13" i="22"/>
  <c r="Q13" i="22"/>
  <c r="P13" i="22"/>
  <c r="E13" i="22"/>
  <c r="S12" i="22"/>
  <c r="R12" i="22"/>
  <c r="Q12" i="22"/>
  <c r="P12" i="22"/>
  <c r="E12" i="22"/>
  <c r="S11" i="22"/>
  <c r="R11" i="22"/>
  <c r="Q11" i="22"/>
  <c r="P11" i="22"/>
  <c r="E11" i="22"/>
  <c r="T10" i="22"/>
  <c r="S10" i="22"/>
  <c r="R10" i="22"/>
  <c r="Q10" i="22"/>
  <c r="P10" i="22"/>
  <c r="E10" i="22"/>
  <c r="T9" i="22"/>
  <c r="S9" i="22"/>
  <c r="R9" i="22"/>
  <c r="Q9" i="22"/>
  <c r="P9" i="22"/>
  <c r="E9" i="22"/>
  <c r="U9" i="22" s="1"/>
  <c r="T93" i="21"/>
  <c r="S93" i="21"/>
  <c r="R93" i="21"/>
  <c r="Q93" i="21"/>
  <c r="P93" i="21"/>
  <c r="E93" i="21"/>
  <c r="U93" i="21" s="1"/>
  <c r="S92" i="21"/>
  <c r="R92" i="21"/>
  <c r="Q92" i="21"/>
  <c r="P92" i="21"/>
  <c r="E92" i="21"/>
  <c r="T92" i="21" s="1"/>
  <c r="S91" i="21"/>
  <c r="R91" i="21"/>
  <c r="Q91" i="21"/>
  <c r="P91" i="21"/>
  <c r="E91" i="21"/>
  <c r="U91" i="21" s="1"/>
  <c r="S90" i="21"/>
  <c r="R90" i="21"/>
  <c r="Q90" i="21"/>
  <c r="P90" i="21"/>
  <c r="E90" i="21"/>
  <c r="S89" i="21"/>
  <c r="R89" i="21"/>
  <c r="Q89" i="21"/>
  <c r="P89" i="21"/>
  <c r="E89" i="21"/>
  <c r="T89" i="21" s="1"/>
  <c r="U88" i="21"/>
  <c r="S88" i="21"/>
  <c r="R88" i="21"/>
  <c r="Q88" i="21"/>
  <c r="P88" i="21"/>
  <c r="E88" i="21"/>
  <c r="T88" i="21" s="1"/>
  <c r="U87" i="21"/>
  <c r="T87" i="21"/>
  <c r="S87" i="21"/>
  <c r="R87" i="21"/>
  <c r="Q87" i="21"/>
  <c r="P87" i="21"/>
  <c r="E87" i="21"/>
  <c r="T86" i="21"/>
  <c r="S86" i="21"/>
  <c r="R86" i="21"/>
  <c r="Q86" i="21"/>
  <c r="P86" i="21"/>
  <c r="E86" i="21"/>
  <c r="U86" i="21" s="1"/>
  <c r="V72" i="21"/>
  <c r="O72" i="21"/>
  <c r="N72" i="21"/>
  <c r="M72" i="21"/>
  <c r="L72" i="21"/>
  <c r="K72" i="21"/>
  <c r="J72" i="21"/>
  <c r="I72" i="21"/>
  <c r="S72" i="21" s="1"/>
  <c r="H72" i="21"/>
  <c r="G72" i="21"/>
  <c r="F72" i="21"/>
  <c r="C72" i="21"/>
  <c r="B72" i="21"/>
  <c r="V71" i="21"/>
  <c r="O71" i="21"/>
  <c r="N71" i="21"/>
  <c r="M71" i="21"/>
  <c r="L71" i="21"/>
  <c r="K71" i="21"/>
  <c r="J71" i="21"/>
  <c r="I71" i="21"/>
  <c r="S71" i="21" s="1"/>
  <c r="H71" i="21"/>
  <c r="G71" i="21"/>
  <c r="F71" i="21"/>
  <c r="E71" i="21"/>
  <c r="C71" i="21"/>
  <c r="B71" i="21"/>
  <c r="V70" i="21"/>
  <c r="O70" i="21"/>
  <c r="N70" i="21"/>
  <c r="M70" i="21"/>
  <c r="L70" i="21"/>
  <c r="K70" i="21"/>
  <c r="J70" i="21"/>
  <c r="I70" i="21"/>
  <c r="S70" i="21" s="1"/>
  <c r="H70" i="21"/>
  <c r="G70" i="21"/>
  <c r="F70" i="21"/>
  <c r="C70" i="21"/>
  <c r="B70" i="21"/>
  <c r="E70" i="21" s="1"/>
  <c r="S69" i="21"/>
  <c r="R69" i="21"/>
  <c r="Q69" i="21"/>
  <c r="P69" i="21"/>
  <c r="E69" i="21"/>
  <c r="V67" i="21"/>
  <c r="O67" i="21"/>
  <c r="N67" i="21"/>
  <c r="M67" i="21"/>
  <c r="L67" i="21"/>
  <c r="K67" i="21"/>
  <c r="J67" i="21"/>
  <c r="I67" i="21"/>
  <c r="S67" i="21" s="1"/>
  <c r="H67" i="21"/>
  <c r="R67" i="21" s="1"/>
  <c r="G67" i="21"/>
  <c r="F67" i="21"/>
  <c r="C67" i="21"/>
  <c r="B67" i="21"/>
  <c r="V66" i="21"/>
  <c r="O66" i="21"/>
  <c r="N66" i="21"/>
  <c r="M66" i="21"/>
  <c r="L66" i="21"/>
  <c r="K66" i="21"/>
  <c r="J66" i="21"/>
  <c r="I66" i="21"/>
  <c r="S66" i="21" s="1"/>
  <c r="H66" i="21"/>
  <c r="G66" i="21"/>
  <c r="F66" i="21"/>
  <c r="C66" i="21"/>
  <c r="B66" i="21"/>
  <c r="E66" i="21" s="1"/>
  <c r="S65" i="21"/>
  <c r="R65" i="21"/>
  <c r="Q65" i="21"/>
  <c r="P65" i="21"/>
  <c r="E65" i="21"/>
  <c r="U65" i="21" s="1"/>
  <c r="T64" i="21"/>
  <c r="S64" i="21"/>
  <c r="R64" i="21"/>
  <c r="Q64" i="21"/>
  <c r="P64" i="21"/>
  <c r="E64" i="21"/>
  <c r="U64" i="21" s="1"/>
  <c r="U63" i="21"/>
  <c r="S63" i="21"/>
  <c r="R63" i="21"/>
  <c r="Q63" i="21"/>
  <c r="P63" i="21"/>
  <c r="E63" i="21"/>
  <c r="T63" i="21" s="1"/>
  <c r="S62" i="21"/>
  <c r="R62" i="21"/>
  <c r="Q62" i="21"/>
  <c r="P62" i="21"/>
  <c r="E62" i="21"/>
  <c r="S61" i="21"/>
  <c r="R61" i="21"/>
  <c r="Q61" i="21"/>
  <c r="P61" i="21"/>
  <c r="E61" i="21"/>
  <c r="V59" i="21"/>
  <c r="O59" i="21"/>
  <c r="N59" i="21"/>
  <c r="M59" i="21"/>
  <c r="L59" i="21"/>
  <c r="K59" i="21"/>
  <c r="J59" i="21"/>
  <c r="I59" i="21"/>
  <c r="S59" i="21" s="1"/>
  <c r="H59" i="21"/>
  <c r="G59" i="21"/>
  <c r="F59" i="21"/>
  <c r="E59" i="21"/>
  <c r="C59" i="21"/>
  <c r="B59" i="21"/>
  <c r="S58" i="21"/>
  <c r="R58" i="21"/>
  <c r="Q58" i="21"/>
  <c r="P58" i="21"/>
  <c r="E58" i="21"/>
  <c r="S57" i="21"/>
  <c r="R57" i="21"/>
  <c r="Q57" i="21"/>
  <c r="P57" i="21"/>
  <c r="E57" i="21"/>
  <c r="U56" i="21"/>
  <c r="S56" i="21"/>
  <c r="R56" i="21"/>
  <c r="Q56" i="21"/>
  <c r="P56" i="21"/>
  <c r="E56" i="21"/>
  <c r="T56" i="21" s="1"/>
  <c r="U55" i="21"/>
  <c r="T55" i="21"/>
  <c r="S55" i="21"/>
  <c r="R55" i="21"/>
  <c r="Q55" i="21"/>
  <c r="P55" i="21"/>
  <c r="E55" i="21"/>
  <c r="V53" i="21"/>
  <c r="O53" i="21"/>
  <c r="N53" i="21"/>
  <c r="M53" i="21"/>
  <c r="L53" i="21"/>
  <c r="K53" i="21"/>
  <c r="J53" i="21"/>
  <c r="I53" i="21"/>
  <c r="S53" i="21" s="1"/>
  <c r="H53" i="21"/>
  <c r="R53" i="21" s="1"/>
  <c r="G53" i="21"/>
  <c r="F53" i="21"/>
  <c r="C53" i="21"/>
  <c r="E53" i="21" s="1"/>
  <c r="B53" i="21"/>
  <c r="S52" i="21"/>
  <c r="R52" i="21"/>
  <c r="Q52" i="21"/>
  <c r="P52" i="21"/>
  <c r="E52" i="21"/>
  <c r="T52" i="21" s="1"/>
  <c r="S51" i="21"/>
  <c r="R51" i="21"/>
  <c r="Q51" i="21"/>
  <c r="P51" i="21"/>
  <c r="E51" i="21"/>
  <c r="T50" i="21"/>
  <c r="S50" i="21"/>
  <c r="R50" i="21"/>
  <c r="Q50" i="21"/>
  <c r="P50" i="21"/>
  <c r="E50" i="21"/>
  <c r="U50" i="21" s="1"/>
  <c r="S49" i="21"/>
  <c r="R49" i="21"/>
  <c r="Q49" i="21"/>
  <c r="P49" i="21"/>
  <c r="E49" i="21"/>
  <c r="S48" i="21"/>
  <c r="R48" i="21"/>
  <c r="Q48" i="21"/>
  <c r="P48" i="21"/>
  <c r="E48" i="21"/>
  <c r="S47" i="21"/>
  <c r="R47" i="21"/>
  <c r="Q47" i="21"/>
  <c r="P47" i="21"/>
  <c r="E47" i="21"/>
  <c r="T47" i="21" s="1"/>
  <c r="S46" i="21"/>
  <c r="R46" i="21"/>
  <c r="Q46" i="21"/>
  <c r="P46" i="21"/>
  <c r="E46" i="21"/>
  <c r="T46" i="21" s="1"/>
  <c r="S45" i="21"/>
  <c r="R45" i="21"/>
  <c r="Q45" i="21"/>
  <c r="P45" i="21"/>
  <c r="E45" i="21"/>
  <c r="U45" i="21" s="1"/>
  <c r="U44" i="21"/>
  <c r="S44" i="21"/>
  <c r="R44" i="21"/>
  <c r="Q44" i="21"/>
  <c r="P44" i="21"/>
  <c r="E44" i="21"/>
  <c r="T44" i="21" s="1"/>
  <c r="U43" i="21"/>
  <c r="S43" i="21"/>
  <c r="R43" i="21"/>
  <c r="Q43" i="21"/>
  <c r="P43" i="21"/>
  <c r="E43" i="21"/>
  <c r="T43" i="21" s="1"/>
  <c r="T42" i="21"/>
  <c r="S42" i="21"/>
  <c r="R42" i="21"/>
  <c r="Q42" i="21"/>
  <c r="P42" i="21"/>
  <c r="E42" i="21"/>
  <c r="U42" i="21" s="1"/>
  <c r="V40" i="21"/>
  <c r="O40" i="21"/>
  <c r="N40" i="21"/>
  <c r="M40" i="21"/>
  <c r="L40" i="21"/>
  <c r="K40" i="21"/>
  <c r="J40" i="21"/>
  <c r="I40" i="21"/>
  <c r="S40" i="21" s="1"/>
  <c r="H40" i="21"/>
  <c r="R40" i="21" s="1"/>
  <c r="G40" i="21"/>
  <c r="F40" i="21"/>
  <c r="C40" i="21"/>
  <c r="B40" i="21"/>
  <c r="S39" i="21"/>
  <c r="R39" i="21"/>
  <c r="Q39" i="21"/>
  <c r="P39" i="21"/>
  <c r="E39" i="21"/>
  <c r="U39" i="21" s="1"/>
  <c r="T38" i="21"/>
  <c r="S38" i="21"/>
  <c r="R38" i="21"/>
  <c r="Q38" i="21"/>
  <c r="P38" i="21"/>
  <c r="E38" i="21"/>
  <c r="U38" i="21" s="1"/>
  <c r="U37" i="21"/>
  <c r="S37" i="21"/>
  <c r="R37" i="21"/>
  <c r="Q37" i="21"/>
  <c r="P37" i="21"/>
  <c r="E37" i="21"/>
  <c r="T37" i="21" s="1"/>
  <c r="S36" i="21"/>
  <c r="R36" i="21"/>
  <c r="Q36" i="21"/>
  <c r="P36" i="21"/>
  <c r="E36" i="21"/>
  <c r="U36" i="21" s="1"/>
  <c r="S35" i="21"/>
  <c r="R35" i="21"/>
  <c r="Q35" i="21"/>
  <c r="P35" i="21"/>
  <c r="E35" i="21"/>
  <c r="T35" i="21" s="1"/>
  <c r="V33" i="21"/>
  <c r="O33" i="21"/>
  <c r="N33" i="21"/>
  <c r="M33" i="21"/>
  <c r="L33" i="21"/>
  <c r="K33" i="21"/>
  <c r="J33" i="21"/>
  <c r="I33" i="21"/>
  <c r="S33" i="21" s="1"/>
  <c r="H33" i="21"/>
  <c r="R33" i="21" s="1"/>
  <c r="G33" i="21"/>
  <c r="F33" i="21"/>
  <c r="C33" i="21"/>
  <c r="B33" i="21"/>
  <c r="S32" i="21"/>
  <c r="R32" i="21"/>
  <c r="Q32" i="21"/>
  <c r="P32" i="21"/>
  <c r="E32" i="21"/>
  <c r="U32" i="21" s="1"/>
  <c r="V30" i="21"/>
  <c r="O30" i="21"/>
  <c r="N30" i="21"/>
  <c r="M30" i="21"/>
  <c r="L30" i="21"/>
  <c r="K30" i="21"/>
  <c r="J30" i="21"/>
  <c r="I30" i="21"/>
  <c r="S30" i="21" s="1"/>
  <c r="H30" i="21"/>
  <c r="P30" i="21" s="1"/>
  <c r="G30" i="21"/>
  <c r="F30" i="21"/>
  <c r="C30" i="21"/>
  <c r="B30" i="21"/>
  <c r="S29" i="21"/>
  <c r="R29" i="21"/>
  <c r="Q29" i="21"/>
  <c r="P29" i="21"/>
  <c r="E29" i="21"/>
  <c r="T29" i="21" s="1"/>
  <c r="S28" i="21"/>
  <c r="R28" i="21"/>
  <c r="Q28" i="21"/>
  <c r="P28" i="21"/>
  <c r="E28" i="21"/>
  <c r="U28" i="21" s="1"/>
  <c r="U27" i="21"/>
  <c r="S27" i="21"/>
  <c r="R27" i="21"/>
  <c r="Q27" i="21"/>
  <c r="P27" i="21"/>
  <c r="E27" i="21"/>
  <c r="T27" i="21" s="1"/>
  <c r="S26" i="21"/>
  <c r="R26" i="21"/>
  <c r="Q26" i="21"/>
  <c r="P26" i="21"/>
  <c r="E26" i="21"/>
  <c r="U26" i="21" s="1"/>
  <c r="V24" i="21"/>
  <c r="S24" i="21"/>
  <c r="O24" i="21"/>
  <c r="N24" i="21"/>
  <c r="M24" i="21"/>
  <c r="L24" i="21"/>
  <c r="K24" i="21"/>
  <c r="J24" i="21"/>
  <c r="I24" i="21"/>
  <c r="H24" i="21"/>
  <c r="R24" i="21" s="1"/>
  <c r="G24" i="21"/>
  <c r="F24" i="21"/>
  <c r="C24" i="21"/>
  <c r="B24" i="21"/>
  <c r="E24" i="21" s="1"/>
  <c r="S23" i="21"/>
  <c r="R23" i="21"/>
  <c r="Q23" i="21"/>
  <c r="P23" i="21"/>
  <c r="E23" i="21"/>
  <c r="U22" i="21"/>
  <c r="S22" i="21"/>
  <c r="R22" i="21"/>
  <c r="Q22" i="21"/>
  <c r="P22" i="21"/>
  <c r="E22" i="21"/>
  <c r="T22" i="21" s="1"/>
  <c r="S21" i="21"/>
  <c r="R21" i="21"/>
  <c r="Q21" i="21"/>
  <c r="P21" i="21"/>
  <c r="E21" i="21"/>
  <c r="U21" i="21" s="1"/>
  <c r="S20" i="21"/>
  <c r="R20" i="21"/>
  <c r="Q20" i="21"/>
  <c r="P20" i="21"/>
  <c r="E20" i="21"/>
  <c r="T20" i="21" s="1"/>
  <c r="S19" i="21"/>
  <c r="R19" i="21"/>
  <c r="Q19" i="21"/>
  <c r="P19" i="21"/>
  <c r="E19" i="21"/>
  <c r="T19" i="21" s="1"/>
  <c r="U18" i="21"/>
  <c r="T18" i="21"/>
  <c r="S18" i="21"/>
  <c r="R18" i="21"/>
  <c r="Q18" i="21"/>
  <c r="P18" i="21"/>
  <c r="E18" i="21"/>
  <c r="S17" i="21"/>
  <c r="R17" i="21"/>
  <c r="Q17" i="21"/>
  <c r="P17" i="21"/>
  <c r="E17" i="21"/>
  <c r="U17" i="21" s="1"/>
  <c r="V15" i="21"/>
  <c r="O15" i="21"/>
  <c r="N15" i="21"/>
  <c r="M15" i="21"/>
  <c r="L15" i="21"/>
  <c r="K15" i="21"/>
  <c r="J15" i="21"/>
  <c r="I15" i="21"/>
  <c r="S15" i="21" s="1"/>
  <c r="H15" i="21"/>
  <c r="R15" i="21" s="1"/>
  <c r="G15" i="21"/>
  <c r="F15" i="21"/>
  <c r="C15" i="21"/>
  <c r="B15" i="21"/>
  <c r="E15" i="21" s="1"/>
  <c r="S14" i="21"/>
  <c r="R14" i="21"/>
  <c r="Q14" i="21"/>
  <c r="P14" i="21"/>
  <c r="E14" i="21"/>
  <c r="U14" i="21" s="1"/>
  <c r="S13" i="21"/>
  <c r="R13" i="21"/>
  <c r="Q13" i="21"/>
  <c r="P13" i="21"/>
  <c r="E13" i="21"/>
  <c r="U13" i="21" s="1"/>
  <c r="S12" i="21"/>
  <c r="R12" i="21"/>
  <c r="Q12" i="21"/>
  <c r="P12" i="21"/>
  <c r="E12" i="21"/>
  <c r="U12" i="21" s="1"/>
  <c r="S11" i="21"/>
  <c r="R11" i="21"/>
  <c r="Q11" i="21"/>
  <c r="P11" i="21"/>
  <c r="E11" i="21"/>
  <c r="T10" i="21"/>
  <c r="S10" i="21"/>
  <c r="R10" i="21"/>
  <c r="Q10" i="21"/>
  <c r="P10" i="21"/>
  <c r="E10" i="21"/>
  <c r="S9" i="21"/>
  <c r="R9" i="21"/>
  <c r="Q9" i="21"/>
  <c r="P9" i="21"/>
  <c r="E9" i="21"/>
  <c r="T9" i="21" s="1"/>
  <c r="S93" i="20"/>
  <c r="R93" i="20"/>
  <c r="Q93" i="20"/>
  <c r="P93" i="20"/>
  <c r="E93" i="20"/>
  <c r="T93" i="20" s="1"/>
  <c r="S92" i="20"/>
  <c r="R92" i="20"/>
  <c r="Q92" i="20"/>
  <c r="P92" i="20"/>
  <c r="E92" i="20"/>
  <c r="T92" i="20" s="1"/>
  <c r="U91" i="20"/>
  <c r="S91" i="20"/>
  <c r="R91" i="20"/>
  <c r="Q91" i="20"/>
  <c r="P91" i="20"/>
  <c r="E91" i="20"/>
  <c r="T91" i="20" s="1"/>
  <c r="S90" i="20"/>
  <c r="R90" i="20"/>
  <c r="Q90" i="20"/>
  <c r="P90" i="20"/>
  <c r="E90" i="20"/>
  <c r="S89" i="20"/>
  <c r="R89" i="20"/>
  <c r="Q89" i="20"/>
  <c r="P89" i="20"/>
  <c r="E89" i="20"/>
  <c r="U88" i="20"/>
  <c r="S88" i="20"/>
  <c r="R88" i="20"/>
  <c r="Q88" i="20"/>
  <c r="P88" i="20"/>
  <c r="E88" i="20"/>
  <c r="T88" i="20" s="1"/>
  <c r="S87" i="20"/>
  <c r="R87" i="20"/>
  <c r="Q87" i="20"/>
  <c r="P87" i="20"/>
  <c r="E87" i="20"/>
  <c r="T87" i="20" s="1"/>
  <c r="S86" i="20"/>
  <c r="R86" i="20"/>
  <c r="Q86" i="20"/>
  <c r="P86" i="20"/>
  <c r="E86" i="20"/>
  <c r="V72" i="20"/>
  <c r="O72" i="20"/>
  <c r="N72" i="20"/>
  <c r="M72" i="20"/>
  <c r="L72" i="20"/>
  <c r="K72" i="20"/>
  <c r="J72" i="20"/>
  <c r="I72" i="20"/>
  <c r="S72" i="20" s="1"/>
  <c r="H72" i="20"/>
  <c r="R72" i="20" s="1"/>
  <c r="G72" i="20"/>
  <c r="F72" i="20"/>
  <c r="C72" i="20"/>
  <c r="B72" i="20"/>
  <c r="V71" i="20"/>
  <c r="O71" i="20"/>
  <c r="N71" i="20"/>
  <c r="M71" i="20"/>
  <c r="L71" i="20"/>
  <c r="K71" i="20"/>
  <c r="J71" i="20"/>
  <c r="I71" i="20"/>
  <c r="S71" i="20" s="1"/>
  <c r="H71" i="20"/>
  <c r="R71" i="20" s="1"/>
  <c r="G71" i="20"/>
  <c r="F71" i="20"/>
  <c r="C71" i="20"/>
  <c r="B71" i="20"/>
  <c r="V70" i="20"/>
  <c r="O70" i="20"/>
  <c r="N70" i="20"/>
  <c r="M70" i="20"/>
  <c r="L70" i="20"/>
  <c r="K70" i="20"/>
  <c r="J70" i="20"/>
  <c r="I70" i="20"/>
  <c r="H70" i="20"/>
  <c r="G70" i="20"/>
  <c r="F70" i="20"/>
  <c r="C70" i="20"/>
  <c r="E70" i="20" s="1"/>
  <c r="B70" i="20"/>
  <c r="S69" i="20"/>
  <c r="R69" i="20"/>
  <c r="Q69" i="20"/>
  <c r="P69" i="20"/>
  <c r="E69" i="20"/>
  <c r="V67" i="20"/>
  <c r="O67" i="20"/>
  <c r="N67" i="20"/>
  <c r="M67" i="20"/>
  <c r="L67" i="20"/>
  <c r="K67" i="20"/>
  <c r="J67" i="20"/>
  <c r="I67" i="20"/>
  <c r="H67" i="20"/>
  <c r="R67" i="20" s="1"/>
  <c r="G67" i="20"/>
  <c r="F67" i="20"/>
  <c r="C67" i="20"/>
  <c r="B67" i="20"/>
  <c r="V66" i="20"/>
  <c r="O66" i="20"/>
  <c r="N66" i="20"/>
  <c r="M66" i="20"/>
  <c r="L66" i="20"/>
  <c r="K66" i="20"/>
  <c r="J66" i="20"/>
  <c r="I66" i="20"/>
  <c r="H66" i="20"/>
  <c r="R66" i="20" s="1"/>
  <c r="G66" i="20"/>
  <c r="F66" i="20"/>
  <c r="C66" i="20"/>
  <c r="E66" i="20" s="1"/>
  <c r="B66" i="20"/>
  <c r="S65" i="20"/>
  <c r="R65" i="20"/>
  <c r="Q65" i="20"/>
  <c r="P65" i="20"/>
  <c r="E65" i="20"/>
  <c r="S64" i="20"/>
  <c r="R64" i="20"/>
  <c r="Q64" i="20"/>
  <c r="P64" i="20"/>
  <c r="E64" i="20"/>
  <c r="U63" i="20"/>
  <c r="T63" i="20"/>
  <c r="S63" i="20"/>
  <c r="R63" i="20"/>
  <c r="Q63" i="20"/>
  <c r="P63" i="20"/>
  <c r="E63" i="20"/>
  <c r="U62" i="20"/>
  <c r="T62" i="20"/>
  <c r="S62" i="20"/>
  <c r="R62" i="20"/>
  <c r="Q62" i="20"/>
  <c r="P62" i="20"/>
  <c r="E62" i="20"/>
  <c r="S61" i="20"/>
  <c r="R61" i="20"/>
  <c r="Q61" i="20"/>
  <c r="P61" i="20"/>
  <c r="E61" i="20"/>
  <c r="V59" i="20"/>
  <c r="O59" i="20"/>
  <c r="N59" i="20"/>
  <c r="M59" i="20"/>
  <c r="L59" i="20"/>
  <c r="K59" i="20"/>
  <c r="J59" i="20"/>
  <c r="I59" i="20"/>
  <c r="S59" i="20" s="1"/>
  <c r="H59" i="20"/>
  <c r="R59" i="20" s="1"/>
  <c r="G59" i="20"/>
  <c r="F59" i="20"/>
  <c r="C59" i="20"/>
  <c r="B59" i="20"/>
  <c r="E59" i="20" s="1"/>
  <c r="U58" i="20"/>
  <c r="S58" i="20"/>
  <c r="R58" i="20"/>
  <c r="Q58" i="20"/>
  <c r="P58" i="20"/>
  <c r="E58" i="20"/>
  <c r="T58" i="20" s="1"/>
  <c r="S57" i="20"/>
  <c r="R57" i="20"/>
  <c r="Q57" i="20"/>
  <c r="P57" i="20"/>
  <c r="E57" i="20"/>
  <c r="U57" i="20" s="1"/>
  <c r="S56" i="20"/>
  <c r="R56" i="20"/>
  <c r="Q56" i="20"/>
  <c r="P56" i="20"/>
  <c r="E56" i="20"/>
  <c r="U56" i="20" s="1"/>
  <c r="U55" i="20"/>
  <c r="S55" i="20"/>
  <c r="R55" i="20"/>
  <c r="Q55" i="20"/>
  <c r="P55" i="20"/>
  <c r="E55" i="20"/>
  <c r="T55" i="20" s="1"/>
  <c r="V53" i="20"/>
  <c r="O53" i="20"/>
  <c r="N53" i="20"/>
  <c r="M53" i="20"/>
  <c r="L53" i="20"/>
  <c r="K53" i="20"/>
  <c r="J53" i="20"/>
  <c r="I53" i="20"/>
  <c r="H53" i="20"/>
  <c r="R53" i="20" s="1"/>
  <c r="G53" i="20"/>
  <c r="F53" i="20"/>
  <c r="C53" i="20"/>
  <c r="B53" i="20"/>
  <c r="S52" i="20"/>
  <c r="R52" i="20"/>
  <c r="Q52" i="20"/>
  <c r="P52" i="20"/>
  <c r="E52" i="20"/>
  <c r="U52" i="20" s="1"/>
  <c r="U51" i="20"/>
  <c r="S51" i="20"/>
  <c r="R51" i="20"/>
  <c r="Q51" i="20"/>
  <c r="P51" i="20"/>
  <c r="E51" i="20"/>
  <c r="T51" i="20" s="1"/>
  <c r="U50" i="20"/>
  <c r="S50" i="20"/>
  <c r="R50" i="20"/>
  <c r="Q50" i="20"/>
  <c r="P50" i="20"/>
  <c r="E50" i="20"/>
  <c r="T50" i="20" s="1"/>
  <c r="T49" i="20"/>
  <c r="S49" i="20"/>
  <c r="R49" i="20"/>
  <c r="Q49" i="20"/>
  <c r="P49" i="20"/>
  <c r="E49" i="20"/>
  <c r="U49" i="20" s="1"/>
  <c r="S48" i="20"/>
  <c r="R48" i="20"/>
  <c r="Q48" i="20"/>
  <c r="P48" i="20"/>
  <c r="E48" i="20"/>
  <c r="T48" i="20" s="1"/>
  <c r="S47" i="20"/>
  <c r="R47" i="20"/>
  <c r="Q47" i="20"/>
  <c r="P47" i="20"/>
  <c r="E47" i="20"/>
  <c r="U47" i="20" s="1"/>
  <c r="T46" i="20"/>
  <c r="S46" i="20"/>
  <c r="R46" i="20"/>
  <c r="Q46" i="20"/>
  <c r="P46" i="20"/>
  <c r="E46" i="20"/>
  <c r="U46" i="20" s="1"/>
  <c r="S45" i="20"/>
  <c r="R45" i="20"/>
  <c r="Q45" i="20"/>
  <c r="P45" i="20"/>
  <c r="E45" i="20"/>
  <c r="U45" i="20" s="1"/>
  <c r="S44" i="20"/>
  <c r="R44" i="20"/>
  <c r="Q44" i="20"/>
  <c r="P44" i="20"/>
  <c r="E44" i="20"/>
  <c r="U44" i="20" s="1"/>
  <c r="U43" i="20"/>
  <c r="S43" i="20"/>
  <c r="R43" i="20"/>
  <c r="Q43" i="20"/>
  <c r="P43" i="20"/>
  <c r="E43" i="20"/>
  <c r="S42" i="20"/>
  <c r="R42" i="20"/>
  <c r="Q42" i="20"/>
  <c r="P42" i="20"/>
  <c r="E42" i="20"/>
  <c r="T42" i="20" s="1"/>
  <c r="V40" i="20"/>
  <c r="O40" i="20"/>
  <c r="N40" i="20"/>
  <c r="M40" i="20"/>
  <c r="L40" i="20"/>
  <c r="K40" i="20"/>
  <c r="J40" i="20"/>
  <c r="I40" i="20"/>
  <c r="H40" i="20"/>
  <c r="G40" i="20"/>
  <c r="F40" i="20"/>
  <c r="E40" i="20"/>
  <c r="C40" i="20"/>
  <c r="B40" i="20"/>
  <c r="S39" i="20"/>
  <c r="R39" i="20"/>
  <c r="Q39" i="20"/>
  <c r="P39" i="20"/>
  <c r="E39" i="20"/>
  <c r="S38" i="20"/>
  <c r="R38" i="20"/>
  <c r="Q38" i="20"/>
  <c r="P38" i="20"/>
  <c r="E38" i="20"/>
  <c r="T38" i="20" s="1"/>
  <c r="T37" i="20"/>
  <c r="S37" i="20"/>
  <c r="R37" i="20"/>
  <c r="Q37" i="20"/>
  <c r="P37" i="20"/>
  <c r="E37" i="20"/>
  <c r="U37" i="20" s="1"/>
  <c r="S36" i="20"/>
  <c r="R36" i="20"/>
  <c r="Q36" i="20"/>
  <c r="P36" i="20"/>
  <c r="E36" i="20"/>
  <c r="U35" i="20"/>
  <c r="S35" i="20"/>
  <c r="R35" i="20"/>
  <c r="Q35" i="20"/>
  <c r="P35" i="20"/>
  <c r="E35" i="20"/>
  <c r="T35" i="20" s="1"/>
  <c r="V33" i="20"/>
  <c r="O33" i="20"/>
  <c r="N33" i="20"/>
  <c r="M33" i="20"/>
  <c r="L33" i="20"/>
  <c r="K33" i="20"/>
  <c r="J33" i="20"/>
  <c r="I33" i="20"/>
  <c r="S33" i="20" s="1"/>
  <c r="H33" i="20"/>
  <c r="G33" i="20"/>
  <c r="F33" i="20"/>
  <c r="C33" i="20"/>
  <c r="B33" i="20"/>
  <c r="U32" i="20"/>
  <c r="S32" i="20"/>
  <c r="R32" i="20"/>
  <c r="Q32" i="20"/>
  <c r="P32" i="20"/>
  <c r="E32" i="20"/>
  <c r="T32" i="20" s="1"/>
  <c r="V30" i="20"/>
  <c r="O30" i="20"/>
  <c r="N30" i="20"/>
  <c r="M30" i="20"/>
  <c r="L30" i="20"/>
  <c r="K30" i="20"/>
  <c r="J30" i="20"/>
  <c r="I30" i="20"/>
  <c r="S30" i="20" s="1"/>
  <c r="H30" i="20"/>
  <c r="G30" i="20"/>
  <c r="F30" i="20"/>
  <c r="C30" i="20"/>
  <c r="B30" i="20"/>
  <c r="S29" i="20"/>
  <c r="R29" i="20"/>
  <c r="Q29" i="20"/>
  <c r="P29" i="20"/>
  <c r="E29" i="20"/>
  <c r="U29" i="20" s="1"/>
  <c r="U28" i="20"/>
  <c r="S28" i="20"/>
  <c r="R28" i="20"/>
  <c r="Q28" i="20"/>
  <c r="P28" i="20"/>
  <c r="E28" i="20"/>
  <c r="T28" i="20" s="1"/>
  <c r="U27" i="20"/>
  <c r="T27" i="20"/>
  <c r="S27" i="20"/>
  <c r="R27" i="20"/>
  <c r="Q27" i="20"/>
  <c r="P27" i="20"/>
  <c r="E27" i="20"/>
  <c r="T26" i="20"/>
  <c r="S26" i="20"/>
  <c r="R26" i="20"/>
  <c r="Q26" i="20"/>
  <c r="P26" i="20"/>
  <c r="E26" i="20"/>
  <c r="U26" i="20" s="1"/>
  <c r="V24" i="20"/>
  <c r="O24" i="20"/>
  <c r="N24" i="20"/>
  <c r="M24" i="20"/>
  <c r="L24" i="20"/>
  <c r="K24" i="20"/>
  <c r="J24" i="20"/>
  <c r="I24" i="20"/>
  <c r="S24" i="20" s="1"/>
  <c r="H24" i="20"/>
  <c r="G24" i="20"/>
  <c r="F24" i="20"/>
  <c r="C24" i="20"/>
  <c r="B24" i="20"/>
  <c r="S23" i="20"/>
  <c r="R23" i="20"/>
  <c r="Q23" i="20"/>
  <c r="P23" i="20"/>
  <c r="E23" i="20"/>
  <c r="S22" i="20"/>
  <c r="R22" i="20"/>
  <c r="Q22" i="20"/>
  <c r="P22" i="20"/>
  <c r="E22" i="20"/>
  <c r="U22" i="20" s="1"/>
  <c r="S21" i="20"/>
  <c r="R21" i="20"/>
  <c r="Q21" i="20"/>
  <c r="P21" i="20"/>
  <c r="E21" i="20"/>
  <c r="U21" i="20" s="1"/>
  <c r="S20" i="20"/>
  <c r="R20" i="20"/>
  <c r="Q20" i="20"/>
  <c r="P20" i="20"/>
  <c r="E20" i="20"/>
  <c r="U20" i="20" s="1"/>
  <c r="S19" i="20"/>
  <c r="R19" i="20"/>
  <c r="Q19" i="20"/>
  <c r="P19" i="20"/>
  <c r="E19" i="20"/>
  <c r="T19" i="20" s="1"/>
  <c r="S18" i="20"/>
  <c r="R18" i="20"/>
  <c r="Q18" i="20"/>
  <c r="P18" i="20"/>
  <c r="E18" i="20"/>
  <c r="T18" i="20" s="1"/>
  <c r="S17" i="20"/>
  <c r="R17" i="20"/>
  <c r="Q17" i="20"/>
  <c r="P17" i="20"/>
  <c r="E17" i="20"/>
  <c r="U17" i="20" s="1"/>
  <c r="V15" i="20"/>
  <c r="O15" i="20"/>
  <c r="N15" i="20"/>
  <c r="M15" i="20"/>
  <c r="L15" i="20"/>
  <c r="K15" i="20"/>
  <c r="J15" i="20"/>
  <c r="I15" i="20"/>
  <c r="H15" i="20"/>
  <c r="G15" i="20"/>
  <c r="F15" i="20"/>
  <c r="C15" i="20"/>
  <c r="B15" i="20"/>
  <c r="S14" i="20"/>
  <c r="R14" i="20"/>
  <c r="Q14" i="20"/>
  <c r="P14" i="20"/>
  <c r="E14" i="20"/>
  <c r="T14" i="20" s="1"/>
  <c r="T13" i="20"/>
  <c r="S13" i="20"/>
  <c r="R13" i="20"/>
  <c r="Q13" i="20"/>
  <c r="P13" i="20"/>
  <c r="E13" i="20"/>
  <c r="U13" i="20" s="1"/>
  <c r="U12" i="20"/>
  <c r="S12" i="20"/>
  <c r="R12" i="20"/>
  <c r="Q12" i="20"/>
  <c r="P12" i="20"/>
  <c r="E12" i="20"/>
  <c r="T12" i="20" s="1"/>
  <c r="S11" i="20"/>
  <c r="R11" i="20"/>
  <c r="Q11" i="20"/>
  <c r="P11" i="20"/>
  <c r="E11" i="20"/>
  <c r="S10" i="20"/>
  <c r="R10" i="20"/>
  <c r="Q10" i="20"/>
  <c r="U10" i="20" s="1"/>
  <c r="P10" i="20"/>
  <c r="T10" i="20" s="1"/>
  <c r="E10" i="20"/>
  <c r="S9" i="20"/>
  <c r="R9" i="20"/>
  <c r="Q9" i="20"/>
  <c r="P9" i="20"/>
  <c r="E9" i="20"/>
  <c r="U9" i="20" s="1"/>
  <c r="S93" i="19"/>
  <c r="R93" i="19"/>
  <c r="Q93" i="19"/>
  <c r="P93" i="19"/>
  <c r="E93" i="19"/>
  <c r="U93" i="19" s="1"/>
  <c r="U92" i="19"/>
  <c r="S92" i="19"/>
  <c r="R92" i="19"/>
  <c r="Q92" i="19"/>
  <c r="P92" i="19"/>
  <c r="E92" i="19"/>
  <c r="T92" i="19" s="1"/>
  <c r="S91" i="19"/>
  <c r="R91" i="19"/>
  <c r="Q91" i="19"/>
  <c r="P91" i="19"/>
  <c r="E91" i="19"/>
  <c r="T91" i="19" s="1"/>
  <c r="S90" i="19"/>
  <c r="R90" i="19"/>
  <c r="Q90" i="19"/>
  <c r="P90" i="19"/>
  <c r="E90" i="19"/>
  <c r="U90" i="19" s="1"/>
  <c r="U89" i="19"/>
  <c r="S89" i="19"/>
  <c r="R89" i="19"/>
  <c r="Q89" i="19"/>
  <c r="P89" i="19"/>
  <c r="E89" i="19"/>
  <c r="T89" i="19" s="1"/>
  <c r="U88" i="19"/>
  <c r="T88" i="19"/>
  <c r="S88" i="19"/>
  <c r="R88" i="19"/>
  <c r="Q88" i="19"/>
  <c r="P88" i="19"/>
  <c r="E88" i="19"/>
  <c r="T87" i="19"/>
  <c r="S87" i="19"/>
  <c r="R87" i="19"/>
  <c r="Q87" i="19"/>
  <c r="P87" i="19"/>
  <c r="E87" i="19"/>
  <c r="U87" i="19" s="1"/>
  <c r="S86" i="19"/>
  <c r="R86" i="19"/>
  <c r="Q86" i="19"/>
  <c r="P86" i="19"/>
  <c r="E86" i="19"/>
  <c r="U86" i="19" s="1"/>
  <c r="V72" i="19"/>
  <c r="O72" i="19"/>
  <c r="N72" i="19"/>
  <c r="M72" i="19"/>
  <c r="L72" i="19"/>
  <c r="K72" i="19"/>
  <c r="J72" i="19"/>
  <c r="I72" i="19"/>
  <c r="S72" i="19" s="1"/>
  <c r="H72" i="19"/>
  <c r="R72" i="19" s="1"/>
  <c r="G72" i="19"/>
  <c r="F72" i="19"/>
  <c r="C72" i="19"/>
  <c r="B72" i="19"/>
  <c r="V71" i="19"/>
  <c r="O71" i="19"/>
  <c r="N71" i="19"/>
  <c r="M71" i="19"/>
  <c r="L71" i="19"/>
  <c r="K71" i="19"/>
  <c r="J71" i="19"/>
  <c r="I71" i="19"/>
  <c r="Q71" i="19" s="1"/>
  <c r="H71" i="19"/>
  <c r="P71" i="19" s="1"/>
  <c r="G71" i="19"/>
  <c r="F71" i="19"/>
  <c r="C71" i="19"/>
  <c r="B71" i="19"/>
  <c r="E71" i="19" s="1"/>
  <c r="V70" i="19"/>
  <c r="O70" i="19"/>
  <c r="N70" i="19"/>
  <c r="M70" i="19"/>
  <c r="L70" i="19"/>
  <c r="K70" i="19"/>
  <c r="J70" i="19"/>
  <c r="I70" i="19"/>
  <c r="H70" i="19"/>
  <c r="G70" i="19"/>
  <c r="F70" i="19"/>
  <c r="C70" i="19"/>
  <c r="E70" i="19" s="1"/>
  <c r="B70" i="19"/>
  <c r="S69" i="19"/>
  <c r="R69" i="19"/>
  <c r="Q69" i="19"/>
  <c r="P69" i="19"/>
  <c r="E69" i="19"/>
  <c r="V67" i="19"/>
  <c r="O67" i="19"/>
  <c r="N67" i="19"/>
  <c r="M67" i="19"/>
  <c r="L67" i="19"/>
  <c r="K67" i="19"/>
  <c r="J67" i="19"/>
  <c r="I67" i="19"/>
  <c r="H67" i="19"/>
  <c r="P67" i="19" s="1"/>
  <c r="G67" i="19"/>
  <c r="F67" i="19"/>
  <c r="C67" i="19"/>
  <c r="B67" i="19"/>
  <c r="V66" i="19"/>
  <c r="O66" i="19"/>
  <c r="N66" i="19"/>
  <c r="M66" i="19"/>
  <c r="L66" i="19"/>
  <c r="K66" i="19"/>
  <c r="J66" i="19"/>
  <c r="I66" i="19"/>
  <c r="S66" i="19" s="1"/>
  <c r="H66" i="19"/>
  <c r="R66" i="19" s="1"/>
  <c r="G66" i="19"/>
  <c r="F66" i="19"/>
  <c r="C66" i="19"/>
  <c r="E66" i="19" s="1"/>
  <c r="B66" i="19"/>
  <c r="S65" i="19"/>
  <c r="R65" i="19"/>
  <c r="Q65" i="19"/>
  <c r="P65" i="19"/>
  <c r="E65" i="19"/>
  <c r="U65" i="19" s="1"/>
  <c r="S64" i="19"/>
  <c r="R64" i="19"/>
  <c r="Q64" i="19"/>
  <c r="P64" i="19"/>
  <c r="E64" i="19"/>
  <c r="U64" i="19" s="1"/>
  <c r="U63" i="19"/>
  <c r="S63" i="19"/>
  <c r="R63" i="19"/>
  <c r="Q63" i="19"/>
  <c r="P63" i="19"/>
  <c r="E63" i="19"/>
  <c r="T63" i="19" s="1"/>
  <c r="S62" i="19"/>
  <c r="R62" i="19"/>
  <c r="Q62" i="19"/>
  <c r="P62" i="19"/>
  <c r="E62" i="19"/>
  <c r="T62" i="19" s="1"/>
  <c r="S61" i="19"/>
  <c r="R61" i="19"/>
  <c r="Q61" i="19"/>
  <c r="P61" i="19"/>
  <c r="E61" i="19"/>
  <c r="U61" i="19" s="1"/>
  <c r="V59" i="19"/>
  <c r="O59" i="19"/>
  <c r="N59" i="19"/>
  <c r="M59" i="19"/>
  <c r="L59" i="19"/>
  <c r="K59" i="19"/>
  <c r="J59" i="19"/>
  <c r="I59" i="19"/>
  <c r="H59" i="19"/>
  <c r="G59" i="19"/>
  <c r="F59" i="19"/>
  <c r="C59" i="19"/>
  <c r="B59" i="19"/>
  <c r="S58" i="19"/>
  <c r="R58" i="19"/>
  <c r="Q58" i="19"/>
  <c r="P58" i="19"/>
  <c r="E58" i="19"/>
  <c r="T58" i="19" s="1"/>
  <c r="S57" i="19"/>
  <c r="R57" i="19"/>
  <c r="Q57" i="19"/>
  <c r="P57" i="19"/>
  <c r="E57" i="19"/>
  <c r="U57" i="19" s="1"/>
  <c r="S56" i="19"/>
  <c r="R56" i="19"/>
  <c r="Q56" i="19"/>
  <c r="P56" i="19"/>
  <c r="E56" i="19"/>
  <c r="S55" i="19"/>
  <c r="R55" i="19"/>
  <c r="Q55" i="19"/>
  <c r="P55" i="19"/>
  <c r="E55" i="19"/>
  <c r="V53" i="19"/>
  <c r="O53" i="19"/>
  <c r="N53" i="19"/>
  <c r="M53" i="19"/>
  <c r="L53" i="19"/>
  <c r="K53" i="19"/>
  <c r="J53" i="19"/>
  <c r="I53" i="19"/>
  <c r="Q53" i="19" s="1"/>
  <c r="H53" i="19"/>
  <c r="G53" i="19"/>
  <c r="F53" i="19"/>
  <c r="C53" i="19"/>
  <c r="B53" i="19"/>
  <c r="S52" i="19"/>
  <c r="R52" i="19"/>
  <c r="Q52" i="19"/>
  <c r="P52" i="19"/>
  <c r="E52" i="19"/>
  <c r="T52" i="19" s="1"/>
  <c r="T51" i="19"/>
  <c r="S51" i="19"/>
  <c r="R51" i="19"/>
  <c r="Q51" i="19"/>
  <c r="P51" i="19"/>
  <c r="E51" i="19"/>
  <c r="U51" i="19" s="1"/>
  <c r="S50" i="19"/>
  <c r="R50" i="19"/>
  <c r="Q50" i="19"/>
  <c r="P50" i="19"/>
  <c r="E50" i="19"/>
  <c r="S49" i="19"/>
  <c r="R49" i="19"/>
  <c r="Q49" i="19"/>
  <c r="P49" i="19"/>
  <c r="E49" i="19"/>
  <c r="U49" i="19" s="1"/>
  <c r="S48" i="19"/>
  <c r="R48" i="19"/>
  <c r="Q48" i="19"/>
  <c r="P48" i="19"/>
  <c r="E48" i="19"/>
  <c r="U48" i="19" s="1"/>
  <c r="S47" i="19"/>
  <c r="R47" i="19"/>
  <c r="Q47" i="19"/>
  <c r="P47" i="19"/>
  <c r="E47" i="19"/>
  <c r="T47" i="19" s="1"/>
  <c r="S46" i="19"/>
  <c r="R46" i="19"/>
  <c r="Q46" i="19"/>
  <c r="P46" i="19"/>
  <c r="E46" i="19"/>
  <c r="T46" i="19" s="1"/>
  <c r="S45" i="19"/>
  <c r="R45" i="19"/>
  <c r="Q45" i="19"/>
  <c r="P45" i="19"/>
  <c r="E45" i="19"/>
  <c r="U45" i="19" s="1"/>
  <c r="S44" i="19"/>
  <c r="R44" i="19"/>
  <c r="Q44" i="19"/>
  <c r="P44" i="19"/>
  <c r="E44" i="19"/>
  <c r="U43" i="19"/>
  <c r="S43" i="19"/>
  <c r="R43" i="19"/>
  <c r="Q43" i="19"/>
  <c r="P43" i="19"/>
  <c r="E43" i="19"/>
  <c r="T43" i="19" s="1"/>
  <c r="U42" i="19"/>
  <c r="T42" i="19"/>
  <c r="S42" i="19"/>
  <c r="R42" i="19"/>
  <c r="Q42" i="19"/>
  <c r="P42" i="19"/>
  <c r="E42" i="19"/>
  <c r="V40" i="19"/>
  <c r="O40" i="19"/>
  <c r="N40" i="19"/>
  <c r="M40" i="19"/>
  <c r="L40" i="19"/>
  <c r="K40" i="19"/>
  <c r="J40" i="19"/>
  <c r="I40" i="19"/>
  <c r="S40" i="19" s="1"/>
  <c r="H40" i="19"/>
  <c r="P40" i="19" s="1"/>
  <c r="G40" i="19"/>
  <c r="F40" i="19"/>
  <c r="C40" i="19"/>
  <c r="B40" i="19"/>
  <c r="E40" i="19" s="1"/>
  <c r="U39" i="19"/>
  <c r="S39" i="19"/>
  <c r="R39" i="19"/>
  <c r="Q39" i="19"/>
  <c r="P39" i="19"/>
  <c r="E39" i="19"/>
  <c r="T39" i="19" s="1"/>
  <c r="T38" i="19"/>
  <c r="S38" i="19"/>
  <c r="R38" i="19"/>
  <c r="Q38" i="19"/>
  <c r="P38" i="19"/>
  <c r="E38" i="19"/>
  <c r="U38" i="19" s="1"/>
  <c r="S37" i="19"/>
  <c r="R37" i="19"/>
  <c r="Q37" i="19"/>
  <c r="P37" i="19"/>
  <c r="E37" i="19"/>
  <c r="U37" i="19" s="1"/>
  <c r="S36" i="19"/>
  <c r="R36" i="19"/>
  <c r="Q36" i="19"/>
  <c r="P36" i="19"/>
  <c r="E36" i="19"/>
  <c r="U35" i="19"/>
  <c r="S35" i="19"/>
  <c r="R35" i="19"/>
  <c r="Q35" i="19"/>
  <c r="P35" i="19"/>
  <c r="E35" i="19"/>
  <c r="V33" i="19"/>
  <c r="S33" i="19"/>
  <c r="O33" i="19"/>
  <c r="N33" i="19"/>
  <c r="M33" i="19"/>
  <c r="L33" i="19"/>
  <c r="K33" i="19"/>
  <c r="J33" i="19"/>
  <c r="I33" i="19"/>
  <c r="H33" i="19"/>
  <c r="R33" i="19" s="1"/>
  <c r="G33" i="19"/>
  <c r="F33" i="19"/>
  <c r="C33" i="19"/>
  <c r="B33" i="19"/>
  <c r="E33" i="19" s="1"/>
  <c r="S32" i="19"/>
  <c r="R32" i="19"/>
  <c r="Q32" i="19"/>
  <c r="P32" i="19"/>
  <c r="E32" i="19"/>
  <c r="U32" i="19" s="1"/>
  <c r="V30" i="19"/>
  <c r="O30" i="19"/>
  <c r="N30" i="19"/>
  <c r="M30" i="19"/>
  <c r="L30" i="19"/>
  <c r="K30" i="19"/>
  <c r="J30" i="19"/>
  <c r="I30" i="19"/>
  <c r="S30" i="19" s="1"/>
  <c r="H30" i="19"/>
  <c r="R30" i="19" s="1"/>
  <c r="G30" i="19"/>
  <c r="F30" i="19"/>
  <c r="C30" i="19"/>
  <c r="E30" i="19" s="1"/>
  <c r="B30" i="19"/>
  <c r="S29" i="19"/>
  <c r="R29" i="19"/>
  <c r="Q29" i="19"/>
  <c r="P29" i="19"/>
  <c r="E29" i="19"/>
  <c r="U29" i="19" s="1"/>
  <c r="S28" i="19"/>
  <c r="R28" i="19"/>
  <c r="Q28" i="19"/>
  <c r="P28" i="19"/>
  <c r="E28" i="19"/>
  <c r="U28" i="19" s="1"/>
  <c r="U27" i="19"/>
  <c r="S27" i="19"/>
  <c r="R27" i="19"/>
  <c r="Q27" i="19"/>
  <c r="P27" i="19"/>
  <c r="E27" i="19"/>
  <c r="T27" i="19" s="1"/>
  <c r="S26" i="19"/>
  <c r="R26" i="19"/>
  <c r="Q26" i="19"/>
  <c r="P26" i="19"/>
  <c r="E26" i="19"/>
  <c r="T26" i="19" s="1"/>
  <c r="V24" i="19"/>
  <c r="O24" i="19"/>
  <c r="N24" i="19"/>
  <c r="M24" i="19"/>
  <c r="L24" i="19"/>
  <c r="K24" i="19"/>
  <c r="J24" i="19"/>
  <c r="I24" i="19"/>
  <c r="H24" i="19"/>
  <c r="G24" i="19"/>
  <c r="F24" i="19"/>
  <c r="C24" i="19"/>
  <c r="B24" i="19"/>
  <c r="E24" i="19" s="1"/>
  <c r="U23" i="19"/>
  <c r="S23" i="19"/>
  <c r="R23" i="19"/>
  <c r="Q23" i="19"/>
  <c r="P23" i="19"/>
  <c r="E23" i="19"/>
  <c r="T23" i="19" s="1"/>
  <c r="S22" i="19"/>
  <c r="R22" i="19"/>
  <c r="Q22" i="19"/>
  <c r="P22" i="19"/>
  <c r="E22" i="19"/>
  <c r="T22" i="19" s="1"/>
  <c r="S21" i="19"/>
  <c r="R21" i="19"/>
  <c r="Q21" i="19"/>
  <c r="P21" i="19"/>
  <c r="E21" i="19"/>
  <c r="U21" i="19" s="1"/>
  <c r="U20" i="19"/>
  <c r="S20" i="19"/>
  <c r="R20" i="19"/>
  <c r="Q20" i="19"/>
  <c r="P20" i="19"/>
  <c r="E20" i="19"/>
  <c r="T20" i="19" s="1"/>
  <c r="T19" i="19"/>
  <c r="S19" i="19"/>
  <c r="R19" i="19"/>
  <c r="Q19" i="19"/>
  <c r="P19" i="19"/>
  <c r="E19" i="19"/>
  <c r="U19" i="19" s="1"/>
  <c r="U18" i="19"/>
  <c r="S18" i="19"/>
  <c r="R18" i="19"/>
  <c r="Q18" i="19"/>
  <c r="P18" i="19"/>
  <c r="E18" i="19"/>
  <c r="T18" i="19" s="1"/>
  <c r="S17" i="19"/>
  <c r="R17" i="19"/>
  <c r="Q17" i="19"/>
  <c r="P17" i="19"/>
  <c r="E17" i="19"/>
  <c r="U17" i="19" s="1"/>
  <c r="V15" i="19"/>
  <c r="O15" i="19"/>
  <c r="N15" i="19"/>
  <c r="M15" i="19"/>
  <c r="L15" i="19"/>
  <c r="K15" i="19"/>
  <c r="J15" i="19"/>
  <c r="I15" i="19"/>
  <c r="S15" i="19" s="1"/>
  <c r="H15" i="19"/>
  <c r="R15" i="19" s="1"/>
  <c r="G15" i="19"/>
  <c r="F15" i="19"/>
  <c r="C15" i="19"/>
  <c r="E15" i="19" s="1"/>
  <c r="B15" i="19"/>
  <c r="U14" i="19"/>
  <c r="T14" i="19"/>
  <c r="S14" i="19"/>
  <c r="R14" i="19"/>
  <c r="Q14" i="19"/>
  <c r="P14" i="19"/>
  <c r="E14" i="19"/>
  <c r="S13" i="19"/>
  <c r="R13" i="19"/>
  <c r="Q13" i="19"/>
  <c r="P13" i="19"/>
  <c r="E13" i="19"/>
  <c r="U13" i="19" s="1"/>
  <c r="S12" i="19"/>
  <c r="R12" i="19"/>
  <c r="Q12" i="19"/>
  <c r="P12" i="19"/>
  <c r="E12" i="19"/>
  <c r="U12" i="19" s="1"/>
  <c r="U11" i="19"/>
  <c r="S11" i="19"/>
  <c r="R11" i="19"/>
  <c r="Q11" i="19"/>
  <c r="P11" i="19"/>
  <c r="E11" i="19"/>
  <c r="T11" i="19" s="1"/>
  <c r="S10" i="19"/>
  <c r="R10" i="19"/>
  <c r="Q10" i="19"/>
  <c r="P10" i="19"/>
  <c r="E10" i="19"/>
  <c r="S9" i="19"/>
  <c r="R9" i="19"/>
  <c r="Q9" i="19"/>
  <c r="P9" i="19"/>
  <c r="E9" i="19"/>
  <c r="U9" i="19" s="1"/>
  <c r="U93" i="18"/>
  <c r="T93" i="18"/>
  <c r="S93" i="18"/>
  <c r="R93" i="18"/>
  <c r="Q93" i="18"/>
  <c r="P93" i="18"/>
  <c r="E93" i="18"/>
  <c r="U92" i="18"/>
  <c r="T92" i="18"/>
  <c r="S92" i="18"/>
  <c r="R92" i="18"/>
  <c r="Q92" i="18"/>
  <c r="P92" i="18"/>
  <c r="E92" i="18"/>
  <c r="T91" i="18"/>
  <c r="S91" i="18"/>
  <c r="R91" i="18"/>
  <c r="Q91" i="18"/>
  <c r="P91" i="18"/>
  <c r="E91" i="18"/>
  <c r="U91" i="18" s="1"/>
  <c r="S90" i="18"/>
  <c r="R90" i="18"/>
  <c r="Q90" i="18"/>
  <c r="P90" i="18"/>
  <c r="E90" i="18"/>
  <c r="U90" i="18" s="1"/>
  <c r="S89" i="18"/>
  <c r="R89" i="18"/>
  <c r="Q89" i="18"/>
  <c r="P89" i="18"/>
  <c r="E89" i="18"/>
  <c r="U89" i="18" s="1"/>
  <c r="U88" i="18"/>
  <c r="S88" i="18"/>
  <c r="R88" i="18"/>
  <c r="Q88" i="18"/>
  <c r="P88" i="18"/>
  <c r="E88" i="18"/>
  <c r="T88" i="18" s="1"/>
  <c r="S87" i="18"/>
  <c r="R87" i="18"/>
  <c r="Q87" i="18"/>
  <c r="P87" i="18"/>
  <c r="E87" i="18"/>
  <c r="T87" i="18" s="1"/>
  <c r="S86" i="18"/>
  <c r="R86" i="18"/>
  <c r="Q86" i="18"/>
  <c r="P86" i="18"/>
  <c r="E86" i="18"/>
  <c r="U86" i="18" s="1"/>
  <c r="V72" i="18"/>
  <c r="O72" i="18"/>
  <c r="N72" i="18"/>
  <c r="M72" i="18"/>
  <c r="L72" i="18"/>
  <c r="K72" i="18"/>
  <c r="J72" i="18"/>
  <c r="I72" i="18"/>
  <c r="H72" i="18"/>
  <c r="G72" i="18"/>
  <c r="F72" i="18"/>
  <c r="C72" i="18"/>
  <c r="B72" i="18"/>
  <c r="V71" i="18"/>
  <c r="S71" i="18"/>
  <c r="O71" i="18"/>
  <c r="N71" i="18"/>
  <c r="M71" i="18"/>
  <c r="L71" i="18"/>
  <c r="K71" i="18"/>
  <c r="J71" i="18"/>
  <c r="I71" i="18"/>
  <c r="H71" i="18"/>
  <c r="R71" i="18" s="1"/>
  <c r="G71" i="18"/>
  <c r="F71" i="18"/>
  <c r="C71" i="18"/>
  <c r="B71" i="18"/>
  <c r="V70" i="18"/>
  <c r="O70" i="18"/>
  <c r="N70" i="18"/>
  <c r="M70" i="18"/>
  <c r="L70" i="18"/>
  <c r="K70" i="18"/>
  <c r="J70" i="18"/>
  <c r="I70" i="18"/>
  <c r="S70" i="18" s="1"/>
  <c r="H70" i="18"/>
  <c r="R70" i="18" s="1"/>
  <c r="G70" i="18"/>
  <c r="F70" i="18"/>
  <c r="C70" i="18"/>
  <c r="B70" i="18"/>
  <c r="E70" i="18" s="1"/>
  <c r="S69" i="18"/>
  <c r="R69" i="18"/>
  <c r="Q69" i="18"/>
  <c r="U69" i="18" s="1"/>
  <c r="P69" i="18"/>
  <c r="E69" i="18"/>
  <c r="V67" i="18"/>
  <c r="O67" i="18"/>
  <c r="N67" i="18"/>
  <c r="M67" i="18"/>
  <c r="L67" i="18"/>
  <c r="K67" i="18"/>
  <c r="J67" i="18"/>
  <c r="I67" i="18"/>
  <c r="S67" i="18" s="1"/>
  <c r="H67" i="18"/>
  <c r="R67" i="18" s="1"/>
  <c r="G67" i="18"/>
  <c r="F67" i="18"/>
  <c r="C67" i="18"/>
  <c r="B67" i="18"/>
  <c r="V66" i="18"/>
  <c r="O66" i="18"/>
  <c r="N66" i="18"/>
  <c r="M66" i="18"/>
  <c r="L66" i="18"/>
  <c r="K66" i="18"/>
  <c r="J66" i="18"/>
  <c r="I66" i="18"/>
  <c r="S66" i="18" s="1"/>
  <c r="H66" i="18"/>
  <c r="G66" i="18"/>
  <c r="F66" i="18"/>
  <c r="C66" i="18"/>
  <c r="B66" i="18"/>
  <c r="E66" i="18" s="1"/>
  <c r="S65" i="18"/>
  <c r="R65" i="18"/>
  <c r="Q65" i="18"/>
  <c r="P65" i="18"/>
  <c r="E65" i="18"/>
  <c r="U65" i="18" s="1"/>
  <c r="U64" i="18"/>
  <c r="S64" i="18"/>
  <c r="R64" i="18"/>
  <c r="Q64" i="18"/>
  <c r="P64" i="18"/>
  <c r="E64" i="18"/>
  <c r="T64" i="18" s="1"/>
  <c r="T63" i="18"/>
  <c r="S63" i="18"/>
  <c r="R63" i="18"/>
  <c r="Q63" i="18"/>
  <c r="P63" i="18"/>
  <c r="E63" i="18"/>
  <c r="U63" i="18" s="1"/>
  <c r="S62" i="18"/>
  <c r="R62" i="18"/>
  <c r="Q62" i="18"/>
  <c r="P62" i="18"/>
  <c r="E62" i="18"/>
  <c r="S61" i="18"/>
  <c r="R61" i="18"/>
  <c r="Q61" i="18"/>
  <c r="P61" i="18"/>
  <c r="E61" i="18"/>
  <c r="U61" i="18" s="1"/>
  <c r="V59" i="18"/>
  <c r="O59" i="18"/>
  <c r="N59" i="18"/>
  <c r="M59" i="18"/>
  <c r="L59" i="18"/>
  <c r="K59" i="18"/>
  <c r="J59" i="18"/>
  <c r="I59" i="18"/>
  <c r="S59" i="18" s="1"/>
  <c r="H59" i="18"/>
  <c r="R59" i="18" s="1"/>
  <c r="G59" i="18"/>
  <c r="F59" i="18"/>
  <c r="E59" i="18"/>
  <c r="C59" i="18"/>
  <c r="B59" i="18"/>
  <c r="U58" i="18"/>
  <c r="S58" i="18"/>
  <c r="R58" i="18"/>
  <c r="Q58" i="18"/>
  <c r="P58" i="18"/>
  <c r="E58" i="18"/>
  <c r="T58" i="18" s="1"/>
  <c r="S57" i="18"/>
  <c r="R57" i="18"/>
  <c r="Q57" i="18"/>
  <c r="P57" i="18"/>
  <c r="E57" i="18"/>
  <c r="U57" i="18" s="1"/>
  <c r="S56" i="18"/>
  <c r="R56" i="18"/>
  <c r="Q56" i="18"/>
  <c r="P56" i="18"/>
  <c r="E56" i="18"/>
  <c r="U56" i="18" s="1"/>
  <c r="U55" i="18"/>
  <c r="S55" i="18"/>
  <c r="R55" i="18"/>
  <c r="Q55" i="18"/>
  <c r="P55" i="18"/>
  <c r="E55" i="18"/>
  <c r="T55" i="18" s="1"/>
  <c r="V53" i="18"/>
  <c r="S53" i="18"/>
  <c r="O53" i="18"/>
  <c r="N53" i="18"/>
  <c r="M53" i="18"/>
  <c r="L53" i="18"/>
  <c r="K53" i="18"/>
  <c r="J53" i="18"/>
  <c r="I53" i="18"/>
  <c r="H53" i="18"/>
  <c r="R53" i="18" s="1"/>
  <c r="G53" i="18"/>
  <c r="F53" i="18"/>
  <c r="C53" i="18"/>
  <c r="B53" i="18"/>
  <c r="E53" i="18" s="1"/>
  <c r="S52" i="18"/>
  <c r="R52" i="18"/>
  <c r="Q52" i="18"/>
  <c r="P52" i="18"/>
  <c r="E52" i="18"/>
  <c r="U52" i="18" s="1"/>
  <c r="S51" i="18"/>
  <c r="R51" i="18"/>
  <c r="Q51" i="18"/>
  <c r="P51" i="18"/>
  <c r="E51" i="18"/>
  <c r="T51" i="18" s="1"/>
  <c r="S50" i="18"/>
  <c r="R50" i="18"/>
  <c r="Q50" i="18"/>
  <c r="P50" i="18"/>
  <c r="E50" i="18"/>
  <c r="T50" i="18" s="1"/>
  <c r="U49" i="18"/>
  <c r="S49" i="18"/>
  <c r="R49" i="18"/>
  <c r="Q49" i="18"/>
  <c r="P49" i="18"/>
  <c r="E49" i="18"/>
  <c r="T49" i="18" s="1"/>
  <c r="U48" i="18"/>
  <c r="T48" i="18"/>
  <c r="S48" i="18"/>
  <c r="R48" i="18"/>
  <c r="Q48" i="18"/>
  <c r="P48" i="18"/>
  <c r="E48" i="18"/>
  <c r="S47" i="18"/>
  <c r="R47" i="18"/>
  <c r="Q47" i="18"/>
  <c r="P47" i="18"/>
  <c r="E47" i="18"/>
  <c r="U47" i="18" s="1"/>
  <c r="S46" i="18"/>
  <c r="R46" i="18"/>
  <c r="Q46" i="18"/>
  <c r="P46" i="18"/>
  <c r="E46" i="18"/>
  <c r="S45" i="18"/>
  <c r="R45" i="18"/>
  <c r="Q45" i="18"/>
  <c r="P45" i="18"/>
  <c r="E45" i="18"/>
  <c r="U45" i="18" s="1"/>
  <c r="S44" i="18"/>
  <c r="R44" i="18"/>
  <c r="Q44" i="18"/>
  <c r="P44" i="18"/>
  <c r="E44" i="18"/>
  <c r="U44" i="18" s="1"/>
  <c r="S43" i="18"/>
  <c r="R43" i="18"/>
  <c r="Q43" i="18"/>
  <c r="P43" i="18"/>
  <c r="E43" i="18"/>
  <c r="U43" i="18" s="1"/>
  <c r="S42" i="18"/>
  <c r="R42" i="18"/>
  <c r="Q42" i="18"/>
  <c r="P42" i="18"/>
  <c r="E42" i="18"/>
  <c r="T42" i="18" s="1"/>
  <c r="V40" i="18"/>
  <c r="O40" i="18"/>
  <c r="N40" i="18"/>
  <c r="M40" i="18"/>
  <c r="L40" i="18"/>
  <c r="K40" i="18"/>
  <c r="J40" i="18"/>
  <c r="I40" i="18"/>
  <c r="Q40" i="18" s="1"/>
  <c r="H40" i="18"/>
  <c r="G40" i="18"/>
  <c r="F40" i="18"/>
  <c r="C40" i="18"/>
  <c r="E40" i="18" s="1"/>
  <c r="B40" i="18"/>
  <c r="U39" i="18"/>
  <c r="S39" i="18"/>
  <c r="R39" i="18"/>
  <c r="Q39" i="18"/>
  <c r="P39" i="18"/>
  <c r="E39" i="18"/>
  <c r="T39" i="18" s="1"/>
  <c r="S38" i="18"/>
  <c r="R38" i="18"/>
  <c r="Q38" i="18"/>
  <c r="P38" i="18"/>
  <c r="E38" i="18"/>
  <c r="T38" i="18" s="1"/>
  <c r="S37" i="18"/>
  <c r="R37" i="18"/>
  <c r="Q37" i="18"/>
  <c r="P37" i="18"/>
  <c r="E37" i="18"/>
  <c r="U36" i="18"/>
  <c r="T36" i="18"/>
  <c r="S36" i="18"/>
  <c r="R36" i="18"/>
  <c r="Q36" i="18"/>
  <c r="P36" i="18"/>
  <c r="E36" i="18"/>
  <c r="U35" i="18"/>
  <c r="T35" i="18"/>
  <c r="S35" i="18"/>
  <c r="R35" i="18"/>
  <c r="Q35" i="18"/>
  <c r="P35" i="18"/>
  <c r="E35" i="18"/>
  <c r="V33" i="18"/>
  <c r="O33" i="18"/>
  <c r="N33" i="18"/>
  <c r="M33" i="18"/>
  <c r="L33" i="18"/>
  <c r="K33" i="18"/>
  <c r="J33" i="18"/>
  <c r="I33" i="18"/>
  <c r="S33" i="18" s="1"/>
  <c r="H33" i="18"/>
  <c r="P33" i="18" s="1"/>
  <c r="G33" i="18"/>
  <c r="F33" i="18"/>
  <c r="C33" i="18"/>
  <c r="B33" i="18"/>
  <c r="S32" i="18"/>
  <c r="R32" i="18"/>
  <c r="Q32" i="18"/>
  <c r="P32" i="18"/>
  <c r="T32" i="18" s="1"/>
  <c r="E32" i="18"/>
  <c r="V30" i="18"/>
  <c r="S30" i="18"/>
  <c r="O30" i="18"/>
  <c r="N30" i="18"/>
  <c r="M30" i="18"/>
  <c r="L30" i="18"/>
  <c r="K30" i="18"/>
  <c r="J30" i="18"/>
  <c r="I30" i="18"/>
  <c r="H30" i="18"/>
  <c r="G30" i="18"/>
  <c r="F30" i="18"/>
  <c r="C30" i="18"/>
  <c r="B30" i="18"/>
  <c r="E30" i="18" s="1"/>
  <c r="U29" i="18"/>
  <c r="S29" i="18"/>
  <c r="R29" i="18"/>
  <c r="Q29" i="18"/>
  <c r="P29" i="18"/>
  <c r="E29" i="18"/>
  <c r="T29" i="18" s="1"/>
  <c r="U28" i="18"/>
  <c r="T28" i="18"/>
  <c r="S28" i="18"/>
  <c r="R28" i="18"/>
  <c r="Q28" i="18"/>
  <c r="P28" i="18"/>
  <c r="E28" i="18"/>
  <c r="T27" i="18"/>
  <c r="S27" i="18"/>
  <c r="R27" i="18"/>
  <c r="Q27" i="18"/>
  <c r="P27" i="18"/>
  <c r="E27" i="18"/>
  <c r="U27" i="18" s="1"/>
  <c r="U26" i="18"/>
  <c r="S26" i="18"/>
  <c r="R26" i="18"/>
  <c r="Q26" i="18"/>
  <c r="P26" i="18"/>
  <c r="E26" i="18"/>
  <c r="T26" i="18" s="1"/>
  <c r="V24" i="18"/>
  <c r="O24" i="18"/>
  <c r="N24" i="18"/>
  <c r="M24" i="18"/>
  <c r="L24" i="18"/>
  <c r="K24" i="18"/>
  <c r="J24" i="18"/>
  <c r="I24" i="18"/>
  <c r="S24" i="18" s="1"/>
  <c r="H24" i="18"/>
  <c r="R24" i="18" s="1"/>
  <c r="G24" i="18"/>
  <c r="F24" i="18"/>
  <c r="C24" i="18"/>
  <c r="B24" i="18"/>
  <c r="E24" i="18" s="1"/>
  <c r="S23" i="18"/>
  <c r="R23" i="18"/>
  <c r="Q23" i="18"/>
  <c r="P23" i="18"/>
  <c r="E23" i="18"/>
  <c r="U22" i="18"/>
  <c r="T22" i="18"/>
  <c r="S22" i="18"/>
  <c r="R22" i="18"/>
  <c r="Q22" i="18"/>
  <c r="P22" i="18"/>
  <c r="E22" i="18"/>
  <c r="S21" i="18"/>
  <c r="R21" i="18"/>
  <c r="Q21" i="18"/>
  <c r="P21" i="18"/>
  <c r="E21" i="18"/>
  <c r="U21" i="18" s="1"/>
  <c r="S20" i="18"/>
  <c r="R20" i="18"/>
  <c r="Q20" i="18"/>
  <c r="P20" i="18"/>
  <c r="E20" i="18"/>
  <c r="U20" i="18" s="1"/>
  <c r="U19" i="18"/>
  <c r="S19" i="18"/>
  <c r="R19" i="18"/>
  <c r="Q19" i="18"/>
  <c r="P19" i="18"/>
  <c r="E19" i="18"/>
  <c r="T19" i="18" s="1"/>
  <c r="S18" i="18"/>
  <c r="R18" i="18"/>
  <c r="Q18" i="18"/>
  <c r="P18" i="18"/>
  <c r="E18" i="18"/>
  <c r="S17" i="18"/>
  <c r="R17" i="18"/>
  <c r="Q17" i="18"/>
  <c r="P17" i="18"/>
  <c r="E17" i="18"/>
  <c r="V15" i="18"/>
  <c r="O15" i="18"/>
  <c r="N15" i="18"/>
  <c r="M15" i="18"/>
  <c r="L15" i="18"/>
  <c r="K15" i="18"/>
  <c r="J15" i="18"/>
  <c r="I15" i="18"/>
  <c r="H15" i="18"/>
  <c r="R15" i="18" s="1"/>
  <c r="G15" i="18"/>
  <c r="F15" i="18"/>
  <c r="C15" i="18"/>
  <c r="B15" i="18"/>
  <c r="E15" i="18" s="1"/>
  <c r="S14" i="18"/>
  <c r="R14" i="18"/>
  <c r="Q14" i="18"/>
  <c r="P14" i="18"/>
  <c r="E14" i="18"/>
  <c r="U13" i="18"/>
  <c r="S13" i="18"/>
  <c r="R13" i="18"/>
  <c r="Q13" i="18"/>
  <c r="P13" i="18"/>
  <c r="E13" i="18"/>
  <c r="T13" i="18" s="1"/>
  <c r="S12" i="18"/>
  <c r="R12" i="18"/>
  <c r="Q12" i="18"/>
  <c r="P12" i="18"/>
  <c r="E12" i="18"/>
  <c r="S11" i="18"/>
  <c r="R11" i="18"/>
  <c r="Q11" i="18"/>
  <c r="P11" i="18"/>
  <c r="E11" i="18"/>
  <c r="S10" i="18"/>
  <c r="R10" i="18"/>
  <c r="Q10" i="18"/>
  <c r="U10" i="18" s="1"/>
  <c r="P10" i="18"/>
  <c r="E10" i="18"/>
  <c r="S9" i="18"/>
  <c r="R9" i="18"/>
  <c r="Q9" i="18"/>
  <c r="P9" i="18"/>
  <c r="E9" i="18"/>
  <c r="U9" i="18" s="1"/>
  <c r="S93" i="17"/>
  <c r="R93" i="17"/>
  <c r="Q93" i="17"/>
  <c r="P93" i="17"/>
  <c r="E93" i="17"/>
  <c r="U92" i="17"/>
  <c r="S92" i="17"/>
  <c r="R92" i="17"/>
  <c r="Q92" i="17"/>
  <c r="P92" i="17"/>
  <c r="E92" i="17"/>
  <c r="T92" i="17" s="1"/>
  <c r="S91" i="17"/>
  <c r="R91" i="17"/>
  <c r="Q91" i="17"/>
  <c r="P91" i="17"/>
  <c r="E91" i="17"/>
  <c r="S90" i="17"/>
  <c r="R90" i="17"/>
  <c r="Q90" i="17"/>
  <c r="P90" i="17"/>
  <c r="E90" i="17"/>
  <c r="S89" i="17"/>
  <c r="R89" i="17"/>
  <c r="Q89" i="17"/>
  <c r="P89" i="17"/>
  <c r="E89" i="17"/>
  <c r="T88" i="17"/>
  <c r="S88" i="17"/>
  <c r="R88" i="17"/>
  <c r="Q88" i="17"/>
  <c r="P88" i="17"/>
  <c r="E88" i="17"/>
  <c r="U88" i="17" s="1"/>
  <c r="T87" i="17"/>
  <c r="S87" i="17"/>
  <c r="R87" i="17"/>
  <c r="Q87" i="17"/>
  <c r="P87" i="17"/>
  <c r="E87" i="17"/>
  <c r="U87" i="17" s="1"/>
  <c r="S86" i="17"/>
  <c r="R86" i="17"/>
  <c r="Q86" i="17"/>
  <c r="P86" i="17"/>
  <c r="E86" i="17"/>
  <c r="U86" i="17" s="1"/>
  <c r="V72" i="17"/>
  <c r="O72" i="17"/>
  <c r="N72" i="17"/>
  <c r="M72" i="17"/>
  <c r="L72" i="17"/>
  <c r="K72" i="17"/>
  <c r="J72" i="17"/>
  <c r="I72" i="17"/>
  <c r="H72" i="17"/>
  <c r="R72" i="17" s="1"/>
  <c r="G72" i="17"/>
  <c r="F72" i="17"/>
  <c r="C72" i="17"/>
  <c r="B72" i="17"/>
  <c r="V71" i="17"/>
  <c r="O71" i="17"/>
  <c r="N71" i="17"/>
  <c r="M71" i="17"/>
  <c r="L71" i="17"/>
  <c r="K71" i="17"/>
  <c r="J71" i="17"/>
  <c r="I71" i="17"/>
  <c r="S71" i="17" s="1"/>
  <c r="H71" i="17"/>
  <c r="R71" i="17" s="1"/>
  <c r="G71" i="17"/>
  <c r="F71" i="17"/>
  <c r="C71" i="17"/>
  <c r="B71" i="17"/>
  <c r="E71" i="17" s="1"/>
  <c r="V70" i="17"/>
  <c r="O70" i="17"/>
  <c r="N70" i="17"/>
  <c r="M70" i="17"/>
  <c r="L70" i="17"/>
  <c r="K70" i="17"/>
  <c r="J70" i="17"/>
  <c r="I70" i="17"/>
  <c r="H70" i="17"/>
  <c r="G70" i="17"/>
  <c r="F70" i="17"/>
  <c r="C70" i="17"/>
  <c r="B70" i="17"/>
  <c r="S69" i="17"/>
  <c r="R69" i="17"/>
  <c r="Q69" i="17"/>
  <c r="P69" i="17"/>
  <c r="E69" i="17"/>
  <c r="V67" i="17"/>
  <c r="O67" i="17"/>
  <c r="N67" i="17"/>
  <c r="M67" i="17"/>
  <c r="L67" i="17"/>
  <c r="K67" i="17"/>
  <c r="J67" i="17"/>
  <c r="I67" i="17"/>
  <c r="S67" i="17" s="1"/>
  <c r="H67" i="17"/>
  <c r="P67" i="17" s="1"/>
  <c r="G67" i="17"/>
  <c r="F67" i="17"/>
  <c r="C67" i="17"/>
  <c r="B67" i="17"/>
  <c r="V66" i="17"/>
  <c r="O66" i="17"/>
  <c r="N66" i="17"/>
  <c r="M66" i="17"/>
  <c r="L66" i="17"/>
  <c r="K66" i="17"/>
  <c r="J66" i="17"/>
  <c r="I66" i="17"/>
  <c r="S66" i="17" s="1"/>
  <c r="H66" i="17"/>
  <c r="G66" i="17"/>
  <c r="F66" i="17"/>
  <c r="C66" i="17"/>
  <c r="E66" i="17" s="1"/>
  <c r="B66" i="17"/>
  <c r="S65" i="17"/>
  <c r="R65" i="17"/>
  <c r="Q65" i="17"/>
  <c r="P65" i="17"/>
  <c r="E65" i="17"/>
  <c r="U65" i="17" s="1"/>
  <c r="T64" i="17"/>
  <c r="S64" i="17"/>
  <c r="R64" i="17"/>
  <c r="Q64" i="17"/>
  <c r="P64" i="17"/>
  <c r="E64" i="17"/>
  <c r="U64" i="17" s="1"/>
  <c r="U63" i="17"/>
  <c r="S63" i="17"/>
  <c r="R63" i="17"/>
  <c r="Q63" i="17"/>
  <c r="P63" i="17"/>
  <c r="E63" i="17"/>
  <c r="T63" i="17" s="1"/>
  <c r="S62" i="17"/>
  <c r="R62" i="17"/>
  <c r="Q62" i="17"/>
  <c r="P62" i="17"/>
  <c r="E62" i="17"/>
  <c r="S61" i="17"/>
  <c r="R61" i="17"/>
  <c r="Q61" i="17"/>
  <c r="P61" i="17"/>
  <c r="E61" i="17"/>
  <c r="V59" i="17"/>
  <c r="O59" i="17"/>
  <c r="N59" i="17"/>
  <c r="M59" i="17"/>
  <c r="L59" i="17"/>
  <c r="K59" i="17"/>
  <c r="J59" i="17"/>
  <c r="I59" i="17"/>
  <c r="H59" i="17"/>
  <c r="G59" i="17"/>
  <c r="F59" i="17"/>
  <c r="C59" i="17"/>
  <c r="B59" i="17"/>
  <c r="S58" i="17"/>
  <c r="R58" i="17"/>
  <c r="Q58" i="17"/>
  <c r="P58" i="17"/>
  <c r="E58" i="17"/>
  <c r="S57" i="17"/>
  <c r="R57" i="17"/>
  <c r="Q57" i="17"/>
  <c r="P57" i="17"/>
  <c r="E57" i="17"/>
  <c r="T57" i="17" s="1"/>
  <c r="U56" i="17"/>
  <c r="S56" i="17"/>
  <c r="R56" i="17"/>
  <c r="Q56" i="17"/>
  <c r="P56" i="17"/>
  <c r="E56" i="17"/>
  <c r="T56" i="17" s="1"/>
  <c r="S55" i="17"/>
  <c r="R55" i="17"/>
  <c r="Q55" i="17"/>
  <c r="P55" i="17"/>
  <c r="E55" i="17"/>
  <c r="U55" i="17" s="1"/>
  <c r="V53" i="17"/>
  <c r="O53" i="17"/>
  <c r="N53" i="17"/>
  <c r="M53" i="17"/>
  <c r="L53" i="17"/>
  <c r="K53" i="17"/>
  <c r="J53" i="17"/>
  <c r="I53" i="17"/>
  <c r="S53" i="17" s="1"/>
  <c r="H53" i="17"/>
  <c r="R53" i="17" s="1"/>
  <c r="G53" i="17"/>
  <c r="F53" i="17"/>
  <c r="C53" i="17"/>
  <c r="B53" i="17"/>
  <c r="E53" i="17" s="1"/>
  <c r="S52" i="17"/>
  <c r="R52" i="17"/>
  <c r="Q52" i="17"/>
  <c r="P52" i="17"/>
  <c r="E52" i="17"/>
  <c r="T52" i="17" s="1"/>
  <c r="T51" i="17"/>
  <c r="S51" i="17"/>
  <c r="R51" i="17"/>
  <c r="Q51" i="17"/>
  <c r="P51" i="17"/>
  <c r="E51" i="17"/>
  <c r="U51" i="17" s="1"/>
  <c r="T50" i="17"/>
  <c r="S50" i="17"/>
  <c r="R50" i="17"/>
  <c r="Q50" i="17"/>
  <c r="P50" i="17"/>
  <c r="E50" i="17"/>
  <c r="U50" i="17" s="1"/>
  <c r="S49" i="17"/>
  <c r="R49" i="17"/>
  <c r="Q49" i="17"/>
  <c r="P49" i="17"/>
  <c r="E49" i="17"/>
  <c r="U49" i="17" s="1"/>
  <c r="S48" i="17"/>
  <c r="R48" i="17"/>
  <c r="Q48" i="17"/>
  <c r="P48" i="17"/>
  <c r="E48" i="17"/>
  <c r="S47" i="17"/>
  <c r="R47" i="17"/>
  <c r="Q47" i="17"/>
  <c r="P47" i="17"/>
  <c r="E47" i="17"/>
  <c r="T47" i="17" s="1"/>
  <c r="T46" i="17"/>
  <c r="S46" i="17"/>
  <c r="R46" i="17"/>
  <c r="Q46" i="17"/>
  <c r="P46" i="17"/>
  <c r="E46" i="17"/>
  <c r="U46" i="17" s="1"/>
  <c r="S45" i="17"/>
  <c r="R45" i="17"/>
  <c r="Q45" i="17"/>
  <c r="P45" i="17"/>
  <c r="E45" i="17"/>
  <c r="S44" i="17"/>
  <c r="R44" i="17"/>
  <c r="Q44" i="17"/>
  <c r="P44" i="17"/>
  <c r="E44" i="17"/>
  <c r="S43" i="17"/>
  <c r="R43" i="17"/>
  <c r="Q43" i="17"/>
  <c r="P43" i="17"/>
  <c r="E43" i="17"/>
  <c r="T42" i="17"/>
  <c r="S42" i="17"/>
  <c r="R42" i="17"/>
  <c r="Q42" i="17"/>
  <c r="P42" i="17"/>
  <c r="E42" i="17"/>
  <c r="U42" i="17" s="1"/>
  <c r="V40" i="17"/>
  <c r="O40" i="17"/>
  <c r="N40" i="17"/>
  <c r="M40" i="17"/>
  <c r="L40" i="17"/>
  <c r="K40" i="17"/>
  <c r="J40" i="17"/>
  <c r="I40" i="17"/>
  <c r="S40" i="17" s="1"/>
  <c r="H40" i="17"/>
  <c r="R40" i="17" s="1"/>
  <c r="G40" i="17"/>
  <c r="F40" i="17"/>
  <c r="C40" i="17"/>
  <c r="B40" i="17"/>
  <c r="S39" i="17"/>
  <c r="R39" i="17"/>
  <c r="Q39" i="17"/>
  <c r="P39" i="17"/>
  <c r="E39" i="17"/>
  <c r="U38" i="17"/>
  <c r="T38" i="17"/>
  <c r="S38" i="17"/>
  <c r="R38" i="17"/>
  <c r="Q38" i="17"/>
  <c r="P38" i="17"/>
  <c r="E38" i="17"/>
  <c r="S37" i="17"/>
  <c r="R37" i="17"/>
  <c r="Q37" i="17"/>
  <c r="P37" i="17"/>
  <c r="E37" i="17"/>
  <c r="S36" i="17"/>
  <c r="R36" i="17"/>
  <c r="Q36" i="17"/>
  <c r="P36" i="17"/>
  <c r="T36" i="17" s="1"/>
  <c r="E36" i="17"/>
  <c r="U35" i="17"/>
  <c r="S35" i="17"/>
  <c r="R35" i="17"/>
  <c r="Q35" i="17"/>
  <c r="P35" i="17"/>
  <c r="E35" i="17"/>
  <c r="V33" i="17"/>
  <c r="O33" i="17"/>
  <c r="N33" i="17"/>
  <c r="M33" i="17"/>
  <c r="L33" i="17"/>
  <c r="K33" i="17"/>
  <c r="J33" i="17"/>
  <c r="I33" i="17"/>
  <c r="S33" i="17" s="1"/>
  <c r="H33" i="17"/>
  <c r="R33" i="17" s="1"/>
  <c r="G33" i="17"/>
  <c r="F33" i="17"/>
  <c r="C33" i="17"/>
  <c r="B33" i="17"/>
  <c r="E33" i="17" s="1"/>
  <c r="S32" i="17"/>
  <c r="R32" i="17"/>
  <c r="Q32" i="17"/>
  <c r="P32" i="17"/>
  <c r="E32" i="17"/>
  <c r="V30" i="17"/>
  <c r="O30" i="17"/>
  <c r="N30" i="17"/>
  <c r="M30" i="17"/>
  <c r="L30" i="17"/>
  <c r="K30" i="17"/>
  <c r="J30" i="17"/>
  <c r="I30" i="17"/>
  <c r="S30" i="17" s="1"/>
  <c r="H30" i="17"/>
  <c r="G30" i="17"/>
  <c r="F30" i="17"/>
  <c r="C30" i="17"/>
  <c r="B30" i="17"/>
  <c r="S29" i="17"/>
  <c r="R29" i="17"/>
  <c r="Q29" i="17"/>
  <c r="P29" i="17"/>
  <c r="E29" i="17"/>
  <c r="S28" i="17"/>
  <c r="R28" i="17"/>
  <c r="Q28" i="17"/>
  <c r="P28" i="17"/>
  <c r="E28" i="17"/>
  <c r="S27" i="17"/>
  <c r="R27" i="17"/>
  <c r="Q27" i="17"/>
  <c r="P27" i="17"/>
  <c r="E27" i="17"/>
  <c r="S26" i="17"/>
  <c r="R26" i="17"/>
  <c r="Q26" i="17"/>
  <c r="P26" i="17"/>
  <c r="E26" i="17"/>
  <c r="U26" i="17" s="1"/>
  <c r="V24" i="17"/>
  <c r="O24" i="17"/>
  <c r="N24" i="17"/>
  <c r="M24" i="17"/>
  <c r="L24" i="17"/>
  <c r="K24" i="17"/>
  <c r="J24" i="17"/>
  <c r="I24" i="17"/>
  <c r="S24" i="17" s="1"/>
  <c r="H24" i="17"/>
  <c r="R24" i="17" s="1"/>
  <c r="G24" i="17"/>
  <c r="F24" i="17"/>
  <c r="C24" i="17"/>
  <c r="B24" i="17"/>
  <c r="S23" i="17"/>
  <c r="R23" i="17"/>
  <c r="Q23" i="17"/>
  <c r="P23" i="17"/>
  <c r="E23" i="17"/>
  <c r="T23" i="17" s="1"/>
  <c r="S22" i="17"/>
  <c r="R22" i="17"/>
  <c r="Q22" i="17"/>
  <c r="P22" i="17"/>
  <c r="E22" i="17"/>
  <c r="U22" i="17" s="1"/>
  <c r="T21" i="17"/>
  <c r="S21" i="17"/>
  <c r="R21" i="17"/>
  <c r="Q21" i="17"/>
  <c r="P21" i="17"/>
  <c r="E21" i="17"/>
  <c r="U21" i="17" s="1"/>
  <c r="S20" i="17"/>
  <c r="R20" i="17"/>
  <c r="Q20" i="17"/>
  <c r="P20" i="17"/>
  <c r="E20" i="17"/>
  <c r="S19" i="17"/>
  <c r="R19" i="17"/>
  <c r="Q19" i="17"/>
  <c r="P19" i="17"/>
  <c r="E19" i="17"/>
  <c r="U19" i="17" s="1"/>
  <c r="U18" i="17"/>
  <c r="S18" i="17"/>
  <c r="R18" i="17"/>
  <c r="Q18" i="17"/>
  <c r="P18" i="17"/>
  <c r="E18" i="17"/>
  <c r="T18" i="17" s="1"/>
  <c r="S17" i="17"/>
  <c r="R17" i="17"/>
  <c r="Q17" i="17"/>
  <c r="P17" i="17"/>
  <c r="E17" i="17"/>
  <c r="T17" i="17" s="1"/>
  <c r="V15" i="17"/>
  <c r="S15" i="17"/>
  <c r="O15" i="17"/>
  <c r="N15" i="17"/>
  <c r="M15" i="17"/>
  <c r="L15" i="17"/>
  <c r="K15" i="17"/>
  <c r="J15" i="17"/>
  <c r="I15" i="17"/>
  <c r="H15" i="17"/>
  <c r="R15" i="17" s="1"/>
  <c r="G15" i="17"/>
  <c r="F15" i="17"/>
  <c r="C15" i="17"/>
  <c r="B15" i="17"/>
  <c r="T14" i="17"/>
  <c r="S14" i="17"/>
  <c r="R14" i="17"/>
  <c r="Q14" i="17"/>
  <c r="P14" i="17"/>
  <c r="E14" i="17"/>
  <c r="U14" i="17" s="1"/>
  <c r="S13" i="17"/>
  <c r="R13" i="17"/>
  <c r="Q13" i="17"/>
  <c r="P13" i="17"/>
  <c r="E13" i="17"/>
  <c r="T12" i="17"/>
  <c r="S12" i="17"/>
  <c r="R12" i="17"/>
  <c r="Q12" i="17"/>
  <c r="P12" i="17"/>
  <c r="E12" i="17"/>
  <c r="U12" i="17" s="1"/>
  <c r="S11" i="17"/>
  <c r="R11" i="17"/>
  <c r="Q11" i="17"/>
  <c r="P11" i="17"/>
  <c r="E11" i="17"/>
  <c r="T11" i="17" s="1"/>
  <c r="T10" i="17"/>
  <c r="S10" i="17"/>
  <c r="R10" i="17"/>
  <c r="Q10" i="17"/>
  <c r="P10" i="17"/>
  <c r="E10" i="17"/>
  <c r="S9" i="17"/>
  <c r="R9" i="17"/>
  <c r="Q9" i="17"/>
  <c r="P9" i="17"/>
  <c r="E9" i="17"/>
  <c r="S93" i="16"/>
  <c r="R93" i="16"/>
  <c r="Q93" i="16"/>
  <c r="P93" i="16"/>
  <c r="E93" i="16"/>
  <c r="S92" i="16"/>
  <c r="R92" i="16"/>
  <c r="Q92" i="16"/>
  <c r="P92" i="16"/>
  <c r="E92" i="16"/>
  <c r="U92" i="16" s="1"/>
  <c r="U91" i="16"/>
  <c r="S91" i="16"/>
  <c r="R91" i="16"/>
  <c r="Q91" i="16"/>
  <c r="P91" i="16"/>
  <c r="E91" i="16"/>
  <c r="T91" i="16" s="1"/>
  <c r="S90" i="16"/>
  <c r="R90" i="16"/>
  <c r="Q90" i="16"/>
  <c r="P90" i="16"/>
  <c r="E90" i="16"/>
  <c r="S89" i="16"/>
  <c r="R89" i="16"/>
  <c r="Q89" i="16"/>
  <c r="P89" i="16"/>
  <c r="E89" i="16"/>
  <c r="U89" i="16" s="1"/>
  <c r="S88" i="16"/>
  <c r="R88" i="16"/>
  <c r="Q88" i="16"/>
  <c r="P88" i="16"/>
  <c r="E88" i="16"/>
  <c r="T88" i="16" s="1"/>
  <c r="T87" i="16"/>
  <c r="S87" i="16"/>
  <c r="R87" i="16"/>
  <c r="Q87" i="16"/>
  <c r="P87" i="16"/>
  <c r="E87" i="16"/>
  <c r="U87" i="16" s="1"/>
  <c r="S86" i="16"/>
  <c r="R86" i="16"/>
  <c r="Q86" i="16"/>
  <c r="P86" i="16"/>
  <c r="E86" i="16"/>
  <c r="V72" i="16"/>
  <c r="O72" i="16"/>
  <c r="N72" i="16"/>
  <c r="M72" i="16"/>
  <c r="L72" i="16"/>
  <c r="K72" i="16"/>
  <c r="J72" i="16"/>
  <c r="I72" i="16"/>
  <c r="S72" i="16" s="1"/>
  <c r="H72" i="16"/>
  <c r="P72" i="16" s="1"/>
  <c r="G72" i="16"/>
  <c r="F72" i="16"/>
  <c r="C72" i="16"/>
  <c r="B72" i="16"/>
  <c r="V71" i="16"/>
  <c r="O71" i="16"/>
  <c r="N71" i="16"/>
  <c r="M71" i="16"/>
  <c r="L71" i="16"/>
  <c r="K71" i="16"/>
  <c r="J71" i="16"/>
  <c r="I71" i="16"/>
  <c r="S71" i="16" s="1"/>
  <c r="H71" i="16"/>
  <c r="R71" i="16" s="1"/>
  <c r="G71" i="16"/>
  <c r="F71" i="16"/>
  <c r="C71" i="16"/>
  <c r="E71" i="16" s="1"/>
  <c r="B71" i="16"/>
  <c r="V70" i="16"/>
  <c r="O70" i="16"/>
  <c r="N70" i="16"/>
  <c r="M70" i="16"/>
  <c r="L70" i="16"/>
  <c r="K70" i="16"/>
  <c r="J70" i="16"/>
  <c r="I70" i="16"/>
  <c r="S70" i="16" s="1"/>
  <c r="H70" i="16"/>
  <c r="G70" i="16"/>
  <c r="F70" i="16"/>
  <c r="C70" i="16"/>
  <c r="B70" i="16"/>
  <c r="E70" i="16" s="1"/>
  <c r="S69" i="16"/>
  <c r="R69" i="16"/>
  <c r="Q69" i="16"/>
  <c r="P69" i="16"/>
  <c r="E69" i="16"/>
  <c r="T69" i="16" s="1"/>
  <c r="V67" i="16"/>
  <c r="O67" i="16"/>
  <c r="N67" i="16"/>
  <c r="M67" i="16"/>
  <c r="L67" i="16"/>
  <c r="K67" i="16"/>
  <c r="J67" i="16"/>
  <c r="I67" i="16"/>
  <c r="H67" i="16"/>
  <c r="G67" i="16"/>
  <c r="F67" i="16"/>
  <c r="C67" i="16"/>
  <c r="B67" i="16"/>
  <c r="V66" i="16"/>
  <c r="S66" i="16"/>
  <c r="O66" i="16"/>
  <c r="N66" i="16"/>
  <c r="M66" i="16"/>
  <c r="L66" i="16"/>
  <c r="K66" i="16"/>
  <c r="J66" i="16"/>
  <c r="I66" i="16"/>
  <c r="H66" i="16"/>
  <c r="G66" i="16"/>
  <c r="F66" i="16"/>
  <c r="C66" i="16"/>
  <c r="B66" i="16"/>
  <c r="S65" i="16"/>
  <c r="R65" i="16"/>
  <c r="Q65" i="16"/>
  <c r="P65" i="16"/>
  <c r="E65" i="16"/>
  <c r="U65" i="16" s="1"/>
  <c r="T64" i="16"/>
  <c r="S64" i="16"/>
  <c r="R64" i="16"/>
  <c r="Q64" i="16"/>
  <c r="P64" i="16"/>
  <c r="E64" i="16"/>
  <c r="U64" i="16" s="1"/>
  <c r="U63" i="16"/>
  <c r="T63" i="16"/>
  <c r="S63" i="16"/>
  <c r="R63" i="16"/>
  <c r="Q63" i="16"/>
  <c r="P63" i="16"/>
  <c r="E63" i="16"/>
  <c r="T62" i="16"/>
  <c r="S62" i="16"/>
  <c r="R62" i="16"/>
  <c r="Q62" i="16"/>
  <c r="P62" i="16"/>
  <c r="E62" i="16"/>
  <c r="U62" i="16" s="1"/>
  <c r="S61" i="16"/>
  <c r="R61" i="16"/>
  <c r="Q61" i="16"/>
  <c r="P61" i="16"/>
  <c r="E61" i="16"/>
  <c r="U61" i="16" s="1"/>
  <c r="V59" i="16"/>
  <c r="O59" i="16"/>
  <c r="N59" i="16"/>
  <c r="M59" i="16"/>
  <c r="L59" i="16"/>
  <c r="K59" i="16"/>
  <c r="J59" i="16"/>
  <c r="I59" i="16"/>
  <c r="S59" i="16" s="1"/>
  <c r="H59" i="16"/>
  <c r="R59" i="16" s="1"/>
  <c r="G59" i="16"/>
  <c r="F59" i="16"/>
  <c r="C59" i="16"/>
  <c r="B59" i="16"/>
  <c r="E59" i="16" s="1"/>
  <c r="U58" i="16"/>
  <c r="S58" i="16"/>
  <c r="R58" i="16"/>
  <c r="Q58" i="16"/>
  <c r="P58" i="16"/>
  <c r="E58" i="16"/>
  <c r="T58" i="16" s="1"/>
  <c r="S57" i="16"/>
  <c r="R57" i="16"/>
  <c r="Q57" i="16"/>
  <c r="P57" i="16"/>
  <c r="E57" i="16"/>
  <c r="U57" i="16" s="1"/>
  <c r="S56" i="16"/>
  <c r="R56" i="16"/>
  <c r="Q56" i="16"/>
  <c r="P56" i="16"/>
  <c r="E56" i="16"/>
  <c r="U56" i="16" s="1"/>
  <c r="S55" i="16"/>
  <c r="R55" i="16"/>
  <c r="Q55" i="16"/>
  <c r="P55" i="16"/>
  <c r="E55" i="16"/>
  <c r="T55" i="16" s="1"/>
  <c r="V53" i="16"/>
  <c r="O53" i="16"/>
  <c r="N53" i="16"/>
  <c r="M53" i="16"/>
  <c r="L53" i="16"/>
  <c r="K53" i="16"/>
  <c r="J53" i="16"/>
  <c r="I53" i="16"/>
  <c r="S53" i="16" s="1"/>
  <c r="H53" i="16"/>
  <c r="R53" i="16" s="1"/>
  <c r="G53" i="16"/>
  <c r="F53" i="16"/>
  <c r="C53" i="16"/>
  <c r="B53" i="16"/>
  <c r="S52" i="16"/>
  <c r="R52" i="16"/>
  <c r="Q52" i="16"/>
  <c r="P52" i="16"/>
  <c r="E52" i="16"/>
  <c r="U51" i="16"/>
  <c r="S51" i="16"/>
  <c r="R51" i="16"/>
  <c r="Q51" i="16"/>
  <c r="P51" i="16"/>
  <c r="E51" i="16"/>
  <c r="T51" i="16" s="1"/>
  <c r="S50" i="16"/>
  <c r="R50" i="16"/>
  <c r="Q50" i="16"/>
  <c r="P50" i="16"/>
  <c r="E50" i="16"/>
  <c r="U50" i="16" s="1"/>
  <c r="S49" i="16"/>
  <c r="R49" i="16"/>
  <c r="Q49" i="16"/>
  <c r="P49" i="16"/>
  <c r="E49" i="16"/>
  <c r="U49" i="16" s="1"/>
  <c r="U48" i="16"/>
  <c r="S48" i="16"/>
  <c r="R48" i="16"/>
  <c r="Q48" i="16"/>
  <c r="P48" i="16"/>
  <c r="E48" i="16"/>
  <c r="T48" i="16" s="1"/>
  <c r="S47" i="16"/>
  <c r="R47" i="16"/>
  <c r="Q47" i="16"/>
  <c r="P47" i="16"/>
  <c r="E47" i="16"/>
  <c r="T47" i="16" s="1"/>
  <c r="T46" i="16"/>
  <c r="S46" i="16"/>
  <c r="R46" i="16"/>
  <c r="Q46" i="16"/>
  <c r="P46" i="16"/>
  <c r="E46" i="16"/>
  <c r="U46" i="16" s="1"/>
  <c r="S45" i="16"/>
  <c r="R45" i="16"/>
  <c r="Q45" i="16"/>
  <c r="P45" i="16"/>
  <c r="E45" i="16"/>
  <c r="U45" i="16" s="1"/>
  <c r="T44" i="16"/>
  <c r="S44" i="16"/>
  <c r="R44" i="16"/>
  <c r="Q44" i="16"/>
  <c r="P44" i="16"/>
  <c r="E44" i="16"/>
  <c r="U44" i="16" s="1"/>
  <c r="S43" i="16"/>
  <c r="R43" i="16"/>
  <c r="Q43" i="16"/>
  <c r="P43" i="16"/>
  <c r="E43" i="16"/>
  <c r="U42" i="16"/>
  <c r="S42" i="16"/>
  <c r="R42" i="16"/>
  <c r="Q42" i="16"/>
  <c r="P42" i="16"/>
  <c r="E42" i="16"/>
  <c r="T42" i="16" s="1"/>
  <c r="V40" i="16"/>
  <c r="S40" i="16"/>
  <c r="O40" i="16"/>
  <c r="N40" i="16"/>
  <c r="M40" i="16"/>
  <c r="L40" i="16"/>
  <c r="K40" i="16"/>
  <c r="J40" i="16"/>
  <c r="I40" i="16"/>
  <c r="H40" i="16"/>
  <c r="R40" i="16" s="1"/>
  <c r="G40" i="16"/>
  <c r="F40" i="16"/>
  <c r="C40" i="16"/>
  <c r="E40" i="16" s="1"/>
  <c r="B40" i="16"/>
  <c r="S39" i="16"/>
  <c r="R39" i="16"/>
  <c r="Q39" i="16"/>
  <c r="P39" i="16"/>
  <c r="E39" i="16"/>
  <c r="T39" i="16" s="1"/>
  <c r="S38" i="16"/>
  <c r="R38" i="16"/>
  <c r="Q38" i="16"/>
  <c r="P38" i="16"/>
  <c r="E38" i="16"/>
  <c r="U38" i="16" s="1"/>
  <c r="T37" i="16"/>
  <c r="S37" i="16"/>
  <c r="R37" i="16"/>
  <c r="Q37" i="16"/>
  <c r="P37" i="16"/>
  <c r="E37" i="16"/>
  <c r="U37" i="16" s="1"/>
  <c r="T36" i="16"/>
  <c r="S36" i="16"/>
  <c r="R36" i="16"/>
  <c r="Q36" i="16"/>
  <c r="P36" i="16"/>
  <c r="E36" i="16"/>
  <c r="S35" i="16"/>
  <c r="R35" i="16"/>
  <c r="Q35" i="16"/>
  <c r="P35" i="16"/>
  <c r="E35" i="16"/>
  <c r="T35" i="16" s="1"/>
  <c r="V33" i="16"/>
  <c r="O33" i="16"/>
  <c r="N33" i="16"/>
  <c r="M33" i="16"/>
  <c r="L33" i="16"/>
  <c r="K33" i="16"/>
  <c r="J33" i="16"/>
  <c r="I33" i="16"/>
  <c r="S33" i="16" s="1"/>
  <c r="H33" i="16"/>
  <c r="G33" i="16"/>
  <c r="F33" i="16"/>
  <c r="C33" i="16"/>
  <c r="B33" i="16"/>
  <c r="T32" i="16"/>
  <c r="S32" i="16"/>
  <c r="R32" i="16"/>
  <c r="Q32" i="16"/>
  <c r="P32" i="16"/>
  <c r="E32" i="16"/>
  <c r="V30" i="16"/>
  <c r="O30" i="16"/>
  <c r="N30" i="16"/>
  <c r="M30" i="16"/>
  <c r="L30" i="16"/>
  <c r="K30" i="16"/>
  <c r="J30" i="16"/>
  <c r="I30" i="16"/>
  <c r="H30" i="16"/>
  <c r="G30" i="16"/>
  <c r="F30" i="16"/>
  <c r="C30" i="16"/>
  <c r="B30" i="16"/>
  <c r="T29" i="16"/>
  <c r="S29" i="16"/>
  <c r="R29" i="16"/>
  <c r="Q29" i="16"/>
  <c r="P29" i="16"/>
  <c r="E29" i="16"/>
  <c r="U29" i="16" s="1"/>
  <c r="S28" i="16"/>
  <c r="R28" i="16"/>
  <c r="Q28" i="16"/>
  <c r="P28" i="16"/>
  <c r="E28" i="16"/>
  <c r="U27" i="16"/>
  <c r="S27" i="16"/>
  <c r="R27" i="16"/>
  <c r="Q27" i="16"/>
  <c r="P27" i="16"/>
  <c r="E27" i="16"/>
  <c r="T27" i="16" s="1"/>
  <c r="T26" i="16"/>
  <c r="S26" i="16"/>
  <c r="R26" i="16"/>
  <c r="Q26" i="16"/>
  <c r="P26" i="16"/>
  <c r="E26" i="16"/>
  <c r="U26" i="16" s="1"/>
  <c r="V24" i="16"/>
  <c r="O24" i="16"/>
  <c r="N24" i="16"/>
  <c r="M24" i="16"/>
  <c r="L24" i="16"/>
  <c r="K24" i="16"/>
  <c r="J24" i="16"/>
  <c r="I24" i="16"/>
  <c r="S24" i="16" s="1"/>
  <c r="H24" i="16"/>
  <c r="R24" i="16" s="1"/>
  <c r="G24" i="16"/>
  <c r="F24" i="16"/>
  <c r="C24" i="16"/>
  <c r="B24" i="16"/>
  <c r="S23" i="16"/>
  <c r="R23" i="16"/>
  <c r="Q23" i="16"/>
  <c r="P23" i="16"/>
  <c r="E23" i="16"/>
  <c r="U23" i="16" s="1"/>
  <c r="S22" i="16"/>
  <c r="R22" i="16"/>
  <c r="Q22" i="16"/>
  <c r="P22" i="16"/>
  <c r="E22" i="16"/>
  <c r="T22" i="16" s="1"/>
  <c r="S21" i="16"/>
  <c r="R21" i="16"/>
  <c r="Q21" i="16"/>
  <c r="P21" i="16"/>
  <c r="E21" i="16"/>
  <c r="U21" i="16" s="1"/>
  <c r="S20" i="16"/>
  <c r="R20" i="16"/>
  <c r="Q20" i="16"/>
  <c r="P20" i="16"/>
  <c r="E20" i="16"/>
  <c r="U20" i="16" s="1"/>
  <c r="S19" i="16"/>
  <c r="R19" i="16"/>
  <c r="Q19" i="16"/>
  <c r="P19" i="16"/>
  <c r="E19" i="16"/>
  <c r="T18" i="16"/>
  <c r="S18" i="16"/>
  <c r="R18" i="16"/>
  <c r="Q18" i="16"/>
  <c r="P18" i="16"/>
  <c r="E18" i="16"/>
  <c r="U18" i="16" s="1"/>
  <c r="S17" i="16"/>
  <c r="R17" i="16"/>
  <c r="Q17" i="16"/>
  <c r="P17" i="16"/>
  <c r="E17" i="16"/>
  <c r="U17" i="16" s="1"/>
  <c r="V15" i="16"/>
  <c r="O15" i="16"/>
  <c r="N15" i="16"/>
  <c r="M15" i="16"/>
  <c r="L15" i="16"/>
  <c r="K15" i="16"/>
  <c r="J15" i="16"/>
  <c r="I15" i="16"/>
  <c r="S15" i="16" s="1"/>
  <c r="H15" i="16"/>
  <c r="G15" i="16"/>
  <c r="F15" i="16"/>
  <c r="C15" i="16"/>
  <c r="B15" i="16"/>
  <c r="E15" i="16" s="1"/>
  <c r="S14" i="16"/>
  <c r="R14" i="16"/>
  <c r="Q14" i="16"/>
  <c r="P14" i="16"/>
  <c r="E14" i="16"/>
  <c r="U14" i="16" s="1"/>
  <c r="S13" i="16"/>
  <c r="R13" i="16"/>
  <c r="Q13" i="16"/>
  <c r="P13" i="16"/>
  <c r="E13" i="16"/>
  <c r="U13" i="16" s="1"/>
  <c r="S12" i="16"/>
  <c r="R12" i="16"/>
  <c r="Q12" i="16"/>
  <c r="P12" i="16"/>
  <c r="E12" i="16"/>
  <c r="U12" i="16" s="1"/>
  <c r="S11" i="16"/>
  <c r="R11" i="16"/>
  <c r="Q11" i="16"/>
  <c r="P11" i="16"/>
  <c r="E11" i="16"/>
  <c r="T11" i="16" s="1"/>
  <c r="U10" i="16"/>
  <c r="S10" i="16"/>
  <c r="R10" i="16"/>
  <c r="Q10" i="16"/>
  <c r="P10" i="16"/>
  <c r="E10" i="16"/>
  <c r="T10" i="16" s="1"/>
  <c r="T9" i="16"/>
  <c r="S9" i="16"/>
  <c r="R9" i="16"/>
  <c r="Q9" i="16"/>
  <c r="P9" i="16"/>
  <c r="E9" i="16"/>
  <c r="U9" i="16" s="1"/>
  <c r="S93" i="15"/>
  <c r="R93" i="15"/>
  <c r="Q93" i="15"/>
  <c r="P93" i="15"/>
  <c r="E93" i="15"/>
  <c r="S92" i="15"/>
  <c r="R92" i="15"/>
  <c r="Q92" i="15"/>
  <c r="P92" i="15"/>
  <c r="E92" i="15"/>
  <c r="T92" i="15" s="1"/>
  <c r="S91" i="15"/>
  <c r="R91" i="15"/>
  <c r="Q91" i="15"/>
  <c r="P91" i="15"/>
  <c r="E91" i="15"/>
  <c r="U91" i="15" s="1"/>
  <c r="S90" i="15"/>
  <c r="R90" i="15"/>
  <c r="Q90" i="15"/>
  <c r="P90" i="15"/>
  <c r="E90" i="15"/>
  <c r="T90" i="15" s="1"/>
  <c r="S89" i="15"/>
  <c r="R89" i="15"/>
  <c r="Q89" i="15"/>
  <c r="P89" i="15"/>
  <c r="E89" i="15"/>
  <c r="U89" i="15" s="1"/>
  <c r="U88" i="15"/>
  <c r="S88" i="15"/>
  <c r="R88" i="15"/>
  <c r="Q88" i="15"/>
  <c r="P88" i="15"/>
  <c r="E88" i="15"/>
  <c r="T88" i="15" s="1"/>
  <c r="U87" i="15"/>
  <c r="T87" i="15"/>
  <c r="S87" i="15"/>
  <c r="R87" i="15"/>
  <c r="Q87" i="15"/>
  <c r="P87" i="15"/>
  <c r="E87" i="15"/>
  <c r="T86" i="15"/>
  <c r="S86" i="15"/>
  <c r="R86" i="15"/>
  <c r="Q86" i="15"/>
  <c r="P86" i="15"/>
  <c r="E86" i="15"/>
  <c r="U86" i="15" s="1"/>
  <c r="V72" i="15"/>
  <c r="O72" i="15"/>
  <c r="N72" i="15"/>
  <c r="M72" i="15"/>
  <c r="L72" i="15"/>
  <c r="K72" i="15"/>
  <c r="J72" i="15"/>
  <c r="I72" i="15"/>
  <c r="S72" i="15" s="1"/>
  <c r="H72" i="15"/>
  <c r="G72" i="15"/>
  <c r="F72" i="15"/>
  <c r="C72" i="15"/>
  <c r="B72" i="15"/>
  <c r="V71" i="15"/>
  <c r="O71" i="15"/>
  <c r="N71" i="15"/>
  <c r="M71" i="15"/>
  <c r="L71" i="15"/>
  <c r="K71" i="15"/>
  <c r="J71" i="15"/>
  <c r="I71" i="15"/>
  <c r="H71" i="15"/>
  <c r="G71" i="15"/>
  <c r="F71" i="15"/>
  <c r="C71" i="15"/>
  <c r="B71" i="15"/>
  <c r="E71" i="15" s="1"/>
  <c r="V70" i="15"/>
  <c r="O70" i="15"/>
  <c r="N70" i="15"/>
  <c r="M70" i="15"/>
  <c r="L70" i="15"/>
  <c r="K70" i="15"/>
  <c r="J70" i="15"/>
  <c r="I70" i="15"/>
  <c r="H70" i="15"/>
  <c r="R70" i="15" s="1"/>
  <c r="G70" i="15"/>
  <c r="F70" i="15"/>
  <c r="C70" i="15"/>
  <c r="B70" i="15"/>
  <c r="S69" i="15"/>
  <c r="R69" i="15"/>
  <c r="Q69" i="15"/>
  <c r="P69" i="15"/>
  <c r="E69" i="15"/>
  <c r="V67" i="15"/>
  <c r="O67" i="15"/>
  <c r="N67" i="15"/>
  <c r="M67" i="15"/>
  <c r="L67" i="15"/>
  <c r="K67" i="15"/>
  <c r="J67" i="15"/>
  <c r="I67" i="15"/>
  <c r="S67" i="15" s="1"/>
  <c r="H67" i="15"/>
  <c r="G67" i="15"/>
  <c r="F67" i="15"/>
  <c r="C67" i="15"/>
  <c r="B67" i="15"/>
  <c r="V66" i="15"/>
  <c r="R66" i="15"/>
  <c r="O66" i="15"/>
  <c r="N66" i="15"/>
  <c r="M66" i="15"/>
  <c r="L66" i="15"/>
  <c r="K66" i="15"/>
  <c r="J66" i="15"/>
  <c r="I66" i="15"/>
  <c r="S66" i="15" s="1"/>
  <c r="H66" i="15"/>
  <c r="P66" i="15" s="1"/>
  <c r="G66" i="15"/>
  <c r="F66" i="15"/>
  <c r="C66" i="15"/>
  <c r="B66" i="15"/>
  <c r="E66" i="15" s="1"/>
  <c r="S65" i="15"/>
  <c r="R65" i="15"/>
  <c r="Q65" i="15"/>
  <c r="P65" i="15"/>
  <c r="E65" i="15"/>
  <c r="U65" i="15" s="1"/>
  <c r="S64" i="15"/>
  <c r="R64" i="15"/>
  <c r="Q64" i="15"/>
  <c r="P64" i="15"/>
  <c r="E64" i="15"/>
  <c r="U64" i="15" s="1"/>
  <c r="S63" i="15"/>
  <c r="R63" i="15"/>
  <c r="Q63" i="15"/>
  <c r="P63" i="15"/>
  <c r="E63" i="15"/>
  <c r="T63" i="15" s="1"/>
  <c r="T62" i="15"/>
  <c r="S62" i="15"/>
  <c r="R62" i="15"/>
  <c r="Q62" i="15"/>
  <c r="P62" i="15"/>
  <c r="E62" i="15"/>
  <c r="U62" i="15" s="1"/>
  <c r="T61" i="15"/>
  <c r="S61" i="15"/>
  <c r="R61" i="15"/>
  <c r="Q61" i="15"/>
  <c r="P61" i="15"/>
  <c r="E61" i="15"/>
  <c r="U61" i="15" s="1"/>
  <c r="V59" i="15"/>
  <c r="O59" i="15"/>
  <c r="N59" i="15"/>
  <c r="M59" i="15"/>
  <c r="L59" i="15"/>
  <c r="K59" i="15"/>
  <c r="J59" i="15"/>
  <c r="I59" i="15"/>
  <c r="S59" i="15" s="1"/>
  <c r="H59" i="15"/>
  <c r="G59" i="15"/>
  <c r="F59" i="15"/>
  <c r="C59" i="15"/>
  <c r="B59" i="15"/>
  <c r="E59" i="15" s="1"/>
  <c r="T58" i="15"/>
  <c r="S58" i="15"/>
  <c r="R58" i="15"/>
  <c r="Q58" i="15"/>
  <c r="P58" i="15"/>
  <c r="E58" i="15"/>
  <c r="U58" i="15" s="1"/>
  <c r="S57" i="15"/>
  <c r="R57" i="15"/>
  <c r="Q57" i="15"/>
  <c r="P57" i="15"/>
  <c r="E57" i="15"/>
  <c r="U57" i="15" s="1"/>
  <c r="S56" i="15"/>
  <c r="R56" i="15"/>
  <c r="Q56" i="15"/>
  <c r="P56" i="15"/>
  <c r="E56" i="15"/>
  <c r="U56" i="15" s="1"/>
  <c r="S55" i="15"/>
  <c r="R55" i="15"/>
  <c r="Q55" i="15"/>
  <c r="P55" i="15"/>
  <c r="E55" i="15"/>
  <c r="T55" i="15" s="1"/>
  <c r="V53" i="15"/>
  <c r="O53" i="15"/>
  <c r="N53" i="15"/>
  <c r="M53" i="15"/>
  <c r="L53" i="15"/>
  <c r="K53" i="15"/>
  <c r="J53" i="15"/>
  <c r="I53" i="15"/>
  <c r="H53" i="15"/>
  <c r="G53" i="15"/>
  <c r="F53" i="15"/>
  <c r="E53" i="15"/>
  <c r="C53" i="15"/>
  <c r="B53" i="15"/>
  <c r="S52" i="15"/>
  <c r="R52" i="15"/>
  <c r="Q52" i="15"/>
  <c r="P52" i="15"/>
  <c r="E52" i="15"/>
  <c r="U52" i="15" s="1"/>
  <c r="S51" i="15"/>
  <c r="R51" i="15"/>
  <c r="Q51" i="15"/>
  <c r="P51" i="15"/>
  <c r="E51" i="15"/>
  <c r="T51" i="15" s="1"/>
  <c r="U50" i="15"/>
  <c r="S50" i="15"/>
  <c r="R50" i="15"/>
  <c r="Q50" i="15"/>
  <c r="P50" i="15"/>
  <c r="E50" i="15"/>
  <c r="T50" i="15" s="1"/>
  <c r="U49" i="15"/>
  <c r="S49" i="15"/>
  <c r="R49" i="15"/>
  <c r="Q49" i="15"/>
  <c r="P49" i="15"/>
  <c r="E49" i="15"/>
  <c r="T49" i="15" s="1"/>
  <c r="S48" i="15"/>
  <c r="R48" i="15"/>
  <c r="Q48" i="15"/>
  <c r="P48" i="15"/>
  <c r="E48" i="15"/>
  <c r="S47" i="15"/>
  <c r="R47" i="15"/>
  <c r="Q47" i="15"/>
  <c r="P47" i="15"/>
  <c r="E47" i="15"/>
  <c r="T47" i="15" s="1"/>
  <c r="S46" i="15"/>
  <c r="R46" i="15"/>
  <c r="Q46" i="15"/>
  <c r="P46" i="15"/>
  <c r="E46" i="15"/>
  <c r="U46" i="15" s="1"/>
  <c r="S45" i="15"/>
  <c r="R45" i="15"/>
  <c r="Q45" i="15"/>
  <c r="P45" i="15"/>
  <c r="E45" i="15"/>
  <c r="T45" i="15" s="1"/>
  <c r="U44" i="15"/>
  <c r="S44" i="15"/>
  <c r="R44" i="15"/>
  <c r="Q44" i="15"/>
  <c r="P44" i="15"/>
  <c r="E44" i="15"/>
  <c r="T44" i="15" s="1"/>
  <c r="U43" i="15"/>
  <c r="S43" i="15"/>
  <c r="R43" i="15"/>
  <c r="Q43" i="15"/>
  <c r="P43" i="15"/>
  <c r="E43" i="15"/>
  <c r="T43" i="15" s="1"/>
  <c r="T42" i="15"/>
  <c r="S42" i="15"/>
  <c r="R42" i="15"/>
  <c r="Q42" i="15"/>
  <c r="P42" i="15"/>
  <c r="E42" i="15"/>
  <c r="U42" i="15" s="1"/>
  <c r="V40" i="15"/>
  <c r="O40" i="15"/>
  <c r="N40" i="15"/>
  <c r="M40" i="15"/>
  <c r="L40" i="15"/>
  <c r="K40" i="15"/>
  <c r="J40" i="15"/>
  <c r="I40" i="15"/>
  <c r="S40" i="15" s="1"/>
  <c r="H40" i="15"/>
  <c r="G40" i="15"/>
  <c r="F40" i="15"/>
  <c r="C40" i="15"/>
  <c r="B40" i="15"/>
  <c r="E40" i="15" s="1"/>
  <c r="U39" i="15"/>
  <c r="T39" i="15"/>
  <c r="S39" i="15"/>
  <c r="R39" i="15"/>
  <c r="Q39" i="15"/>
  <c r="P39" i="15"/>
  <c r="E39" i="15"/>
  <c r="T38" i="15"/>
  <c r="S38" i="15"/>
  <c r="R38" i="15"/>
  <c r="Q38" i="15"/>
  <c r="P38" i="15"/>
  <c r="E38" i="15"/>
  <c r="U38" i="15" s="1"/>
  <c r="T37" i="15"/>
  <c r="S37" i="15"/>
  <c r="R37" i="15"/>
  <c r="Q37" i="15"/>
  <c r="P37" i="15"/>
  <c r="E37" i="15"/>
  <c r="U37" i="15" s="1"/>
  <c r="S36" i="15"/>
  <c r="R36" i="15"/>
  <c r="Q36" i="15"/>
  <c r="P36" i="15"/>
  <c r="E36" i="15"/>
  <c r="S35" i="15"/>
  <c r="R35" i="15"/>
  <c r="Q35" i="15"/>
  <c r="P35" i="15"/>
  <c r="E35" i="15"/>
  <c r="U35" i="15" s="1"/>
  <c r="V33" i="15"/>
  <c r="O33" i="15"/>
  <c r="N33" i="15"/>
  <c r="M33" i="15"/>
  <c r="L33" i="15"/>
  <c r="K33" i="15"/>
  <c r="J33" i="15"/>
  <c r="I33" i="15"/>
  <c r="S33" i="15" s="1"/>
  <c r="H33" i="15"/>
  <c r="R33" i="15" s="1"/>
  <c r="G33" i="15"/>
  <c r="F33" i="15"/>
  <c r="C33" i="15"/>
  <c r="B33" i="15"/>
  <c r="E33" i="15" s="1"/>
  <c r="S32" i="15"/>
  <c r="R32" i="15"/>
  <c r="Q32" i="15"/>
  <c r="P32" i="15"/>
  <c r="E32" i="15"/>
  <c r="V30" i="15"/>
  <c r="O30" i="15"/>
  <c r="N30" i="15"/>
  <c r="M30" i="15"/>
  <c r="L30" i="15"/>
  <c r="K30" i="15"/>
  <c r="J30" i="15"/>
  <c r="I30" i="15"/>
  <c r="S30" i="15" s="1"/>
  <c r="H30" i="15"/>
  <c r="G30" i="15"/>
  <c r="F30" i="15"/>
  <c r="C30" i="15"/>
  <c r="B30" i="15"/>
  <c r="S29" i="15"/>
  <c r="R29" i="15"/>
  <c r="Q29" i="15"/>
  <c r="P29" i="15"/>
  <c r="E29" i="15"/>
  <c r="T29" i="15" s="1"/>
  <c r="T28" i="15"/>
  <c r="S28" i="15"/>
  <c r="R28" i="15"/>
  <c r="Q28" i="15"/>
  <c r="P28" i="15"/>
  <c r="E28" i="15"/>
  <c r="U28" i="15" s="1"/>
  <c r="S27" i="15"/>
  <c r="R27" i="15"/>
  <c r="Q27" i="15"/>
  <c r="P27" i="15"/>
  <c r="E27" i="15"/>
  <c r="T27" i="15" s="1"/>
  <c r="S26" i="15"/>
  <c r="R26" i="15"/>
  <c r="Q26" i="15"/>
  <c r="P26" i="15"/>
  <c r="E26" i="15"/>
  <c r="U26" i="15" s="1"/>
  <c r="V24" i="15"/>
  <c r="S24" i="15"/>
  <c r="O24" i="15"/>
  <c r="N24" i="15"/>
  <c r="M24" i="15"/>
  <c r="L24" i="15"/>
  <c r="K24" i="15"/>
  <c r="J24" i="15"/>
  <c r="I24" i="15"/>
  <c r="H24" i="15"/>
  <c r="R24" i="15" s="1"/>
  <c r="G24" i="15"/>
  <c r="F24" i="15"/>
  <c r="E24" i="15"/>
  <c r="C24" i="15"/>
  <c r="B24" i="15"/>
  <c r="S23" i="15"/>
  <c r="R23" i="15"/>
  <c r="Q23" i="15"/>
  <c r="P23" i="15"/>
  <c r="E23" i="15"/>
  <c r="T23" i="15" s="1"/>
  <c r="T22" i="15"/>
  <c r="S22" i="15"/>
  <c r="R22" i="15"/>
  <c r="Q22" i="15"/>
  <c r="P22" i="15"/>
  <c r="E22" i="15"/>
  <c r="U22" i="15" s="1"/>
  <c r="S21" i="15"/>
  <c r="R21" i="15"/>
  <c r="Q21" i="15"/>
  <c r="P21" i="15"/>
  <c r="E21" i="15"/>
  <c r="T21" i="15" s="1"/>
  <c r="U20" i="15"/>
  <c r="T20" i="15"/>
  <c r="S20" i="15"/>
  <c r="R20" i="15"/>
  <c r="Q20" i="15"/>
  <c r="P20" i="15"/>
  <c r="E20" i="15"/>
  <c r="S19" i="15"/>
  <c r="R19" i="15"/>
  <c r="Q19" i="15"/>
  <c r="P19" i="15"/>
  <c r="E19" i="15"/>
  <c r="U19" i="15" s="1"/>
  <c r="S18" i="15"/>
  <c r="R18" i="15"/>
  <c r="Q18" i="15"/>
  <c r="P18" i="15"/>
  <c r="E18" i="15"/>
  <c r="S17" i="15"/>
  <c r="R17" i="15"/>
  <c r="Q17" i="15"/>
  <c r="P17" i="15"/>
  <c r="E17" i="15"/>
  <c r="U17" i="15" s="1"/>
  <c r="V15" i="15"/>
  <c r="O15" i="15"/>
  <c r="N15" i="15"/>
  <c r="M15" i="15"/>
  <c r="L15" i="15"/>
  <c r="K15" i="15"/>
  <c r="J15" i="15"/>
  <c r="I15" i="15"/>
  <c r="S15" i="15" s="1"/>
  <c r="H15" i="15"/>
  <c r="R15" i="15" s="1"/>
  <c r="G15" i="15"/>
  <c r="F15" i="15"/>
  <c r="E15" i="15"/>
  <c r="C15" i="15"/>
  <c r="B15" i="15"/>
  <c r="U14" i="15"/>
  <c r="T14" i="15"/>
  <c r="S14" i="15"/>
  <c r="R14" i="15"/>
  <c r="Q14" i="15"/>
  <c r="P14" i="15"/>
  <c r="E14" i="15"/>
  <c r="S13" i="15"/>
  <c r="R13" i="15"/>
  <c r="Q13" i="15"/>
  <c r="P13" i="15"/>
  <c r="E13" i="15"/>
  <c r="U13" i="15" s="1"/>
  <c r="S12" i="15"/>
  <c r="R12" i="15"/>
  <c r="Q12" i="15"/>
  <c r="P12" i="15"/>
  <c r="E12" i="15"/>
  <c r="U12" i="15" s="1"/>
  <c r="S11" i="15"/>
  <c r="R11" i="15"/>
  <c r="Q11" i="15"/>
  <c r="P11" i="15"/>
  <c r="E11" i="15"/>
  <c r="T11" i="15" s="1"/>
  <c r="S10" i="15"/>
  <c r="R10" i="15"/>
  <c r="Q10" i="15"/>
  <c r="P10" i="15"/>
  <c r="E10" i="15"/>
  <c r="S9" i="15"/>
  <c r="R9" i="15"/>
  <c r="Q9" i="15"/>
  <c r="P9" i="15"/>
  <c r="E9" i="15"/>
  <c r="S93" i="14"/>
  <c r="R93" i="14"/>
  <c r="Q93" i="14"/>
  <c r="P93" i="14"/>
  <c r="E93" i="14"/>
  <c r="U93" i="14" s="1"/>
  <c r="S92" i="14"/>
  <c r="R92" i="14"/>
  <c r="Q92" i="14"/>
  <c r="P92" i="14"/>
  <c r="E92" i="14"/>
  <c r="U92" i="14" s="1"/>
  <c r="T91" i="14"/>
  <c r="S91" i="14"/>
  <c r="R91" i="14"/>
  <c r="Q91" i="14"/>
  <c r="P91" i="14"/>
  <c r="E91" i="14"/>
  <c r="U91" i="14" s="1"/>
  <c r="S90" i="14"/>
  <c r="R90" i="14"/>
  <c r="Q90" i="14"/>
  <c r="P90" i="14"/>
  <c r="E90" i="14"/>
  <c r="T90" i="14" s="1"/>
  <c r="S89" i="14"/>
  <c r="R89" i="14"/>
  <c r="Q89" i="14"/>
  <c r="P89" i="14"/>
  <c r="E89" i="14"/>
  <c r="U89" i="14" s="1"/>
  <c r="S88" i="14"/>
  <c r="R88" i="14"/>
  <c r="Q88" i="14"/>
  <c r="P88" i="14"/>
  <c r="E88" i="14"/>
  <c r="T88" i="14" s="1"/>
  <c r="S87" i="14"/>
  <c r="R87" i="14"/>
  <c r="Q87" i="14"/>
  <c r="P87" i="14"/>
  <c r="E87" i="14"/>
  <c r="S86" i="14"/>
  <c r="R86" i="14"/>
  <c r="Q86" i="14"/>
  <c r="P86" i="14"/>
  <c r="E86" i="14"/>
  <c r="U86" i="14" s="1"/>
  <c r="V72" i="14"/>
  <c r="O72" i="14"/>
  <c r="N72" i="14"/>
  <c r="M72" i="14"/>
  <c r="L72" i="14"/>
  <c r="K72" i="14"/>
  <c r="J72" i="14"/>
  <c r="I72" i="14"/>
  <c r="S72" i="14" s="1"/>
  <c r="H72" i="14"/>
  <c r="R72" i="14" s="1"/>
  <c r="G72" i="14"/>
  <c r="F72" i="14"/>
  <c r="C72" i="14"/>
  <c r="B72" i="14"/>
  <c r="V71" i="14"/>
  <c r="O71" i="14"/>
  <c r="N71" i="14"/>
  <c r="M71" i="14"/>
  <c r="L71" i="14"/>
  <c r="K71" i="14"/>
  <c r="J71" i="14"/>
  <c r="I71" i="14"/>
  <c r="S71" i="14" s="1"/>
  <c r="H71" i="14"/>
  <c r="R71" i="14" s="1"/>
  <c r="G71" i="14"/>
  <c r="F71" i="14"/>
  <c r="C71" i="14"/>
  <c r="B71" i="14"/>
  <c r="E71" i="14" s="1"/>
  <c r="V70" i="14"/>
  <c r="O70" i="14"/>
  <c r="N70" i="14"/>
  <c r="M70" i="14"/>
  <c r="L70" i="14"/>
  <c r="K70" i="14"/>
  <c r="J70" i="14"/>
  <c r="I70" i="14"/>
  <c r="S70" i="14" s="1"/>
  <c r="H70" i="14"/>
  <c r="G70" i="14"/>
  <c r="F70" i="14"/>
  <c r="C70" i="14"/>
  <c r="B70" i="14"/>
  <c r="E70" i="14" s="1"/>
  <c r="U69" i="14"/>
  <c r="T69" i="14"/>
  <c r="S69" i="14"/>
  <c r="R69" i="14"/>
  <c r="Q69" i="14"/>
  <c r="P69" i="14"/>
  <c r="E69" i="14"/>
  <c r="V67" i="14"/>
  <c r="O67" i="14"/>
  <c r="N67" i="14"/>
  <c r="M67" i="14"/>
  <c r="L67" i="14"/>
  <c r="K67" i="14"/>
  <c r="J67" i="14"/>
  <c r="I67" i="14"/>
  <c r="H67" i="14"/>
  <c r="G67" i="14"/>
  <c r="F67" i="14"/>
  <c r="C67" i="14"/>
  <c r="B67" i="14"/>
  <c r="V66" i="14"/>
  <c r="O66" i="14"/>
  <c r="N66" i="14"/>
  <c r="M66" i="14"/>
  <c r="L66" i="14"/>
  <c r="K66" i="14"/>
  <c r="J66" i="14"/>
  <c r="I66" i="14"/>
  <c r="S66" i="14" s="1"/>
  <c r="H66" i="14"/>
  <c r="G66" i="14"/>
  <c r="F66" i="14"/>
  <c r="C66" i="14"/>
  <c r="B66" i="14"/>
  <c r="E66" i="14" s="1"/>
  <c r="S65" i="14"/>
  <c r="R65" i="14"/>
  <c r="Q65" i="14"/>
  <c r="P65" i="14"/>
  <c r="E65" i="14"/>
  <c r="U65" i="14" s="1"/>
  <c r="U64" i="14"/>
  <c r="S64" i="14"/>
  <c r="R64" i="14"/>
  <c r="Q64" i="14"/>
  <c r="P64" i="14"/>
  <c r="E64" i="14"/>
  <c r="T64" i="14" s="1"/>
  <c r="S63" i="14"/>
  <c r="R63" i="14"/>
  <c r="Q63" i="14"/>
  <c r="P63" i="14"/>
  <c r="E63" i="14"/>
  <c r="U63" i="14" s="1"/>
  <c r="S62" i="14"/>
  <c r="R62" i="14"/>
  <c r="Q62" i="14"/>
  <c r="P62" i="14"/>
  <c r="E62" i="14"/>
  <c r="T61" i="14"/>
  <c r="S61" i="14"/>
  <c r="R61" i="14"/>
  <c r="Q61" i="14"/>
  <c r="P61" i="14"/>
  <c r="E61" i="14"/>
  <c r="U61" i="14" s="1"/>
  <c r="V59" i="14"/>
  <c r="O59" i="14"/>
  <c r="N59" i="14"/>
  <c r="M59" i="14"/>
  <c r="L59" i="14"/>
  <c r="K59" i="14"/>
  <c r="J59" i="14"/>
  <c r="I59" i="14"/>
  <c r="S59" i="14" s="1"/>
  <c r="H59" i="14"/>
  <c r="R59" i="14" s="1"/>
  <c r="G59" i="14"/>
  <c r="F59" i="14"/>
  <c r="C59" i="14"/>
  <c r="B59" i="14"/>
  <c r="E59" i="14" s="1"/>
  <c r="U58" i="14"/>
  <c r="T58" i="14"/>
  <c r="S58" i="14"/>
  <c r="R58" i="14"/>
  <c r="Q58" i="14"/>
  <c r="P58" i="14"/>
  <c r="E58" i="14"/>
  <c r="S57" i="14"/>
  <c r="R57" i="14"/>
  <c r="Q57" i="14"/>
  <c r="P57" i="14"/>
  <c r="E57" i="14"/>
  <c r="U57" i="14" s="1"/>
  <c r="S56" i="14"/>
  <c r="R56" i="14"/>
  <c r="Q56" i="14"/>
  <c r="P56" i="14"/>
  <c r="E56" i="14"/>
  <c r="U56" i="14" s="1"/>
  <c r="S55" i="14"/>
  <c r="R55" i="14"/>
  <c r="Q55" i="14"/>
  <c r="P55" i="14"/>
  <c r="E55" i="14"/>
  <c r="T55" i="14" s="1"/>
  <c r="V53" i="14"/>
  <c r="O53" i="14"/>
  <c r="N53" i="14"/>
  <c r="M53" i="14"/>
  <c r="L53" i="14"/>
  <c r="K53" i="14"/>
  <c r="J53" i="14"/>
  <c r="I53" i="14"/>
  <c r="S53" i="14" s="1"/>
  <c r="H53" i="14"/>
  <c r="R53" i="14" s="1"/>
  <c r="G53" i="14"/>
  <c r="F53" i="14"/>
  <c r="C53" i="14"/>
  <c r="B53" i="14"/>
  <c r="E53" i="14" s="1"/>
  <c r="S52" i="14"/>
  <c r="R52" i="14"/>
  <c r="Q52" i="14"/>
  <c r="P52" i="14"/>
  <c r="E52" i="14"/>
  <c r="U52" i="14" s="1"/>
  <c r="U51" i="14"/>
  <c r="S51" i="14"/>
  <c r="R51" i="14"/>
  <c r="Q51" i="14"/>
  <c r="P51" i="14"/>
  <c r="E51" i="14"/>
  <c r="T51" i="14" s="1"/>
  <c r="S50" i="14"/>
  <c r="R50" i="14"/>
  <c r="Q50" i="14"/>
  <c r="P50" i="14"/>
  <c r="E50" i="14"/>
  <c r="S49" i="14"/>
  <c r="R49" i="14"/>
  <c r="Q49" i="14"/>
  <c r="P49" i="14"/>
  <c r="E49" i="14"/>
  <c r="U49" i="14" s="1"/>
  <c r="S48" i="14"/>
  <c r="R48" i="14"/>
  <c r="Q48" i="14"/>
  <c r="P48" i="14"/>
  <c r="E48" i="14"/>
  <c r="T48" i="14" s="1"/>
  <c r="S47" i="14"/>
  <c r="R47" i="14"/>
  <c r="Q47" i="14"/>
  <c r="P47" i="14"/>
  <c r="E47" i="14"/>
  <c r="T47" i="14" s="1"/>
  <c r="S46" i="14"/>
  <c r="R46" i="14"/>
  <c r="Q46" i="14"/>
  <c r="P46" i="14"/>
  <c r="E46" i="14"/>
  <c r="S45" i="14"/>
  <c r="R45" i="14"/>
  <c r="Q45" i="14"/>
  <c r="P45" i="14"/>
  <c r="E45" i="14"/>
  <c r="S44" i="14"/>
  <c r="R44" i="14"/>
  <c r="Q44" i="14"/>
  <c r="P44" i="14"/>
  <c r="E44" i="14"/>
  <c r="U44" i="14" s="1"/>
  <c r="S43" i="14"/>
  <c r="R43" i="14"/>
  <c r="Q43" i="14"/>
  <c r="P43" i="14"/>
  <c r="E43" i="14"/>
  <c r="U42" i="14"/>
  <c r="S42" i="14"/>
  <c r="R42" i="14"/>
  <c r="Q42" i="14"/>
  <c r="P42" i="14"/>
  <c r="E42" i="14"/>
  <c r="T42" i="14" s="1"/>
  <c r="V40" i="14"/>
  <c r="S40" i="14"/>
  <c r="O40" i="14"/>
  <c r="N40" i="14"/>
  <c r="M40" i="14"/>
  <c r="L40" i="14"/>
  <c r="K40" i="14"/>
  <c r="J40" i="14"/>
  <c r="I40" i="14"/>
  <c r="H40" i="14"/>
  <c r="R40" i="14" s="1"/>
  <c r="G40" i="14"/>
  <c r="F40" i="14"/>
  <c r="C40" i="14"/>
  <c r="B40" i="14"/>
  <c r="E40" i="14" s="1"/>
  <c r="S39" i="14"/>
  <c r="R39" i="14"/>
  <c r="Q39" i="14"/>
  <c r="P39" i="14"/>
  <c r="E39" i="14"/>
  <c r="T39" i="14" s="1"/>
  <c r="S38" i="14"/>
  <c r="R38" i="14"/>
  <c r="Q38" i="14"/>
  <c r="P38" i="14"/>
  <c r="E38" i="14"/>
  <c r="U38" i="14" s="1"/>
  <c r="S37" i="14"/>
  <c r="R37" i="14"/>
  <c r="Q37" i="14"/>
  <c r="P37" i="14"/>
  <c r="E37" i="14"/>
  <c r="T37" i="14" s="1"/>
  <c r="T36" i="14"/>
  <c r="S36" i="14"/>
  <c r="R36" i="14"/>
  <c r="Q36" i="14"/>
  <c r="P36" i="14"/>
  <c r="E36" i="14"/>
  <c r="U36" i="14" s="1"/>
  <c r="U35" i="14"/>
  <c r="S35" i="14"/>
  <c r="R35" i="14"/>
  <c r="Q35" i="14"/>
  <c r="P35" i="14"/>
  <c r="E35" i="14"/>
  <c r="T35" i="14" s="1"/>
  <c r="V33" i="14"/>
  <c r="O33" i="14"/>
  <c r="N33" i="14"/>
  <c r="M33" i="14"/>
  <c r="L33" i="14"/>
  <c r="K33" i="14"/>
  <c r="J33" i="14"/>
  <c r="I33" i="14"/>
  <c r="S33" i="14" s="1"/>
  <c r="H33" i="14"/>
  <c r="G33" i="14"/>
  <c r="F33" i="14"/>
  <c r="C33" i="14"/>
  <c r="B33" i="14"/>
  <c r="S32" i="14"/>
  <c r="R32" i="14"/>
  <c r="Q32" i="14"/>
  <c r="P32" i="14"/>
  <c r="E32" i="14"/>
  <c r="V30" i="14"/>
  <c r="O30" i="14"/>
  <c r="N30" i="14"/>
  <c r="M30" i="14"/>
  <c r="L30" i="14"/>
  <c r="K30" i="14"/>
  <c r="J30" i="14"/>
  <c r="I30" i="14"/>
  <c r="H30" i="14"/>
  <c r="G30" i="14"/>
  <c r="F30" i="14"/>
  <c r="C30" i="14"/>
  <c r="B30" i="14"/>
  <c r="E30" i="14" s="1"/>
  <c r="S29" i="14"/>
  <c r="R29" i="14"/>
  <c r="Q29" i="14"/>
  <c r="P29" i="14"/>
  <c r="E29" i="14"/>
  <c r="T28" i="14"/>
  <c r="S28" i="14"/>
  <c r="R28" i="14"/>
  <c r="Q28" i="14"/>
  <c r="P28" i="14"/>
  <c r="E28" i="14"/>
  <c r="U28" i="14" s="1"/>
  <c r="U27" i="14"/>
  <c r="S27" i="14"/>
  <c r="R27" i="14"/>
  <c r="Q27" i="14"/>
  <c r="P27" i="14"/>
  <c r="E27" i="14"/>
  <c r="T27" i="14" s="1"/>
  <c r="T26" i="14"/>
  <c r="S26" i="14"/>
  <c r="R26" i="14"/>
  <c r="Q26" i="14"/>
  <c r="P26" i="14"/>
  <c r="E26" i="14"/>
  <c r="U26" i="14" s="1"/>
  <c r="V24" i="14"/>
  <c r="O24" i="14"/>
  <c r="N24" i="14"/>
  <c r="M24" i="14"/>
  <c r="L24" i="14"/>
  <c r="K24" i="14"/>
  <c r="J24" i="14"/>
  <c r="I24" i="14"/>
  <c r="S24" i="14" s="1"/>
  <c r="H24" i="14"/>
  <c r="R24" i="14" s="1"/>
  <c r="G24" i="14"/>
  <c r="F24" i="14"/>
  <c r="C24" i="14"/>
  <c r="B24" i="14"/>
  <c r="T23" i="14"/>
  <c r="S23" i="14"/>
  <c r="R23" i="14"/>
  <c r="Q23" i="14"/>
  <c r="P23" i="14"/>
  <c r="E23" i="14"/>
  <c r="U23" i="14" s="1"/>
  <c r="T22" i="14"/>
  <c r="S22" i="14"/>
  <c r="R22" i="14"/>
  <c r="Q22" i="14"/>
  <c r="P22" i="14"/>
  <c r="E22" i="14"/>
  <c r="U22" i="14" s="1"/>
  <c r="S21" i="14"/>
  <c r="R21" i="14"/>
  <c r="Q21" i="14"/>
  <c r="P21" i="14"/>
  <c r="E21" i="14"/>
  <c r="U21" i="14" s="1"/>
  <c r="S20" i="14"/>
  <c r="R20" i="14"/>
  <c r="Q20" i="14"/>
  <c r="P20" i="14"/>
  <c r="E20" i="14"/>
  <c r="U20" i="14" s="1"/>
  <c r="U19" i="14"/>
  <c r="S19" i="14"/>
  <c r="R19" i="14"/>
  <c r="Q19" i="14"/>
  <c r="P19" i="14"/>
  <c r="E19" i="14"/>
  <c r="T19" i="14" s="1"/>
  <c r="U18" i="14"/>
  <c r="S18" i="14"/>
  <c r="R18" i="14"/>
  <c r="Q18" i="14"/>
  <c r="P18" i="14"/>
  <c r="E18" i="14"/>
  <c r="T18" i="14" s="1"/>
  <c r="S17" i="14"/>
  <c r="R17" i="14"/>
  <c r="Q17" i="14"/>
  <c r="P17" i="14"/>
  <c r="E17" i="14"/>
  <c r="U17" i="14" s="1"/>
  <c r="V15" i="14"/>
  <c r="O15" i="14"/>
  <c r="N15" i="14"/>
  <c r="M15" i="14"/>
  <c r="L15" i="14"/>
  <c r="K15" i="14"/>
  <c r="J15" i="14"/>
  <c r="I15" i="14"/>
  <c r="S15" i="14" s="1"/>
  <c r="H15" i="14"/>
  <c r="G15" i="14"/>
  <c r="F15" i="14"/>
  <c r="C15" i="14"/>
  <c r="B15" i="14"/>
  <c r="T14" i="14"/>
  <c r="S14" i="14"/>
  <c r="R14" i="14"/>
  <c r="Q14" i="14"/>
  <c r="P14" i="14"/>
  <c r="E14" i="14"/>
  <c r="U14" i="14" s="1"/>
  <c r="S13" i="14"/>
  <c r="R13" i="14"/>
  <c r="Q13" i="14"/>
  <c r="P13" i="14"/>
  <c r="E13" i="14"/>
  <c r="U13" i="14" s="1"/>
  <c r="S12" i="14"/>
  <c r="R12" i="14"/>
  <c r="Q12" i="14"/>
  <c r="P12" i="14"/>
  <c r="E12" i="14"/>
  <c r="U12" i="14" s="1"/>
  <c r="S11" i="14"/>
  <c r="R11" i="14"/>
  <c r="Q11" i="14"/>
  <c r="P11" i="14"/>
  <c r="E11" i="14"/>
  <c r="T11" i="14" s="1"/>
  <c r="S10" i="14"/>
  <c r="R10" i="14"/>
  <c r="Q10" i="14"/>
  <c r="P10" i="14"/>
  <c r="T10" i="14" s="1"/>
  <c r="E10" i="14"/>
  <c r="U10" i="14" s="1"/>
  <c r="S9" i="14"/>
  <c r="R9" i="14"/>
  <c r="Q9" i="14"/>
  <c r="P9" i="14"/>
  <c r="E9" i="14"/>
  <c r="T9" i="14" s="1"/>
  <c r="S93" i="13"/>
  <c r="R93" i="13"/>
  <c r="Q93" i="13"/>
  <c r="P93" i="13"/>
  <c r="E93" i="13"/>
  <c r="S92" i="13"/>
  <c r="R92" i="13"/>
  <c r="Q92" i="13"/>
  <c r="P92" i="13"/>
  <c r="E92" i="13"/>
  <c r="T92" i="13" s="1"/>
  <c r="S91" i="13"/>
  <c r="R91" i="13"/>
  <c r="Q91" i="13"/>
  <c r="P91" i="13"/>
  <c r="E91" i="13"/>
  <c r="U91" i="13" s="1"/>
  <c r="S90" i="13"/>
  <c r="R90" i="13"/>
  <c r="Q90" i="13"/>
  <c r="P90" i="13"/>
  <c r="E90" i="13"/>
  <c r="T90" i="13" s="1"/>
  <c r="S89" i="13"/>
  <c r="R89" i="13"/>
  <c r="Q89" i="13"/>
  <c r="P89" i="13"/>
  <c r="E89" i="13"/>
  <c r="U89" i="13" s="1"/>
  <c r="S88" i="13"/>
  <c r="R88" i="13"/>
  <c r="Q88" i="13"/>
  <c r="P88" i="13"/>
  <c r="E88" i="13"/>
  <c r="T88" i="13" s="1"/>
  <c r="S87" i="13"/>
  <c r="R87" i="13"/>
  <c r="Q87" i="13"/>
  <c r="P87" i="13"/>
  <c r="E87" i="13"/>
  <c r="S86" i="13"/>
  <c r="R86" i="13"/>
  <c r="Q86" i="13"/>
  <c r="P86" i="13"/>
  <c r="E86" i="13"/>
  <c r="V72" i="13"/>
  <c r="O72" i="13"/>
  <c r="N72" i="13"/>
  <c r="M72" i="13"/>
  <c r="L72" i="13"/>
  <c r="K72" i="13"/>
  <c r="J72" i="13"/>
  <c r="I72" i="13"/>
  <c r="S72" i="13" s="1"/>
  <c r="H72" i="13"/>
  <c r="G72" i="13"/>
  <c r="F72" i="13"/>
  <c r="C72" i="13"/>
  <c r="B72" i="13"/>
  <c r="V71" i="13"/>
  <c r="O71" i="13"/>
  <c r="N71" i="13"/>
  <c r="M71" i="13"/>
  <c r="L71" i="13"/>
  <c r="K71" i="13"/>
  <c r="J71" i="13"/>
  <c r="I71" i="13"/>
  <c r="H71" i="13"/>
  <c r="G71" i="13"/>
  <c r="F71" i="13"/>
  <c r="C71" i="13"/>
  <c r="B71" i="13"/>
  <c r="V70" i="13"/>
  <c r="O70" i="13"/>
  <c r="N70" i="13"/>
  <c r="M70" i="13"/>
  <c r="L70" i="13"/>
  <c r="K70" i="13"/>
  <c r="J70" i="13"/>
  <c r="I70" i="13"/>
  <c r="H70" i="13"/>
  <c r="R70" i="13" s="1"/>
  <c r="G70" i="13"/>
  <c r="F70" i="13"/>
  <c r="C70" i="13"/>
  <c r="E70" i="13" s="1"/>
  <c r="B70" i="13"/>
  <c r="S69" i="13"/>
  <c r="R69" i="13"/>
  <c r="Q69" i="13"/>
  <c r="P69" i="13"/>
  <c r="E69" i="13"/>
  <c r="V67" i="13"/>
  <c r="O67" i="13"/>
  <c r="N67" i="13"/>
  <c r="M67" i="13"/>
  <c r="L67" i="13"/>
  <c r="K67" i="13"/>
  <c r="J67" i="13"/>
  <c r="I67" i="13"/>
  <c r="S67" i="13" s="1"/>
  <c r="H67" i="13"/>
  <c r="G67" i="13"/>
  <c r="F67" i="13"/>
  <c r="C67" i="13"/>
  <c r="E67" i="13" s="1"/>
  <c r="B67" i="13"/>
  <c r="V66" i="13"/>
  <c r="O66" i="13"/>
  <c r="N66" i="13"/>
  <c r="M66" i="13"/>
  <c r="L66" i="13"/>
  <c r="K66" i="13"/>
  <c r="J66" i="13"/>
  <c r="I66" i="13"/>
  <c r="S66" i="13" s="1"/>
  <c r="H66" i="13"/>
  <c r="G66" i="13"/>
  <c r="F66" i="13"/>
  <c r="E66" i="13"/>
  <c r="C66" i="13"/>
  <c r="B66" i="13"/>
  <c r="S65" i="13"/>
  <c r="R65" i="13"/>
  <c r="Q65" i="13"/>
  <c r="P65" i="13"/>
  <c r="E65" i="13"/>
  <c r="U65" i="13" s="1"/>
  <c r="S64" i="13"/>
  <c r="R64" i="13"/>
  <c r="Q64" i="13"/>
  <c r="P64" i="13"/>
  <c r="E64" i="13"/>
  <c r="U64" i="13" s="1"/>
  <c r="U63" i="13"/>
  <c r="S63" i="13"/>
  <c r="R63" i="13"/>
  <c r="Q63" i="13"/>
  <c r="P63" i="13"/>
  <c r="E63" i="13"/>
  <c r="T63" i="13" s="1"/>
  <c r="S62" i="13"/>
  <c r="R62" i="13"/>
  <c r="Q62" i="13"/>
  <c r="P62" i="13"/>
  <c r="E62" i="13"/>
  <c r="U62" i="13" s="1"/>
  <c r="S61" i="13"/>
  <c r="R61" i="13"/>
  <c r="Q61" i="13"/>
  <c r="P61" i="13"/>
  <c r="E61" i="13"/>
  <c r="V59" i="13"/>
  <c r="O59" i="13"/>
  <c r="N59" i="13"/>
  <c r="M59" i="13"/>
  <c r="L59" i="13"/>
  <c r="K59" i="13"/>
  <c r="J59" i="13"/>
  <c r="I59" i="13"/>
  <c r="S59" i="13" s="1"/>
  <c r="H59" i="13"/>
  <c r="G59" i="13"/>
  <c r="F59" i="13"/>
  <c r="C59" i="13"/>
  <c r="B59" i="13"/>
  <c r="T58" i="13"/>
  <c r="S58" i="13"/>
  <c r="R58" i="13"/>
  <c r="Q58" i="13"/>
  <c r="P58" i="13"/>
  <c r="E58" i="13"/>
  <c r="U58" i="13" s="1"/>
  <c r="S57" i="13"/>
  <c r="R57" i="13"/>
  <c r="Q57" i="13"/>
  <c r="P57" i="13"/>
  <c r="E57" i="13"/>
  <c r="U57" i="13" s="1"/>
  <c r="S56" i="13"/>
  <c r="R56" i="13"/>
  <c r="Q56" i="13"/>
  <c r="P56" i="13"/>
  <c r="E56" i="13"/>
  <c r="U56" i="13" s="1"/>
  <c r="S55" i="13"/>
  <c r="R55" i="13"/>
  <c r="Q55" i="13"/>
  <c r="P55" i="13"/>
  <c r="E55" i="13"/>
  <c r="T55" i="13" s="1"/>
  <c r="V53" i="13"/>
  <c r="O53" i="13"/>
  <c r="N53" i="13"/>
  <c r="M53" i="13"/>
  <c r="L53" i="13"/>
  <c r="K53" i="13"/>
  <c r="J53" i="13"/>
  <c r="I53" i="13"/>
  <c r="H53" i="13"/>
  <c r="G53" i="13"/>
  <c r="F53" i="13"/>
  <c r="C53" i="13"/>
  <c r="B53" i="13"/>
  <c r="S52" i="13"/>
  <c r="R52" i="13"/>
  <c r="Q52" i="13"/>
  <c r="P52" i="13"/>
  <c r="E52" i="13"/>
  <c r="U52" i="13" s="1"/>
  <c r="S51" i="13"/>
  <c r="R51" i="13"/>
  <c r="Q51" i="13"/>
  <c r="P51" i="13"/>
  <c r="E51" i="13"/>
  <c r="T51" i="13" s="1"/>
  <c r="S50" i="13"/>
  <c r="R50" i="13"/>
  <c r="Q50" i="13"/>
  <c r="P50" i="13"/>
  <c r="E50" i="13"/>
  <c r="U49" i="13"/>
  <c r="S49" i="13"/>
  <c r="R49" i="13"/>
  <c r="Q49" i="13"/>
  <c r="P49" i="13"/>
  <c r="E49" i="13"/>
  <c r="T49" i="13" s="1"/>
  <c r="S48" i="13"/>
  <c r="R48" i="13"/>
  <c r="Q48" i="13"/>
  <c r="P48" i="13"/>
  <c r="E48" i="13"/>
  <c r="U48" i="13" s="1"/>
  <c r="S47" i="13"/>
  <c r="R47" i="13"/>
  <c r="Q47" i="13"/>
  <c r="P47" i="13"/>
  <c r="E47" i="13"/>
  <c r="T47" i="13" s="1"/>
  <c r="S46" i="13"/>
  <c r="R46" i="13"/>
  <c r="Q46" i="13"/>
  <c r="P46" i="13"/>
  <c r="E46" i="13"/>
  <c r="U46" i="13" s="1"/>
  <c r="S45" i="13"/>
  <c r="R45" i="13"/>
  <c r="Q45" i="13"/>
  <c r="P45" i="13"/>
  <c r="E45" i="13"/>
  <c r="T45" i="13" s="1"/>
  <c r="S44" i="13"/>
  <c r="R44" i="13"/>
  <c r="Q44" i="13"/>
  <c r="P44" i="13"/>
  <c r="E44" i="13"/>
  <c r="U43" i="13"/>
  <c r="S43" i="13"/>
  <c r="R43" i="13"/>
  <c r="Q43" i="13"/>
  <c r="P43" i="13"/>
  <c r="E43" i="13"/>
  <c r="T43" i="13" s="1"/>
  <c r="T42" i="13"/>
  <c r="S42" i="13"/>
  <c r="R42" i="13"/>
  <c r="Q42" i="13"/>
  <c r="P42" i="13"/>
  <c r="E42" i="13"/>
  <c r="U42" i="13" s="1"/>
  <c r="V40" i="13"/>
  <c r="O40" i="13"/>
  <c r="N40" i="13"/>
  <c r="M40" i="13"/>
  <c r="L40" i="13"/>
  <c r="K40" i="13"/>
  <c r="J40" i="13"/>
  <c r="I40" i="13"/>
  <c r="S40" i="13" s="1"/>
  <c r="H40" i="13"/>
  <c r="P40" i="13" s="1"/>
  <c r="G40" i="13"/>
  <c r="F40" i="13"/>
  <c r="C40" i="13"/>
  <c r="B40" i="13"/>
  <c r="E40" i="13" s="1"/>
  <c r="U39" i="13"/>
  <c r="T39" i="13"/>
  <c r="S39" i="13"/>
  <c r="R39" i="13"/>
  <c r="Q39" i="13"/>
  <c r="P39" i="13"/>
  <c r="E39" i="13"/>
  <c r="S38" i="13"/>
  <c r="R38" i="13"/>
  <c r="Q38" i="13"/>
  <c r="P38" i="13"/>
  <c r="E38" i="13"/>
  <c r="U38" i="13" s="1"/>
  <c r="S37" i="13"/>
  <c r="R37" i="13"/>
  <c r="Q37" i="13"/>
  <c r="P37" i="13"/>
  <c r="E37" i="13"/>
  <c r="S36" i="13"/>
  <c r="R36" i="13"/>
  <c r="Q36" i="13"/>
  <c r="P36" i="13"/>
  <c r="E36" i="13"/>
  <c r="U36" i="13" s="1"/>
  <c r="U35" i="13"/>
  <c r="S35" i="13"/>
  <c r="R35" i="13"/>
  <c r="Q35" i="13"/>
  <c r="P35" i="13"/>
  <c r="E35" i="13"/>
  <c r="V33" i="13"/>
  <c r="O33" i="13"/>
  <c r="N33" i="13"/>
  <c r="M33" i="13"/>
  <c r="L33" i="13"/>
  <c r="K33" i="13"/>
  <c r="J33" i="13"/>
  <c r="I33" i="13"/>
  <c r="S33" i="13" s="1"/>
  <c r="H33" i="13"/>
  <c r="R33" i="13" s="1"/>
  <c r="G33" i="13"/>
  <c r="F33" i="13"/>
  <c r="C33" i="13"/>
  <c r="B33" i="13"/>
  <c r="E33" i="13" s="1"/>
  <c r="S32" i="13"/>
  <c r="R32" i="13"/>
  <c r="Q32" i="13"/>
  <c r="P32" i="13"/>
  <c r="E32" i="13"/>
  <c r="U32" i="13" s="1"/>
  <c r="V30" i="13"/>
  <c r="O30" i="13"/>
  <c r="N30" i="13"/>
  <c r="M30" i="13"/>
  <c r="L30" i="13"/>
  <c r="K30" i="13"/>
  <c r="J30" i="13"/>
  <c r="I30" i="13"/>
  <c r="S30" i="13" s="1"/>
  <c r="H30" i="13"/>
  <c r="G30" i="13"/>
  <c r="F30" i="13"/>
  <c r="C30" i="13"/>
  <c r="E30" i="13" s="1"/>
  <c r="B30" i="13"/>
  <c r="S29" i="13"/>
  <c r="R29" i="13"/>
  <c r="Q29" i="13"/>
  <c r="P29" i="13"/>
  <c r="E29" i="13"/>
  <c r="T28" i="13"/>
  <c r="S28" i="13"/>
  <c r="R28" i="13"/>
  <c r="Q28" i="13"/>
  <c r="P28" i="13"/>
  <c r="E28" i="13"/>
  <c r="U28" i="13" s="1"/>
  <c r="S27" i="13"/>
  <c r="R27" i="13"/>
  <c r="Q27" i="13"/>
  <c r="P27" i="13"/>
  <c r="E27" i="13"/>
  <c r="T27" i="13" s="1"/>
  <c r="S26" i="13"/>
  <c r="R26" i="13"/>
  <c r="Q26" i="13"/>
  <c r="P26" i="13"/>
  <c r="E26" i="13"/>
  <c r="U26" i="13" s="1"/>
  <c r="V24" i="13"/>
  <c r="O24" i="13"/>
  <c r="N24" i="13"/>
  <c r="M24" i="13"/>
  <c r="L24" i="13"/>
  <c r="K24" i="13"/>
  <c r="J24" i="13"/>
  <c r="I24" i="13"/>
  <c r="S24" i="13" s="1"/>
  <c r="H24" i="13"/>
  <c r="G24" i="13"/>
  <c r="F24" i="13"/>
  <c r="C24" i="13"/>
  <c r="B24" i="13"/>
  <c r="E24" i="13" s="1"/>
  <c r="S23" i="13"/>
  <c r="R23" i="13"/>
  <c r="Q23" i="13"/>
  <c r="P23" i="13"/>
  <c r="E23" i="13"/>
  <c r="U23" i="13" s="1"/>
  <c r="S22" i="13"/>
  <c r="R22" i="13"/>
  <c r="Q22" i="13"/>
  <c r="P22" i="13"/>
  <c r="E22" i="13"/>
  <c r="T22" i="13" s="1"/>
  <c r="S21" i="13"/>
  <c r="R21" i="13"/>
  <c r="Q21" i="13"/>
  <c r="P21" i="13"/>
  <c r="E21" i="13"/>
  <c r="U21" i="13" s="1"/>
  <c r="S20" i="13"/>
  <c r="R20" i="13"/>
  <c r="Q20" i="13"/>
  <c r="P20" i="13"/>
  <c r="E20" i="13"/>
  <c r="U19" i="13"/>
  <c r="T19" i="13"/>
  <c r="S19" i="13"/>
  <c r="R19" i="13"/>
  <c r="Q19" i="13"/>
  <c r="P19" i="13"/>
  <c r="E19" i="13"/>
  <c r="U18" i="13"/>
  <c r="S18" i="13"/>
  <c r="R18" i="13"/>
  <c r="Q18" i="13"/>
  <c r="P18" i="13"/>
  <c r="E18" i="13"/>
  <c r="T18" i="13" s="1"/>
  <c r="S17" i="13"/>
  <c r="R17" i="13"/>
  <c r="Q17" i="13"/>
  <c r="P17" i="13"/>
  <c r="E17" i="13"/>
  <c r="U17" i="13" s="1"/>
  <c r="V15" i="13"/>
  <c r="O15" i="13"/>
  <c r="N15" i="13"/>
  <c r="M15" i="13"/>
  <c r="L15" i="13"/>
  <c r="K15" i="13"/>
  <c r="J15" i="13"/>
  <c r="I15" i="13"/>
  <c r="S15" i="13" s="1"/>
  <c r="H15" i="13"/>
  <c r="R15" i="13" s="1"/>
  <c r="G15" i="13"/>
  <c r="F15" i="13"/>
  <c r="C15" i="13"/>
  <c r="E15" i="13" s="1"/>
  <c r="B15" i="13"/>
  <c r="S14" i="13"/>
  <c r="R14" i="13"/>
  <c r="Q14" i="13"/>
  <c r="P14" i="13"/>
  <c r="E14" i="13"/>
  <c r="T13" i="13"/>
  <c r="S13" i="13"/>
  <c r="R13" i="13"/>
  <c r="Q13" i="13"/>
  <c r="P13" i="13"/>
  <c r="E13" i="13"/>
  <c r="U13" i="13" s="1"/>
  <c r="S12" i="13"/>
  <c r="R12" i="13"/>
  <c r="Q12" i="13"/>
  <c r="P12" i="13"/>
  <c r="E12" i="13"/>
  <c r="U12" i="13" s="1"/>
  <c r="S11" i="13"/>
  <c r="R11" i="13"/>
  <c r="Q11" i="13"/>
  <c r="P11" i="13"/>
  <c r="E11" i="13"/>
  <c r="U11" i="13" s="1"/>
  <c r="S10" i="13"/>
  <c r="R10" i="13"/>
  <c r="Q10" i="13"/>
  <c r="P10" i="13"/>
  <c r="E10" i="13"/>
  <c r="T10" i="13" s="1"/>
  <c r="S9" i="13"/>
  <c r="R9" i="13"/>
  <c r="Q9" i="13"/>
  <c r="P9" i="13"/>
  <c r="E9" i="13"/>
  <c r="U9" i="13" s="1"/>
  <c r="S93" i="12"/>
  <c r="R93" i="12"/>
  <c r="Q93" i="12"/>
  <c r="P93" i="12"/>
  <c r="E93" i="12"/>
  <c r="T93" i="12" s="1"/>
  <c r="S92" i="12"/>
  <c r="R92" i="12"/>
  <c r="Q92" i="12"/>
  <c r="P92" i="12"/>
  <c r="E92" i="12"/>
  <c r="S91" i="12"/>
  <c r="R91" i="12"/>
  <c r="Q91" i="12"/>
  <c r="P91" i="12"/>
  <c r="E91" i="12"/>
  <c r="T90" i="12"/>
  <c r="S90" i="12"/>
  <c r="R90" i="12"/>
  <c r="Q90" i="12"/>
  <c r="P90" i="12"/>
  <c r="E90" i="12"/>
  <c r="U90" i="12" s="1"/>
  <c r="S89" i="12"/>
  <c r="R89" i="12"/>
  <c r="Q89" i="12"/>
  <c r="P89" i="12"/>
  <c r="E89" i="12"/>
  <c r="U89" i="12" s="1"/>
  <c r="S88" i="12"/>
  <c r="R88" i="12"/>
  <c r="Q88" i="12"/>
  <c r="P88" i="12"/>
  <c r="E88" i="12"/>
  <c r="U88" i="12" s="1"/>
  <c r="S87" i="12"/>
  <c r="R87" i="12"/>
  <c r="Q87" i="12"/>
  <c r="P87" i="12"/>
  <c r="E87" i="12"/>
  <c r="T87" i="12" s="1"/>
  <c r="T86" i="12"/>
  <c r="S86" i="12"/>
  <c r="R86" i="12"/>
  <c r="Q86" i="12"/>
  <c r="P86" i="12"/>
  <c r="E86" i="12"/>
  <c r="U86" i="12" s="1"/>
  <c r="V72" i="12"/>
  <c r="O72" i="12"/>
  <c r="N72" i="12"/>
  <c r="M72" i="12"/>
  <c r="L72" i="12"/>
  <c r="K72" i="12"/>
  <c r="J72" i="12"/>
  <c r="I72" i="12"/>
  <c r="H72" i="12"/>
  <c r="G72" i="12"/>
  <c r="F72" i="12"/>
  <c r="C72" i="12"/>
  <c r="B72" i="12"/>
  <c r="V71" i="12"/>
  <c r="O71" i="12"/>
  <c r="N71" i="12"/>
  <c r="M71" i="12"/>
  <c r="L71" i="12"/>
  <c r="K71" i="12"/>
  <c r="J71" i="12"/>
  <c r="I71" i="12"/>
  <c r="H71" i="12"/>
  <c r="R71" i="12" s="1"/>
  <c r="G71" i="12"/>
  <c r="F71" i="12"/>
  <c r="C71" i="12"/>
  <c r="B71" i="12"/>
  <c r="V70" i="12"/>
  <c r="O70" i="12"/>
  <c r="N70" i="12"/>
  <c r="M70" i="12"/>
  <c r="L70" i="12"/>
  <c r="K70" i="12"/>
  <c r="J70" i="12"/>
  <c r="I70" i="12"/>
  <c r="S70" i="12" s="1"/>
  <c r="H70" i="12"/>
  <c r="R70" i="12" s="1"/>
  <c r="G70" i="12"/>
  <c r="F70" i="12"/>
  <c r="E70" i="12"/>
  <c r="C70" i="12"/>
  <c r="B70" i="12"/>
  <c r="T69" i="12"/>
  <c r="S69" i="12"/>
  <c r="R69" i="12"/>
  <c r="Q69" i="12"/>
  <c r="U69" i="12" s="1"/>
  <c r="P69" i="12"/>
  <c r="E69" i="12"/>
  <c r="V67" i="12"/>
  <c r="O67" i="12"/>
  <c r="N67" i="12"/>
  <c r="M67" i="12"/>
  <c r="L67" i="12"/>
  <c r="K67" i="12"/>
  <c r="J67" i="12"/>
  <c r="I67" i="12"/>
  <c r="S67" i="12" s="1"/>
  <c r="H67" i="12"/>
  <c r="G67" i="12"/>
  <c r="F67" i="12"/>
  <c r="C67" i="12"/>
  <c r="B67" i="12"/>
  <c r="V66" i="12"/>
  <c r="O66" i="12"/>
  <c r="N66" i="12"/>
  <c r="M66" i="12"/>
  <c r="L66" i="12"/>
  <c r="K66" i="12"/>
  <c r="J66" i="12"/>
  <c r="I66" i="12"/>
  <c r="H66" i="12"/>
  <c r="G66" i="12"/>
  <c r="F66" i="12"/>
  <c r="C66" i="12"/>
  <c r="B66" i="12"/>
  <c r="T65" i="12"/>
  <c r="S65" i="12"/>
  <c r="R65" i="12"/>
  <c r="Q65" i="12"/>
  <c r="P65" i="12"/>
  <c r="E65" i="12"/>
  <c r="U65" i="12" s="1"/>
  <c r="U64" i="12"/>
  <c r="S64" i="12"/>
  <c r="R64" i="12"/>
  <c r="Q64" i="12"/>
  <c r="P64" i="12"/>
  <c r="E64" i="12"/>
  <c r="T64" i="12" s="1"/>
  <c r="S63" i="12"/>
  <c r="R63" i="12"/>
  <c r="Q63" i="12"/>
  <c r="P63" i="12"/>
  <c r="E63" i="12"/>
  <c r="U63" i="12" s="1"/>
  <c r="S62" i="12"/>
  <c r="R62" i="12"/>
  <c r="Q62" i="12"/>
  <c r="P62" i="12"/>
  <c r="E62" i="12"/>
  <c r="T61" i="12"/>
  <c r="S61" i="12"/>
  <c r="R61" i="12"/>
  <c r="Q61" i="12"/>
  <c r="P61" i="12"/>
  <c r="E61" i="12"/>
  <c r="U61" i="12" s="1"/>
  <c r="V59" i="12"/>
  <c r="O59" i="12"/>
  <c r="N59" i="12"/>
  <c r="M59" i="12"/>
  <c r="L59" i="12"/>
  <c r="K59" i="12"/>
  <c r="J59" i="12"/>
  <c r="I59" i="12"/>
  <c r="S59" i="12" s="1"/>
  <c r="H59" i="12"/>
  <c r="R59" i="12" s="1"/>
  <c r="G59" i="12"/>
  <c r="F59" i="12"/>
  <c r="C59" i="12"/>
  <c r="B59" i="12"/>
  <c r="E59" i="12" s="1"/>
  <c r="S58" i="12"/>
  <c r="R58" i="12"/>
  <c r="Q58" i="12"/>
  <c r="P58" i="12"/>
  <c r="E58" i="12"/>
  <c r="U58" i="12" s="1"/>
  <c r="S57" i="12"/>
  <c r="R57" i="12"/>
  <c r="Q57" i="12"/>
  <c r="P57" i="12"/>
  <c r="E57" i="12"/>
  <c r="U57" i="12" s="1"/>
  <c r="S56" i="12"/>
  <c r="R56" i="12"/>
  <c r="Q56" i="12"/>
  <c r="P56" i="12"/>
  <c r="E56" i="12"/>
  <c r="U56" i="12" s="1"/>
  <c r="S55" i="12"/>
  <c r="R55" i="12"/>
  <c r="Q55" i="12"/>
  <c r="P55" i="12"/>
  <c r="E55" i="12"/>
  <c r="U55" i="12" s="1"/>
  <c r="V53" i="12"/>
  <c r="O53" i="12"/>
  <c r="N53" i="12"/>
  <c r="M53" i="12"/>
  <c r="L53" i="12"/>
  <c r="K53" i="12"/>
  <c r="J53" i="12"/>
  <c r="I53" i="12"/>
  <c r="S53" i="12" s="1"/>
  <c r="H53" i="12"/>
  <c r="R53" i="12" s="1"/>
  <c r="G53" i="12"/>
  <c r="F53" i="12"/>
  <c r="C53" i="12"/>
  <c r="E53" i="12" s="1"/>
  <c r="B53" i="12"/>
  <c r="S52" i="12"/>
  <c r="R52" i="12"/>
  <c r="Q52" i="12"/>
  <c r="P52" i="12"/>
  <c r="E52" i="12"/>
  <c r="U52" i="12" s="1"/>
  <c r="S51" i="12"/>
  <c r="R51" i="12"/>
  <c r="Q51" i="12"/>
  <c r="P51" i="12"/>
  <c r="E51" i="12"/>
  <c r="U51" i="12" s="1"/>
  <c r="S50" i="12"/>
  <c r="R50" i="12"/>
  <c r="Q50" i="12"/>
  <c r="P50" i="12"/>
  <c r="E50" i="12"/>
  <c r="T50" i="12" s="1"/>
  <c r="S49" i="12"/>
  <c r="R49" i="12"/>
  <c r="Q49" i="12"/>
  <c r="P49" i="12"/>
  <c r="E49" i="12"/>
  <c r="U49" i="12" s="1"/>
  <c r="S48" i="12"/>
  <c r="R48" i="12"/>
  <c r="Q48" i="12"/>
  <c r="P48" i="12"/>
  <c r="E48" i="12"/>
  <c r="T48" i="12" s="1"/>
  <c r="S47" i="12"/>
  <c r="R47" i="12"/>
  <c r="Q47" i="12"/>
  <c r="P47" i="12"/>
  <c r="E47" i="12"/>
  <c r="S46" i="12"/>
  <c r="R46" i="12"/>
  <c r="Q46" i="12"/>
  <c r="P46" i="12"/>
  <c r="E46" i="12"/>
  <c r="T45" i="12"/>
  <c r="S45" i="12"/>
  <c r="R45" i="12"/>
  <c r="Q45" i="12"/>
  <c r="P45" i="12"/>
  <c r="E45" i="12"/>
  <c r="U45" i="12" s="1"/>
  <c r="S44" i="12"/>
  <c r="R44" i="12"/>
  <c r="Q44" i="12"/>
  <c r="P44" i="12"/>
  <c r="E44" i="12"/>
  <c r="U44" i="12" s="1"/>
  <c r="S43" i="12"/>
  <c r="R43" i="12"/>
  <c r="Q43" i="12"/>
  <c r="P43" i="12"/>
  <c r="E43" i="12"/>
  <c r="S42" i="12"/>
  <c r="R42" i="12"/>
  <c r="Q42" i="12"/>
  <c r="P42" i="12"/>
  <c r="E42" i="12"/>
  <c r="T42" i="12" s="1"/>
  <c r="V40" i="12"/>
  <c r="O40" i="12"/>
  <c r="N40" i="12"/>
  <c r="M40" i="12"/>
  <c r="L40" i="12"/>
  <c r="K40" i="12"/>
  <c r="J40" i="12"/>
  <c r="I40" i="12"/>
  <c r="H40" i="12"/>
  <c r="G40" i="12"/>
  <c r="F40" i="12"/>
  <c r="C40" i="12"/>
  <c r="B40" i="12"/>
  <c r="E40" i="12" s="1"/>
  <c r="S39" i="12"/>
  <c r="R39" i="12"/>
  <c r="Q39" i="12"/>
  <c r="P39" i="12"/>
  <c r="E39" i="12"/>
  <c r="U39" i="12" s="1"/>
  <c r="S38" i="12"/>
  <c r="R38" i="12"/>
  <c r="Q38" i="12"/>
  <c r="P38" i="12"/>
  <c r="E38" i="12"/>
  <c r="T38" i="12" s="1"/>
  <c r="T37" i="12"/>
  <c r="S37" i="12"/>
  <c r="R37" i="12"/>
  <c r="Q37" i="12"/>
  <c r="P37" i="12"/>
  <c r="E37" i="12"/>
  <c r="U37" i="12" s="1"/>
  <c r="S36" i="12"/>
  <c r="R36" i="12"/>
  <c r="Q36" i="12"/>
  <c r="U36" i="12" s="1"/>
  <c r="P36" i="12"/>
  <c r="E36" i="12"/>
  <c r="S35" i="12"/>
  <c r="R35" i="12"/>
  <c r="Q35" i="12"/>
  <c r="P35" i="12"/>
  <c r="E35" i="12"/>
  <c r="U35" i="12" s="1"/>
  <c r="V33" i="12"/>
  <c r="O33" i="12"/>
  <c r="N33" i="12"/>
  <c r="M33" i="12"/>
  <c r="L33" i="12"/>
  <c r="K33" i="12"/>
  <c r="J33" i="12"/>
  <c r="I33" i="12"/>
  <c r="H33" i="12"/>
  <c r="G33" i="12"/>
  <c r="F33" i="12"/>
  <c r="C33" i="12"/>
  <c r="B33" i="12"/>
  <c r="E33" i="12" s="1"/>
  <c r="U32" i="12"/>
  <c r="S32" i="12"/>
  <c r="R32" i="12"/>
  <c r="Q32" i="12"/>
  <c r="P32" i="12"/>
  <c r="E32" i="12"/>
  <c r="V30" i="12"/>
  <c r="S30" i="12"/>
  <c r="O30" i="12"/>
  <c r="N30" i="12"/>
  <c r="M30" i="12"/>
  <c r="L30" i="12"/>
  <c r="K30" i="12"/>
  <c r="J30" i="12"/>
  <c r="I30" i="12"/>
  <c r="Q30" i="12" s="1"/>
  <c r="H30" i="12"/>
  <c r="G30" i="12"/>
  <c r="F30" i="12"/>
  <c r="C30" i="12"/>
  <c r="B30" i="12"/>
  <c r="E30" i="12" s="1"/>
  <c r="S29" i="12"/>
  <c r="R29" i="12"/>
  <c r="Q29" i="12"/>
  <c r="P29" i="12"/>
  <c r="E29" i="12"/>
  <c r="U29" i="12" s="1"/>
  <c r="S28" i="12"/>
  <c r="R28" i="12"/>
  <c r="Q28" i="12"/>
  <c r="P28" i="12"/>
  <c r="E28" i="12"/>
  <c r="T28" i="12" s="1"/>
  <c r="S27" i="12"/>
  <c r="R27" i="12"/>
  <c r="Q27" i="12"/>
  <c r="P27" i="12"/>
  <c r="E27" i="12"/>
  <c r="S26" i="12"/>
  <c r="R26" i="12"/>
  <c r="Q26" i="12"/>
  <c r="P26" i="12"/>
  <c r="E26" i="12"/>
  <c r="V24" i="12"/>
  <c r="O24" i="12"/>
  <c r="N24" i="12"/>
  <c r="M24" i="12"/>
  <c r="L24" i="12"/>
  <c r="K24" i="12"/>
  <c r="J24" i="12"/>
  <c r="I24" i="12"/>
  <c r="S24" i="12" s="1"/>
  <c r="H24" i="12"/>
  <c r="G24" i="12"/>
  <c r="F24" i="12"/>
  <c r="C24" i="12"/>
  <c r="B24" i="12"/>
  <c r="E24" i="12" s="1"/>
  <c r="T23" i="12"/>
  <c r="S23" i="12"/>
  <c r="R23" i="12"/>
  <c r="Q23" i="12"/>
  <c r="P23" i="12"/>
  <c r="E23" i="12"/>
  <c r="U23" i="12" s="1"/>
  <c r="U22" i="12"/>
  <c r="S22" i="12"/>
  <c r="R22" i="12"/>
  <c r="Q22" i="12"/>
  <c r="P22" i="12"/>
  <c r="E22" i="12"/>
  <c r="T22" i="12" s="1"/>
  <c r="S21" i="12"/>
  <c r="R21" i="12"/>
  <c r="Q21" i="12"/>
  <c r="P21" i="12"/>
  <c r="E21" i="12"/>
  <c r="U21" i="12" s="1"/>
  <c r="S20" i="12"/>
  <c r="R20" i="12"/>
  <c r="Q20" i="12"/>
  <c r="P20" i="12"/>
  <c r="E20" i="12"/>
  <c r="U20" i="12" s="1"/>
  <c r="S19" i="12"/>
  <c r="R19" i="12"/>
  <c r="Q19" i="12"/>
  <c r="P19" i="12"/>
  <c r="E19" i="12"/>
  <c r="U19" i="12" s="1"/>
  <c r="S18" i="12"/>
  <c r="R18" i="12"/>
  <c r="Q18" i="12"/>
  <c r="P18" i="12"/>
  <c r="E18" i="12"/>
  <c r="T17" i="12"/>
  <c r="S17" i="12"/>
  <c r="R17" i="12"/>
  <c r="Q17" i="12"/>
  <c r="P17" i="12"/>
  <c r="E17" i="12"/>
  <c r="U17" i="12" s="1"/>
  <c r="V15" i="12"/>
  <c r="O15" i="12"/>
  <c r="N15" i="12"/>
  <c r="M15" i="12"/>
  <c r="L15" i="12"/>
  <c r="K15" i="12"/>
  <c r="J15" i="12"/>
  <c r="I15" i="12"/>
  <c r="H15" i="12"/>
  <c r="P15" i="12" s="1"/>
  <c r="G15" i="12"/>
  <c r="F15" i="12"/>
  <c r="C15" i="12"/>
  <c r="E15" i="12" s="1"/>
  <c r="B15" i="12"/>
  <c r="S14" i="12"/>
  <c r="R14" i="12"/>
  <c r="Q14" i="12"/>
  <c r="P14" i="12"/>
  <c r="E14" i="12"/>
  <c r="S13" i="12"/>
  <c r="R13" i="12"/>
  <c r="Q13" i="12"/>
  <c r="P13" i="12"/>
  <c r="E13" i="12"/>
  <c r="U12" i="12"/>
  <c r="S12" i="12"/>
  <c r="R12" i="12"/>
  <c r="Q12" i="12"/>
  <c r="P12" i="12"/>
  <c r="E12" i="12"/>
  <c r="T12" i="12" s="1"/>
  <c r="T11" i="12"/>
  <c r="S11" i="12"/>
  <c r="R11" i="12"/>
  <c r="Q11" i="12"/>
  <c r="P11" i="12"/>
  <c r="E11" i="12"/>
  <c r="U11" i="12" s="1"/>
  <c r="U10" i="12"/>
  <c r="S10" i="12"/>
  <c r="R10" i="12"/>
  <c r="Q10" i="12"/>
  <c r="P10" i="12"/>
  <c r="E10" i="12"/>
  <c r="T10" i="12" s="1"/>
  <c r="S9" i="12"/>
  <c r="R9" i="12"/>
  <c r="Q9" i="12"/>
  <c r="P9" i="12"/>
  <c r="E9" i="12"/>
  <c r="U9" i="12" s="1"/>
  <c r="S93" i="11"/>
  <c r="R93" i="11"/>
  <c r="Q93" i="11"/>
  <c r="P93" i="11"/>
  <c r="E93" i="11"/>
  <c r="U93" i="11" s="1"/>
  <c r="S92" i="11"/>
  <c r="R92" i="11"/>
  <c r="Q92" i="11"/>
  <c r="P92" i="11"/>
  <c r="E92" i="11"/>
  <c r="U92" i="11" s="1"/>
  <c r="S91" i="11"/>
  <c r="R91" i="11"/>
  <c r="Q91" i="11"/>
  <c r="P91" i="11"/>
  <c r="E91" i="11"/>
  <c r="T90" i="11"/>
  <c r="S90" i="11"/>
  <c r="R90" i="11"/>
  <c r="Q90" i="11"/>
  <c r="P90" i="11"/>
  <c r="E90" i="11"/>
  <c r="U90" i="11" s="1"/>
  <c r="U89" i="11"/>
  <c r="S89" i="11"/>
  <c r="R89" i="11"/>
  <c r="Q89" i="11"/>
  <c r="P89" i="11"/>
  <c r="E89" i="11"/>
  <c r="T89" i="11" s="1"/>
  <c r="U88" i="11"/>
  <c r="S88" i="11"/>
  <c r="R88" i="11"/>
  <c r="Q88" i="11"/>
  <c r="P88" i="11"/>
  <c r="E88" i="11"/>
  <c r="T88" i="11" s="1"/>
  <c r="T87" i="11"/>
  <c r="S87" i="11"/>
  <c r="R87" i="11"/>
  <c r="Q87" i="11"/>
  <c r="P87" i="11"/>
  <c r="E87" i="11"/>
  <c r="U87" i="11" s="1"/>
  <c r="S86" i="11"/>
  <c r="R86" i="11"/>
  <c r="Q86" i="11"/>
  <c r="P86" i="11"/>
  <c r="E86" i="11"/>
  <c r="V72" i="11"/>
  <c r="O72" i="11"/>
  <c r="N72" i="11"/>
  <c r="M72" i="11"/>
  <c r="L72" i="11"/>
  <c r="K72" i="11"/>
  <c r="J72" i="11"/>
  <c r="I72" i="11"/>
  <c r="S72" i="11" s="1"/>
  <c r="H72" i="11"/>
  <c r="R72" i="11" s="1"/>
  <c r="G72" i="11"/>
  <c r="F72" i="11"/>
  <c r="C72" i="11"/>
  <c r="B72" i="11"/>
  <c r="E72" i="11" s="1"/>
  <c r="V71" i="11"/>
  <c r="O71" i="11"/>
  <c r="N71" i="11"/>
  <c r="M71" i="11"/>
  <c r="L71" i="11"/>
  <c r="K71" i="11"/>
  <c r="J71" i="11"/>
  <c r="I71" i="11"/>
  <c r="Q71" i="11" s="1"/>
  <c r="H71" i="11"/>
  <c r="R71" i="11" s="1"/>
  <c r="G71" i="11"/>
  <c r="F71" i="11"/>
  <c r="C71" i="11"/>
  <c r="B71" i="11"/>
  <c r="E71" i="11" s="1"/>
  <c r="V70" i="11"/>
  <c r="O70" i="11"/>
  <c r="N70" i="11"/>
  <c r="M70" i="11"/>
  <c r="L70" i="11"/>
  <c r="K70" i="11"/>
  <c r="J70" i="11"/>
  <c r="I70" i="11"/>
  <c r="Q70" i="11" s="1"/>
  <c r="H70" i="11"/>
  <c r="G70" i="11"/>
  <c r="F70" i="11"/>
  <c r="C70" i="11"/>
  <c r="E70" i="11" s="1"/>
  <c r="B70" i="11"/>
  <c r="S69" i="11"/>
  <c r="R69" i="11"/>
  <c r="Q69" i="11"/>
  <c r="P69" i="11"/>
  <c r="E69" i="11"/>
  <c r="V67" i="11"/>
  <c r="O67" i="11"/>
  <c r="N67" i="11"/>
  <c r="M67" i="11"/>
  <c r="L67" i="11"/>
  <c r="K67" i="11"/>
  <c r="J67" i="11"/>
  <c r="I67" i="11"/>
  <c r="H67" i="11"/>
  <c r="G67" i="11"/>
  <c r="F67" i="11"/>
  <c r="C67" i="11"/>
  <c r="B67" i="11"/>
  <c r="E67" i="11" s="1"/>
  <c r="V66" i="11"/>
  <c r="O66" i="11"/>
  <c r="N66" i="11"/>
  <c r="M66" i="11"/>
  <c r="L66" i="11"/>
  <c r="K66" i="11"/>
  <c r="J66" i="11"/>
  <c r="I66" i="11"/>
  <c r="H66" i="11"/>
  <c r="R66" i="11" s="1"/>
  <c r="G66" i="11"/>
  <c r="F66" i="11"/>
  <c r="E66" i="11"/>
  <c r="C66" i="11"/>
  <c r="B66" i="11"/>
  <c r="T65" i="11"/>
  <c r="S65" i="11"/>
  <c r="R65" i="11"/>
  <c r="Q65" i="11"/>
  <c r="P65" i="11"/>
  <c r="E65" i="11"/>
  <c r="U65" i="11" s="1"/>
  <c r="S64" i="11"/>
  <c r="R64" i="11"/>
  <c r="Q64" i="11"/>
  <c r="P64" i="11"/>
  <c r="E64" i="11"/>
  <c r="U64" i="11" s="1"/>
  <c r="S63" i="11"/>
  <c r="R63" i="11"/>
  <c r="Q63" i="11"/>
  <c r="P63" i="11"/>
  <c r="E63" i="11"/>
  <c r="U63" i="11" s="1"/>
  <c r="S62" i="11"/>
  <c r="R62" i="11"/>
  <c r="Q62" i="11"/>
  <c r="P62" i="11"/>
  <c r="E62" i="11"/>
  <c r="T61" i="11"/>
  <c r="S61" i="11"/>
  <c r="R61" i="11"/>
  <c r="Q61" i="11"/>
  <c r="P61" i="11"/>
  <c r="E61" i="11"/>
  <c r="U61" i="11" s="1"/>
  <c r="V59" i="11"/>
  <c r="O59" i="11"/>
  <c r="N59" i="11"/>
  <c r="M59" i="11"/>
  <c r="L59" i="11"/>
  <c r="K59" i="11"/>
  <c r="J59" i="11"/>
  <c r="I59" i="11"/>
  <c r="H59" i="11"/>
  <c r="R59" i="11" s="1"/>
  <c r="G59" i="11"/>
  <c r="F59" i="11"/>
  <c r="C59" i="11"/>
  <c r="B59" i="11"/>
  <c r="S58" i="11"/>
  <c r="R58" i="11"/>
  <c r="Q58" i="11"/>
  <c r="P58" i="11"/>
  <c r="E58" i="11"/>
  <c r="T57" i="11"/>
  <c r="S57" i="11"/>
  <c r="R57" i="11"/>
  <c r="Q57" i="11"/>
  <c r="P57" i="11"/>
  <c r="E57" i="11"/>
  <c r="U57" i="11" s="1"/>
  <c r="S56" i="11"/>
  <c r="R56" i="11"/>
  <c r="Q56" i="11"/>
  <c r="P56" i="11"/>
  <c r="E56" i="11"/>
  <c r="T56" i="11" s="1"/>
  <c r="U55" i="11"/>
  <c r="T55" i="11"/>
  <c r="S55" i="11"/>
  <c r="R55" i="11"/>
  <c r="Q55" i="11"/>
  <c r="P55" i="11"/>
  <c r="E55" i="11"/>
  <c r="V53" i="11"/>
  <c r="O53" i="11"/>
  <c r="N53" i="11"/>
  <c r="M53" i="11"/>
  <c r="L53" i="11"/>
  <c r="K53" i="11"/>
  <c r="J53" i="11"/>
  <c r="I53" i="11"/>
  <c r="H53" i="11"/>
  <c r="G53" i="11"/>
  <c r="F53" i="11"/>
  <c r="C53" i="11"/>
  <c r="B53" i="11"/>
  <c r="S52" i="11"/>
  <c r="R52" i="11"/>
  <c r="Q52" i="11"/>
  <c r="P52" i="11"/>
  <c r="E52" i="11"/>
  <c r="T52" i="11" s="1"/>
  <c r="U51" i="11"/>
  <c r="S51" i="11"/>
  <c r="R51" i="11"/>
  <c r="Q51" i="11"/>
  <c r="P51" i="11"/>
  <c r="E51" i="11"/>
  <c r="T51" i="11" s="1"/>
  <c r="T50" i="11"/>
  <c r="S50" i="11"/>
  <c r="R50" i="11"/>
  <c r="Q50" i="11"/>
  <c r="P50" i="11"/>
  <c r="E50" i="11"/>
  <c r="U50" i="11" s="1"/>
  <c r="S49" i="11"/>
  <c r="R49" i="11"/>
  <c r="Q49" i="11"/>
  <c r="P49" i="11"/>
  <c r="E49" i="11"/>
  <c r="S48" i="11"/>
  <c r="R48" i="11"/>
  <c r="Q48" i="11"/>
  <c r="P48" i="11"/>
  <c r="E48" i="11"/>
  <c r="S47" i="11"/>
  <c r="R47" i="11"/>
  <c r="Q47" i="11"/>
  <c r="P47" i="11"/>
  <c r="E47" i="11"/>
  <c r="U47" i="11" s="1"/>
  <c r="S46" i="11"/>
  <c r="R46" i="11"/>
  <c r="Q46" i="11"/>
  <c r="P46" i="11"/>
  <c r="E46" i="11"/>
  <c r="T46" i="11" s="1"/>
  <c r="S45" i="11"/>
  <c r="R45" i="11"/>
  <c r="Q45" i="11"/>
  <c r="P45" i="11"/>
  <c r="E45" i="11"/>
  <c r="U45" i="11" s="1"/>
  <c r="S44" i="11"/>
  <c r="R44" i="11"/>
  <c r="Q44" i="11"/>
  <c r="P44" i="11"/>
  <c r="E44" i="11"/>
  <c r="T44" i="11" s="1"/>
  <c r="S43" i="11"/>
  <c r="R43" i="11"/>
  <c r="Q43" i="11"/>
  <c r="P43" i="11"/>
  <c r="E43" i="11"/>
  <c r="S42" i="11"/>
  <c r="R42" i="11"/>
  <c r="Q42" i="11"/>
  <c r="P42" i="11"/>
  <c r="E42" i="11"/>
  <c r="V40" i="11"/>
  <c r="O40" i="11"/>
  <c r="N40" i="11"/>
  <c r="M40" i="11"/>
  <c r="L40" i="11"/>
  <c r="K40" i="11"/>
  <c r="J40" i="11"/>
  <c r="I40" i="11"/>
  <c r="S40" i="11" s="1"/>
  <c r="H40" i="11"/>
  <c r="G40" i="11"/>
  <c r="F40" i="11"/>
  <c r="C40" i="11"/>
  <c r="B40" i="11"/>
  <c r="E40" i="11" s="1"/>
  <c r="T39" i="11"/>
  <c r="S39" i="11"/>
  <c r="R39" i="11"/>
  <c r="Q39" i="11"/>
  <c r="P39" i="11"/>
  <c r="E39" i="11"/>
  <c r="U39" i="11" s="1"/>
  <c r="U38" i="11"/>
  <c r="S38" i="11"/>
  <c r="R38" i="11"/>
  <c r="Q38" i="11"/>
  <c r="P38" i="11"/>
  <c r="E38" i="11"/>
  <c r="T38" i="11" s="1"/>
  <c r="S37" i="11"/>
  <c r="R37" i="11"/>
  <c r="Q37" i="11"/>
  <c r="P37" i="11"/>
  <c r="E37" i="11"/>
  <c r="U37" i="11" s="1"/>
  <c r="S36" i="11"/>
  <c r="R36" i="11"/>
  <c r="Q36" i="11"/>
  <c r="P36" i="11"/>
  <c r="E36" i="11"/>
  <c r="S35" i="11"/>
  <c r="R35" i="11"/>
  <c r="Q35" i="11"/>
  <c r="P35" i="11"/>
  <c r="E35" i="11"/>
  <c r="U35" i="11" s="1"/>
  <c r="V33" i="11"/>
  <c r="S33" i="11"/>
  <c r="O33" i="11"/>
  <c r="N33" i="11"/>
  <c r="M33" i="11"/>
  <c r="L33" i="11"/>
  <c r="K33" i="11"/>
  <c r="J33" i="11"/>
  <c r="I33" i="11"/>
  <c r="H33" i="11"/>
  <c r="R33" i="11" s="1"/>
  <c r="G33" i="11"/>
  <c r="F33" i="11"/>
  <c r="E33" i="11"/>
  <c r="C33" i="11"/>
  <c r="B33" i="11"/>
  <c r="S32" i="11"/>
  <c r="R32" i="11"/>
  <c r="Q32" i="11"/>
  <c r="P32" i="11"/>
  <c r="E32" i="11"/>
  <c r="V30" i="11"/>
  <c r="O30" i="11"/>
  <c r="N30" i="11"/>
  <c r="M30" i="11"/>
  <c r="L30" i="11"/>
  <c r="K30" i="11"/>
  <c r="J30" i="11"/>
  <c r="I30" i="11"/>
  <c r="S30" i="11" s="1"/>
  <c r="H30" i="11"/>
  <c r="R30" i="11" s="1"/>
  <c r="G30" i="11"/>
  <c r="F30" i="11"/>
  <c r="C30" i="11"/>
  <c r="B30" i="11"/>
  <c r="E30" i="11" s="1"/>
  <c r="S29" i="11"/>
  <c r="R29" i="11"/>
  <c r="Q29" i="11"/>
  <c r="P29" i="11"/>
  <c r="E29" i="11"/>
  <c r="U29" i="11" s="1"/>
  <c r="S28" i="11"/>
  <c r="R28" i="11"/>
  <c r="Q28" i="11"/>
  <c r="P28" i="11"/>
  <c r="E28" i="11"/>
  <c r="S27" i="11"/>
  <c r="R27" i="11"/>
  <c r="Q27" i="11"/>
  <c r="P27" i="11"/>
  <c r="E27" i="11"/>
  <c r="T27" i="11" s="1"/>
  <c r="S26" i="11"/>
  <c r="R26" i="11"/>
  <c r="Q26" i="11"/>
  <c r="P26" i="11"/>
  <c r="E26" i="11"/>
  <c r="U26" i="11" s="1"/>
  <c r="V24" i="11"/>
  <c r="O24" i="11"/>
  <c r="N24" i="11"/>
  <c r="M24" i="11"/>
  <c r="L24" i="11"/>
  <c r="K24" i="11"/>
  <c r="J24" i="11"/>
  <c r="I24" i="11"/>
  <c r="S24" i="11" s="1"/>
  <c r="H24" i="11"/>
  <c r="R24" i="11" s="1"/>
  <c r="G24" i="11"/>
  <c r="F24" i="11"/>
  <c r="E24" i="11"/>
  <c r="C24" i="11"/>
  <c r="B24" i="11"/>
  <c r="S23" i="11"/>
  <c r="R23" i="11"/>
  <c r="Q23" i="11"/>
  <c r="P23" i="11"/>
  <c r="E23" i="11"/>
  <c r="S22" i="11"/>
  <c r="R22" i="11"/>
  <c r="Q22" i="11"/>
  <c r="P22" i="11"/>
  <c r="E22" i="11"/>
  <c r="U22" i="11" s="1"/>
  <c r="T21" i="11"/>
  <c r="S21" i="11"/>
  <c r="R21" i="11"/>
  <c r="Q21" i="11"/>
  <c r="P21" i="11"/>
  <c r="E21" i="11"/>
  <c r="U21" i="11" s="1"/>
  <c r="U20" i="11"/>
  <c r="S20" i="11"/>
  <c r="R20" i="11"/>
  <c r="Q20" i="11"/>
  <c r="P20" i="11"/>
  <c r="E20" i="11"/>
  <c r="T20" i="11" s="1"/>
  <c r="T19" i="11"/>
  <c r="S19" i="11"/>
  <c r="R19" i="11"/>
  <c r="Q19" i="11"/>
  <c r="P19" i="11"/>
  <c r="E19" i="11"/>
  <c r="U19" i="11" s="1"/>
  <c r="S18" i="11"/>
  <c r="R18" i="11"/>
  <c r="Q18" i="11"/>
  <c r="P18" i="11"/>
  <c r="E18" i="11"/>
  <c r="U18" i="11" s="1"/>
  <c r="S17" i="11"/>
  <c r="R17" i="11"/>
  <c r="Q17" i="11"/>
  <c r="P17" i="11"/>
  <c r="E17" i="11"/>
  <c r="U17" i="11" s="1"/>
  <c r="V15" i="11"/>
  <c r="O15" i="11"/>
  <c r="N15" i="11"/>
  <c r="M15" i="11"/>
  <c r="L15" i="11"/>
  <c r="K15" i="11"/>
  <c r="J15" i="11"/>
  <c r="I15" i="11"/>
  <c r="S15" i="11" s="1"/>
  <c r="H15" i="11"/>
  <c r="P15" i="11" s="1"/>
  <c r="G15" i="11"/>
  <c r="F15" i="11"/>
  <c r="C15" i="11"/>
  <c r="B15" i="11"/>
  <c r="E15" i="11" s="1"/>
  <c r="T14" i="11"/>
  <c r="S14" i="11"/>
  <c r="R14" i="11"/>
  <c r="Q14" i="11"/>
  <c r="P14" i="11"/>
  <c r="E14" i="11"/>
  <c r="U14" i="11" s="1"/>
  <c r="S13" i="11"/>
  <c r="R13" i="11"/>
  <c r="Q13" i="11"/>
  <c r="P13" i="11"/>
  <c r="E13" i="11"/>
  <c r="U13" i="11" s="1"/>
  <c r="S12" i="11"/>
  <c r="R12" i="11"/>
  <c r="Q12" i="11"/>
  <c r="P12" i="11"/>
  <c r="E12" i="11"/>
  <c r="S11" i="11"/>
  <c r="R11" i="11"/>
  <c r="Q11" i="11"/>
  <c r="P11" i="11"/>
  <c r="E11" i="11"/>
  <c r="T11" i="11" s="1"/>
  <c r="S10" i="11"/>
  <c r="R10" i="11"/>
  <c r="Q10" i="11"/>
  <c r="P10" i="11"/>
  <c r="E10" i="11"/>
  <c r="S9" i="11"/>
  <c r="R9" i="11"/>
  <c r="Q9" i="11"/>
  <c r="P9" i="11"/>
  <c r="E9" i="11"/>
  <c r="S93" i="10"/>
  <c r="R93" i="10"/>
  <c r="Q93" i="10"/>
  <c r="P93" i="10"/>
  <c r="E93" i="10"/>
  <c r="U93" i="10" s="1"/>
  <c r="U92" i="10"/>
  <c r="S92" i="10"/>
  <c r="R92" i="10"/>
  <c r="Q92" i="10"/>
  <c r="P92" i="10"/>
  <c r="E92" i="10"/>
  <c r="T92" i="10" s="1"/>
  <c r="T91" i="10"/>
  <c r="S91" i="10"/>
  <c r="R91" i="10"/>
  <c r="Q91" i="10"/>
  <c r="P91" i="10"/>
  <c r="E91" i="10"/>
  <c r="U91" i="10" s="1"/>
  <c r="S90" i="10"/>
  <c r="R90" i="10"/>
  <c r="Q90" i="10"/>
  <c r="P90" i="10"/>
  <c r="E90" i="10"/>
  <c r="U90" i="10" s="1"/>
  <c r="S89" i="10"/>
  <c r="R89" i="10"/>
  <c r="Q89" i="10"/>
  <c r="P89" i="10"/>
  <c r="E89" i="10"/>
  <c r="U88" i="10"/>
  <c r="S88" i="10"/>
  <c r="R88" i="10"/>
  <c r="Q88" i="10"/>
  <c r="P88" i="10"/>
  <c r="E88" i="10"/>
  <c r="T88" i="10" s="1"/>
  <c r="S87" i="10"/>
  <c r="R87" i="10"/>
  <c r="Q87" i="10"/>
  <c r="P87" i="10"/>
  <c r="E87" i="10"/>
  <c r="U87" i="10" s="1"/>
  <c r="S86" i="10"/>
  <c r="R86" i="10"/>
  <c r="Q86" i="10"/>
  <c r="P86" i="10"/>
  <c r="E86" i="10"/>
  <c r="V72" i="10"/>
  <c r="O72" i="10"/>
  <c r="N72" i="10"/>
  <c r="M72" i="10"/>
  <c r="L72" i="10"/>
  <c r="K72" i="10"/>
  <c r="J72" i="10"/>
  <c r="I72" i="10"/>
  <c r="S72" i="10" s="1"/>
  <c r="H72" i="10"/>
  <c r="G72" i="10"/>
  <c r="F72" i="10"/>
  <c r="C72" i="10"/>
  <c r="B72" i="10"/>
  <c r="E72" i="10" s="1"/>
  <c r="V71" i="10"/>
  <c r="O71" i="10"/>
  <c r="N71" i="10"/>
  <c r="M71" i="10"/>
  <c r="L71" i="10"/>
  <c r="K71" i="10"/>
  <c r="J71" i="10"/>
  <c r="I71" i="10"/>
  <c r="S71" i="10" s="1"/>
  <c r="H71" i="10"/>
  <c r="R71" i="10" s="1"/>
  <c r="G71" i="10"/>
  <c r="F71" i="10"/>
  <c r="C71" i="10"/>
  <c r="B71" i="10"/>
  <c r="E71" i="10" s="1"/>
  <c r="V70" i="10"/>
  <c r="O70" i="10"/>
  <c r="N70" i="10"/>
  <c r="M70" i="10"/>
  <c r="L70" i="10"/>
  <c r="K70" i="10"/>
  <c r="J70" i="10"/>
  <c r="I70" i="10"/>
  <c r="S70" i="10" s="1"/>
  <c r="H70" i="10"/>
  <c r="P70" i="10" s="1"/>
  <c r="G70" i="10"/>
  <c r="F70" i="10"/>
  <c r="E70" i="10"/>
  <c r="C70" i="10"/>
  <c r="B70" i="10"/>
  <c r="S69" i="10"/>
  <c r="R69" i="10"/>
  <c r="Q69" i="10"/>
  <c r="P69" i="10"/>
  <c r="E69" i="10"/>
  <c r="T69" i="10" s="1"/>
  <c r="V67" i="10"/>
  <c r="O67" i="10"/>
  <c r="N67" i="10"/>
  <c r="M67" i="10"/>
  <c r="L67" i="10"/>
  <c r="K67" i="10"/>
  <c r="J67" i="10"/>
  <c r="I67" i="10"/>
  <c r="H67" i="10"/>
  <c r="G67" i="10"/>
  <c r="F67" i="10"/>
  <c r="C67" i="10"/>
  <c r="B67" i="10"/>
  <c r="V66" i="10"/>
  <c r="S66" i="10"/>
  <c r="O66" i="10"/>
  <c r="N66" i="10"/>
  <c r="M66" i="10"/>
  <c r="L66" i="10"/>
  <c r="K66" i="10"/>
  <c r="J66" i="10"/>
  <c r="I66" i="10"/>
  <c r="H66" i="10"/>
  <c r="R66" i="10" s="1"/>
  <c r="G66" i="10"/>
  <c r="F66" i="10"/>
  <c r="C66" i="10"/>
  <c r="B66" i="10"/>
  <c r="E66" i="10" s="1"/>
  <c r="S65" i="10"/>
  <c r="R65" i="10"/>
  <c r="Q65" i="10"/>
  <c r="P65" i="10"/>
  <c r="E65" i="10"/>
  <c r="U65" i="10" s="1"/>
  <c r="S64" i="10"/>
  <c r="R64" i="10"/>
  <c r="Q64" i="10"/>
  <c r="P64" i="10"/>
  <c r="E64" i="10"/>
  <c r="U63" i="10"/>
  <c r="S63" i="10"/>
  <c r="R63" i="10"/>
  <c r="Q63" i="10"/>
  <c r="P63" i="10"/>
  <c r="E63" i="10"/>
  <c r="T63" i="10" s="1"/>
  <c r="U62" i="10"/>
  <c r="S62" i="10"/>
  <c r="R62" i="10"/>
  <c r="Q62" i="10"/>
  <c r="P62" i="10"/>
  <c r="E62" i="10"/>
  <c r="T62" i="10" s="1"/>
  <c r="S61" i="10"/>
  <c r="R61" i="10"/>
  <c r="Q61" i="10"/>
  <c r="P61" i="10"/>
  <c r="E61" i="10"/>
  <c r="T61" i="10" s="1"/>
  <c r="V59" i="10"/>
  <c r="O59" i="10"/>
  <c r="N59" i="10"/>
  <c r="M59" i="10"/>
  <c r="L59" i="10"/>
  <c r="K59" i="10"/>
  <c r="J59" i="10"/>
  <c r="I59" i="10"/>
  <c r="S59" i="10" s="1"/>
  <c r="H59" i="10"/>
  <c r="G59" i="10"/>
  <c r="F59" i="10"/>
  <c r="C59" i="10"/>
  <c r="B59" i="10"/>
  <c r="E59" i="10" s="1"/>
  <c r="S58" i="10"/>
  <c r="R58" i="10"/>
  <c r="Q58" i="10"/>
  <c r="P58" i="10"/>
  <c r="E58" i="10"/>
  <c r="U58" i="10" s="1"/>
  <c r="S57" i="10"/>
  <c r="R57" i="10"/>
  <c r="Q57" i="10"/>
  <c r="P57" i="10"/>
  <c r="E57" i="10"/>
  <c r="U57" i="10" s="1"/>
  <c r="S56" i="10"/>
  <c r="R56" i="10"/>
  <c r="Q56" i="10"/>
  <c r="P56" i="10"/>
  <c r="E56" i="10"/>
  <c r="S55" i="10"/>
  <c r="R55" i="10"/>
  <c r="Q55" i="10"/>
  <c r="P55" i="10"/>
  <c r="E55" i="10"/>
  <c r="T55" i="10" s="1"/>
  <c r="V53" i="10"/>
  <c r="O53" i="10"/>
  <c r="N53" i="10"/>
  <c r="M53" i="10"/>
  <c r="L53" i="10"/>
  <c r="K53" i="10"/>
  <c r="J53" i="10"/>
  <c r="I53" i="10"/>
  <c r="S53" i="10" s="1"/>
  <c r="H53" i="10"/>
  <c r="R53" i="10" s="1"/>
  <c r="G53" i="10"/>
  <c r="F53" i="10"/>
  <c r="C53" i="10"/>
  <c r="B53" i="10"/>
  <c r="S52" i="10"/>
  <c r="R52" i="10"/>
  <c r="Q52" i="10"/>
  <c r="P52" i="10"/>
  <c r="E52" i="10"/>
  <c r="S51" i="10"/>
  <c r="R51" i="10"/>
  <c r="Q51" i="10"/>
  <c r="P51" i="10"/>
  <c r="E51" i="10"/>
  <c r="U51" i="10" s="1"/>
  <c r="U50" i="10"/>
  <c r="T50" i="10"/>
  <c r="S50" i="10"/>
  <c r="R50" i="10"/>
  <c r="Q50" i="10"/>
  <c r="P50" i="10"/>
  <c r="E50" i="10"/>
  <c r="S49" i="10"/>
  <c r="R49" i="10"/>
  <c r="Q49" i="10"/>
  <c r="P49" i="10"/>
  <c r="E49" i="10"/>
  <c r="S48" i="10"/>
  <c r="R48" i="10"/>
  <c r="Q48" i="10"/>
  <c r="P48" i="10"/>
  <c r="E48" i="10"/>
  <c r="T48" i="10" s="1"/>
  <c r="S47" i="10"/>
  <c r="R47" i="10"/>
  <c r="Q47" i="10"/>
  <c r="P47" i="10"/>
  <c r="E47" i="10"/>
  <c r="T46" i="10"/>
  <c r="S46" i="10"/>
  <c r="R46" i="10"/>
  <c r="Q46" i="10"/>
  <c r="P46" i="10"/>
  <c r="E46" i="10"/>
  <c r="U46" i="10" s="1"/>
  <c r="S45" i="10"/>
  <c r="R45" i="10"/>
  <c r="Q45" i="10"/>
  <c r="P45" i="10"/>
  <c r="E45" i="10"/>
  <c r="U45" i="10" s="1"/>
  <c r="S44" i="10"/>
  <c r="R44" i="10"/>
  <c r="Q44" i="10"/>
  <c r="P44" i="10"/>
  <c r="E44" i="10"/>
  <c r="S43" i="10"/>
  <c r="R43" i="10"/>
  <c r="Q43" i="10"/>
  <c r="P43" i="10"/>
  <c r="E43" i="10"/>
  <c r="U43" i="10" s="1"/>
  <c r="S42" i="10"/>
  <c r="R42" i="10"/>
  <c r="Q42" i="10"/>
  <c r="P42" i="10"/>
  <c r="E42" i="10"/>
  <c r="T42" i="10" s="1"/>
  <c r="V40" i="10"/>
  <c r="S40" i="10"/>
  <c r="O40" i="10"/>
  <c r="N40" i="10"/>
  <c r="M40" i="10"/>
  <c r="L40" i="10"/>
  <c r="K40" i="10"/>
  <c r="J40" i="10"/>
  <c r="I40" i="10"/>
  <c r="Q40" i="10" s="1"/>
  <c r="H40" i="10"/>
  <c r="R40" i="10" s="1"/>
  <c r="G40" i="10"/>
  <c r="F40" i="10"/>
  <c r="C40" i="10"/>
  <c r="B40" i="10"/>
  <c r="E40" i="10" s="1"/>
  <c r="S39" i="10"/>
  <c r="R39" i="10"/>
  <c r="Q39" i="10"/>
  <c r="P39" i="10"/>
  <c r="E39" i="10"/>
  <c r="T39" i="10" s="1"/>
  <c r="S38" i="10"/>
  <c r="R38" i="10"/>
  <c r="Q38" i="10"/>
  <c r="P38" i="10"/>
  <c r="E38" i="10"/>
  <c r="T37" i="10"/>
  <c r="S37" i="10"/>
  <c r="R37" i="10"/>
  <c r="Q37" i="10"/>
  <c r="P37" i="10"/>
  <c r="E37" i="10"/>
  <c r="U37" i="10" s="1"/>
  <c r="T36" i="10"/>
  <c r="S36" i="10"/>
  <c r="R36" i="10"/>
  <c r="Q36" i="10"/>
  <c r="P36" i="10"/>
  <c r="E36" i="10"/>
  <c r="U35" i="10"/>
  <c r="S35" i="10"/>
  <c r="R35" i="10"/>
  <c r="Q35" i="10"/>
  <c r="P35" i="10"/>
  <c r="E35" i="10"/>
  <c r="T35" i="10" s="1"/>
  <c r="V33" i="10"/>
  <c r="O33" i="10"/>
  <c r="N33" i="10"/>
  <c r="M33" i="10"/>
  <c r="L33" i="10"/>
  <c r="K33" i="10"/>
  <c r="J33" i="10"/>
  <c r="I33" i="10"/>
  <c r="H33" i="10"/>
  <c r="R33" i="10" s="1"/>
  <c r="G33" i="10"/>
  <c r="F33" i="10"/>
  <c r="C33" i="10"/>
  <c r="B33" i="10"/>
  <c r="S32" i="10"/>
  <c r="R32" i="10"/>
  <c r="Q32" i="10"/>
  <c r="P32" i="10"/>
  <c r="E32" i="10"/>
  <c r="T32" i="10" s="1"/>
  <c r="V30" i="10"/>
  <c r="O30" i="10"/>
  <c r="N30" i="10"/>
  <c r="M30" i="10"/>
  <c r="L30" i="10"/>
  <c r="K30" i="10"/>
  <c r="J30" i="10"/>
  <c r="I30" i="10"/>
  <c r="H30" i="10"/>
  <c r="R30" i="10" s="1"/>
  <c r="G30" i="10"/>
  <c r="F30" i="10"/>
  <c r="C30" i="10"/>
  <c r="B30" i="10"/>
  <c r="E30" i="10" s="1"/>
  <c r="S29" i="10"/>
  <c r="R29" i="10"/>
  <c r="Q29" i="10"/>
  <c r="P29" i="10"/>
  <c r="E29" i="10"/>
  <c r="U29" i="10" s="1"/>
  <c r="S28" i="10"/>
  <c r="R28" i="10"/>
  <c r="Q28" i="10"/>
  <c r="P28" i="10"/>
  <c r="E28" i="10"/>
  <c r="T28" i="10" s="1"/>
  <c r="U27" i="10"/>
  <c r="S27" i="10"/>
  <c r="R27" i="10"/>
  <c r="Q27" i="10"/>
  <c r="P27" i="10"/>
  <c r="E27" i="10"/>
  <c r="T27" i="10" s="1"/>
  <c r="U26" i="10"/>
  <c r="T26" i="10"/>
  <c r="S26" i="10"/>
  <c r="R26" i="10"/>
  <c r="Q26" i="10"/>
  <c r="P26" i="10"/>
  <c r="E26" i="10"/>
  <c r="V24" i="10"/>
  <c r="O24" i="10"/>
  <c r="N24" i="10"/>
  <c r="M24" i="10"/>
  <c r="L24" i="10"/>
  <c r="K24" i="10"/>
  <c r="J24" i="10"/>
  <c r="I24" i="10"/>
  <c r="Q24" i="10" s="1"/>
  <c r="H24" i="10"/>
  <c r="P24" i="10" s="1"/>
  <c r="G24" i="10"/>
  <c r="F24" i="10"/>
  <c r="C24" i="10"/>
  <c r="B24" i="10"/>
  <c r="E24" i="10" s="1"/>
  <c r="T23" i="10"/>
  <c r="S23" i="10"/>
  <c r="R23" i="10"/>
  <c r="Q23" i="10"/>
  <c r="P23" i="10"/>
  <c r="E23" i="10"/>
  <c r="U23" i="10" s="1"/>
  <c r="U22" i="10"/>
  <c r="S22" i="10"/>
  <c r="R22" i="10"/>
  <c r="Q22" i="10"/>
  <c r="P22" i="10"/>
  <c r="E22" i="10"/>
  <c r="T22" i="10" s="1"/>
  <c r="S21" i="10"/>
  <c r="R21" i="10"/>
  <c r="Q21" i="10"/>
  <c r="P21" i="10"/>
  <c r="E21" i="10"/>
  <c r="S20" i="10"/>
  <c r="R20" i="10"/>
  <c r="Q20" i="10"/>
  <c r="P20" i="10"/>
  <c r="E20" i="10"/>
  <c r="S19" i="10"/>
  <c r="R19" i="10"/>
  <c r="Q19" i="10"/>
  <c r="P19" i="10"/>
  <c r="E19" i="10"/>
  <c r="T19" i="10" s="1"/>
  <c r="S18" i="10"/>
  <c r="R18" i="10"/>
  <c r="Q18" i="10"/>
  <c r="P18" i="10"/>
  <c r="E18" i="10"/>
  <c r="S17" i="10"/>
  <c r="R17" i="10"/>
  <c r="Q17" i="10"/>
  <c r="P17" i="10"/>
  <c r="E17" i="10"/>
  <c r="U17" i="10" s="1"/>
  <c r="V15" i="10"/>
  <c r="R15" i="10"/>
  <c r="O15" i="10"/>
  <c r="N15" i="10"/>
  <c r="M15" i="10"/>
  <c r="L15" i="10"/>
  <c r="K15" i="10"/>
  <c r="J15" i="10"/>
  <c r="I15" i="10"/>
  <c r="H15" i="10"/>
  <c r="G15" i="10"/>
  <c r="F15" i="10"/>
  <c r="C15" i="10"/>
  <c r="B15" i="10"/>
  <c r="S14" i="10"/>
  <c r="R14" i="10"/>
  <c r="Q14" i="10"/>
  <c r="P14" i="10"/>
  <c r="E14" i="10"/>
  <c r="U14" i="10" s="1"/>
  <c r="U13" i="10"/>
  <c r="T13" i="10"/>
  <c r="S13" i="10"/>
  <c r="R13" i="10"/>
  <c r="Q13" i="10"/>
  <c r="P13" i="10"/>
  <c r="E13" i="10"/>
  <c r="S12" i="10"/>
  <c r="R12" i="10"/>
  <c r="Q12" i="10"/>
  <c r="P12" i="10"/>
  <c r="E12" i="10"/>
  <c r="T11" i="10"/>
  <c r="S11" i="10"/>
  <c r="R11" i="10"/>
  <c r="Q11" i="10"/>
  <c r="P11" i="10"/>
  <c r="E11" i="10"/>
  <c r="U11" i="10" s="1"/>
  <c r="T10" i="10"/>
  <c r="S10" i="10"/>
  <c r="R10" i="10"/>
  <c r="Q10" i="10"/>
  <c r="U10" i="10" s="1"/>
  <c r="P10" i="10"/>
  <c r="E10" i="10"/>
  <c r="S9" i="10"/>
  <c r="R9" i="10"/>
  <c r="Q9" i="10"/>
  <c r="P9" i="10"/>
  <c r="E9" i="10"/>
  <c r="T9" i="10" s="1"/>
  <c r="S93" i="9"/>
  <c r="R93" i="9"/>
  <c r="Q93" i="9"/>
  <c r="P93" i="9"/>
  <c r="E93" i="9"/>
  <c r="U92" i="9"/>
  <c r="S92" i="9"/>
  <c r="R92" i="9"/>
  <c r="Q92" i="9"/>
  <c r="P92" i="9"/>
  <c r="E92" i="9"/>
  <c r="T92" i="9" s="1"/>
  <c r="S91" i="9"/>
  <c r="R91" i="9"/>
  <c r="Q91" i="9"/>
  <c r="P91" i="9"/>
  <c r="E91" i="9"/>
  <c r="T91" i="9" s="1"/>
  <c r="U90" i="9"/>
  <c r="T90" i="9"/>
  <c r="S90" i="9"/>
  <c r="R90" i="9"/>
  <c r="Q90" i="9"/>
  <c r="P90" i="9"/>
  <c r="E90" i="9"/>
  <c r="U89" i="9"/>
  <c r="S89" i="9"/>
  <c r="R89" i="9"/>
  <c r="Q89" i="9"/>
  <c r="P89" i="9"/>
  <c r="E89" i="9"/>
  <c r="T89" i="9" s="1"/>
  <c r="S88" i="9"/>
  <c r="R88" i="9"/>
  <c r="Q88" i="9"/>
  <c r="P88" i="9"/>
  <c r="E88" i="9"/>
  <c r="T88" i="9" s="1"/>
  <c r="U87" i="9"/>
  <c r="T87" i="9"/>
  <c r="S87" i="9"/>
  <c r="R87" i="9"/>
  <c r="Q87" i="9"/>
  <c r="P87" i="9"/>
  <c r="E87" i="9"/>
  <c r="T86" i="9"/>
  <c r="S86" i="9"/>
  <c r="R86" i="9"/>
  <c r="Q86" i="9"/>
  <c r="P86" i="9"/>
  <c r="E86" i="9"/>
  <c r="U86" i="9" s="1"/>
  <c r="V72" i="9"/>
  <c r="O72" i="9"/>
  <c r="N72" i="9"/>
  <c r="M72" i="9"/>
  <c r="L72" i="9"/>
  <c r="K72" i="9"/>
  <c r="J72" i="9"/>
  <c r="I72" i="9"/>
  <c r="S72" i="9" s="1"/>
  <c r="H72" i="9"/>
  <c r="G72" i="9"/>
  <c r="F72" i="9"/>
  <c r="C72" i="9"/>
  <c r="E72" i="9" s="1"/>
  <c r="B72" i="9"/>
  <c r="V71" i="9"/>
  <c r="O71" i="9"/>
  <c r="N71" i="9"/>
  <c r="M71" i="9"/>
  <c r="L71" i="9"/>
  <c r="K71" i="9"/>
  <c r="J71" i="9"/>
  <c r="I71" i="9"/>
  <c r="S71" i="9" s="1"/>
  <c r="H71" i="9"/>
  <c r="R71" i="9" s="1"/>
  <c r="G71" i="9"/>
  <c r="F71" i="9"/>
  <c r="C71" i="9"/>
  <c r="B71" i="9"/>
  <c r="V70" i="9"/>
  <c r="R70" i="9"/>
  <c r="O70" i="9"/>
  <c r="N70" i="9"/>
  <c r="M70" i="9"/>
  <c r="L70" i="9"/>
  <c r="K70" i="9"/>
  <c r="J70" i="9"/>
  <c r="I70" i="9"/>
  <c r="S70" i="9" s="1"/>
  <c r="H70" i="9"/>
  <c r="G70" i="9"/>
  <c r="F70" i="9"/>
  <c r="C70" i="9"/>
  <c r="B70" i="9"/>
  <c r="S69" i="9"/>
  <c r="R69" i="9"/>
  <c r="Q69" i="9"/>
  <c r="P69" i="9"/>
  <c r="E69" i="9"/>
  <c r="U69" i="9" s="1"/>
  <c r="V67" i="9"/>
  <c r="O67" i="9"/>
  <c r="N67" i="9"/>
  <c r="M67" i="9"/>
  <c r="L67" i="9"/>
  <c r="K67" i="9"/>
  <c r="J67" i="9"/>
  <c r="I67" i="9"/>
  <c r="S67" i="9" s="1"/>
  <c r="H67" i="9"/>
  <c r="R67" i="9" s="1"/>
  <c r="G67" i="9"/>
  <c r="F67" i="9"/>
  <c r="C67" i="9"/>
  <c r="B67" i="9"/>
  <c r="V66" i="9"/>
  <c r="O66" i="9"/>
  <c r="N66" i="9"/>
  <c r="M66" i="9"/>
  <c r="L66" i="9"/>
  <c r="K66" i="9"/>
  <c r="J66" i="9"/>
  <c r="I66" i="9"/>
  <c r="S66" i="9" s="1"/>
  <c r="H66" i="9"/>
  <c r="R66" i="9" s="1"/>
  <c r="G66" i="9"/>
  <c r="F66" i="9"/>
  <c r="C66" i="9"/>
  <c r="B66" i="9"/>
  <c r="S65" i="9"/>
  <c r="R65" i="9"/>
  <c r="Q65" i="9"/>
  <c r="P65" i="9"/>
  <c r="E65" i="9"/>
  <c r="U65" i="9" s="1"/>
  <c r="S64" i="9"/>
  <c r="R64" i="9"/>
  <c r="Q64" i="9"/>
  <c r="P64" i="9"/>
  <c r="E64" i="9"/>
  <c r="U63" i="9"/>
  <c r="S63" i="9"/>
  <c r="R63" i="9"/>
  <c r="Q63" i="9"/>
  <c r="P63" i="9"/>
  <c r="E63" i="9"/>
  <c r="T63" i="9" s="1"/>
  <c r="S62" i="9"/>
  <c r="R62" i="9"/>
  <c r="Q62" i="9"/>
  <c r="P62" i="9"/>
  <c r="E62" i="9"/>
  <c r="U62" i="9" s="1"/>
  <c r="T61" i="9"/>
  <c r="S61" i="9"/>
  <c r="R61" i="9"/>
  <c r="Q61" i="9"/>
  <c r="P61" i="9"/>
  <c r="E61" i="9"/>
  <c r="U61" i="9" s="1"/>
  <c r="V59" i="9"/>
  <c r="O59" i="9"/>
  <c r="N59" i="9"/>
  <c r="M59" i="9"/>
  <c r="L59" i="9"/>
  <c r="K59" i="9"/>
  <c r="J59" i="9"/>
  <c r="I59" i="9"/>
  <c r="H59" i="9"/>
  <c r="R59" i="9" s="1"/>
  <c r="G59" i="9"/>
  <c r="F59" i="9"/>
  <c r="C59" i="9"/>
  <c r="B59" i="9"/>
  <c r="T58" i="9"/>
  <c r="S58" i="9"/>
  <c r="R58" i="9"/>
  <c r="Q58" i="9"/>
  <c r="P58" i="9"/>
  <c r="E58" i="9"/>
  <c r="U58" i="9" s="1"/>
  <c r="S57" i="9"/>
  <c r="R57" i="9"/>
  <c r="Q57" i="9"/>
  <c r="P57" i="9"/>
  <c r="E57" i="9"/>
  <c r="U57" i="9" s="1"/>
  <c r="T56" i="9"/>
  <c r="S56" i="9"/>
  <c r="R56" i="9"/>
  <c r="Q56" i="9"/>
  <c r="P56" i="9"/>
  <c r="E56" i="9"/>
  <c r="U56" i="9" s="1"/>
  <c r="U55" i="9"/>
  <c r="S55" i="9"/>
  <c r="R55" i="9"/>
  <c r="Q55" i="9"/>
  <c r="P55" i="9"/>
  <c r="E55" i="9"/>
  <c r="T55" i="9" s="1"/>
  <c r="V53" i="9"/>
  <c r="O53" i="9"/>
  <c r="N53" i="9"/>
  <c r="M53" i="9"/>
  <c r="L53" i="9"/>
  <c r="K53" i="9"/>
  <c r="J53" i="9"/>
  <c r="I53" i="9"/>
  <c r="H53" i="9"/>
  <c r="R53" i="9" s="1"/>
  <c r="G53" i="9"/>
  <c r="F53" i="9"/>
  <c r="C53" i="9"/>
  <c r="B53" i="9"/>
  <c r="S52" i="9"/>
  <c r="R52" i="9"/>
  <c r="Q52" i="9"/>
  <c r="P52" i="9"/>
  <c r="E52" i="9"/>
  <c r="T52" i="9" s="1"/>
  <c r="T51" i="9"/>
  <c r="S51" i="9"/>
  <c r="R51" i="9"/>
  <c r="Q51" i="9"/>
  <c r="P51" i="9"/>
  <c r="E51" i="9"/>
  <c r="U51" i="9" s="1"/>
  <c r="U50" i="9"/>
  <c r="S50" i="9"/>
  <c r="R50" i="9"/>
  <c r="Q50" i="9"/>
  <c r="P50" i="9"/>
  <c r="E50" i="9"/>
  <c r="T50" i="9" s="1"/>
  <c r="S49" i="9"/>
  <c r="R49" i="9"/>
  <c r="Q49" i="9"/>
  <c r="P49" i="9"/>
  <c r="E49" i="9"/>
  <c r="U49" i="9" s="1"/>
  <c r="S48" i="9"/>
  <c r="R48" i="9"/>
  <c r="Q48" i="9"/>
  <c r="P48" i="9"/>
  <c r="E48" i="9"/>
  <c r="S47" i="9"/>
  <c r="R47" i="9"/>
  <c r="Q47" i="9"/>
  <c r="P47" i="9"/>
  <c r="E47" i="9"/>
  <c r="T47" i="9" s="1"/>
  <c r="U46" i="9"/>
  <c r="S46" i="9"/>
  <c r="R46" i="9"/>
  <c r="Q46" i="9"/>
  <c r="P46" i="9"/>
  <c r="E46" i="9"/>
  <c r="T46" i="9" s="1"/>
  <c r="T45" i="9"/>
  <c r="S45" i="9"/>
  <c r="R45" i="9"/>
  <c r="Q45" i="9"/>
  <c r="P45" i="9"/>
  <c r="E45" i="9"/>
  <c r="U45" i="9" s="1"/>
  <c r="S44" i="9"/>
  <c r="R44" i="9"/>
  <c r="Q44" i="9"/>
  <c r="P44" i="9"/>
  <c r="E44" i="9"/>
  <c r="U44" i="9" s="1"/>
  <c r="U43" i="9"/>
  <c r="T43" i="9"/>
  <c r="S43" i="9"/>
  <c r="R43" i="9"/>
  <c r="Q43" i="9"/>
  <c r="P43" i="9"/>
  <c r="E43" i="9"/>
  <c r="S42" i="9"/>
  <c r="R42" i="9"/>
  <c r="Q42" i="9"/>
  <c r="P42" i="9"/>
  <c r="E42" i="9"/>
  <c r="V40" i="9"/>
  <c r="O40" i="9"/>
  <c r="N40" i="9"/>
  <c r="M40" i="9"/>
  <c r="L40" i="9"/>
  <c r="K40" i="9"/>
  <c r="J40" i="9"/>
  <c r="I40" i="9"/>
  <c r="H40" i="9"/>
  <c r="G40" i="9"/>
  <c r="F40" i="9"/>
  <c r="C40" i="9"/>
  <c r="B40" i="9"/>
  <c r="S39" i="9"/>
  <c r="R39" i="9"/>
  <c r="Q39" i="9"/>
  <c r="P39" i="9"/>
  <c r="E39" i="9"/>
  <c r="T39" i="9" s="1"/>
  <c r="U38" i="9"/>
  <c r="T38" i="9"/>
  <c r="S38" i="9"/>
  <c r="R38" i="9"/>
  <c r="Q38" i="9"/>
  <c r="P38" i="9"/>
  <c r="E38" i="9"/>
  <c r="S37" i="9"/>
  <c r="R37" i="9"/>
  <c r="Q37" i="9"/>
  <c r="P37" i="9"/>
  <c r="E37" i="9"/>
  <c r="U37" i="9" s="1"/>
  <c r="S36" i="9"/>
  <c r="R36" i="9"/>
  <c r="Q36" i="9"/>
  <c r="P36" i="9"/>
  <c r="E36" i="9"/>
  <c r="U35" i="9"/>
  <c r="S35" i="9"/>
  <c r="R35" i="9"/>
  <c r="Q35" i="9"/>
  <c r="P35" i="9"/>
  <c r="E35" i="9"/>
  <c r="V33" i="9"/>
  <c r="O33" i="9"/>
  <c r="N33" i="9"/>
  <c r="M33" i="9"/>
  <c r="L33" i="9"/>
  <c r="K33" i="9"/>
  <c r="J33" i="9"/>
  <c r="I33" i="9"/>
  <c r="S33" i="9" s="1"/>
  <c r="H33" i="9"/>
  <c r="R33" i="9" s="1"/>
  <c r="G33" i="9"/>
  <c r="F33" i="9"/>
  <c r="C33" i="9"/>
  <c r="B33" i="9"/>
  <c r="E33" i="9" s="1"/>
  <c r="S32" i="9"/>
  <c r="R32" i="9"/>
  <c r="Q32" i="9"/>
  <c r="P32" i="9"/>
  <c r="E32" i="9"/>
  <c r="V30" i="9"/>
  <c r="O30" i="9"/>
  <c r="N30" i="9"/>
  <c r="M30" i="9"/>
  <c r="L30" i="9"/>
  <c r="K30" i="9"/>
  <c r="J30" i="9"/>
  <c r="I30" i="9"/>
  <c r="S30" i="9" s="1"/>
  <c r="H30" i="9"/>
  <c r="R30" i="9" s="1"/>
  <c r="G30" i="9"/>
  <c r="F30" i="9"/>
  <c r="C30" i="9"/>
  <c r="B30" i="9"/>
  <c r="E30" i="9" s="1"/>
  <c r="T29" i="9"/>
  <c r="S29" i="9"/>
  <c r="R29" i="9"/>
  <c r="Q29" i="9"/>
  <c r="P29" i="9"/>
  <c r="E29" i="9"/>
  <c r="U29" i="9" s="1"/>
  <c r="S28" i="9"/>
  <c r="R28" i="9"/>
  <c r="Q28" i="9"/>
  <c r="P28" i="9"/>
  <c r="E28" i="9"/>
  <c r="S27" i="9"/>
  <c r="R27" i="9"/>
  <c r="Q27" i="9"/>
  <c r="P27" i="9"/>
  <c r="E27" i="9"/>
  <c r="T27" i="9" s="1"/>
  <c r="S26" i="9"/>
  <c r="R26" i="9"/>
  <c r="Q26" i="9"/>
  <c r="P26" i="9"/>
  <c r="E26" i="9"/>
  <c r="T26" i="9" s="1"/>
  <c r="V24" i="9"/>
  <c r="S24" i="9"/>
  <c r="O24" i="9"/>
  <c r="N24" i="9"/>
  <c r="M24" i="9"/>
  <c r="L24" i="9"/>
  <c r="K24" i="9"/>
  <c r="J24" i="9"/>
  <c r="I24" i="9"/>
  <c r="H24" i="9"/>
  <c r="R24" i="9" s="1"/>
  <c r="G24" i="9"/>
  <c r="F24" i="9"/>
  <c r="C24" i="9"/>
  <c r="B24" i="9"/>
  <c r="E24" i="9" s="1"/>
  <c r="S23" i="9"/>
  <c r="R23" i="9"/>
  <c r="Q23" i="9"/>
  <c r="P23" i="9"/>
  <c r="E23" i="9"/>
  <c r="T23" i="9" s="1"/>
  <c r="S22" i="9"/>
  <c r="R22" i="9"/>
  <c r="Q22" i="9"/>
  <c r="P22" i="9"/>
  <c r="E22" i="9"/>
  <c r="U22" i="9" s="1"/>
  <c r="S21" i="9"/>
  <c r="R21" i="9"/>
  <c r="Q21" i="9"/>
  <c r="P21" i="9"/>
  <c r="E21" i="9"/>
  <c r="T20" i="9"/>
  <c r="S20" i="9"/>
  <c r="R20" i="9"/>
  <c r="Q20" i="9"/>
  <c r="P20" i="9"/>
  <c r="E20" i="9"/>
  <c r="U20" i="9" s="1"/>
  <c r="U19" i="9"/>
  <c r="S19" i="9"/>
  <c r="R19" i="9"/>
  <c r="Q19" i="9"/>
  <c r="P19" i="9"/>
  <c r="E19" i="9"/>
  <c r="T19" i="9" s="1"/>
  <c r="U18" i="9"/>
  <c r="T18" i="9"/>
  <c r="S18" i="9"/>
  <c r="R18" i="9"/>
  <c r="Q18" i="9"/>
  <c r="P18" i="9"/>
  <c r="E18" i="9"/>
  <c r="S17" i="9"/>
  <c r="R17" i="9"/>
  <c r="Q17" i="9"/>
  <c r="P17" i="9"/>
  <c r="E17" i="9"/>
  <c r="U17" i="9" s="1"/>
  <c r="V15" i="9"/>
  <c r="O15" i="9"/>
  <c r="N15" i="9"/>
  <c r="M15" i="9"/>
  <c r="L15" i="9"/>
  <c r="K15" i="9"/>
  <c r="J15" i="9"/>
  <c r="I15" i="9"/>
  <c r="S15" i="9" s="1"/>
  <c r="H15" i="9"/>
  <c r="G15" i="9"/>
  <c r="F15" i="9"/>
  <c r="C15" i="9"/>
  <c r="E15" i="9" s="1"/>
  <c r="B15" i="9"/>
  <c r="S14" i="9"/>
  <c r="R14" i="9"/>
  <c r="Q14" i="9"/>
  <c r="P14" i="9"/>
  <c r="E14" i="9"/>
  <c r="S13" i="9"/>
  <c r="R13" i="9"/>
  <c r="Q13" i="9"/>
  <c r="P13" i="9"/>
  <c r="E13" i="9"/>
  <c r="U13" i="9" s="1"/>
  <c r="S12" i="9"/>
  <c r="R12" i="9"/>
  <c r="Q12" i="9"/>
  <c r="P12" i="9"/>
  <c r="E12" i="9"/>
  <c r="S11" i="9"/>
  <c r="R11" i="9"/>
  <c r="Q11" i="9"/>
  <c r="P11" i="9"/>
  <c r="E11" i="9"/>
  <c r="S10" i="9"/>
  <c r="R10" i="9"/>
  <c r="Q10" i="9"/>
  <c r="P10" i="9"/>
  <c r="E10" i="9"/>
  <c r="S9" i="9"/>
  <c r="R9" i="9"/>
  <c r="Q9" i="9"/>
  <c r="P9" i="9"/>
  <c r="E9" i="9"/>
  <c r="U9" i="9" s="1"/>
  <c r="S93" i="8"/>
  <c r="R93" i="8"/>
  <c r="Q93" i="8"/>
  <c r="P93" i="8"/>
  <c r="E93" i="8"/>
  <c r="U93" i="8" s="1"/>
  <c r="S92" i="8"/>
  <c r="R92" i="8"/>
  <c r="Q92" i="8"/>
  <c r="P92" i="8"/>
  <c r="E92" i="8"/>
  <c r="T91" i="8"/>
  <c r="S91" i="8"/>
  <c r="R91" i="8"/>
  <c r="Q91" i="8"/>
  <c r="P91" i="8"/>
  <c r="E91" i="8"/>
  <c r="U91" i="8" s="1"/>
  <c r="S90" i="8"/>
  <c r="R90" i="8"/>
  <c r="Q90" i="8"/>
  <c r="P90" i="8"/>
  <c r="E90" i="8"/>
  <c r="U90" i="8" s="1"/>
  <c r="S89" i="8"/>
  <c r="R89" i="8"/>
  <c r="Q89" i="8"/>
  <c r="P89" i="8"/>
  <c r="E89" i="8"/>
  <c r="T89" i="8" s="1"/>
  <c r="T88" i="8"/>
  <c r="S88" i="8"/>
  <c r="R88" i="8"/>
  <c r="Q88" i="8"/>
  <c r="P88" i="8"/>
  <c r="E88" i="8"/>
  <c r="U88" i="8" s="1"/>
  <c r="S87" i="8"/>
  <c r="R87" i="8"/>
  <c r="Q87" i="8"/>
  <c r="P87" i="8"/>
  <c r="E87" i="8"/>
  <c r="U87" i="8" s="1"/>
  <c r="T86" i="8"/>
  <c r="S86" i="8"/>
  <c r="R86" i="8"/>
  <c r="Q86" i="8"/>
  <c r="P86" i="8"/>
  <c r="E86" i="8"/>
  <c r="U86" i="8" s="1"/>
  <c r="V72" i="8"/>
  <c r="O72" i="8"/>
  <c r="N72" i="8"/>
  <c r="M72" i="8"/>
  <c r="L72" i="8"/>
  <c r="K72" i="8"/>
  <c r="J72" i="8"/>
  <c r="I72" i="8"/>
  <c r="S72" i="8" s="1"/>
  <c r="H72" i="8"/>
  <c r="R72" i="8" s="1"/>
  <c r="G72" i="8"/>
  <c r="F72" i="8"/>
  <c r="C72" i="8"/>
  <c r="B72" i="8"/>
  <c r="V71" i="8"/>
  <c r="O71" i="8"/>
  <c r="N71" i="8"/>
  <c r="M71" i="8"/>
  <c r="L71" i="8"/>
  <c r="K71" i="8"/>
  <c r="J71" i="8"/>
  <c r="I71" i="8"/>
  <c r="H71" i="8"/>
  <c r="G71" i="8"/>
  <c r="F71" i="8"/>
  <c r="C71" i="8"/>
  <c r="E71" i="8" s="1"/>
  <c r="B71" i="8"/>
  <c r="V70" i="8"/>
  <c r="O70" i="8"/>
  <c r="N70" i="8"/>
  <c r="M70" i="8"/>
  <c r="L70" i="8"/>
  <c r="K70" i="8"/>
  <c r="J70" i="8"/>
  <c r="I70" i="8"/>
  <c r="S70" i="8" s="1"/>
  <c r="H70" i="8"/>
  <c r="G70" i="8"/>
  <c r="F70" i="8"/>
  <c r="C70" i="8"/>
  <c r="B70" i="8"/>
  <c r="E70" i="8" s="1"/>
  <c r="S69" i="8"/>
  <c r="R69" i="8"/>
  <c r="Q69" i="8"/>
  <c r="P69" i="8"/>
  <c r="E69" i="8"/>
  <c r="T69" i="8" s="1"/>
  <c r="V67" i="8"/>
  <c r="O67" i="8"/>
  <c r="N67" i="8"/>
  <c r="M67" i="8"/>
  <c r="L67" i="8"/>
  <c r="K67" i="8"/>
  <c r="J67" i="8"/>
  <c r="I67" i="8"/>
  <c r="H67" i="8"/>
  <c r="G67" i="8"/>
  <c r="F67" i="8"/>
  <c r="C67" i="8"/>
  <c r="B67" i="8"/>
  <c r="V66" i="8"/>
  <c r="O66" i="8"/>
  <c r="N66" i="8"/>
  <c r="M66" i="8"/>
  <c r="L66" i="8"/>
  <c r="K66" i="8"/>
  <c r="J66" i="8"/>
  <c r="I66" i="8"/>
  <c r="H66" i="8"/>
  <c r="R66" i="8" s="1"/>
  <c r="G66" i="8"/>
  <c r="F66" i="8"/>
  <c r="C66" i="8"/>
  <c r="B66" i="8"/>
  <c r="U65" i="8"/>
  <c r="S65" i="8"/>
  <c r="R65" i="8"/>
  <c r="Q65" i="8"/>
  <c r="P65" i="8"/>
  <c r="E65" i="8"/>
  <c r="T65" i="8" s="1"/>
  <c r="S64" i="8"/>
  <c r="R64" i="8"/>
  <c r="Q64" i="8"/>
  <c r="P64" i="8"/>
  <c r="E64" i="8"/>
  <c r="U63" i="8"/>
  <c r="S63" i="8"/>
  <c r="R63" i="8"/>
  <c r="Q63" i="8"/>
  <c r="P63" i="8"/>
  <c r="E63" i="8"/>
  <c r="T63" i="8" s="1"/>
  <c r="S62" i="8"/>
  <c r="R62" i="8"/>
  <c r="Q62" i="8"/>
  <c r="P62" i="8"/>
  <c r="E62" i="8"/>
  <c r="S61" i="8"/>
  <c r="R61" i="8"/>
  <c r="Q61" i="8"/>
  <c r="P61" i="8"/>
  <c r="E61" i="8"/>
  <c r="V59" i="8"/>
  <c r="O59" i="8"/>
  <c r="N59" i="8"/>
  <c r="M59" i="8"/>
  <c r="L59" i="8"/>
  <c r="K59" i="8"/>
  <c r="J59" i="8"/>
  <c r="I59" i="8"/>
  <c r="S59" i="8" s="1"/>
  <c r="H59" i="8"/>
  <c r="R59" i="8" s="1"/>
  <c r="G59" i="8"/>
  <c r="F59" i="8"/>
  <c r="C59" i="8"/>
  <c r="B59" i="8"/>
  <c r="S58" i="8"/>
  <c r="R58" i="8"/>
  <c r="Q58" i="8"/>
  <c r="P58" i="8"/>
  <c r="E58" i="8"/>
  <c r="T57" i="8"/>
  <c r="S57" i="8"/>
  <c r="R57" i="8"/>
  <c r="Q57" i="8"/>
  <c r="P57" i="8"/>
  <c r="E57" i="8"/>
  <c r="U57" i="8" s="1"/>
  <c r="S56" i="8"/>
  <c r="R56" i="8"/>
  <c r="Q56" i="8"/>
  <c r="P56" i="8"/>
  <c r="E56" i="8"/>
  <c r="U55" i="8"/>
  <c r="T55" i="8"/>
  <c r="S55" i="8"/>
  <c r="R55" i="8"/>
  <c r="Q55" i="8"/>
  <c r="P55" i="8"/>
  <c r="E55" i="8"/>
  <c r="V53" i="8"/>
  <c r="O53" i="8"/>
  <c r="N53" i="8"/>
  <c r="M53" i="8"/>
  <c r="L53" i="8"/>
  <c r="K53" i="8"/>
  <c r="J53" i="8"/>
  <c r="I53" i="8"/>
  <c r="S53" i="8" s="1"/>
  <c r="H53" i="8"/>
  <c r="G53" i="8"/>
  <c r="F53" i="8"/>
  <c r="C53" i="8"/>
  <c r="B53" i="8"/>
  <c r="S52" i="8"/>
  <c r="R52" i="8"/>
  <c r="Q52" i="8"/>
  <c r="P52" i="8"/>
  <c r="E52" i="8"/>
  <c r="T52" i="8" s="1"/>
  <c r="S51" i="8"/>
  <c r="R51" i="8"/>
  <c r="Q51" i="8"/>
  <c r="P51" i="8"/>
  <c r="E51" i="8"/>
  <c r="S50" i="8"/>
  <c r="R50" i="8"/>
  <c r="Q50" i="8"/>
  <c r="P50" i="8"/>
  <c r="E50" i="8"/>
  <c r="T49" i="8"/>
  <c r="S49" i="8"/>
  <c r="R49" i="8"/>
  <c r="Q49" i="8"/>
  <c r="P49" i="8"/>
  <c r="E49" i="8"/>
  <c r="U49" i="8" s="1"/>
  <c r="U48" i="8"/>
  <c r="S48" i="8"/>
  <c r="R48" i="8"/>
  <c r="Q48" i="8"/>
  <c r="P48" i="8"/>
  <c r="E48" i="8"/>
  <c r="T48" i="8" s="1"/>
  <c r="T47" i="8"/>
  <c r="S47" i="8"/>
  <c r="R47" i="8"/>
  <c r="Q47" i="8"/>
  <c r="P47" i="8"/>
  <c r="E47" i="8"/>
  <c r="U47" i="8" s="1"/>
  <c r="S46" i="8"/>
  <c r="R46" i="8"/>
  <c r="Q46" i="8"/>
  <c r="P46" i="8"/>
  <c r="E46" i="8"/>
  <c r="S45" i="8"/>
  <c r="R45" i="8"/>
  <c r="Q45" i="8"/>
  <c r="P45" i="8"/>
  <c r="E45" i="8"/>
  <c r="U45" i="8" s="1"/>
  <c r="S44" i="8"/>
  <c r="R44" i="8"/>
  <c r="Q44" i="8"/>
  <c r="P44" i="8"/>
  <c r="E44" i="8"/>
  <c r="U43" i="8"/>
  <c r="T43" i="8"/>
  <c r="S43" i="8"/>
  <c r="R43" i="8"/>
  <c r="Q43" i="8"/>
  <c r="P43" i="8"/>
  <c r="E43" i="8"/>
  <c r="S42" i="8"/>
  <c r="R42" i="8"/>
  <c r="Q42" i="8"/>
  <c r="P42" i="8"/>
  <c r="E42" i="8"/>
  <c r="V40" i="8"/>
  <c r="S40" i="8"/>
  <c r="Q40" i="8"/>
  <c r="O40" i="8"/>
  <c r="N40" i="8"/>
  <c r="M40" i="8"/>
  <c r="L40" i="8"/>
  <c r="K40" i="8"/>
  <c r="J40" i="8"/>
  <c r="I40" i="8"/>
  <c r="H40" i="8"/>
  <c r="R40" i="8" s="1"/>
  <c r="G40" i="8"/>
  <c r="F40" i="8"/>
  <c r="C40" i="8"/>
  <c r="B40" i="8"/>
  <c r="E40" i="8" s="1"/>
  <c r="T39" i="8"/>
  <c r="S39" i="8"/>
  <c r="R39" i="8"/>
  <c r="Q39" i="8"/>
  <c r="P39" i="8"/>
  <c r="E39" i="8"/>
  <c r="U39" i="8" s="1"/>
  <c r="U38" i="8"/>
  <c r="S38" i="8"/>
  <c r="R38" i="8"/>
  <c r="Q38" i="8"/>
  <c r="P38" i="8"/>
  <c r="T38" i="8" s="1"/>
  <c r="E38" i="8"/>
  <c r="S37" i="8"/>
  <c r="R37" i="8"/>
  <c r="Q37" i="8"/>
  <c r="P37" i="8"/>
  <c r="E37" i="8"/>
  <c r="S36" i="8"/>
  <c r="R36" i="8"/>
  <c r="Q36" i="8"/>
  <c r="U36" i="8" s="1"/>
  <c r="P36" i="8"/>
  <c r="E36" i="8"/>
  <c r="T36" i="8" s="1"/>
  <c r="S35" i="8"/>
  <c r="R35" i="8"/>
  <c r="Q35" i="8"/>
  <c r="P35" i="8"/>
  <c r="E35" i="8"/>
  <c r="U35" i="8" s="1"/>
  <c r="V33" i="8"/>
  <c r="S33" i="8"/>
  <c r="O33" i="8"/>
  <c r="N33" i="8"/>
  <c r="M33" i="8"/>
  <c r="L33" i="8"/>
  <c r="K33" i="8"/>
  <c r="J33" i="8"/>
  <c r="I33" i="8"/>
  <c r="H33" i="8"/>
  <c r="G33" i="8"/>
  <c r="F33" i="8"/>
  <c r="C33" i="8"/>
  <c r="B33" i="8"/>
  <c r="S32" i="8"/>
  <c r="R32" i="8"/>
  <c r="Q32" i="8"/>
  <c r="P32" i="8"/>
  <c r="E32" i="8"/>
  <c r="T32" i="8" s="1"/>
  <c r="V30" i="8"/>
  <c r="S30" i="8"/>
  <c r="O30" i="8"/>
  <c r="N30" i="8"/>
  <c r="M30" i="8"/>
  <c r="L30" i="8"/>
  <c r="K30" i="8"/>
  <c r="J30" i="8"/>
  <c r="I30" i="8"/>
  <c r="H30" i="8"/>
  <c r="G30" i="8"/>
  <c r="F30" i="8"/>
  <c r="C30" i="8"/>
  <c r="B30" i="8"/>
  <c r="E30" i="8" s="1"/>
  <c r="T29" i="8"/>
  <c r="S29" i="8"/>
  <c r="R29" i="8"/>
  <c r="Q29" i="8"/>
  <c r="P29" i="8"/>
  <c r="E29" i="8"/>
  <c r="U29" i="8" s="1"/>
  <c r="U28" i="8"/>
  <c r="S28" i="8"/>
  <c r="R28" i="8"/>
  <c r="Q28" i="8"/>
  <c r="P28" i="8"/>
  <c r="E28" i="8"/>
  <c r="U27" i="8"/>
  <c r="S27" i="8"/>
  <c r="R27" i="8"/>
  <c r="Q27" i="8"/>
  <c r="P27" i="8"/>
  <c r="E27" i="8"/>
  <c r="T27" i="8" s="1"/>
  <c r="S26" i="8"/>
  <c r="R26" i="8"/>
  <c r="Q26" i="8"/>
  <c r="P26" i="8"/>
  <c r="E26" i="8"/>
  <c r="T26" i="8" s="1"/>
  <c r="V24" i="8"/>
  <c r="O24" i="8"/>
  <c r="N24" i="8"/>
  <c r="M24" i="8"/>
  <c r="L24" i="8"/>
  <c r="K24" i="8"/>
  <c r="J24" i="8"/>
  <c r="I24" i="8"/>
  <c r="S24" i="8" s="1"/>
  <c r="H24" i="8"/>
  <c r="R24" i="8" s="1"/>
  <c r="G24" i="8"/>
  <c r="F24" i="8"/>
  <c r="C24" i="8"/>
  <c r="B24" i="8"/>
  <c r="E24" i="8" s="1"/>
  <c r="S23" i="8"/>
  <c r="R23" i="8"/>
  <c r="Q23" i="8"/>
  <c r="P23" i="8"/>
  <c r="E23" i="8"/>
  <c r="T23" i="8" s="1"/>
  <c r="S22" i="8"/>
  <c r="R22" i="8"/>
  <c r="Q22" i="8"/>
  <c r="P22" i="8"/>
  <c r="E22" i="8"/>
  <c r="T22" i="8" s="1"/>
  <c r="S21" i="8"/>
  <c r="R21" i="8"/>
  <c r="Q21" i="8"/>
  <c r="P21" i="8"/>
  <c r="E21" i="8"/>
  <c r="U21" i="8" s="1"/>
  <c r="S20" i="8"/>
  <c r="R20" i="8"/>
  <c r="Q20" i="8"/>
  <c r="P20" i="8"/>
  <c r="E20" i="8"/>
  <c r="S19" i="8"/>
  <c r="R19" i="8"/>
  <c r="Q19" i="8"/>
  <c r="P19" i="8"/>
  <c r="E19" i="8"/>
  <c r="T19" i="8" s="1"/>
  <c r="S18" i="8"/>
  <c r="R18" i="8"/>
  <c r="Q18" i="8"/>
  <c r="P18" i="8"/>
  <c r="E18" i="8"/>
  <c r="T18" i="8" s="1"/>
  <c r="T17" i="8"/>
  <c r="S17" i="8"/>
  <c r="R17" i="8"/>
  <c r="Q17" i="8"/>
  <c r="P17" i="8"/>
  <c r="E17" i="8"/>
  <c r="U17" i="8" s="1"/>
  <c r="V15" i="8"/>
  <c r="O15" i="8"/>
  <c r="N15" i="8"/>
  <c r="M15" i="8"/>
  <c r="L15" i="8"/>
  <c r="K15" i="8"/>
  <c r="J15" i="8"/>
  <c r="I15" i="8"/>
  <c r="S15" i="8" s="1"/>
  <c r="H15" i="8"/>
  <c r="P15" i="8" s="1"/>
  <c r="G15" i="8"/>
  <c r="F15" i="8"/>
  <c r="C15" i="8"/>
  <c r="E15" i="8" s="1"/>
  <c r="B15" i="8"/>
  <c r="S14" i="8"/>
  <c r="R14" i="8"/>
  <c r="Q14" i="8"/>
  <c r="P14" i="8"/>
  <c r="E14" i="8"/>
  <c r="T14" i="8" s="1"/>
  <c r="S13" i="8"/>
  <c r="R13" i="8"/>
  <c r="Q13" i="8"/>
  <c r="P13" i="8"/>
  <c r="E13" i="8"/>
  <c r="U12" i="8"/>
  <c r="S12" i="8"/>
  <c r="R12" i="8"/>
  <c r="Q12" i="8"/>
  <c r="P12" i="8"/>
  <c r="E12" i="8"/>
  <c r="T12" i="8" s="1"/>
  <c r="U11" i="8"/>
  <c r="S11" i="8"/>
  <c r="R11" i="8"/>
  <c r="Q11" i="8"/>
  <c r="P11" i="8"/>
  <c r="E11" i="8"/>
  <c r="T11" i="8" s="1"/>
  <c r="S10" i="8"/>
  <c r="R10" i="8"/>
  <c r="Q10" i="8"/>
  <c r="P10" i="8"/>
  <c r="E10" i="8"/>
  <c r="T10" i="8" s="1"/>
  <c r="T9" i="8"/>
  <c r="S9" i="8"/>
  <c r="R9" i="8"/>
  <c r="Q9" i="8"/>
  <c r="P9" i="8"/>
  <c r="E9" i="8"/>
  <c r="U9" i="8" s="1"/>
  <c r="S93" i="7"/>
  <c r="R93" i="7"/>
  <c r="Q93" i="7"/>
  <c r="P93" i="7"/>
  <c r="E93" i="7"/>
  <c r="T92" i="7"/>
  <c r="S92" i="7"/>
  <c r="R92" i="7"/>
  <c r="Q92" i="7"/>
  <c r="P92" i="7"/>
  <c r="E92" i="7"/>
  <c r="U92" i="7" s="1"/>
  <c r="U91" i="7"/>
  <c r="S91" i="7"/>
  <c r="R91" i="7"/>
  <c r="Q91" i="7"/>
  <c r="P91" i="7"/>
  <c r="E91" i="7"/>
  <c r="T91" i="7" s="1"/>
  <c r="S90" i="7"/>
  <c r="R90" i="7"/>
  <c r="Q90" i="7"/>
  <c r="P90" i="7"/>
  <c r="E90" i="7"/>
  <c r="U90" i="7" s="1"/>
  <c r="S89" i="7"/>
  <c r="R89" i="7"/>
  <c r="Q89" i="7"/>
  <c r="P89" i="7"/>
  <c r="E89" i="7"/>
  <c r="T88" i="7"/>
  <c r="S88" i="7"/>
  <c r="R88" i="7"/>
  <c r="Q88" i="7"/>
  <c r="P88" i="7"/>
  <c r="E88" i="7"/>
  <c r="U88" i="7" s="1"/>
  <c r="S87" i="7"/>
  <c r="R87" i="7"/>
  <c r="Q87" i="7"/>
  <c r="P87" i="7"/>
  <c r="E87" i="7"/>
  <c r="T87" i="7" s="1"/>
  <c r="T86" i="7"/>
  <c r="S86" i="7"/>
  <c r="R86" i="7"/>
  <c r="Q86" i="7"/>
  <c r="P86" i="7"/>
  <c r="E86" i="7"/>
  <c r="U86" i="7" s="1"/>
  <c r="V72" i="7"/>
  <c r="O72" i="7"/>
  <c r="N72" i="7"/>
  <c r="M72" i="7"/>
  <c r="L72" i="7"/>
  <c r="K72" i="7"/>
  <c r="J72" i="7"/>
  <c r="I72" i="7"/>
  <c r="S72" i="7" s="1"/>
  <c r="H72" i="7"/>
  <c r="G72" i="7"/>
  <c r="F72" i="7"/>
  <c r="C72" i="7"/>
  <c r="B72" i="7"/>
  <c r="V71" i="7"/>
  <c r="S71" i="7"/>
  <c r="O71" i="7"/>
  <c r="N71" i="7"/>
  <c r="M71" i="7"/>
  <c r="L71" i="7"/>
  <c r="K71" i="7"/>
  <c r="J71" i="7"/>
  <c r="I71" i="7"/>
  <c r="H71" i="7"/>
  <c r="R71" i="7" s="1"/>
  <c r="G71" i="7"/>
  <c r="F71" i="7"/>
  <c r="C71" i="7"/>
  <c r="B71" i="7"/>
  <c r="V70" i="7"/>
  <c r="O70" i="7"/>
  <c r="N70" i="7"/>
  <c r="M70" i="7"/>
  <c r="L70" i="7"/>
  <c r="K70" i="7"/>
  <c r="J70" i="7"/>
  <c r="I70" i="7"/>
  <c r="S70" i="7" s="1"/>
  <c r="H70" i="7"/>
  <c r="G70" i="7"/>
  <c r="F70" i="7"/>
  <c r="C70" i="7"/>
  <c r="B70" i="7"/>
  <c r="S69" i="7"/>
  <c r="R69" i="7"/>
  <c r="Q69" i="7"/>
  <c r="P69" i="7"/>
  <c r="E69" i="7"/>
  <c r="V67" i="7"/>
  <c r="O67" i="7"/>
  <c r="N67" i="7"/>
  <c r="M67" i="7"/>
  <c r="L67" i="7"/>
  <c r="K67" i="7"/>
  <c r="J67" i="7"/>
  <c r="I67" i="7"/>
  <c r="S67" i="7" s="1"/>
  <c r="H67" i="7"/>
  <c r="G67" i="7"/>
  <c r="F67" i="7"/>
  <c r="C67" i="7"/>
  <c r="B67" i="7"/>
  <c r="E67" i="7" s="1"/>
  <c r="V66" i="7"/>
  <c r="O66" i="7"/>
  <c r="N66" i="7"/>
  <c r="M66" i="7"/>
  <c r="L66" i="7"/>
  <c r="K66" i="7"/>
  <c r="J66" i="7"/>
  <c r="I66" i="7"/>
  <c r="S66" i="7" s="1"/>
  <c r="H66" i="7"/>
  <c r="G66" i="7"/>
  <c r="F66" i="7"/>
  <c r="C66" i="7"/>
  <c r="B66" i="7"/>
  <c r="E66" i="7" s="1"/>
  <c r="S65" i="7"/>
  <c r="R65" i="7"/>
  <c r="Q65" i="7"/>
  <c r="P65" i="7"/>
  <c r="E65" i="7"/>
  <c r="T65" i="7" s="1"/>
  <c r="S64" i="7"/>
  <c r="R64" i="7"/>
  <c r="Q64" i="7"/>
  <c r="P64" i="7"/>
  <c r="E64" i="7"/>
  <c r="U63" i="7"/>
  <c r="S63" i="7"/>
  <c r="R63" i="7"/>
  <c r="Q63" i="7"/>
  <c r="P63" i="7"/>
  <c r="E63" i="7"/>
  <c r="T63" i="7" s="1"/>
  <c r="S62" i="7"/>
  <c r="R62" i="7"/>
  <c r="Q62" i="7"/>
  <c r="P62" i="7"/>
  <c r="E62" i="7"/>
  <c r="S61" i="7"/>
  <c r="R61" i="7"/>
  <c r="Q61" i="7"/>
  <c r="P61" i="7"/>
  <c r="E61" i="7"/>
  <c r="T61" i="7" s="1"/>
  <c r="V59" i="7"/>
  <c r="O59" i="7"/>
  <c r="N59" i="7"/>
  <c r="M59" i="7"/>
  <c r="L59" i="7"/>
  <c r="K59" i="7"/>
  <c r="J59" i="7"/>
  <c r="I59" i="7"/>
  <c r="S59" i="7" s="1"/>
  <c r="H59" i="7"/>
  <c r="R59" i="7" s="1"/>
  <c r="G59" i="7"/>
  <c r="F59" i="7"/>
  <c r="C59" i="7"/>
  <c r="B59" i="7"/>
  <c r="E59" i="7" s="1"/>
  <c r="S58" i="7"/>
  <c r="R58" i="7"/>
  <c r="Q58" i="7"/>
  <c r="P58" i="7"/>
  <c r="E58" i="7"/>
  <c r="T57" i="7"/>
  <c r="S57" i="7"/>
  <c r="R57" i="7"/>
  <c r="Q57" i="7"/>
  <c r="P57" i="7"/>
  <c r="E57" i="7"/>
  <c r="U57" i="7" s="1"/>
  <c r="S56" i="7"/>
  <c r="R56" i="7"/>
  <c r="Q56" i="7"/>
  <c r="P56" i="7"/>
  <c r="E56" i="7"/>
  <c r="T56" i="7" s="1"/>
  <c r="S55" i="7"/>
  <c r="R55" i="7"/>
  <c r="Q55" i="7"/>
  <c r="P55" i="7"/>
  <c r="E55" i="7"/>
  <c r="U55" i="7" s="1"/>
  <c r="V53" i="7"/>
  <c r="O53" i="7"/>
  <c r="N53" i="7"/>
  <c r="M53" i="7"/>
  <c r="L53" i="7"/>
  <c r="K53" i="7"/>
  <c r="J53" i="7"/>
  <c r="I53" i="7"/>
  <c r="S53" i="7" s="1"/>
  <c r="H53" i="7"/>
  <c r="R53" i="7" s="1"/>
  <c r="G53" i="7"/>
  <c r="F53" i="7"/>
  <c r="C53" i="7"/>
  <c r="B53" i="7"/>
  <c r="E53" i="7" s="1"/>
  <c r="S52" i="7"/>
  <c r="R52" i="7"/>
  <c r="Q52" i="7"/>
  <c r="P52" i="7"/>
  <c r="E52" i="7"/>
  <c r="S51" i="7"/>
  <c r="R51" i="7"/>
  <c r="Q51" i="7"/>
  <c r="P51" i="7"/>
  <c r="E51" i="7"/>
  <c r="T50" i="7"/>
  <c r="S50" i="7"/>
  <c r="R50" i="7"/>
  <c r="Q50" i="7"/>
  <c r="P50" i="7"/>
  <c r="E50" i="7"/>
  <c r="U50" i="7" s="1"/>
  <c r="U49" i="7"/>
  <c r="S49" i="7"/>
  <c r="R49" i="7"/>
  <c r="Q49" i="7"/>
  <c r="P49" i="7"/>
  <c r="E49" i="7"/>
  <c r="T49" i="7" s="1"/>
  <c r="S48" i="7"/>
  <c r="R48" i="7"/>
  <c r="Q48" i="7"/>
  <c r="P48" i="7"/>
  <c r="E48" i="7"/>
  <c r="U48" i="7" s="1"/>
  <c r="T47" i="7"/>
  <c r="S47" i="7"/>
  <c r="R47" i="7"/>
  <c r="Q47" i="7"/>
  <c r="P47" i="7"/>
  <c r="E47" i="7"/>
  <c r="U47" i="7" s="1"/>
  <c r="S46" i="7"/>
  <c r="R46" i="7"/>
  <c r="Q46" i="7"/>
  <c r="P46" i="7"/>
  <c r="E46" i="7"/>
  <c r="T46" i="7" s="1"/>
  <c r="S45" i="7"/>
  <c r="R45" i="7"/>
  <c r="Q45" i="7"/>
  <c r="P45" i="7"/>
  <c r="E45" i="7"/>
  <c r="U44" i="7"/>
  <c r="S44" i="7"/>
  <c r="R44" i="7"/>
  <c r="Q44" i="7"/>
  <c r="P44" i="7"/>
  <c r="E44" i="7"/>
  <c r="T43" i="7"/>
  <c r="S43" i="7"/>
  <c r="R43" i="7"/>
  <c r="Q43" i="7"/>
  <c r="P43" i="7"/>
  <c r="E43" i="7"/>
  <c r="U43" i="7" s="1"/>
  <c r="S42" i="7"/>
  <c r="R42" i="7"/>
  <c r="Q42" i="7"/>
  <c r="P42" i="7"/>
  <c r="E42" i="7"/>
  <c r="U42" i="7" s="1"/>
  <c r="V40" i="7"/>
  <c r="R40" i="7"/>
  <c r="O40" i="7"/>
  <c r="N40" i="7"/>
  <c r="M40" i="7"/>
  <c r="L40" i="7"/>
  <c r="K40" i="7"/>
  <c r="J40" i="7"/>
  <c r="I40" i="7"/>
  <c r="H40" i="7"/>
  <c r="G40" i="7"/>
  <c r="F40" i="7"/>
  <c r="C40" i="7"/>
  <c r="B40" i="7"/>
  <c r="E40" i="7" s="1"/>
  <c r="S39" i="7"/>
  <c r="R39" i="7"/>
  <c r="Q39" i="7"/>
  <c r="P39" i="7"/>
  <c r="E39" i="7"/>
  <c r="U39" i="7" s="1"/>
  <c r="S38" i="7"/>
  <c r="R38" i="7"/>
  <c r="Q38" i="7"/>
  <c r="P38" i="7"/>
  <c r="E38" i="7"/>
  <c r="U38" i="7" s="1"/>
  <c r="T37" i="7"/>
  <c r="S37" i="7"/>
  <c r="R37" i="7"/>
  <c r="Q37" i="7"/>
  <c r="P37" i="7"/>
  <c r="E37" i="7"/>
  <c r="U37" i="7" s="1"/>
  <c r="S36" i="7"/>
  <c r="R36" i="7"/>
  <c r="Q36" i="7"/>
  <c r="P36" i="7"/>
  <c r="E36" i="7"/>
  <c r="T36" i="7" s="1"/>
  <c r="S35" i="7"/>
  <c r="R35" i="7"/>
  <c r="Q35" i="7"/>
  <c r="P35" i="7"/>
  <c r="E35" i="7"/>
  <c r="T35" i="7" s="1"/>
  <c r="V33" i="7"/>
  <c r="O33" i="7"/>
  <c r="N33" i="7"/>
  <c r="M33" i="7"/>
  <c r="L33" i="7"/>
  <c r="K33" i="7"/>
  <c r="J33" i="7"/>
  <c r="I33" i="7"/>
  <c r="S33" i="7" s="1"/>
  <c r="H33" i="7"/>
  <c r="G33" i="7"/>
  <c r="F33" i="7"/>
  <c r="C33" i="7"/>
  <c r="B33" i="7"/>
  <c r="S32" i="7"/>
  <c r="R32" i="7"/>
  <c r="Q32" i="7"/>
  <c r="P32" i="7"/>
  <c r="E32" i="7"/>
  <c r="V30" i="7"/>
  <c r="S30" i="7"/>
  <c r="O30" i="7"/>
  <c r="N30" i="7"/>
  <c r="M30" i="7"/>
  <c r="L30" i="7"/>
  <c r="K30" i="7"/>
  <c r="J30" i="7"/>
  <c r="I30" i="7"/>
  <c r="H30" i="7"/>
  <c r="G30" i="7"/>
  <c r="F30" i="7"/>
  <c r="C30" i="7"/>
  <c r="B30" i="7"/>
  <c r="E30" i="7" s="1"/>
  <c r="T29" i="7"/>
  <c r="S29" i="7"/>
  <c r="R29" i="7"/>
  <c r="Q29" i="7"/>
  <c r="P29" i="7"/>
  <c r="E29" i="7"/>
  <c r="U29" i="7" s="1"/>
  <c r="U28" i="7"/>
  <c r="S28" i="7"/>
  <c r="R28" i="7"/>
  <c r="Q28" i="7"/>
  <c r="P28" i="7"/>
  <c r="E28" i="7"/>
  <c r="T28" i="7" s="1"/>
  <c r="T27" i="7"/>
  <c r="S27" i="7"/>
  <c r="R27" i="7"/>
  <c r="Q27" i="7"/>
  <c r="P27" i="7"/>
  <c r="E27" i="7"/>
  <c r="U27" i="7" s="1"/>
  <c r="S26" i="7"/>
  <c r="R26" i="7"/>
  <c r="Q26" i="7"/>
  <c r="P26" i="7"/>
  <c r="E26" i="7"/>
  <c r="T26" i="7" s="1"/>
  <c r="V24" i="7"/>
  <c r="S24" i="7"/>
  <c r="O24" i="7"/>
  <c r="N24" i="7"/>
  <c r="M24" i="7"/>
  <c r="L24" i="7"/>
  <c r="K24" i="7"/>
  <c r="J24" i="7"/>
  <c r="I24" i="7"/>
  <c r="Q24" i="7" s="1"/>
  <c r="H24" i="7"/>
  <c r="R24" i="7" s="1"/>
  <c r="G24" i="7"/>
  <c r="F24" i="7"/>
  <c r="C24" i="7"/>
  <c r="B24" i="7"/>
  <c r="E24" i="7" s="1"/>
  <c r="S23" i="7"/>
  <c r="R23" i="7"/>
  <c r="Q23" i="7"/>
  <c r="P23" i="7"/>
  <c r="E23" i="7"/>
  <c r="T23" i="7" s="1"/>
  <c r="S22" i="7"/>
  <c r="R22" i="7"/>
  <c r="Q22" i="7"/>
  <c r="P22" i="7"/>
  <c r="E22" i="7"/>
  <c r="T22" i="7" s="1"/>
  <c r="S21" i="7"/>
  <c r="R21" i="7"/>
  <c r="Q21" i="7"/>
  <c r="P21" i="7"/>
  <c r="E21" i="7"/>
  <c r="U21" i="7" s="1"/>
  <c r="S20" i="7"/>
  <c r="R20" i="7"/>
  <c r="Q20" i="7"/>
  <c r="P20" i="7"/>
  <c r="E20" i="7"/>
  <c r="S19" i="7"/>
  <c r="R19" i="7"/>
  <c r="Q19" i="7"/>
  <c r="P19" i="7"/>
  <c r="E19" i="7"/>
  <c r="U19" i="7" s="1"/>
  <c r="S18" i="7"/>
  <c r="R18" i="7"/>
  <c r="Q18" i="7"/>
  <c r="P18" i="7"/>
  <c r="E18" i="7"/>
  <c r="U18" i="7" s="1"/>
  <c r="T17" i="7"/>
  <c r="S17" i="7"/>
  <c r="R17" i="7"/>
  <c r="Q17" i="7"/>
  <c r="P17" i="7"/>
  <c r="E17" i="7"/>
  <c r="U17" i="7" s="1"/>
  <c r="V15" i="7"/>
  <c r="O15" i="7"/>
  <c r="N15" i="7"/>
  <c r="M15" i="7"/>
  <c r="L15" i="7"/>
  <c r="K15" i="7"/>
  <c r="J15" i="7"/>
  <c r="I15" i="7"/>
  <c r="H15" i="7"/>
  <c r="G15" i="7"/>
  <c r="F15" i="7"/>
  <c r="C15" i="7"/>
  <c r="B15" i="7"/>
  <c r="E15" i="7" s="1"/>
  <c r="S14" i="7"/>
  <c r="R14" i="7"/>
  <c r="Q14" i="7"/>
  <c r="P14" i="7"/>
  <c r="E14" i="7"/>
  <c r="U14" i="7" s="1"/>
  <c r="U13" i="7"/>
  <c r="S13" i="7"/>
  <c r="R13" i="7"/>
  <c r="Q13" i="7"/>
  <c r="P13" i="7"/>
  <c r="E13" i="7"/>
  <c r="T13" i="7" s="1"/>
  <c r="S12" i="7"/>
  <c r="R12" i="7"/>
  <c r="Q12" i="7"/>
  <c r="P12" i="7"/>
  <c r="E12" i="7"/>
  <c r="S11" i="7"/>
  <c r="R11" i="7"/>
  <c r="Q11" i="7"/>
  <c r="P11" i="7"/>
  <c r="E11" i="7"/>
  <c r="S10" i="7"/>
  <c r="R10" i="7"/>
  <c r="Q10" i="7"/>
  <c r="P10" i="7"/>
  <c r="E10" i="7"/>
  <c r="U10" i="7" s="1"/>
  <c r="S9" i="7"/>
  <c r="R9" i="7"/>
  <c r="Q9" i="7"/>
  <c r="P9" i="7"/>
  <c r="E9" i="7"/>
  <c r="T9" i="7" s="1"/>
  <c r="U93" i="6"/>
  <c r="S93" i="6"/>
  <c r="R93" i="6"/>
  <c r="Q93" i="6"/>
  <c r="P93" i="6"/>
  <c r="E93" i="6"/>
  <c r="T93" i="6" s="1"/>
  <c r="S92" i="6"/>
  <c r="R92" i="6"/>
  <c r="Q92" i="6"/>
  <c r="P92" i="6"/>
  <c r="E92" i="6"/>
  <c r="S91" i="6"/>
  <c r="R91" i="6"/>
  <c r="Q91" i="6"/>
  <c r="P91" i="6"/>
  <c r="E91" i="6"/>
  <c r="U91" i="6" s="1"/>
  <c r="T90" i="6"/>
  <c r="S90" i="6"/>
  <c r="R90" i="6"/>
  <c r="Q90" i="6"/>
  <c r="P90" i="6"/>
  <c r="E90" i="6"/>
  <c r="U90" i="6" s="1"/>
  <c r="T89" i="6"/>
  <c r="S89" i="6"/>
  <c r="R89" i="6"/>
  <c r="Q89" i="6"/>
  <c r="P89" i="6"/>
  <c r="E89" i="6"/>
  <c r="U89" i="6" s="1"/>
  <c r="S88" i="6"/>
  <c r="R88" i="6"/>
  <c r="Q88" i="6"/>
  <c r="P88" i="6"/>
  <c r="E88" i="6"/>
  <c r="S87" i="6"/>
  <c r="R87" i="6"/>
  <c r="Q87" i="6"/>
  <c r="P87" i="6"/>
  <c r="E87" i="6"/>
  <c r="U87" i="6" s="1"/>
  <c r="T86" i="6"/>
  <c r="S86" i="6"/>
  <c r="R86" i="6"/>
  <c r="Q86" i="6"/>
  <c r="P86" i="6"/>
  <c r="E86" i="6"/>
  <c r="U86" i="6" s="1"/>
  <c r="V72" i="6"/>
  <c r="O72" i="6"/>
  <c r="N72" i="6"/>
  <c r="M72" i="6"/>
  <c r="L72" i="6"/>
  <c r="K72" i="6"/>
  <c r="J72" i="6"/>
  <c r="I72" i="6"/>
  <c r="S72" i="6" s="1"/>
  <c r="H72" i="6"/>
  <c r="R72" i="6" s="1"/>
  <c r="G72" i="6"/>
  <c r="F72" i="6"/>
  <c r="C72" i="6"/>
  <c r="B72" i="6"/>
  <c r="E72" i="6" s="1"/>
  <c r="V71" i="6"/>
  <c r="O71" i="6"/>
  <c r="N71" i="6"/>
  <c r="M71" i="6"/>
  <c r="L71" i="6"/>
  <c r="K71" i="6"/>
  <c r="J71" i="6"/>
  <c r="I71" i="6"/>
  <c r="S71" i="6" s="1"/>
  <c r="H71" i="6"/>
  <c r="G71" i="6"/>
  <c r="F71" i="6"/>
  <c r="C71" i="6"/>
  <c r="B71" i="6"/>
  <c r="V70" i="6"/>
  <c r="O70" i="6"/>
  <c r="N70" i="6"/>
  <c r="M70" i="6"/>
  <c r="L70" i="6"/>
  <c r="K70" i="6"/>
  <c r="J70" i="6"/>
  <c r="I70" i="6"/>
  <c r="H70" i="6"/>
  <c r="R70" i="6" s="1"/>
  <c r="G70" i="6"/>
  <c r="F70" i="6"/>
  <c r="C70" i="6"/>
  <c r="B70" i="6"/>
  <c r="S69" i="6"/>
  <c r="R69" i="6"/>
  <c r="Q69" i="6"/>
  <c r="P69" i="6"/>
  <c r="E69" i="6"/>
  <c r="V67" i="6"/>
  <c r="O67" i="6"/>
  <c r="N67" i="6"/>
  <c r="M67" i="6"/>
  <c r="L67" i="6"/>
  <c r="K67" i="6"/>
  <c r="J67" i="6"/>
  <c r="I67" i="6"/>
  <c r="S67" i="6" s="1"/>
  <c r="H67" i="6"/>
  <c r="G67" i="6"/>
  <c r="F67" i="6"/>
  <c r="C67" i="6"/>
  <c r="B67" i="6"/>
  <c r="V66" i="6"/>
  <c r="O66" i="6"/>
  <c r="N66" i="6"/>
  <c r="M66" i="6"/>
  <c r="L66" i="6"/>
  <c r="K66" i="6"/>
  <c r="J66" i="6"/>
  <c r="I66" i="6"/>
  <c r="S66" i="6" s="1"/>
  <c r="H66" i="6"/>
  <c r="R66" i="6" s="1"/>
  <c r="G66" i="6"/>
  <c r="F66" i="6"/>
  <c r="C66" i="6"/>
  <c r="B66" i="6"/>
  <c r="S65" i="6"/>
  <c r="R65" i="6"/>
  <c r="Q65" i="6"/>
  <c r="P65" i="6"/>
  <c r="E65" i="6"/>
  <c r="U65" i="6" s="1"/>
  <c r="U64" i="6"/>
  <c r="S64" i="6"/>
  <c r="R64" i="6"/>
  <c r="Q64" i="6"/>
  <c r="P64" i="6"/>
  <c r="E64" i="6"/>
  <c r="T64" i="6" s="1"/>
  <c r="U63" i="6"/>
  <c r="S63" i="6"/>
  <c r="R63" i="6"/>
  <c r="Q63" i="6"/>
  <c r="P63" i="6"/>
  <c r="E63" i="6"/>
  <c r="T63" i="6" s="1"/>
  <c r="S62" i="6"/>
  <c r="R62" i="6"/>
  <c r="Q62" i="6"/>
  <c r="P62" i="6"/>
  <c r="E62" i="6"/>
  <c r="T61" i="6"/>
  <c r="S61" i="6"/>
  <c r="R61" i="6"/>
  <c r="Q61" i="6"/>
  <c r="P61" i="6"/>
  <c r="E61" i="6"/>
  <c r="U61" i="6" s="1"/>
  <c r="V59" i="6"/>
  <c r="O59" i="6"/>
  <c r="N59" i="6"/>
  <c r="M59" i="6"/>
  <c r="L59" i="6"/>
  <c r="K59" i="6"/>
  <c r="J59" i="6"/>
  <c r="I59" i="6"/>
  <c r="H59" i="6"/>
  <c r="R59" i="6" s="1"/>
  <c r="G59" i="6"/>
  <c r="F59" i="6"/>
  <c r="C59" i="6"/>
  <c r="B59" i="6"/>
  <c r="S58" i="6"/>
  <c r="R58" i="6"/>
  <c r="Q58" i="6"/>
  <c r="P58" i="6"/>
  <c r="E58" i="6"/>
  <c r="T57" i="6"/>
  <c r="S57" i="6"/>
  <c r="R57" i="6"/>
  <c r="Q57" i="6"/>
  <c r="P57" i="6"/>
  <c r="E57" i="6"/>
  <c r="U57" i="6" s="1"/>
  <c r="S56" i="6"/>
  <c r="R56" i="6"/>
  <c r="Q56" i="6"/>
  <c r="P56" i="6"/>
  <c r="E56" i="6"/>
  <c r="T55" i="6"/>
  <c r="S55" i="6"/>
  <c r="R55" i="6"/>
  <c r="Q55" i="6"/>
  <c r="P55" i="6"/>
  <c r="E55" i="6"/>
  <c r="U55" i="6" s="1"/>
  <c r="V53" i="6"/>
  <c r="O53" i="6"/>
  <c r="N53" i="6"/>
  <c r="M53" i="6"/>
  <c r="L53" i="6"/>
  <c r="K53" i="6"/>
  <c r="J53" i="6"/>
  <c r="I53" i="6"/>
  <c r="Q53" i="6" s="1"/>
  <c r="H53" i="6"/>
  <c r="G53" i="6"/>
  <c r="F53" i="6"/>
  <c r="C53" i="6"/>
  <c r="B53" i="6"/>
  <c r="S52" i="6"/>
  <c r="R52" i="6"/>
  <c r="Q52" i="6"/>
  <c r="P52" i="6"/>
  <c r="E52" i="6"/>
  <c r="U52" i="6" s="1"/>
  <c r="S51" i="6"/>
  <c r="R51" i="6"/>
  <c r="Q51" i="6"/>
  <c r="P51" i="6"/>
  <c r="T51" i="6" s="1"/>
  <c r="E51" i="6"/>
  <c r="U50" i="6"/>
  <c r="S50" i="6"/>
  <c r="R50" i="6"/>
  <c r="Q50" i="6"/>
  <c r="P50" i="6"/>
  <c r="E50" i="6"/>
  <c r="T50" i="6" s="1"/>
  <c r="T49" i="6"/>
  <c r="S49" i="6"/>
  <c r="R49" i="6"/>
  <c r="Q49" i="6"/>
  <c r="P49" i="6"/>
  <c r="E49" i="6"/>
  <c r="U49" i="6" s="1"/>
  <c r="U48" i="6"/>
  <c r="S48" i="6"/>
  <c r="R48" i="6"/>
  <c r="Q48" i="6"/>
  <c r="P48" i="6"/>
  <c r="E48" i="6"/>
  <c r="T48" i="6" s="1"/>
  <c r="U47" i="6"/>
  <c r="S47" i="6"/>
  <c r="R47" i="6"/>
  <c r="Q47" i="6"/>
  <c r="P47" i="6"/>
  <c r="E47" i="6"/>
  <c r="T47" i="6" s="1"/>
  <c r="T46" i="6"/>
  <c r="S46" i="6"/>
  <c r="R46" i="6"/>
  <c r="Q46" i="6"/>
  <c r="P46" i="6"/>
  <c r="E46" i="6"/>
  <c r="U46" i="6" s="1"/>
  <c r="S45" i="6"/>
  <c r="R45" i="6"/>
  <c r="Q45" i="6"/>
  <c r="P45" i="6"/>
  <c r="E45" i="6"/>
  <c r="U45" i="6" s="1"/>
  <c r="S44" i="6"/>
  <c r="R44" i="6"/>
  <c r="Q44" i="6"/>
  <c r="P44" i="6"/>
  <c r="E44" i="6"/>
  <c r="T43" i="6"/>
  <c r="S43" i="6"/>
  <c r="R43" i="6"/>
  <c r="Q43" i="6"/>
  <c r="P43" i="6"/>
  <c r="E43" i="6"/>
  <c r="U43" i="6" s="1"/>
  <c r="U42" i="6"/>
  <c r="S42" i="6"/>
  <c r="R42" i="6"/>
  <c r="Q42" i="6"/>
  <c r="P42" i="6"/>
  <c r="E42" i="6"/>
  <c r="T42" i="6" s="1"/>
  <c r="V40" i="6"/>
  <c r="O40" i="6"/>
  <c r="N40" i="6"/>
  <c r="M40" i="6"/>
  <c r="L40" i="6"/>
  <c r="K40" i="6"/>
  <c r="J40" i="6"/>
  <c r="I40" i="6"/>
  <c r="S40" i="6" s="1"/>
  <c r="H40" i="6"/>
  <c r="P40" i="6" s="1"/>
  <c r="G40" i="6"/>
  <c r="F40" i="6"/>
  <c r="C40" i="6"/>
  <c r="B40" i="6"/>
  <c r="E40" i="6" s="1"/>
  <c r="T39" i="6"/>
  <c r="S39" i="6"/>
  <c r="R39" i="6"/>
  <c r="Q39" i="6"/>
  <c r="P39" i="6"/>
  <c r="E39" i="6"/>
  <c r="U39" i="6" s="1"/>
  <c r="U38" i="6"/>
  <c r="S38" i="6"/>
  <c r="R38" i="6"/>
  <c r="Q38" i="6"/>
  <c r="P38" i="6"/>
  <c r="E38" i="6"/>
  <c r="T38" i="6" s="1"/>
  <c r="S37" i="6"/>
  <c r="R37" i="6"/>
  <c r="Q37" i="6"/>
  <c r="P37" i="6"/>
  <c r="E37" i="6"/>
  <c r="S36" i="6"/>
  <c r="R36" i="6"/>
  <c r="Q36" i="6"/>
  <c r="P36" i="6"/>
  <c r="E36" i="6"/>
  <c r="S35" i="6"/>
  <c r="R35" i="6"/>
  <c r="Q35" i="6"/>
  <c r="P35" i="6"/>
  <c r="E35" i="6"/>
  <c r="U35" i="6" s="1"/>
  <c r="V33" i="6"/>
  <c r="O33" i="6"/>
  <c r="N33" i="6"/>
  <c r="M33" i="6"/>
  <c r="L33" i="6"/>
  <c r="K33" i="6"/>
  <c r="J33" i="6"/>
  <c r="I33" i="6"/>
  <c r="S33" i="6" s="1"/>
  <c r="H33" i="6"/>
  <c r="R33" i="6" s="1"/>
  <c r="G33" i="6"/>
  <c r="F33" i="6"/>
  <c r="C33" i="6"/>
  <c r="B33" i="6"/>
  <c r="S32" i="6"/>
  <c r="R32" i="6"/>
  <c r="Q32" i="6"/>
  <c r="P32" i="6"/>
  <c r="E32" i="6"/>
  <c r="T32" i="6" s="1"/>
  <c r="V30" i="6"/>
  <c r="S30" i="6"/>
  <c r="O30" i="6"/>
  <c r="N30" i="6"/>
  <c r="M30" i="6"/>
  <c r="L30" i="6"/>
  <c r="K30" i="6"/>
  <c r="J30" i="6"/>
  <c r="I30" i="6"/>
  <c r="H30" i="6"/>
  <c r="R30" i="6" s="1"/>
  <c r="G30" i="6"/>
  <c r="F30" i="6"/>
  <c r="C30" i="6"/>
  <c r="B30" i="6"/>
  <c r="E30" i="6" s="1"/>
  <c r="S29" i="6"/>
  <c r="R29" i="6"/>
  <c r="Q29" i="6"/>
  <c r="P29" i="6"/>
  <c r="E29" i="6"/>
  <c r="U29" i="6" s="1"/>
  <c r="U28" i="6"/>
  <c r="S28" i="6"/>
  <c r="R28" i="6"/>
  <c r="Q28" i="6"/>
  <c r="P28" i="6"/>
  <c r="E28" i="6"/>
  <c r="T28" i="6" s="1"/>
  <c r="S27" i="6"/>
  <c r="R27" i="6"/>
  <c r="Q27" i="6"/>
  <c r="P27" i="6"/>
  <c r="E27" i="6"/>
  <c r="T27" i="6" s="1"/>
  <c r="T26" i="6"/>
  <c r="S26" i="6"/>
  <c r="R26" i="6"/>
  <c r="Q26" i="6"/>
  <c r="P26" i="6"/>
  <c r="E26" i="6"/>
  <c r="U26" i="6" s="1"/>
  <c r="V24" i="6"/>
  <c r="O24" i="6"/>
  <c r="N24" i="6"/>
  <c r="M24" i="6"/>
  <c r="L24" i="6"/>
  <c r="K24" i="6"/>
  <c r="J24" i="6"/>
  <c r="I24" i="6"/>
  <c r="S24" i="6" s="1"/>
  <c r="H24" i="6"/>
  <c r="R24" i="6" s="1"/>
  <c r="G24" i="6"/>
  <c r="F24" i="6"/>
  <c r="C24" i="6"/>
  <c r="B24" i="6"/>
  <c r="T23" i="6"/>
  <c r="S23" i="6"/>
  <c r="R23" i="6"/>
  <c r="Q23" i="6"/>
  <c r="P23" i="6"/>
  <c r="E23" i="6"/>
  <c r="U23" i="6" s="1"/>
  <c r="S22" i="6"/>
  <c r="R22" i="6"/>
  <c r="Q22" i="6"/>
  <c r="P22" i="6"/>
  <c r="E22" i="6"/>
  <c r="S21" i="6"/>
  <c r="R21" i="6"/>
  <c r="Q21" i="6"/>
  <c r="P21" i="6"/>
  <c r="E21" i="6"/>
  <c r="S20" i="6"/>
  <c r="R20" i="6"/>
  <c r="Q20" i="6"/>
  <c r="P20" i="6"/>
  <c r="E20" i="6"/>
  <c r="U20" i="6" s="1"/>
  <c r="T19" i="6"/>
  <c r="S19" i="6"/>
  <c r="R19" i="6"/>
  <c r="Q19" i="6"/>
  <c r="P19" i="6"/>
  <c r="E19" i="6"/>
  <c r="U19" i="6" s="1"/>
  <c r="S18" i="6"/>
  <c r="R18" i="6"/>
  <c r="Q18" i="6"/>
  <c r="P18" i="6"/>
  <c r="E18" i="6"/>
  <c r="U18" i="6" s="1"/>
  <c r="S17" i="6"/>
  <c r="R17" i="6"/>
  <c r="Q17" i="6"/>
  <c r="P17" i="6"/>
  <c r="E17" i="6"/>
  <c r="U17" i="6" s="1"/>
  <c r="V15" i="6"/>
  <c r="Q15" i="6"/>
  <c r="O15" i="6"/>
  <c r="N15" i="6"/>
  <c r="M15" i="6"/>
  <c r="L15" i="6"/>
  <c r="K15" i="6"/>
  <c r="J15" i="6"/>
  <c r="I15" i="6"/>
  <c r="S15" i="6" s="1"/>
  <c r="H15" i="6"/>
  <c r="R15" i="6" s="1"/>
  <c r="G15" i="6"/>
  <c r="F15" i="6"/>
  <c r="C15" i="6"/>
  <c r="B15" i="6"/>
  <c r="S14" i="6"/>
  <c r="R14" i="6"/>
  <c r="Q14" i="6"/>
  <c r="P14" i="6"/>
  <c r="E14" i="6"/>
  <c r="S13" i="6"/>
  <c r="R13" i="6"/>
  <c r="Q13" i="6"/>
  <c r="P13" i="6"/>
  <c r="E13" i="6"/>
  <c r="U13" i="6" s="1"/>
  <c r="S12" i="6"/>
  <c r="R12" i="6"/>
  <c r="Q12" i="6"/>
  <c r="P12" i="6"/>
  <c r="E12" i="6"/>
  <c r="T12" i="6" s="1"/>
  <c r="T11" i="6"/>
  <c r="S11" i="6"/>
  <c r="R11" i="6"/>
  <c r="Q11" i="6"/>
  <c r="P11" i="6"/>
  <c r="E11" i="6"/>
  <c r="U11" i="6" s="1"/>
  <c r="U10" i="6"/>
  <c r="S10" i="6"/>
  <c r="R10" i="6"/>
  <c r="Q10" i="6"/>
  <c r="P10" i="6"/>
  <c r="T10" i="6" s="1"/>
  <c r="E10" i="6"/>
  <c r="S9" i="6"/>
  <c r="R9" i="6"/>
  <c r="Q9" i="6"/>
  <c r="P9" i="6"/>
  <c r="E9" i="6"/>
  <c r="T9" i="6" s="1"/>
  <c r="S93" i="5"/>
  <c r="R93" i="5"/>
  <c r="Q93" i="5"/>
  <c r="P93" i="5"/>
  <c r="E93" i="5"/>
  <c r="U93" i="5" s="1"/>
  <c r="T92" i="5"/>
  <c r="S92" i="5"/>
  <c r="R92" i="5"/>
  <c r="Q92" i="5"/>
  <c r="P92" i="5"/>
  <c r="E92" i="5"/>
  <c r="U92" i="5" s="1"/>
  <c r="S91" i="5"/>
  <c r="R91" i="5"/>
  <c r="Q91" i="5"/>
  <c r="P91" i="5"/>
  <c r="E91" i="5"/>
  <c r="U91" i="5" s="1"/>
  <c r="S90" i="5"/>
  <c r="R90" i="5"/>
  <c r="Q90" i="5"/>
  <c r="P90" i="5"/>
  <c r="E90" i="5"/>
  <c r="S89" i="5"/>
  <c r="R89" i="5"/>
  <c r="Q89" i="5"/>
  <c r="P89" i="5"/>
  <c r="E89" i="5"/>
  <c r="T89" i="5" s="1"/>
  <c r="T88" i="5"/>
  <c r="S88" i="5"/>
  <c r="R88" i="5"/>
  <c r="Q88" i="5"/>
  <c r="P88" i="5"/>
  <c r="E88" i="5"/>
  <c r="U88" i="5" s="1"/>
  <c r="S87" i="5"/>
  <c r="R87" i="5"/>
  <c r="Q87" i="5"/>
  <c r="P87" i="5"/>
  <c r="E87" i="5"/>
  <c r="S86" i="5"/>
  <c r="R86" i="5"/>
  <c r="Q86" i="5"/>
  <c r="P86" i="5"/>
  <c r="E86" i="5"/>
  <c r="U86" i="5" s="1"/>
  <c r="V72" i="5"/>
  <c r="O72" i="5"/>
  <c r="N72" i="5"/>
  <c r="M72" i="5"/>
  <c r="L72" i="5"/>
  <c r="K72" i="5"/>
  <c r="J72" i="5"/>
  <c r="I72" i="5"/>
  <c r="S72" i="5" s="1"/>
  <c r="H72" i="5"/>
  <c r="R72" i="5" s="1"/>
  <c r="G72" i="5"/>
  <c r="F72" i="5"/>
  <c r="C72" i="5"/>
  <c r="B72" i="5"/>
  <c r="V71" i="5"/>
  <c r="O71" i="5"/>
  <c r="N71" i="5"/>
  <c r="M71" i="5"/>
  <c r="L71" i="5"/>
  <c r="K71" i="5"/>
  <c r="J71" i="5"/>
  <c r="I71" i="5"/>
  <c r="S71" i="5" s="1"/>
  <c r="H71" i="5"/>
  <c r="G71" i="5"/>
  <c r="F71" i="5"/>
  <c r="E71" i="5"/>
  <c r="C71" i="5"/>
  <c r="B71" i="5"/>
  <c r="V70" i="5"/>
  <c r="O70" i="5"/>
  <c r="N70" i="5"/>
  <c r="M70" i="5"/>
  <c r="L70" i="5"/>
  <c r="K70" i="5"/>
  <c r="J70" i="5"/>
  <c r="I70" i="5"/>
  <c r="S70" i="5" s="1"/>
  <c r="H70" i="5"/>
  <c r="R70" i="5" s="1"/>
  <c r="G70" i="5"/>
  <c r="F70" i="5"/>
  <c r="C70" i="5"/>
  <c r="E70" i="5" s="1"/>
  <c r="B70" i="5"/>
  <c r="S69" i="5"/>
  <c r="R69" i="5"/>
  <c r="Q69" i="5"/>
  <c r="P69" i="5"/>
  <c r="E69" i="5"/>
  <c r="V67" i="5"/>
  <c r="O67" i="5"/>
  <c r="N67" i="5"/>
  <c r="M67" i="5"/>
  <c r="L67" i="5"/>
  <c r="K67" i="5"/>
  <c r="J67" i="5"/>
  <c r="I67" i="5"/>
  <c r="S67" i="5" s="1"/>
  <c r="H67" i="5"/>
  <c r="G67" i="5"/>
  <c r="F67" i="5"/>
  <c r="C67" i="5"/>
  <c r="B67" i="5"/>
  <c r="V66" i="5"/>
  <c r="O66" i="5"/>
  <c r="N66" i="5"/>
  <c r="M66" i="5"/>
  <c r="L66" i="5"/>
  <c r="K66" i="5"/>
  <c r="J66" i="5"/>
  <c r="I66" i="5"/>
  <c r="S66" i="5" s="1"/>
  <c r="H66" i="5"/>
  <c r="R66" i="5" s="1"/>
  <c r="G66" i="5"/>
  <c r="F66" i="5"/>
  <c r="E66" i="5"/>
  <c r="C66" i="5"/>
  <c r="B66" i="5"/>
  <c r="U65" i="5"/>
  <c r="S65" i="5"/>
  <c r="R65" i="5"/>
  <c r="Q65" i="5"/>
  <c r="P65" i="5"/>
  <c r="E65" i="5"/>
  <c r="T65" i="5" s="1"/>
  <c r="S64" i="5"/>
  <c r="R64" i="5"/>
  <c r="Q64" i="5"/>
  <c r="P64" i="5"/>
  <c r="E64" i="5"/>
  <c r="T63" i="5"/>
  <c r="S63" i="5"/>
  <c r="R63" i="5"/>
  <c r="Q63" i="5"/>
  <c r="P63" i="5"/>
  <c r="E63" i="5"/>
  <c r="U63" i="5" s="1"/>
  <c r="U62" i="5"/>
  <c r="S62" i="5"/>
  <c r="R62" i="5"/>
  <c r="Q62" i="5"/>
  <c r="P62" i="5"/>
  <c r="E62" i="5"/>
  <c r="T62" i="5" s="1"/>
  <c r="S61" i="5"/>
  <c r="R61" i="5"/>
  <c r="Q61" i="5"/>
  <c r="P61" i="5"/>
  <c r="E61" i="5"/>
  <c r="T61" i="5" s="1"/>
  <c r="V59" i="5"/>
  <c r="O59" i="5"/>
  <c r="N59" i="5"/>
  <c r="M59" i="5"/>
  <c r="L59" i="5"/>
  <c r="K59" i="5"/>
  <c r="J59" i="5"/>
  <c r="I59" i="5"/>
  <c r="S59" i="5" s="1"/>
  <c r="H59" i="5"/>
  <c r="G59" i="5"/>
  <c r="F59" i="5"/>
  <c r="C59" i="5"/>
  <c r="E59" i="5" s="1"/>
  <c r="B59" i="5"/>
  <c r="T58" i="5"/>
  <c r="S58" i="5"/>
  <c r="R58" i="5"/>
  <c r="Q58" i="5"/>
  <c r="P58" i="5"/>
  <c r="E58" i="5"/>
  <c r="U58" i="5" s="1"/>
  <c r="T57" i="5"/>
  <c r="S57" i="5"/>
  <c r="R57" i="5"/>
  <c r="Q57" i="5"/>
  <c r="P57" i="5"/>
  <c r="E57" i="5"/>
  <c r="U57" i="5" s="1"/>
  <c r="S56" i="5"/>
  <c r="R56" i="5"/>
  <c r="Q56" i="5"/>
  <c r="P56" i="5"/>
  <c r="E56" i="5"/>
  <c r="T56" i="5" s="1"/>
  <c r="S55" i="5"/>
  <c r="R55" i="5"/>
  <c r="Q55" i="5"/>
  <c r="P55" i="5"/>
  <c r="E55" i="5"/>
  <c r="V53" i="5"/>
  <c r="O53" i="5"/>
  <c r="N53" i="5"/>
  <c r="M53" i="5"/>
  <c r="L53" i="5"/>
  <c r="K53" i="5"/>
  <c r="J53" i="5"/>
  <c r="I53" i="5"/>
  <c r="S53" i="5" s="1"/>
  <c r="H53" i="5"/>
  <c r="R53" i="5" s="1"/>
  <c r="G53" i="5"/>
  <c r="F53" i="5"/>
  <c r="C53" i="5"/>
  <c r="B53" i="5"/>
  <c r="S52" i="5"/>
  <c r="R52" i="5"/>
  <c r="Q52" i="5"/>
  <c r="P52" i="5"/>
  <c r="E52" i="5"/>
  <c r="T52" i="5" s="1"/>
  <c r="U51" i="5"/>
  <c r="S51" i="5"/>
  <c r="R51" i="5"/>
  <c r="Q51" i="5"/>
  <c r="P51" i="5"/>
  <c r="E51" i="5"/>
  <c r="T51" i="5" s="1"/>
  <c r="U50" i="5"/>
  <c r="S50" i="5"/>
  <c r="R50" i="5"/>
  <c r="Q50" i="5"/>
  <c r="P50" i="5"/>
  <c r="E50" i="5"/>
  <c r="T50" i="5" s="1"/>
  <c r="U49" i="5"/>
  <c r="S49" i="5"/>
  <c r="R49" i="5"/>
  <c r="Q49" i="5"/>
  <c r="P49" i="5"/>
  <c r="E49" i="5"/>
  <c r="T49" i="5" s="1"/>
  <c r="S48" i="5"/>
  <c r="R48" i="5"/>
  <c r="Q48" i="5"/>
  <c r="P48" i="5"/>
  <c r="E48" i="5"/>
  <c r="T47" i="5"/>
  <c r="S47" i="5"/>
  <c r="R47" i="5"/>
  <c r="Q47" i="5"/>
  <c r="P47" i="5"/>
  <c r="E47" i="5"/>
  <c r="U47" i="5" s="1"/>
  <c r="U46" i="5"/>
  <c r="S46" i="5"/>
  <c r="R46" i="5"/>
  <c r="Q46" i="5"/>
  <c r="P46" i="5"/>
  <c r="E46" i="5"/>
  <c r="T46" i="5" s="1"/>
  <c r="S45" i="5"/>
  <c r="R45" i="5"/>
  <c r="Q45" i="5"/>
  <c r="P45" i="5"/>
  <c r="E45" i="5"/>
  <c r="U45" i="5" s="1"/>
  <c r="S44" i="5"/>
  <c r="R44" i="5"/>
  <c r="Q44" i="5"/>
  <c r="P44" i="5"/>
  <c r="E44" i="5"/>
  <c r="T43" i="5"/>
  <c r="S43" i="5"/>
  <c r="R43" i="5"/>
  <c r="Q43" i="5"/>
  <c r="P43" i="5"/>
  <c r="E43" i="5"/>
  <c r="U43" i="5" s="1"/>
  <c r="U42" i="5"/>
  <c r="S42" i="5"/>
  <c r="R42" i="5"/>
  <c r="Q42" i="5"/>
  <c r="P42" i="5"/>
  <c r="E42" i="5"/>
  <c r="T42" i="5" s="1"/>
  <c r="V40" i="5"/>
  <c r="R40" i="5"/>
  <c r="O40" i="5"/>
  <c r="N40" i="5"/>
  <c r="M40" i="5"/>
  <c r="L40" i="5"/>
  <c r="K40" i="5"/>
  <c r="J40" i="5"/>
  <c r="I40" i="5"/>
  <c r="H40" i="5"/>
  <c r="G40" i="5"/>
  <c r="F40" i="5"/>
  <c r="C40" i="5"/>
  <c r="B40" i="5"/>
  <c r="E40" i="5" s="1"/>
  <c r="S39" i="5"/>
  <c r="R39" i="5"/>
  <c r="Q39" i="5"/>
  <c r="P39" i="5"/>
  <c r="E39" i="5"/>
  <c r="U39" i="5" s="1"/>
  <c r="S38" i="5"/>
  <c r="R38" i="5"/>
  <c r="Q38" i="5"/>
  <c r="P38" i="5"/>
  <c r="E38" i="5"/>
  <c r="U38" i="5" s="1"/>
  <c r="S37" i="5"/>
  <c r="R37" i="5"/>
  <c r="Q37" i="5"/>
  <c r="P37" i="5"/>
  <c r="E37" i="5"/>
  <c r="T37" i="5" s="1"/>
  <c r="S36" i="5"/>
  <c r="R36" i="5"/>
  <c r="Q36" i="5"/>
  <c r="P36" i="5"/>
  <c r="E36" i="5"/>
  <c r="T35" i="5"/>
  <c r="S35" i="5"/>
  <c r="R35" i="5"/>
  <c r="Q35" i="5"/>
  <c r="P35" i="5"/>
  <c r="E35" i="5"/>
  <c r="U35" i="5" s="1"/>
  <c r="V33" i="5"/>
  <c r="O33" i="5"/>
  <c r="N33" i="5"/>
  <c r="M33" i="5"/>
  <c r="L33" i="5"/>
  <c r="K33" i="5"/>
  <c r="J33" i="5"/>
  <c r="I33" i="5"/>
  <c r="H33" i="5"/>
  <c r="R33" i="5" s="1"/>
  <c r="G33" i="5"/>
  <c r="F33" i="5"/>
  <c r="C33" i="5"/>
  <c r="B33" i="5"/>
  <c r="S32" i="5"/>
  <c r="R32" i="5"/>
  <c r="Q32" i="5"/>
  <c r="P32" i="5"/>
  <c r="E32" i="5"/>
  <c r="V30" i="5"/>
  <c r="O30" i="5"/>
  <c r="N30" i="5"/>
  <c r="M30" i="5"/>
  <c r="L30" i="5"/>
  <c r="K30" i="5"/>
  <c r="J30" i="5"/>
  <c r="I30" i="5"/>
  <c r="S30" i="5" s="1"/>
  <c r="H30" i="5"/>
  <c r="R30" i="5" s="1"/>
  <c r="G30" i="5"/>
  <c r="F30" i="5"/>
  <c r="C30" i="5"/>
  <c r="B30" i="5"/>
  <c r="S29" i="5"/>
  <c r="R29" i="5"/>
  <c r="Q29" i="5"/>
  <c r="P29" i="5"/>
  <c r="E29" i="5"/>
  <c r="S28" i="5"/>
  <c r="R28" i="5"/>
  <c r="Q28" i="5"/>
  <c r="P28" i="5"/>
  <c r="E28" i="5"/>
  <c r="U28" i="5" s="1"/>
  <c r="U27" i="5"/>
  <c r="S27" i="5"/>
  <c r="R27" i="5"/>
  <c r="Q27" i="5"/>
  <c r="P27" i="5"/>
  <c r="E27" i="5"/>
  <c r="T27" i="5" s="1"/>
  <c r="U26" i="5"/>
  <c r="S26" i="5"/>
  <c r="R26" i="5"/>
  <c r="Q26" i="5"/>
  <c r="P26" i="5"/>
  <c r="E26" i="5"/>
  <c r="T26" i="5" s="1"/>
  <c r="V24" i="5"/>
  <c r="S24" i="5"/>
  <c r="O24" i="5"/>
  <c r="N24" i="5"/>
  <c r="M24" i="5"/>
  <c r="L24" i="5"/>
  <c r="K24" i="5"/>
  <c r="J24" i="5"/>
  <c r="I24" i="5"/>
  <c r="H24" i="5"/>
  <c r="R24" i="5" s="1"/>
  <c r="G24" i="5"/>
  <c r="F24" i="5"/>
  <c r="C24" i="5"/>
  <c r="E24" i="5" s="1"/>
  <c r="B24" i="5"/>
  <c r="S23" i="5"/>
  <c r="R23" i="5"/>
  <c r="Q23" i="5"/>
  <c r="P23" i="5"/>
  <c r="E23" i="5"/>
  <c r="S22" i="5"/>
  <c r="R22" i="5"/>
  <c r="Q22" i="5"/>
  <c r="P22" i="5"/>
  <c r="E22" i="5"/>
  <c r="S21" i="5"/>
  <c r="R21" i="5"/>
  <c r="Q21" i="5"/>
  <c r="P21" i="5"/>
  <c r="E21" i="5"/>
  <c r="S20" i="5"/>
  <c r="R20" i="5"/>
  <c r="Q20" i="5"/>
  <c r="P20" i="5"/>
  <c r="E20" i="5"/>
  <c r="T20" i="5" s="1"/>
  <c r="S19" i="5"/>
  <c r="R19" i="5"/>
  <c r="Q19" i="5"/>
  <c r="P19" i="5"/>
  <c r="E19" i="5"/>
  <c r="T19" i="5" s="1"/>
  <c r="U18" i="5"/>
  <c r="S18" i="5"/>
  <c r="R18" i="5"/>
  <c r="Q18" i="5"/>
  <c r="P18" i="5"/>
  <c r="E18" i="5"/>
  <c r="T18" i="5" s="1"/>
  <c r="S17" i="5"/>
  <c r="R17" i="5"/>
  <c r="Q17" i="5"/>
  <c r="P17" i="5"/>
  <c r="E17" i="5"/>
  <c r="V15" i="5"/>
  <c r="R15" i="5"/>
  <c r="O15" i="5"/>
  <c r="N15" i="5"/>
  <c r="M15" i="5"/>
  <c r="L15" i="5"/>
  <c r="K15" i="5"/>
  <c r="J15" i="5"/>
  <c r="I15" i="5"/>
  <c r="H15" i="5"/>
  <c r="G15" i="5"/>
  <c r="F15" i="5"/>
  <c r="C15" i="5"/>
  <c r="B15" i="5"/>
  <c r="E15" i="5" s="1"/>
  <c r="U14" i="5"/>
  <c r="T14" i="5"/>
  <c r="S14" i="5"/>
  <c r="R14" i="5"/>
  <c r="Q14" i="5"/>
  <c r="P14" i="5"/>
  <c r="E14" i="5"/>
  <c r="S13" i="5"/>
  <c r="R13" i="5"/>
  <c r="Q13" i="5"/>
  <c r="P13" i="5"/>
  <c r="E13" i="5"/>
  <c r="S12" i="5"/>
  <c r="R12" i="5"/>
  <c r="Q12" i="5"/>
  <c r="P12" i="5"/>
  <c r="E12" i="5"/>
  <c r="T11" i="5"/>
  <c r="S11" i="5"/>
  <c r="R11" i="5"/>
  <c r="Q11" i="5"/>
  <c r="P11" i="5"/>
  <c r="E11" i="5"/>
  <c r="U11" i="5" s="1"/>
  <c r="S10" i="5"/>
  <c r="R10" i="5"/>
  <c r="Q10" i="5"/>
  <c r="U10" i="5" s="1"/>
  <c r="P10" i="5"/>
  <c r="E10" i="5"/>
  <c r="S9" i="5"/>
  <c r="R9" i="5"/>
  <c r="Q9" i="5"/>
  <c r="P9" i="5"/>
  <c r="E9" i="5"/>
  <c r="U93" i="4"/>
  <c r="S93" i="4"/>
  <c r="R93" i="4"/>
  <c r="Q93" i="4"/>
  <c r="P93" i="4"/>
  <c r="E93" i="4"/>
  <c r="T93" i="4" s="1"/>
  <c r="U92" i="4"/>
  <c r="S92" i="4"/>
  <c r="R92" i="4"/>
  <c r="Q92" i="4"/>
  <c r="P92" i="4"/>
  <c r="E92" i="4"/>
  <c r="T92" i="4" s="1"/>
  <c r="T91" i="4"/>
  <c r="S91" i="4"/>
  <c r="R91" i="4"/>
  <c r="Q91" i="4"/>
  <c r="P91" i="4"/>
  <c r="E91" i="4"/>
  <c r="U91" i="4" s="1"/>
  <c r="S90" i="4"/>
  <c r="R90" i="4"/>
  <c r="Q90" i="4"/>
  <c r="P90" i="4"/>
  <c r="E90" i="4"/>
  <c r="S89" i="4"/>
  <c r="R89" i="4"/>
  <c r="Q89" i="4"/>
  <c r="P89" i="4"/>
  <c r="E89" i="4"/>
  <c r="U89" i="4" s="1"/>
  <c r="S88" i="4"/>
  <c r="R88" i="4"/>
  <c r="Q88" i="4"/>
  <c r="P88" i="4"/>
  <c r="E88" i="4"/>
  <c r="T88" i="4" s="1"/>
  <c r="S87" i="4"/>
  <c r="R87" i="4"/>
  <c r="Q87" i="4"/>
  <c r="P87" i="4"/>
  <c r="E87" i="4"/>
  <c r="U87" i="4" s="1"/>
  <c r="T86" i="4"/>
  <c r="S86" i="4"/>
  <c r="R86" i="4"/>
  <c r="Q86" i="4"/>
  <c r="P86" i="4"/>
  <c r="E86" i="4"/>
  <c r="U86" i="4" s="1"/>
  <c r="V72" i="4"/>
  <c r="O72" i="4"/>
  <c r="N72" i="4"/>
  <c r="M72" i="4"/>
  <c r="L72" i="4"/>
  <c r="K72" i="4"/>
  <c r="J72" i="4"/>
  <c r="I72" i="4"/>
  <c r="S72" i="4" s="1"/>
  <c r="H72" i="4"/>
  <c r="G72" i="4"/>
  <c r="F72" i="4"/>
  <c r="C72" i="4"/>
  <c r="B72" i="4"/>
  <c r="E72" i="4" s="1"/>
  <c r="V71" i="4"/>
  <c r="S71" i="4"/>
  <c r="O71" i="4"/>
  <c r="N71" i="4"/>
  <c r="M71" i="4"/>
  <c r="L71" i="4"/>
  <c r="K71" i="4"/>
  <c r="J71" i="4"/>
  <c r="I71" i="4"/>
  <c r="H71" i="4"/>
  <c r="R71" i="4" s="1"/>
  <c r="G71" i="4"/>
  <c r="F71" i="4"/>
  <c r="C71" i="4"/>
  <c r="B71" i="4"/>
  <c r="V70" i="4"/>
  <c r="O70" i="4"/>
  <c r="N70" i="4"/>
  <c r="M70" i="4"/>
  <c r="L70" i="4"/>
  <c r="K70" i="4"/>
  <c r="J70" i="4"/>
  <c r="I70" i="4"/>
  <c r="S70" i="4" s="1"/>
  <c r="H70" i="4"/>
  <c r="R70" i="4" s="1"/>
  <c r="G70" i="4"/>
  <c r="F70" i="4"/>
  <c r="C70" i="4"/>
  <c r="E70" i="4" s="1"/>
  <c r="B70" i="4"/>
  <c r="S69" i="4"/>
  <c r="R69" i="4"/>
  <c r="Q69" i="4"/>
  <c r="P69" i="4"/>
  <c r="E69" i="4"/>
  <c r="V67" i="4"/>
  <c r="O67" i="4"/>
  <c r="N67" i="4"/>
  <c r="M67" i="4"/>
  <c r="L67" i="4"/>
  <c r="K67" i="4"/>
  <c r="J67" i="4"/>
  <c r="I67" i="4"/>
  <c r="S67" i="4" s="1"/>
  <c r="H67" i="4"/>
  <c r="R67" i="4" s="1"/>
  <c r="G67" i="4"/>
  <c r="F67" i="4"/>
  <c r="C67" i="4"/>
  <c r="B67" i="4"/>
  <c r="V66" i="4"/>
  <c r="O66" i="4"/>
  <c r="N66" i="4"/>
  <c r="M66" i="4"/>
  <c r="L66" i="4"/>
  <c r="K66" i="4"/>
  <c r="J66" i="4"/>
  <c r="I66" i="4"/>
  <c r="S66" i="4" s="1"/>
  <c r="H66" i="4"/>
  <c r="R66" i="4" s="1"/>
  <c r="G66" i="4"/>
  <c r="F66" i="4"/>
  <c r="C66" i="4"/>
  <c r="E66" i="4" s="1"/>
  <c r="B66" i="4"/>
  <c r="S65" i="4"/>
  <c r="R65" i="4"/>
  <c r="Q65" i="4"/>
  <c r="P65" i="4"/>
  <c r="E65" i="4"/>
  <c r="S64" i="4"/>
  <c r="R64" i="4"/>
  <c r="Q64" i="4"/>
  <c r="P64" i="4"/>
  <c r="E64" i="4"/>
  <c r="T64" i="4" s="1"/>
  <c r="U63" i="4"/>
  <c r="S63" i="4"/>
  <c r="R63" i="4"/>
  <c r="Q63" i="4"/>
  <c r="P63" i="4"/>
  <c r="E63" i="4"/>
  <c r="T63" i="4" s="1"/>
  <c r="S62" i="4"/>
  <c r="R62" i="4"/>
  <c r="Q62" i="4"/>
  <c r="P62" i="4"/>
  <c r="E62" i="4"/>
  <c r="S61" i="4"/>
  <c r="R61" i="4"/>
  <c r="Q61" i="4"/>
  <c r="P61" i="4"/>
  <c r="E61" i="4"/>
  <c r="V59" i="4"/>
  <c r="O59" i="4"/>
  <c r="N59" i="4"/>
  <c r="M59" i="4"/>
  <c r="L59" i="4"/>
  <c r="K59" i="4"/>
  <c r="J59" i="4"/>
  <c r="I59" i="4"/>
  <c r="S59" i="4" s="1"/>
  <c r="H59" i="4"/>
  <c r="R59" i="4" s="1"/>
  <c r="G59" i="4"/>
  <c r="F59" i="4"/>
  <c r="C59" i="4"/>
  <c r="B59" i="4"/>
  <c r="S58" i="4"/>
  <c r="R58" i="4"/>
  <c r="Q58" i="4"/>
  <c r="P58" i="4"/>
  <c r="E58" i="4"/>
  <c r="T58" i="4" s="1"/>
  <c r="S57" i="4"/>
  <c r="R57" i="4"/>
  <c r="Q57" i="4"/>
  <c r="P57" i="4"/>
  <c r="E57" i="4"/>
  <c r="U57" i="4" s="1"/>
  <c r="U56" i="4"/>
  <c r="S56" i="4"/>
  <c r="R56" i="4"/>
  <c r="Q56" i="4"/>
  <c r="P56" i="4"/>
  <c r="E56" i="4"/>
  <c r="T56" i="4" s="1"/>
  <c r="U55" i="4"/>
  <c r="S55" i="4"/>
  <c r="R55" i="4"/>
  <c r="Q55" i="4"/>
  <c r="P55" i="4"/>
  <c r="E55" i="4"/>
  <c r="T55" i="4" s="1"/>
  <c r="V53" i="4"/>
  <c r="O53" i="4"/>
  <c r="N53" i="4"/>
  <c r="M53" i="4"/>
  <c r="L53" i="4"/>
  <c r="K53" i="4"/>
  <c r="J53" i="4"/>
  <c r="I53" i="4"/>
  <c r="H53" i="4"/>
  <c r="R53" i="4" s="1"/>
  <c r="G53" i="4"/>
  <c r="F53" i="4"/>
  <c r="C53" i="4"/>
  <c r="B53" i="4"/>
  <c r="S52" i="4"/>
  <c r="R52" i="4"/>
  <c r="Q52" i="4"/>
  <c r="P52" i="4"/>
  <c r="E52" i="4"/>
  <c r="T52" i="4" s="1"/>
  <c r="S51" i="4"/>
  <c r="R51" i="4"/>
  <c r="Q51" i="4"/>
  <c r="P51" i="4"/>
  <c r="E51" i="4"/>
  <c r="S50" i="4"/>
  <c r="R50" i="4"/>
  <c r="Q50" i="4"/>
  <c r="P50" i="4"/>
  <c r="E50" i="4"/>
  <c r="U50" i="4" s="1"/>
  <c r="S49" i="4"/>
  <c r="R49" i="4"/>
  <c r="Q49" i="4"/>
  <c r="P49" i="4"/>
  <c r="E49" i="4"/>
  <c r="S48" i="4"/>
  <c r="R48" i="4"/>
  <c r="Q48" i="4"/>
  <c r="P48" i="4"/>
  <c r="E48" i="4"/>
  <c r="S47" i="4"/>
  <c r="R47" i="4"/>
  <c r="Q47" i="4"/>
  <c r="P47" i="4"/>
  <c r="E47" i="4"/>
  <c r="T47" i="4" s="1"/>
  <c r="S46" i="4"/>
  <c r="R46" i="4"/>
  <c r="Q46" i="4"/>
  <c r="P46" i="4"/>
  <c r="E46" i="4"/>
  <c r="S45" i="4"/>
  <c r="R45" i="4"/>
  <c r="Q45" i="4"/>
  <c r="P45" i="4"/>
  <c r="E45" i="4"/>
  <c r="S44" i="4"/>
  <c r="R44" i="4"/>
  <c r="Q44" i="4"/>
  <c r="P44" i="4"/>
  <c r="E44" i="4"/>
  <c r="U44" i="4" s="1"/>
  <c r="S43" i="4"/>
  <c r="R43" i="4"/>
  <c r="Q43" i="4"/>
  <c r="U43" i="4" s="1"/>
  <c r="P43" i="4"/>
  <c r="T43" i="4" s="1"/>
  <c r="E43" i="4"/>
  <c r="S42" i="4"/>
  <c r="R42" i="4"/>
  <c r="Q42" i="4"/>
  <c r="P42" i="4"/>
  <c r="E42" i="4"/>
  <c r="V40" i="4"/>
  <c r="O40" i="4"/>
  <c r="N40" i="4"/>
  <c r="M40" i="4"/>
  <c r="L40" i="4"/>
  <c r="K40" i="4"/>
  <c r="J40" i="4"/>
  <c r="I40" i="4"/>
  <c r="H40" i="4"/>
  <c r="P40" i="4" s="1"/>
  <c r="G40" i="4"/>
  <c r="F40" i="4"/>
  <c r="C40" i="4"/>
  <c r="B40" i="4"/>
  <c r="S39" i="4"/>
  <c r="R39" i="4"/>
  <c r="Q39" i="4"/>
  <c r="P39" i="4"/>
  <c r="E39" i="4"/>
  <c r="T39" i="4" s="1"/>
  <c r="U38" i="4"/>
  <c r="T38" i="4"/>
  <c r="S38" i="4"/>
  <c r="R38" i="4"/>
  <c r="Q38" i="4"/>
  <c r="P38" i="4"/>
  <c r="E38" i="4"/>
  <c r="T37" i="4"/>
  <c r="S37" i="4"/>
  <c r="R37" i="4"/>
  <c r="Q37" i="4"/>
  <c r="P37" i="4"/>
  <c r="E37" i="4"/>
  <c r="U37" i="4" s="1"/>
  <c r="U36" i="4"/>
  <c r="S36" i="4"/>
  <c r="R36" i="4"/>
  <c r="Q36" i="4"/>
  <c r="P36" i="4"/>
  <c r="E36" i="4"/>
  <c r="T36" i="4" s="1"/>
  <c r="S35" i="4"/>
  <c r="R35" i="4"/>
  <c r="Q35" i="4"/>
  <c r="P35" i="4"/>
  <c r="E35" i="4"/>
  <c r="V33" i="4"/>
  <c r="S33" i="4"/>
  <c r="O33" i="4"/>
  <c r="N33" i="4"/>
  <c r="M33" i="4"/>
  <c r="L33" i="4"/>
  <c r="K33" i="4"/>
  <c r="J33" i="4"/>
  <c r="I33" i="4"/>
  <c r="H33" i="4"/>
  <c r="R33" i="4" s="1"/>
  <c r="G33" i="4"/>
  <c r="F33" i="4"/>
  <c r="C33" i="4"/>
  <c r="B33" i="4"/>
  <c r="S32" i="4"/>
  <c r="R32" i="4"/>
  <c r="Q32" i="4"/>
  <c r="P32" i="4"/>
  <c r="E32" i="4"/>
  <c r="V30" i="4"/>
  <c r="S30" i="4"/>
  <c r="O30" i="4"/>
  <c r="N30" i="4"/>
  <c r="M30" i="4"/>
  <c r="L30" i="4"/>
  <c r="K30" i="4"/>
  <c r="J30" i="4"/>
  <c r="I30" i="4"/>
  <c r="H30" i="4"/>
  <c r="R30" i="4" s="1"/>
  <c r="G30" i="4"/>
  <c r="F30" i="4"/>
  <c r="C30" i="4"/>
  <c r="B30" i="4"/>
  <c r="S29" i="4"/>
  <c r="R29" i="4"/>
  <c r="Q29" i="4"/>
  <c r="P29" i="4"/>
  <c r="E29" i="4"/>
  <c r="U29" i="4" s="1"/>
  <c r="S28" i="4"/>
  <c r="R28" i="4"/>
  <c r="Q28" i="4"/>
  <c r="P28" i="4"/>
  <c r="E28" i="4"/>
  <c r="T28" i="4" s="1"/>
  <c r="S27" i="4"/>
  <c r="R27" i="4"/>
  <c r="Q27" i="4"/>
  <c r="P27" i="4"/>
  <c r="E27" i="4"/>
  <c r="U27" i="4" s="1"/>
  <c r="U26" i="4"/>
  <c r="S26" i="4"/>
  <c r="R26" i="4"/>
  <c r="Q26" i="4"/>
  <c r="P26" i="4"/>
  <c r="E26" i="4"/>
  <c r="T26" i="4" s="1"/>
  <c r="V24" i="4"/>
  <c r="R24" i="4"/>
  <c r="O24" i="4"/>
  <c r="N24" i="4"/>
  <c r="M24" i="4"/>
  <c r="L24" i="4"/>
  <c r="K24" i="4"/>
  <c r="J24" i="4"/>
  <c r="I24" i="4"/>
  <c r="H24" i="4"/>
  <c r="G24" i="4"/>
  <c r="F24" i="4"/>
  <c r="C24" i="4"/>
  <c r="B24" i="4"/>
  <c r="S23" i="4"/>
  <c r="R23" i="4"/>
  <c r="Q23" i="4"/>
  <c r="P23" i="4"/>
  <c r="E23" i="4"/>
  <c r="T23" i="4" s="1"/>
  <c r="T22" i="4"/>
  <c r="S22" i="4"/>
  <c r="R22" i="4"/>
  <c r="Q22" i="4"/>
  <c r="P22" i="4"/>
  <c r="E22" i="4"/>
  <c r="U22" i="4" s="1"/>
  <c r="S21" i="4"/>
  <c r="R21" i="4"/>
  <c r="Q21" i="4"/>
  <c r="P21" i="4"/>
  <c r="E21" i="4"/>
  <c r="S20" i="4"/>
  <c r="R20" i="4"/>
  <c r="Q20" i="4"/>
  <c r="P20" i="4"/>
  <c r="E20" i="4"/>
  <c r="U20" i="4" s="1"/>
  <c r="S19" i="4"/>
  <c r="R19" i="4"/>
  <c r="Q19" i="4"/>
  <c r="P19" i="4"/>
  <c r="E19" i="4"/>
  <c r="T19" i="4" s="1"/>
  <c r="T18" i="4"/>
  <c r="S18" i="4"/>
  <c r="R18" i="4"/>
  <c r="Q18" i="4"/>
  <c r="P18" i="4"/>
  <c r="E18" i="4"/>
  <c r="U18" i="4" s="1"/>
  <c r="T17" i="4"/>
  <c r="S17" i="4"/>
  <c r="R17" i="4"/>
  <c r="Q17" i="4"/>
  <c r="P17" i="4"/>
  <c r="E17" i="4"/>
  <c r="U17" i="4" s="1"/>
  <c r="V15" i="4"/>
  <c r="O15" i="4"/>
  <c r="N15" i="4"/>
  <c r="M15" i="4"/>
  <c r="L15" i="4"/>
  <c r="K15" i="4"/>
  <c r="J15" i="4"/>
  <c r="I15" i="4"/>
  <c r="S15" i="4" s="1"/>
  <c r="H15" i="4"/>
  <c r="R15" i="4" s="1"/>
  <c r="G15" i="4"/>
  <c r="F15" i="4"/>
  <c r="C15" i="4"/>
  <c r="B15" i="4"/>
  <c r="S14" i="4"/>
  <c r="R14" i="4"/>
  <c r="Q14" i="4"/>
  <c r="P14" i="4"/>
  <c r="E14" i="4"/>
  <c r="S13" i="4"/>
  <c r="R13" i="4"/>
  <c r="Q13" i="4"/>
  <c r="P13" i="4"/>
  <c r="E13" i="4"/>
  <c r="U13" i="4" s="1"/>
  <c r="S12" i="4"/>
  <c r="R12" i="4"/>
  <c r="Q12" i="4"/>
  <c r="P12" i="4"/>
  <c r="E12" i="4"/>
  <c r="S11" i="4"/>
  <c r="R11" i="4"/>
  <c r="Q11" i="4"/>
  <c r="P11" i="4"/>
  <c r="E11" i="4"/>
  <c r="U11" i="4" s="1"/>
  <c r="S10" i="4"/>
  <c r="R10" i="4"/>
  <c r="Q10" i="4"/>
  <c r="P10" i="4"/>
  <c r="E10" i="4"/>
  <c r="T10" i="4" s="1"/>
  <c r="U9" i="4"/>
  <c r="T9" i="4"/>
  <c r="S9" i="4"/>
  <c r="R9" i="4"/>
  <c r="Q9" i="4"/>
  <c r="P9" i="4"/>
  <c r="E9" i="4"/>
  <c r="S93" i="3"/>
  <c r="R93" i="3"/>
  <c r="Q93" i="3"/>
  <c r="P93" i="3"/>
  <c r="E93" i="3"/>
  <c r="T93" i="3" s="1"/>
  <c r="T92" i="3"/>
  <c r="S92" i="3"/>
  <c r="R92" i="3"/>
  <c r="Q92" i="3"/>
  <c r="P92" i="3"/>
  <c r="E92" i="3"/>
  <c r="U92" i="3" s="1"/>
  <c r="S91" i="3"/>
  <c r="R91" i="3"/>
  <c r="Q91" i="3"/>
  <c r="P91" i="3"/>
  <c r="E91" i="3"/>
  <c r="T91" i="3" s="1"/>
  <c r="T90" i="3"/>
  <c r="S90" i="3"/>
  <c r="R90" i="3"/>
  <c r="Q90" i="3"/>
  <c r="P90" i="3"/>
  <c r="E90" i="3"/>
  <c r="U90" i="3" s="1"/>
  <c r="S89" i="3"/>
  <c r="R89" i="3"/>
  <c r="Q89" i="3"/>
  <c r="P89" i="3"/>
  <c r="E89" i="3"/>
  <c r="S88" i="3"/>
  <c r="R88" i="3"/>
  <c r="Q88" i="3"/>
  <c r="P88" i="3"/>
  <c r="E88" i="3"/>
  <c r="U88" i="3" s="1"/>
  <c r="U87" i="3"/>
  <c r="S87" i="3"/>
  <c r="R87" i="3"/>
  <c r="Q87" i="3"/>
  <c r="P87" i="3"/>
  <c r="E87" i="3"/>
  <c r="T87" i="3" s="1"/>
  <c r="U86" i="3"/>
  <c r="S86" i="3"/>
  <c r="R86" i="3"/>
  <c r="Q86" i="3"/>
  <c r="P86" i="3"/>
  <c r="E86" i="3"/>
  <c r="T86" i="3" s="1"/>
  <c r="V72" i="3"/>
  <c r="O72" i="3"/>
  <c r="N72" i="3"/>
  <c r="M72" i="3"/>
  <c r="L72" i="3"/>
  <c r="K72" i="3"/>
  <c r="J72" i="3"/>
  <c r="I72" i="3"/>
  <c r="H72" i="3"/>
  <c r="G72" i="3"/>
  <c r="F72" i="3"/>
  <c r="C72" i="3"/>
  <c r="B72" i="3"/>
  <c r="V71" i="3"/>
  <c r="O71" i="3"/>
  <c r="N71" i="3"/>
  <c r="M71" i="3"/>
  <c r="L71" i="3"/>
  <c r="K71" i="3"/>
  <c r="J71" i="3"/>
  <c r="I71" i="3"/>
  <c r="S71" i="3" s="1"/>
  <c r="H71" i="3"/>
  <c r="R71" i="3" s="1"/>
  <c r="G71" i="3"/>
  <c r="F71" i="3"/>
  <c r="C71" i="3"/>
  <c r="B71" i="3"/>
  <c r="V70" i="3"/>
  <c r="S70" i="3"/>
  <c r="O70" i="3"/>
  <c r="N70" i="3"/>
  <c r="M70" i="3"/>
  <c r="L70" i="3"/>
  <c r="K70" i="3"/>
  <c r="J70" i="3"/>
  <c r="I70" i="3"/>
  <c r="H70" i="3"/>
  <c r="R70" i="3" s="1"/>
  <c r="G70" i="3"/>
  <c r="F70" i="3"/>
  <c r="C70" i="3"/>
  <c r="B70" i="3"/>
  <c r="E70" i="3" s="1"/>
  <c r="S69" i="3"/>
  <c r="R69" i="3"/>
  <c r="Q69" i="3"/>
  <c r="P69" i="3"/>
  <c r="T69" i="3" s="1"/>
  <c r="E69" i="3"/>
  <c r="V67" i="3"/>
  <c r="O67" i="3"/>
  <c r="N67" i="3"/>
  <c r="M67" i="3"/>
  <c r="L67" i="3"/>
  <c r="K67" i="3"/>
  <c r="J67" i="3"/>
  <c r="I67" i="3"/>
  <c r="S67" i="3" s="1"/>
  <c r="H67" i="3"/>
  <c r="R67" i="3" s="1"/>
  <c r="G67" i="3"/>
  <c r="F67" i="3"/>
  <c r="C67" i="3"/>
  <c r="B67" i="3"/>
  <c r="V66" i="3"/>
  <c r="O66" i="3"/>
  <c r="N66" i="3"/>
  <c r="M66" i="3"/>
  <c r="L66" i="3"/>
  <c r="K66" i="3"/>
  <c r="J66" i="3"/>
  <c r="I66" i="3"/>
  <c r="S66" i="3" s="1"/>
  <c r="H66" i="3"/>
  <c r="G66" i="3"/>
  <c r="F66" i="3"/>
  <c r="C66" i="3"/>
  <c r="B66" i="3"/>
  <c r="E66" i="3" s="1"/>
  <c r="U65" i="3"/>
  <c r="T65" i="3"/>
  <c r="S65" i="3"/>
  <c r="R65" i="3"/>
  <c r="Q65" i="3"/>
  <c r="P65" i="3"/>
  <c r="E65" i="3"/>
  <c r="S64" i="3"/>
  <c r="R64" i="3"/>
  <c r="Q64" i="3"/>
  <c r="P64" i="3"/>
  <c r="E64" i="3"/>
  <c r="T64" i="3" s="1"/>
  <c r="T63" i="3"/>
  <c r="S63" i="3"/>
  <c r="R63" i="3"/>
  <c r="Q63" i="3"/>
  <c r="P63" i="3"/>
  <c r="E63" i="3"/>
  <c r="U63" i="3" s="1"/>
  <c r="S62" i="3"/>
  <c r="R62" i="3"/>
  <c r="Q62" i="3"/>
  <c r="P62" i="3"/>
  <c r="E62" i="3"/>
  <c r="T62" i="3" s="1"/>
  <c r="T61" i="3"/>
  <c r="S61" i="3"/>
  <c r="R61" i="3"/>
  <c r="Q61" i="3"/>
  <c r="P61" i="3"/>
  <c r="E61" i="3"/>
  <c r="U61" i="3" s="1"/>
  <c r="V59" i="3"/>
  <c r="O59" i="3"/>
  <c r="N59" i="3"/>
  <c r="M59" i="3"/>
  <c r="L59" i="3"/>
  <c r="K59" i="3"/>
  <c r="J59" i="3"/>
  <c r="I59" i="3"/>
  <c r="Q59" i="3" s="1"/>
  <c r="H59" i="3"/>
  <c r="R59" i="3" s="1"/>
  <c r="G59" i="3"/>
  <c r="F59" i="3"/>
  <c r="C59" i="3"/>
  <c r="B59" i="3"/>
  <c r="E59" i="3" s="1"/>
  <c r="S58" i="3"/>
  <c r="R58" i="3"/>
  <c r="Q58" i="3"/>
  <c r="P58" i="3"/>
  <c r="E58" i="3"/>
  <c r="S57" i="3"/>
  <c r="R57" i="3"/>
  <c r="Q57" i="3"/>
  <c r="P57" i="3"/>
  <c r="E57" i="3"/>
  <c r="S56" i="3"/>
  <c r="R56" i="3"/>
  <c r="Q56" i="3"/>
  <c r="P56" i="3"/>
  <c r="E56" i="3"/>
  <c r="S55" i="3"/>
  <c r="R55" i="3"/>
  <c r="Q55" i="3"/>
  <c r="P55" i="3"/>
  <c r="E55" i="3"/>
  <c r="U55" i="3" s="1"/>
  <c r="V53" i="3"/>
  <c r="O53" i="3"/>
  <c r="N53" i="3"/>
  <c r="M53" i="3"/>
  <c r="L53" i="3"/>
  <c r="K53" i="3"/>
  <c r="J53" i="3"/>
  <c r="I53" i="3"/>
  <c r="S53" i="3" s="1"/>
  <c r="H53" i="3"/>
  <c r="R53" i="3" s="1"/>
  <c r="G53" i="3"/>
  <c r="F53" i="3"/>
  <c r="C53" i="3"/>
  <c r="B53" i="3"/>
  <c r="S52" i="3"/>
  <c r="R52" i="3"/>
  <c r="Q52" i="3"/>
  <c r="P52" i="3"/>
  <c r="E52" i="3"/>
  <c r="S51" i="3"/>
  <c r="R51" i="3"/>
  <c r="Q51" i="3"/>
  <c r="P51" i="3"/>
  <c r="E51" i="3"/>
  <c r="U51" i="3" s="1"/>
  <c r="U50" i="3"/>
  <c r="S50" i="3"/>
  <c r="R50" i="3"/>
  <c r="Q50" i="3"/>
  <c r="P50" i="3"/>
  <c r="E50" i="3"/>
  <c r="T50" i="3" s="1"/>
  <c r="U49" i="3"/>
  <c r="S49" i="3"/>
  <c r="R49" i="3"/>
  <c r="Q49" i="3"/>
  <c r="P49" i="3"/>
  <c r="E49" i="3"/>
  <c r="T49" i="3" s="1"/>
  <c r="S48" i="3"/>
  <c r="R48" i="3"/>
  <c r="Q48" i="3"/>
  <c r="P48" i="3"/>
  <c r="E48" i="3"/>
  <c r="S47" i="3"/>
  <c r="R47" i="3"/>
  <c r="Q47" i="3"/>
  <c r="P47" i="3"/>
  <c r="E47" i="3"/>
  <c r="U46" i="3"/>
  <c r="T46" i="3"/>
  <c r="S46" i="3"/>
  <c r="R46" i="3"/>
  <c r="Q46" i="3"/>
  <c r="P46" i="3"/>
  <c r="E46" i="3"/>
  <c r="U45" i="3"/>
  <c r="S45" i="3"/>
  <c r="R45" i="3"/>
  <c r="Q45" i="3"/>
  <c r="P45" i="3"/>
  <c r="E45" i="3"/>
  <c r="T45" i="3" s="1"/>
  <c r="S44" i="3"/>
  <c r="R44" i="3"/>
  <c r="Q44" i="3"/>
  <c r="P44" i="3"/>
  <c r="E44" i="3"/>
  <c r="S43" i="3"/>
  <c r="R43" i="3"/>
  <c r="Q43" i="3"/>
  <c r="P43" i="3"/>
  <c r="E43" i="3"/>
  <c r="S42" i="3"/>
  <c r="R42" i="3"/>
  <c r="Q42" i="3"/>
  <c r="P42" i="3"/>
  <c r="E42" i="3"/>
  <c r="V40" i="3"/>
  <c r="S40" i="3"/>
  <c r="O40" i="3"/>
  <c r="N40" i="3"/>
  <c r="M40" i="3"/>
  <c r="L40" i="3"/>
  <c r="K40" i="3"/>
  <c r="J40" i="3"/>
  <c r="I40" i="3"/>
  <c r="H40" i="3"/>
  <c r="R40" i="3" s="1"/>
  <c r="G40" i="3"/>
  <c r="F40" i="3"/>
  <c r="C40" i="3"/>
  <c r="B40" i="3"/>
  <c r="E40" i="3" s="1"/>
  <c r="S39" i="3"/>
  <c r="R39" i="3"/>
  <c r="Q39" i="3"/>
  <c r="P39" i="3"/>
  <c r="E39" i="3"/>
  <c r="U39" i="3" s="1"/>
  <c r="U38" i="3"/>
  <c r="S38" i="3"/>
  <c r="R38" i="3"/>
  <c r="Q38" i="3"/>
  <c r="P38" i="3"/>
  <c r="E38" i="3"/>
  <c r="T38" i="3" s="1"/>
  <c r="U37" i="3"/>
  <c r="S37" i="3"/>
  <c r="R37" i="3"/>
  <c r="Q37" i="3"/>
  <c r="P37" i="3"/>
  <c r="E37" i="3"/>
  <c r="T37" i="3" s="1"/>
  <c r="U36" i="3"/>
  <c r="S36" i="3"/>
  <c r="R36" i="3"/>
  <c r="Q36" i="3"/>
  <c r="P36" i="3"/>
  <c r="E36" i="3"/>
  <c r="T36" i="3" s="1"/>
  <c r="S35" i="3"/>
  <c r="R35" i="3"/>
  <c r="Q35" i="3"/>
  <c r="P35" i="3"/>
  <c r="E35" i="3"/>
  <c r="V33" i="3"/>
  <c r="O33" i="3"/>
  <c r="N33" i="3"/>
  <c r="M33" i="3"/>
  <c r="L33" i="3"/>
  <c r="K33" i="3"/>
  <c r="J33" i="3"/>
  <c r="I33" i="3"/>
  <c r="S33" i="3" s="1"/>
  <c r="H33" i="3"/>
  <c r="G33" i="3"/>
  <c r="F33" i="3"/>
  <c r="C33" i="3"/>
  <c r="B33" i="3"/>
  <c r="S32" i="3"/>
  <c r="R32" i="3"/>
  <c r="Q32" i="3"/>
  <c r="P32" i="3"/>
  <c r="E32" i="3"/>
  <c r="V30" i="3"/>
  <c r="O30" i="3"/>
  <c r="N30" i="3"/>
  <c r="M30" i="3"/>
  <c r="L30" i="3"/>
  <c r="K30" i="3"/>
  <c r="J30" i="3"/>
  <c r="I30" i="3"/>
  <c r="S30" i="3" s="1"/>
  <c r="H30" i="3"/>
  <c r="G30" i="3"/>
  <c r="F30" i="3"/>
  <c r="C30" i="3"/>
  <c r="B30" i="3"/>
  <c r="E30" i="3" s="1"/>
  <c r="S29" i="3"/>
  <c r="R29" i="3"/>
  <c r="Q29" i="3"/>
  <c r="U29" i="3" s="1"/>
  <c r="P29" i="3"/>
  <c r="T29" i="3" s="1"/>
  <c r="E29" i="3"/>
  <c r="S28" i="3"/>
  <c r="R28" i="3"/>
  <c r="Q28" i="3"/>
  <c r="P28" i="3"/>
  <c r="E28" i="3"/>
  <c r="T28" i="3" s="1"/>
  <c r="T27" i="3"/>
  <c r="S27" i="3"/>
  <c r="R27" i="3"/>
  <c r="Q27" i="3"/>
  <c r="P27" i="3"/>
  <c r="E27" i="3"/>
  <c r="U27" i="3" s="1"/>
  <c r="U26" i="3"/>
  <c r="S26" i="3"/>
  <c r="R26" i="3"/>
  <c r="Q26" i="3"/>
  <c r="P26" i="3"/>
  <c r="E26" i="3"/>
  <c r="T26" i="3" s="1"/>
  <c r="V24" i="3"/>
  <c r="O24" i="3"/>
  <c r="N24" i="3"/>
  <c r="M24" i="3"/>
  <c r="L24" i="3"/>
  <c r="K24" i="3"/>
  <c r="J24" i="3"/>
  <c r="I24" i="3"/>
  <c r="S24" i="3" s="1"/>
  <c r="H24" i="3"/>
  <c r="G24" i="3"/>
  <c r="F24" i="3"/>
  <c r="C24" i="3"/>
  <c r="B24" i="3"/>
  <c r="E24" i="3" s="1"/>
  <c r="S23" i="3"/>
  <c r="R23" i="3"/>
  <c r="Q23" i="3"/>
  <c r="P23" i="3"/>
  <c r="E23" i="3"/>
  <c r="S22" i="3"/>
  <c r="R22" i="3"/>
  <c r="Q22" i="3"/>
  <c r="P22" i="3"/>
  <c r="E22" i="3"/>
  <c r="S21" i="3"/>
  <c r="R21" i="3"/>
  <c r="Q21" i="3"/>
  <c r="P21" i="3"/>
  <c r="E21" i="3"/>
  <c r="U21" i="3" s="1"/>
  <c r="S20" i="3"/>
  <c r="R20" i="3"/>
  <c r="Q20" i="3"/>
  <c r="P20" i="3"/>
  <c r="E20" i="3"/>
  <c r="S19" i="3"/>
  <c r="R19" i="3"/>
  <c r="Q19" i="3"/>
  <c r="P19" i="3"/>
  <c r="E19" i="3"/>
  <c r="S18" i="3"/>
  <c r="R18" i="3"/>
  <c r="Q18" i="3"/>
  <c r="P18" i="3"/>
  <c r="E18" i="3"/>
  <c r="T18" i="3" s="1"/>
  <c r="U17" i="3"/>
  <c r="T17" i="3"/>
  <c r="S17" i="3"/>
  <c r="R17" i="3"/>
  <c r="Q17" i="3"/>
  <c r="P17" i="3"/>
  <c r="E17" i="3"/>
  <c r="V15" i="3"/>
  <c r="O15" i="3"/>
  <c r="N15" i="3"/>
  <c r="M15" i="3"/>
  <c r="L15" i="3"/>
  <c r="K15" i="3"/>
  <c r="J15" i="3"/>
  <c r="I15" i="3"/>
  <c r="Q15" i="3" s="1"/>
  <c r="H15" i="3"/>
  <c r="R15" i="3" s="1"/>
  <c r="G15" i="3"/>
  <c r="F15" i="3"/>
  <c r="C15" i="3"/>
  <c r="B15" i="3"/>
  <c r="S14" i="3"/>
  <c r="R14" i="3"/>
  <c r="Q14" i="3"/>
  <c r="P14" i="3"/>
  <c r="E14" i="3"/>
  <c r="T14" i="3" s="1"/>
  <c r="U13" i="3"/>
  <c r="T13" i="3"/>
  <c r="S13" i="3"/>
  <c r="R13" i="3"/>
  <c r="Q13" i="3"/>
  <c r="P13" i="3"/>
  <c r="E13" i="3"/>
  <c r="S12" i="3"/>
  <c r="R12" i="3"/>
  <c r="Q12" i="3"/>
  <c r="P12" i="3"/>
  <c r="E12" i="3"/>
  <c r="U12" i="3" s="1"/>
  <c r="S11" i="3"/>
  <c r="R11" i="3"/>
  <c r="Q11" i="3"/>
  <c r="P11" i="3"/>
  <c r="E11" i="3"/>
  <c r="U11" i="3" s="1"/>
  <c r="S10" i="3"/>
  <c r="R10" i="3"/>
  <c r="Q10" i="3"/>
  <c r="P10" i="3"/>
  <c r="E10" i="3"/>
  <c r="T10" i="3" s="1"/>
  <c r="U9" i="3"/>
  <c r="T9" i="3"/>
  <c r="S9" i="3"/>
  <c r="R9" i="3"/>
  <c r="Q9" i="3"/>
  <c r="P9" i="3"/>
  <c r="E9" i="3"/>
  <c r="S93" i="2"/>
  <c r="R93" i="2"/>
  <c r="Q93" i="2"/>
  <c r="P93" i="2"/>
  <c r="E93" i="2"/>
  <c r="S92" i="2"/>
  <c r="R92" i="2"/>
  <c r="Q92" i="2"/>
  <c r="P92" i="2"/>
  <c r="E92" i="2"/>
  <c r="U91" i="2"/>
  <c r="S91" i="2"/>
  <c r="R91" i="2"/>
  <c r="Q91" i="2"/>
  <c r="P91" i="2"/>
  <c r="E91" i="2"/>
  <c r="T91" i="2" s="1"/>
  <c r="S90" i="2"/>
  <c r="R90" i="2"/>
  <c r="Q90" i="2"/>
  <c r="P90" i="2"/>
  <c r="E90" i="2"/>
  <c r="U90" i="2" s="1"/>
  <c r="S89" i="2"/>
  <c r="R89" i="2"/>
  <c r="Q89" i="2"/>
  <c r="P89" i="2"/>
  <c r="E89" i="2"/>
  <c r="U89" i="2" s="1"/>
  <c r="S88" i="2"/>
  <c r="R88" i="2"/>
  <c r="Q88" i="2"/>
  <c r="P88" i="2"/>
  <c r="E88" i="2"/>
  <c r="U88" i="2" s="1"/>
  <c r="S87" i="2"/>
  <c r="R87" i="2"/>
  <c r="Q87" i="2"/>
  <c r="P87" i="2"/>
  <c r="E87" i="2"/>
  <c r="T87" i="2" s="1"/>
  <c r="U86" i="2"/>
  <c r="T86" i="2"/>
  <c r="S86" i="2"/>
  <c r="R86" i="2"/>
  <c r="Q86" i="2"/>
  <c r="P86" i="2"/>
  <c r="E86" i="2"/>
  <c r="V72" i="2"/>
  <c r="O72" i="2"/>
  <c r="N72" i="2"/>
  <c r="M72" i="2"/>
  <c r="L72" i="2"/>
  <c r="K72" i="2"/>
  <c r="J72" i="2"/>
  <c r="I72" i="2"/>
  <c r="H72" i="2"/>
  <c r="R72" i="2" s="1"/>
  <c r="G72" i="2"/>
  <c r="F72" i="2"/>
  <c r="C72" i="2"/>
  <c r="B72" i="2"/>
  <c r="E72" i="2" s="1"/>
  <c r="V71" i="2"/>
  <c r="O71" i="2"/>
  <c r="N71" i="2"/>
  <c r="M71" i="2"/>
  <c r="L71" i="2"/>
  <c r="K71" i="2"/>
  <c r="J71" i="2"/>
  <c r="I71" i="2"/>
  <c r="S71" i="2" s="1"/>
  <c r="H71" i="2"/>
  <c r="R71" i="2" s="1"/>
  <c r="G71" i="2"/>
  <c r="F71" i="2"/>
  <c r="C71" i="2"/>
  <c r="E71" i="2" s="1"/>
  <c r="B71" i="2"/>
  <c r="V70" i="2"/>
  <c r="R70" i="2"/>
  <c r="O70" i="2"/>
  <c r="N70" i="2"/>
  <c r="M70" i="2"/>
  <c r="L70" i="2"/>
  <c r="K70" i="2"/>
  <c r="J70" i="2"/>
  <c r="I70" i="2"/>
  <c r="S70" i="2" s="1"/>
  <c r="H70" i="2"/>
  <c r="G70" i="2"/>
  <c r="F70" i="2"/>
  <c r="C70" i="2"/>
  <c r="B70" i="2"/>
  <c r="E70" i="2" s="1"/>
  <c r="S69" i="2"/>
  <c r="R69" i="2"/>
  <c r="Q69" i="2"/>
  <c r="P69" i="2"/>
  <c r="E69" i="2"/>
  <c r="T69" i="2" s="1"/>
  <c r="V67" i="2"/>
  <c r="O67" i="2"/>
  <c r="N67" i="2"/>
  <c r="M67" i="2"/>
  <c r="L67" i="2"/>
  <c r="K67" i="2"/>
  <c r="J67" i="2"/>
  <c r="I67" i="2"/>
  <c r="S67" i="2" s="1"/>
  <c r="H67" i="2"/>
  <c r="R67" i="2" s="1"/>
  <c r="G67" i="2"/>
  <c r="F67" i="2"/>
  <c r="C67" i="2"/>
  <c r="B67" i="2"/>
  <c r="V66" i="2"/>
  <c r="O66" i="2"/>
  <c r="Q66" i="2" s="1"/>
  <c r="N66" i="2"/>
  <c r="M66" i="2"/>
  <c r="L66" i="2"/>
  <c r="K66" i="2"/>
  <c r="J66" i="2"/>
  <c r="I66" i="2"/>
  <c r="S66" i="2" s="1"/>
  <c r="H66" i="2"/>
  <c r="P66" i="2" s="1"/>
  <c r="G66" i="2"/>
  <c r="F66" i="2"/>
  <c r="E66" i="2"/>
  <c r="C66" i="2"/>
  <c r="B66" i="2"/>
  <c r="T65" i="2"/>
  <c r="S65" i="2"/>
  <c r="R65" i="2"/>
  <c r="Q65" i="2"/>
  <c r="P65" i="2"/>
  <c r="E65" i="2"/>
  <c r="U65" i="2" s="1"/>
  <c r="S64" i="2"/>
  <c r="R64" i="2"/>
  <c r="Q64" i="2"/>
  <c r="P64" i="2"/>
  <c r="E64" i="2"/>
  <c r="S63" i="2"/>
  <c r="R63" i="2"/>
  <c r="Q63" i="2"/>
  <c r="P63" i="2"/>
  <c r="E63" i="2"/>
  <c r="S62" i="2"/>
  <c r="R62" i="2"/>
  <c r="Q62" i="2"/>
  <c r="P62" i="2"/>
  <c r="E62" i="2"/>
  <c r="T62" i="2" s="1"/>
  <c r="U61" i="2"/>
  <c r="T61" i="2"/>
  <c r="S61" i="2"/>
  <c r="R61" i="2"/>
  <c r="Q61" i="2"/>
  <c r="P61" i="2"/>
  <c r="E61" i="2"/>
  <c r="V59" i="2"/>
  <c r="O59" i="2"/>
  <c r="N59" i="2"/>
  <c r="M59" i="2"/>
  <c r="L59" i="2"/>
  <c r="K59" i="2"/>
  <c r="J59" i="2"/>
  <c r="I59" i="2"/>
  <c r="H59" i="2"/>
  <c r="R59" i="2" s="1"/>
  <c r="G59" i="2"/>
  <c r="F59" i="2"/>
  <c r="C59" i="2"/>
  <c r="B59" i="2"/>
  <c r="S58" i="2"/>
  <c r="R58" i="2"/>
  <c r="Q58" i="2"/>
  <c r="P58" i="2"/>
  <c r="E58" i="2"/>
  <c r="T58" i="2" s="1"/>
  <c r="U57" i="2"/>
  <c r="S57" i="2"/>
  <c r="R57" i="2"/>
  <c r="Q57" i="2"/>
  <c r="P57" i="2"/>
  <c r="E57" i="2"/>
  <c r="T57" i="2" s="1"/>
  <c r="T56" i="2"/>
  <c r="S56" i="2"/>
  <c r="R56" i="2"/>
  <c r="Q56" i="2"/>
  <c r="P56" i="2"/>
  <c r="E56" i="2"/>
  <c r="U56" i="2" s="1"/>
  <c r="S55" i="2"/>
  <c r="R55" i="2"/>
  <c r="Q55" i="2"/>
  <c r="P55" i="2"/>
  <c r="E55" i="2"/>
  <c r="U55" i="2" s="1"/>
  <c r="V53" i="2"/>
  <c r="O53" i="2"/>
  <c r="N53" i="2"/>
  <c r="M53" i="2"/>
  <c r="L53" i="2"/>
  <c r="K53" i="2"/>
  <c r="J53" i="2"/>
  <c r="I53" i="2"/>
  <c r="S53" i="2" s="1"/>
  <c r="H53" i="2"/>
  <c r="R53" i="2" s="1"/>
  <c r="G53" i="2"/>
  <c r="F53" i="2"/>
  <c r="C53" i="2"/>
  <c r="B53" i="2"/>
  <c r="S52" i="2"/>
  <c r="R52" i="2"/>
  <c r="Q52" i="2"/>
  <c r="P52" i="2"/>
  <c r="E52" i="2"/>
  <c r="T52" i="2" s="1"/>
  <c r="S51" i="2"/>
  <c r="R51" i="2"/>
  <c r="Q51" i="2"/>
  <c r="P51" i="2"/>
  <c r="E51" i="2"/>
  <c r="U51" i="2" s="1"/>
  <c r="S50" i="2"/>
  <c r="R50" i="2"/>
  <c r="Q50" i="2"/>
  <c r="P50" i="2"/>
  <c r="E50" i="2"/>
  <c r="T50" i="2" s="1"/>
  <c r="U49" i="2"/>
  <c r="T49" i="2"/>
  <c r="S49" i="2"/>
  <c r="R49" i="2"/>
  <c r="Q49" i="2"/>
  <c r="P49" i="2"/>
  <c r="E49" i="2"/>
  <c r="S48" i="2"/>
  <c r="R48" i="2"/>
  <c r="Q48" i="2"/>
  <c r="P48" i="2"/>
  <c r="E48" i="2"/>
  <c r="U48" i="2" s="1"/>
  <c r="S47" i="2"/>
  <c r="R47" i="2"/>
  <c r="Q47" i="2"/>
  <c r="P47" i="2"/>
  <c r="E47" i="2"/>
  <c r="S46" i="2"/>
  <c r="R46" i="2"/>
  <c r="Q46" i="2"/>
  <c r="P46" i="2"/>
  <c r="E46" i="2"/>
  <c r="T46" i="2" s="1"/>
  <c r="T45" i="2"/>
  <c r="S45" i="2"/>
  <c r="R45" i="2"/>
  <c r="Q45" i="2"/>
  <c r="P45" i="2"/>
  <c r="E45" i="2"/>
  <c r="U45" i="2" s="1"/>
  <c r="T44" i="2"/>
  <c r="S44" i="2"/>
  <c r="R44" i="2"/>
  <c r="Q44" i="2"/>
  <c r="P44" i="2"/>
  <c r="E44" i="2"/>
  <c r="U44" i="2" s="1"/>
  <c r="S43" i="2"/>
  <c r="R43" i="2"/>
  <c r="Q43" i="2"/>
  <c r="P43" i="2"/>
  <c r="E43" i="2"/>
  <c r="S42" i="2"/>
  <c r="R42" i="2"/>
  <c r="Q42" i="2"/>
  <c r="P42" i="2"/>
  <c r="E42" i="2"/>
  <c r="T42" i="2" s="1"/>
  <c r="V40" i="2"/>
  <c r="O40" i="2"/>
  <c r="N40" i="2"/>
  <c r="M40" i="2"/>
  <c r="L40" i="2"/>
  <c r="K40" i="2"/>
  <c r="J40" i="2"/>
  <c r="I40" i="2"/>
  <c r="S40" i="2" s="1"/>
  <c r="H40" i="2"/>
  <c r="R40" i="2" s="1"/>
  <c r="G40" i="2"/>
  <c r="F40" i="2"/>
  <c r="C40" i="2"/>
  <c r="B40" i="2"/>
  <c r="S39" i="2"/>
  <c r="R39" i="2"/>
  <c r="Q39" i="2"/>
  <c r="P39" i="2"/>
  <c r="E39" i="2"/>
  <c r="U39" i="2" s="1"/>
  <c r="S38" i="2"/>
  <c r="R38" i="2"/>
  <c r="Q38" i="2"/>
  <c r="P38" i="2"/>
  <c r="E38" i="2"/>
  <c r="T38" i="2" s="1"/>
  <c r="T37" i="2"/>
  <c r="S37" i="2"/>
  <c r="R37" i="2"/>
  <c r="Q37" i="2"/>
  <c r="P37" i="2"/>
  <c r="E37" i="2"/>
  <c r="U37" i="2" s="1"/>
  <c r="T36" i="2"/>
  <c r="S36" i="2"/>
  <c r="R36" i="2"/>
  <c r="Q36" i="2"/>
  <c r="P36" i="2"/>
  <c r="E36" i="2"/>
  <c r="U36" i="2" s="1"/>
  <c r="S35" i="2"/>
  <c r="R35" i="2"/>
  <c r="Q35" i="2"/>
  <c r="P35" i="2"/>
  <c r="E35" i="2"/>
  <c r="V33" i="2"/>
  <c r="O33" i="2"/>
  <c r="N33" i="2"/>
  <c r="M33" i="2"/>
  <c r="L33" i="2"/>
  <c r="K33" i="2"/>
  <c r="J33" i="2"/>
  <c r="I33" i="2"/>
  <c r="S33" i="2" s="1"/>
  <c r="H33" i="2"/>
  <c r="R33" i="2" s="1"/>
  <c r="G33" i="2"/>
  <c r="F33" i="2"/>
  <c r="C33" i="2"/>
  <c r="B33" i="2"/>
  <c r="E33" i="2" s="1"/>
  <c r="S32" i="2"/>
  <c r="R32" i="2"/>
  <c r="Q32" i="2"/>
  <c r="P32" i="2"/>
  <c r="T32" i="2" s="1"/>
  <c r="E32" i="2"/>
  <c r="V30" i="2"/>
  <c r="Q30" i="2"/>
  <c r="O30" i="2"/>
  <c r="N30" i="2"/>
  <c r="M30" i="2"/>
  <c r="L30" i="2"/>
  <c r="K30" i="2"/>
  <c r="J30" i="2"/>
  <c r="I30" i="2"/>
  <c r="S30" i="2" s="1"/>
  <c r="H30" i="2"/>
  <c r="P30" i="2" s="1"/>
  <c r="G30" i="2"/>
  <c r="F30" i="2"/>
  <c r="C30" i="2"/>
  <c r="E30" i="2" s="1"/>
  <c r="B30" i="2"/>
  <c r="S29" i="2"/>
  <c r="R29" i="2"/>
  <c r="Q29" i="2"/>
  <c r="U29" i="2" s="1"/>
  <c r="P29" i="2"/>
  <c r="E29" i="2"/>
  <c r="S28" i="2"/>
  <c r="R28" i="2"/>
  <c r="Q28" i="2"/>
  <c r="P28" i="2"/>
  <c r="E28" i="2"/>
  <c r="U28" i="2" s="1"/>
  <c r="S27" i="2"/>
  <c r="R27" i="2"/>
  <c r="Q27" i="2"/>
  <c r="P27" i="2"/>
  <c r="E27" i="2"/>
  <c r="U26" i="2"/>
  <c r="S26" i="2"/>
  <c r="R26" i="2"/>
  <c r="Q26" i="2"/>
  <c r="P26" i="2"/>
  <c r="E26" i="2"/>
  <c r="T26" i="2" s="1"/>
  <c r="V24" i="2"/>
  <c r="O24" i="2"/>
  <c r="N24" i="2"/>
  <c r="M24" i="2"/>
  <c r="L24" i="2"/>
  <c r="K24" i="2"/>
  <c r="J24" i="2"/>
  <c r="I24" i="2"/>
  <c r="S24" i="2" s="1"/>
  <c r="H24" i="2"/>
  <c r="R24" i="2" s="1"/>
  <c r="G24" i="2"/>
  <c r="F24" i="2"/>
  <c r="C24" i="2"/>
  <c r="E24" i="2" s="1"/>
  <c r="B24" i="2"/>
  <c r="S23" i="2"/>
  <c r="R23" i="2"/>
  <c r="Q23" i="2"/>
  <c r="P23" i="2"/>
  <c r="E23" i="2"/>
  <c r="S22" i="2"/>
  <c r="R22" i="2"/>
  <c r="Q22" i="2"/>
  <c r="P22" i="2"/>
  <c r="E22" i="2"/>
  <c r="T22" i="2" s="1"/>
  <c r="S21" i="2"/>
  <c r="R21" i="2"/>
  <c r="Q21" i="2"/>
  <c r="P21" i="2"/>
  <c r="E21" i="2"/>
  <c r="U21" i="2" s="1"/>
  <c r="U20" i="2"/>
  <c r="T20" i="2"/>
  <c r="S20" i="2"/>
  <c r="R20" i="2"/>
  <c r="Q20" i="2"/>
  <c r="P20" i="2"/>
  <c r="E20" i="2"/>
  <c r="S19" i="2"/>
  <c r="R19" i="2"/>
  <c r="Q19" i="2"/>
  <c r="P19" i="2"/>
  <c r="E19" i="2"/>
  <c r="U19" i="2" s="1"/>
  <c r="S18" i="2"/>
  <c r="R18" i="2"/>
  <c r="Q18" i="2"/>
  <c r="P18" i="2"/>
  <c r="E18" i="2"/>
  <c r="T18" i="2" s="1"/>
  <c r="T17" i="2"/>
  <c r="S17" i="2"/>
  <c r="R17" i="2"/>
  <c r="Q17" i="2"/>
  <c r="P17" i="2"/>
  <c r="E17" i="2"/>
  <c r="U17" i="2" s="1"/>
  <c r="V15" i="2"/>
  <c r="R15" i="2"/>
  <c r="O15" i="2"/>
  <c r="N15" i="2"/>
  <c r="M15" i="2"/>
  <c r="L15" i="2"/>
  <c r="K15" i="2"/>
  <c r="J15" i="2"/>
  <c r="I15" i="2"/>
  <c r="H15" i="2"/>
  <c r="G15" i="2"/>
  <c r="F15" i="2"/>
  <c r="C15" i="2"/>
  <c r="B15" i="2"/>
  <c r="E15" i="2" s="1"/>
  <c r="S14" i="2"/>
  <c r="R14" i="2"/>
  <c r="Q14" i="2"/>
  <c r="P14" i="2"/>
  <c r="E14" i="2"/>
  <c r="T14" i="2" s="1"/>
  <c r="T13" i="2"/>
  <c r="S13" i="2"/>
  <c r="R13" i="2"/>
  <c r="Q13" i="2"/>
  <c r="P13" i="2"/>
  <c r="E13" i="2"/>
  <c r="U13" i="2" s="1"/>
  <c r="S12" i="2"/>
  <c r="R12" i="2"/>
  <c r="Q12" i="2"/>
  <c r="P12" i="2"/>
  <c r="E12" i="2"/>
  <c r="U12" i="2" s="1"/>
  <c r="S11" i="2"/>
  <c r="R11" i="2"/>
  <c r="Q11" i="2"/>
  <c r="P11" i="2"/>
  <c r="E11" i="2"/>
  <c r="S10" i="2"/>
  <c r="R10" i="2"/>
  <c r="Q10" i="2"/>
  <c r="P10" i="2"/>
  <c r="E10" i="2"/>
  <c r="T10" i="2" s="1"/>
  <c r="U9" i="2"/>
  <c r="T9" i="2"/>
  <c r="S9" i="2"/>
  <c r="R9" i="2"/>
  <c r="Q9" i="2"/>
  <c r="P9" i="2"/>
  <c r="E9" i="2"/>
  <c r="T93" i="1"/>
  <c r="S93" i="1"/>
  <c r="R93" i="1"/>
  <c r="Q93" i="1"/>
  <c r="P93" i="1"/>
  <c r="E93" i="1"/>
  <c r="U93" i="1" s="1"/>
  <c r="S92" i="1"/>
  <c r="R92" i="1"/>
  <c r="Q92" i="1"/>
  <c r="P92" i="1"/>
  <c r="E92" i="1"/>
  <c r="U92" i="1" s="1"/>
  <c r="S91" i="1"/>
  <c r="R91" i="1"/>
  <c r="Q91" i="1"/>
  <c r="P91" i="1"/>
  <c r="E91" i="1"/>
  <c r="T91" i="1" s="1"/>
  <c r="U90" i="1"/>
  <c r="T90" i="1"/>
  <c r="S90" i="1"/>
  <c r="R90" i="1"/>
  <c r="Q90" i="1"/>
  <c r="P90" i="1"/>
  <c r="E90" i="1"/>
  <c r="T89" i="1"/>
  <c r="S89" i="1"/>
  <c r="R89" i="1"/>
  <c r="Q89" i="1"/>
  <c r="P89" i="1"/>
  <c r="E89" i="1"/>
  <c r="U89" i="1" s="1"/>
  <c r="S88" i="1"/>
  <c r="R88" i="1"/>
  <c r="Q88" i="1"/>
  <c r="P88" i="1"/>
  <c r="E88" i="1"/>
  <c r="S87" i="1"/>
  <c r="R87" i="1"/>
  <c r="Q87" i="1"/>
  <c r="P87" i="1"/>
  <c r="E87" i="1"/>
  <c r="T87" i="1" s="1"/>
  <c r="U86" i="1"/>
  <c r="T86" i="1"/>
  <c r="S86" i="1"/>
  <c r="R86" i="1"/>
  <c r="Q86" i="1"/>
  <c r="P86" i="1"/>
  <c r="E86" i="1"/>
  <c r="V72" i="1"/>
  <c r="O72" i="1"/>
  <c r="N72" i="1"/>
  <c r="M72" i="1"/>
  <c r="L72" i="1"/>
  <c r="K72" i="1"/>
  <c r="J72" i="1"/>
  <c r="I72" i="1"/>
  <c r="S72" i="1" s="1"/>
  <c r="H72" i="1"/>
  <c r="G72" i="1"/>
  <c r="F72" i="1"/>
  <c r="C72" i="1"/>
  <c r="B72" i="1"/>
  <c r="V71" i="1"/>
  <c r="O71" i="1"/>
  <c r="N71" i="1"/>
  <c r="M71" i="1"/>
  <c r="L71" i="1"/>
  <c r="K71" i="1"/>
  <c r="J71" i="1"/>
  <c r="I71" i="1"/>
  <c r="S71" i="1" s="1"/>
  <c r="H71" i="1"/>
  <c r="R71" i="1" s="1"/>
  <c r="G71" i="1"/>
  <c r="F71" i="1"/>
  <c r="C71" i="1"/>
  <c r="B71" i="1"/>
  <c r="E71" i="1" s="1"/>
  <c r="V70" i="1"/>
  <c r="S70" i="1"/>
  <c r="O70" i="1"/>
  <c r="N70" i="1"/>
  <c r="M70" i="1"/>
  <c r="L70" i="1"/>
  <c r="K70" i="1"/>
  <c r="J70" i="1"/>
  <c r="I70" i="1"/>
  <c r="H70" i="1"/>
  <c r="R70" i="1" s="1"/>
  <c r="G70" i="1"/>
  <c r="F70" i="1"/>
  <c r="C70" i="1"/>
  <c r="B70" i="1"/>
  <c r="E70" i="1" s="1"/>
  <c r="S69" i="1"/>
  <c r="R69" i="1"/>
  <c r="Q69" i="1"/>
  <c r="U69" i="1" s="1"/>
  <c r="P69" i="1"/>
  <c r="E69" i="1"/>
  <c r="T69" i="1" s="1"/>
  <c r="V67" i="1"/>
  <c r="O67" i="1"/>
  <c r="N67" i="1"/>
  <c r="M67" i="1"/>
  <c r="L67" i="1"/>
  <c r="K67" i="1"/>
  <c r="J67" i="1"/>
  <c r="I67" i="1"/>
  <c r="S67" i="1" s="1"/>
  <c r="H67" i="1"/>
  <c r="R67" i="1" s="1"/>
  <c r="G67" i="1"/>
  <c r="F67" i="1"/>
  <c r="C67" i="1"/>
  <c r="B67" i="1"/>
  <c r="V66" i="1"/>
  <c r="O66" i="1"/>
  <c r="N66" i="1"/>
  <c r="M66" i="1"/>
  <c r="L66" i="1"/>
  <c r="K66" i="1"/>
  <c r="J66" i="1"/>
  <c r="I66" i="1"/>
  <c r="S66" i="1" s="1"/>
  <c r="H66" i="1"/>
  <c r="R66" i="1" s="1"/>
  <c r="G66" i="1"/>
  <c r="F66" i="1"/>
  <c r="C66" i="1"/>
  <c r="B66" i="1"/>
  <c r="E66" i="1" s="1"/>
  <c r="T65" i="1"/>
  <c r="S65" i="1"/>
  <c r="R65" i="1"/>
  <c r="Q65" i="1"/>
  <c r="P65" i="1"/>
  <c r="E65" i="1"/>
  <c r="U65" i="1" s="1"/>
  <c r="S64" i="1"/>
  <c r="R64" i="1"/>
  <c r="Q64" i="1"/>
  <c r="P64" i="1"/>
  <c r="E64" i="1"/>
  <c r="U64" i="1" s="1"/>
  <c r="S63" i="1"/>
  <c r="R63" i="1"/>
  <c r="Q63" i="1"/>
  <c r="P63" i="1"/>
  <c r="E63" i="1"/>
  <c r="U63" i="1" s="1"/>
  <c r="S62" i="1"/>
  <c r="R62" i="1"/>
  <c r="Q62" i="1"/>
  <c r="P62" i="1"/>
  <c r="E62" i="1"/>
  <c r="T62" i="1" s="1"/>
  <c r="T61" i="1"/>
  <c r="S61" i="1"/>
  <c r="R61" i="1"/>
  <c r="Q61" i="1"/>
  <c r="P61" i="1"/>
  <c r="E61" i="1"/>
  <c r="U61" i="1" s="1"/>
  <c r="V59" i="1"/>
  <c r="O59" i="1"/>
  <c r="N59" i="1"/>
  <c r="M59" i="1"/>
  <c r="L59" i="1"/>
  <c r="K59" i="1"/>
  <c r="J59" i="1"/>
  <c r="I59" i="1"/>
  <c r="S59" i="1" s="1"/>
  <c r="H59" i="1"/>
  <c r="R59" i="1" s="1"/>
  <c r="G59" i="1"/>
  <c r="F59" i="1"/>
  <c r="C59" i="1"/>
  <c r="B59" i="1"/>
  <c r="E59" i="1" s="1"/>
  <c r="S58" i="1"/>
  <c r="R58" i="1"/>
  <c r="Q58" i="1"/>
  <c r="P58" i="1"/>
  <c r="E58" i="1"/>
  <c r="T58" i="1" s="1"/>
  <c r="S57" i="1"/>
  <c r="R57" i="1"/>
  <c r="Q57" i="1"/>
  <c r="P57" i="1"/>
  <c r="E57" i="1"/>
  <c r="U57" i="1" s="1"/>
  <c r="S56" i="1"/>
  <c r="R56" i="1"/>
  <c r="Q56" i="1"/>
  <c r="P56" i="1"/>
  <c r="E56" i="1"/>
  <c r="U56" i="1" s="1"/>
  <c r="S55" i="1"/>
  <c r="R55" i="1"/>
  <c r="Q55" i="1"/>
  <c r="P55" i="1"/>
  <c r="E55" i="1"/>
  <c r="V53" i="1"/>
  <c r="O53" i="1"/>
  <c r="N53" i="1"/>
  <c r="M53" i="1"/>
  <c r="L53" i="1"/>
  <c r="K53" i="1"/>
  <c r="J53" i="1"/>
  <c r="I53" i="1"/>
  <c r="S53" i="1" s="1"/>
  <c r="H53" i="1"/>
  <c r="R53" i="1" s="1"/>
  <c r="G53" i="1"/>
  <c r="F53" i="1"/>
  <c r="C53" i="1"/>
  <c r="B53" i="1"/>
  <c r="E53" i="1" s="1"/>
  <c r="S52" i="1"/>
  <c r="R52" i="1"/>
  <c r="Q52" i="1"/>
  <c r="P52" i="1"/>
  <c r="T52" i="1" s="1"/>
  <c r="E52" i="1"/>
  <c r="S51" i="1"/>
  <c r="R51" i="1"/>
  <c r="Q51" i="1"/>
  <c r="P51" i="1"/>
  <c r="E51" i="1"/>
  <c r="S50" i="1"/>
  <c r="R50" i="1"/>
  <c r="Q50" i="1"/>
  <c r="P50" i="1"/>
  <c r="E50" i="1"/>
  <c r="T50" i="1" s="1"/>
  <c r="U49" i="1"/>
  <c r="S49" i="1"/>
  <c r="R49" i="1"/>
  <c r="Q49" i="1"/>
  <c r="P49" i="1"/>
  <c r="E49" i="1"/>
  <c r="T49" i="1" s="1"/>
  <c r="U48" i="1"/>
  <c r="T48" i="1"/>
  <c r="S48" i="1"/>
  <c r="R48" i="1"/>
  <c r="Q48" i="1"/>
  <c r="P48" i="1"/>
  <c r="E48" i="1"/>
  <c r="S47" i="1"/>
  <c r="R47" i="1"/>
  <c r="Q47" i="1"/>
  <c r="P47" i="1"/>
  <c r="E47" i="1"/>
  <c r="U47" i="1" s="1"/>
  <c r="S46" i="1"/>
  <c r="R46" i="1"/>
  <c r="Q46" i="1"/>
  <c r="P46" i="1"/>
  <c r="E46" i="1"/>
  <c r="T46" i="1" s="1"/>
  <c r="T45" i="1"/>
  <c r="S45" i="1"/>
  <c r="R45" i="1"/>
  <c r="Q45" i="1"/>
  <c r="P45" i="1"/>
  <c r="E45" i="1"/>
  <c r="U45" i="1" s="1"/>
  <c r="T44" i="1"/>
  <c r="S44" i="1"/>
  <c r="R44" i="1"/>
  <c r="Q44" i="1"/>
  <c r="P44" i="1"/>
  <c r="E44" i="1"/>
  <c r="S43" i="1"/>
  <c r="R43" i="1"/>
  <c r="Q43" i="1"/>
  <c r="P43" i="1"/>
  <c r="E43" i="1"/>
  <c r="S42" i="1"/>
  <c r="R42" i="1"/>
  <c r="Q42" i="1"/>
  <c r="P42" i="1"/>
  <c r="E42" i="1"/>
  <c r="T42" i="1" s="1"/>
  <c r="V40" i="1"/>
  <c r="S40" i="1"/>
  <c r="O40" i="1"/>
  <c r="N40" i="1"/>
  <c r="M40" i="1"/>
  <c r="L40" i="1"/>
  <c r="K40" i="1"/>
  <c r="J40" i="1"/>
  <c r="I40" i="1"/>
  <c r="H40" i="1"/>
  <c r="R40" i="1" s="1"/>
  <c r="G40" i="1"/>
  <c r="F40" i="1"/>
  <c r="C40" i="1"/>
  <c r="B40" i="1"/>
  <c r="S39" i="1"/>
  <c r="R39" i="1"/>
  <c r="Q39" i="1"/>
  <c r="P39" i="1"/>
  <c r="E39" i="1"/>
  <c r="S38" i="1"/>
  <c r="R38" i="1"/>
  <c r="Q38" i="1"/>
  <c r="U38" i="1" s="1"/>
  <c r="P38" i="1"/>
  <c r="T38" i="1" s="1"/>
  <c r="E38" i="1"/>
  <c r="S37" i="1"/>
  <c r="R37" i="1"/>
  <c r="Q37" i="1"/>
  <c r="P37" i="1"/>
  <c r="E37" i="1"/>
  <c r="U37" i="1" s="1"/>
  <c r="S36" i="1"/>
  <c r="R36" i="1"/>
  <c r="Q36" i="1"/>
  <c r="P36" i="1"/>
  <c r="E36" i="1"/>
  <c r="T35" i="1"/>
  <c r="S35" i="1"/>
  <c r="R35" i="1"/>
  <c r="Q35" i="1"/>
  <c r="P35" i="1"/>
  <c r="E35" i="1"/>
  <c r="V33" i="1"/>
  <c r="O33" i="1"/>
  <c r="N33" i="1"/>
  <c r="M33" i="1"/>
  <c r="L33" i="1"/>
  <c r="K33" i="1"/>
  <c r="J33" i="1"/>
  <c r="I33" i="1"/>
  <c r="S33" i="1" s="1"/>
  <c r="H33" i="1"/>
  <c r="G33" i="1"/>
  <c r="F33" i="1"/>
  <c r="E33" i="1"/>
  <c r="C33" i="1"/>
  <c r="B33" i="1"/>
  <c r="S32" i="1"/>
  <c r="R32" i="1"/>
  <c r="Q32" i="1"/>
  <c r="P32" i="1"/>
  <c r="E32" i="1"/>
  <c r="U32" i="1" s="1"/>
  <c r="V30" i="1"/>
  <c r="O30" i="1"/>
  <c r="N30" i="1"/>
  <c r="M30" i="1"/>
  <c r="L30" i="1"/>
  <c r="K30" i="1"/>
  <c r="J30" i="1"/>
  <c r="I30" i="1"/>
  <c r="S30" i="1" s="1"/>
  <c r="H30" i="1"/>
  <c r="R30" i="1" s="1"/>
  <c r="G30" i="1"/>
  <c r="F30" i="1"/>
  <c r="C30" i="1"/>
  <c r="B30" i="1"/>
  <c r="S29" i="1"/>
  <c r="R29" i="1"/>
  <c r="Q29" i="1"/>
  <c r="U29" i="1" s="1"/>
  <c r="P29" i="1"/>
  <c r="E29" i="1"/>
  <c r="S28" i="1"/>
  <c r="R28" i="1"/>
  <c r="Q28" i="1"/>
  <c r="P28" i="1"/>
  <c r="E28" i="1"/>
  <c r="U28" i="1" s="1"/>
  <c r="S27" i="1"/>
  <c r="R27" i="1"/>
  <c r="Q27" i="1"/>
  <c r="P27" i="1"/>
  <c r="E27" i="1"/>
  <c r="U27" i="1" s="1"/>
  <c r="U26" i="1"/>
  <c r="S26" i="1"/>
  <c r="R26" i="1"/>
  <c r="Q26" i="1"/>
  <c r="P26" i="1"/>
  <c r="E26" i="1"/>
  <c r="T26" i="1" s="1"/>
  <c r="V24" i="1"/>
  <c r="O24" i="1"/>
  <c r="N24" i="1"/>
  <c r="M24" i="1"/>
  <c r="L24" i="1"/>
  <c r="K24" i="1"/>
  <c r="J24" i="1"/>
  <c r="I24" i="1"/>
  <c r="S24" i="1" s="1"/>
  <c r="H24" i="1"/>
  <c r="R24" i="1" s="1"/>
  <c r="G24" i="1"/>
  <c r="F24" i="1"/>
  <c r="C24" i="1"/>
  <c r="B24" i="1"/>
  <c r="S23" i="1"/>
  <c r="R23" i="1"/>
  <c r="Q23" i="1"/>
  <c r="P23" i="1"/>
  <c r="E23" i="1"/>
  <c r="U23" i="1" s="1"/>
  <c r="U22" i="1"/>
  <c r="S22" i="1"/>
  <c r="R22" i="1"/>
  <c r="Q22" i="1"/>
  <c r="P22" i="1"/>
  <c r="E22" i="1"/>
  <c r="T22" i="1" s="1"/>
  <c r="T21" i="1"/>
  <c r="S21" i="1"/>
  <c r="R21" i="1"/>
  <c r="Q21" i="1"/>
  <c r="P21" i="1"/>
  <c r="E21" i="1"/>
  <c r="U21" i="1" s="1"/>
  <c r="S20" i="1"/>
  <c r="R20" i="1"/>
  <c r="Q20" i="1"/>
  <c r="P20" i="1"/>
  <c r="T20" i="1" s="1"/>
  <c r="E20" i="1"/>
  <c r="U19" i="1"/>
  <c r="S19" i="1"/>
  <c r="R19" i="1"/>
  <c r="Q19" i="1"/>
  <c r="P19" i="1"/>
  <c r="E19" i="1"/>
  <c r="S18" i="1"/>
  <c r="R18" i="1"/>
  <c r="Q18" i="1"/>
  <c r="P18" i="1"/>
  <c r="E18" i="1"/>
  <c r="U18" i="1" s="1"/>
  <c r="T17" i="1"/>
  <c r="S17" i="1"/>
  <c r="R17" i="1"/>
  <c r="Q17" i="1"/>
  <c r="P17" i="1"/>
  <c r="E17" i="1"/>
  <c r="U17" i="1" s="1"/>
  <c r="V15" i="1"/>
  <c r="O15" i="1"/>
  <c r="N15" i="1"/>
  <c r="M15" i="1"/>
  <c r="L15" i="1"/>
  <c r="K15" i="1"/>
  <c r="J15" i="1"/>
  <c r="I15" i="1"/>
  <c r="S15" i="1" s="1"/>
  <c r="H15" i="1"/>
  <c r="R15" i="1" s="1"/>
  <c r="G15" i="1"/>
  <c r="F15" i="1"/>
  <c r="C15" i="1"/>
  <c r="B15" i="1"/>
  <c r="E15" i="1" s="1"/>
  <c r="S14" i="1"/>
  <c r="R14" i="1"/>
  <c r="Q14" i="1"/>
  <c r="U14" i="1" s="1"/>
  <c r="P14" i="1"/>
  <c r="T14" i="1" s="1"/>
  <c r="E14" i="1"/>
  <c r="S13" i="1"/>
  <c r="R13" i="1"/>
  <c r="Q13" i="1"/>
  <c r="P13" i="1"/>
  <c r="E13" i="1"/>
  <c r="U13" i="1" s="1"/>
  <c r="S12" i="1"/>
  <c r="R12" i="1"/>
  <c r="Q12" i="1"/>
  <c r="P12" i="1"/>
  <c r="E12" i="1"/>
  <c r="U12" i="1" s="1"/>
  <c r="T11" i="1"/>
  <c r="S11" i="1"/>
  <c r="R11" i="1"/>
  <c r="Q11" i="1"/>
  <c r="P11" i="1"/>
  <c r="E11" i="1"/>
  <c r="U11" i="1" s="1"/>
  <c r="S10" i="1"/>
  <c r="R10" i="1"/>
  <c r="Q10" i="1"/>
  <c r="P10" i="1"/>
  <c r="E10" i="1"/>
  <c r="T10" i="1" s="1"/>
  <c r="S9" i="1"/>
  <c r="R9" i="1"/>
  <c r="Q9" i="1"/>
  <c r="P9" i="1"/>
  <c r="E9" i="1"/>
  <c r="U9" i="1" s="1"/>
  <c r="U58" i="3" l="1"/>
  <c r="T58" i="3"/>
  <c r="U14" i="4"/>
  <c r="T14" i="4"/>
  <c r="U18" i="10"/>
  <c r="T18" i="10"/>
  <c r="U47" i="10"/>
  <c r="T47" i="10"/>
  <c r="U62" i="14"/>
  <c r="T62" i="14"/>
  <c r="E30" i="1"/>
  <c r="T32" i="1"/>
  <c r="U18" i="2"/>
  <c r="R30" i="2"/>
  <c r="T51" i="2"/>
  <c r="R66" i="2"/>
  <c r="T88" i="2"/>
  <c r="T11" i="3"/>
  <c r="S15" i="3"/>
  <c r="T48" i="3"/>
  <c r="U48" i="3"/>
  <c r="U91" i="3"/>
  <c r="U23" i="4"/>
  <c r="U42" i="4"/>
  <c r="T42" i="4"/>
  <c r="U52" i="4"/>
  <c r="U90" i="4"/>
  <c r="T90" i="4"/>
  <c r="U22" i="5"/>
  <c r="T22" i="5"/>
  <c r="R40" i="6"/>
  <c r="Q70" i="6"/>
  <c r="S70" i="6"/>
  <c r="U11" i="7"/>
  <c r="T11" i="7"/>
  <c r="T10" i="9"/>
  <c r="U10" i="9"/>
  <c r="U26" i="9"/>
  <c r="T45" i="14"/>
  <c r="U45" i="14"/>
  <c r="Q71" i="15"/>
  <c r="S71" i="15"/>
  <c r="Q30" i="10"/>
  <c r="U47" i="12"/>
  <c r="T47" i="12"/>
  <c r="U62" i="18"/>
  <c r="T62" i="18"/>
  <c r="P33" i="1"/>
  <c r="T33" i="1" s="1"/>
  <c r="R33" i="1"/>
  <c r="U36" i="1"/>
  <c r="E40" i="1"/>
  <c r="U58" i="1"/>
  <c r="T63" i="1"/>
  <c r="Q15" i="2"/>
  <c r="U15" i="2" s="1"/>
  <c r="S15" i="2"/>
  <c r="T21" i="2"/>
  <c r="U50" i="2"/>
  <c r="U87" i="2"/>
  <c r="U10" i="3"/>
  <c r="U14" i="3"/>
  <c r="T57" i="3"/>
  <c r="U57" i="3"/>
  <c r="U19" i="4"/>
  <c r="U39" i="4"/>
  <c r="U88" i="4"/>
  <c r="T44" i="5"/>
  <c r="U44" i="5"/>
  <c r="U22" i="6"/>
  <c r="T22" i="6"/>
  <c r="T20" i="7"/>
  <c r="U20" i="7"/>
  <c r="U32" i="7"/>
  <c r="T32" i="7"/>
  <c r="U65" i="7"/>
  <c r="U23" i="8"/>
  <c r="U42" i="8"/>
  <c r="T42" i="8"/>
  <c r="E66" i="8"/>
  <c r="U42" i="9"/>
  <c r="T42" i="9"/>
  <c r="T102" i="22"/>
  <c r="U102" i="22"/>
  <c r="U12" i="5"/>
  <c r="T12" i="5"/>
  <c r="U51" i="7"/>
  <c r="T51" i="7"/>
  <c r="T55" i="5"/>
  <c r="U55" i="5"/>
  <c r="T32" i="3"/>
  <c r="U32" i="3"/>
  <c r="U47" i="3"/>
  <c r="T47" i="3"/>
  <c r="P66" i="3"/>
  <c r="R66" i="3"/>
  <c r="U21" i="5"/>
  <c r="T21" i="5"/>
  <c r="U36" i="5"/>
  <c r="T36" i="5"/>
  <c r="U69" i="5"/>
  <c r="T69" i="5"/>
  <c r="U37" i="6"/>
  <c r="T37" i="6"/>
  <c r="U56" i="6"/>
  <c r="T56" i="6"/>
  <c r="U12" i="10"/>
  <c r="T12" i="10"/>
  <c r="R24" i="10"/>
  <c r="T26" i="12"/>
  <c r="U26" i="12"/>
  <c r="U44" i="13"/>
  <c r="T44" i="13"/>
  <c r="T29" i="14"/>
  <c r="U29" i="14"/>
  <c r="T89" i="17"/>
  <c r="U89" i="17"/>
  <c r="U69" i="20"/>
  <c r="T69" i="20"/>
  <c r="R15" i="11"/>
  <c r="U10" i="1"/>
  <c r="P30" i="3"/>
  <c r="T30" i="3" s="1"/>
  <c r="U92" i="8"/>
  <c r="T92" i="8"/>
  <c r="Q15" i="10"/>
  <c r="S15" i="10"/>
  <c r="T13" i="1"/>
  <c r="Q15" i="1"/>
  <c r="U15" i="1" s="1"/>
  <c r="T29" i="1"/>
  <c r="T37" i="1"/>
  <c r="U42" i="1"/>
  <c r="U46" i="1"/>
  <c r="T57" i="1"/>
  <c r="U62" i="1"/>
  <c r="U14" i="2"/>
  <c r="T28" i="2"/>
  <c r="U38" i="2"/>
  <c r="U42" i="2"/>
  <c r="U69" i="2"/>
  <c r="T90" i="2"/>
  <c r="U23" i="3"/>
  <c r="T23" i="3"/>
  <c r="U62" i="3"/>
  <c r="U49" i="4"/>
  <c r="T49" i="4"/>
  <c r="T13" i="5"/>
  <c r="U13" i="5"/>
  <c r="S40" i="7"/>
  <c r="Q40" i="7"/>
  <c r="T89" i="7"/>
  <c r="U89" i="7"/>
  <c r="T62" i="8"/>
  <c r="U62" i="8"/>
  <c r="U14" i="9"/>
  <c r="T14" i="9"/>
  <c r="U39" i="9"/>
  <c r="U88" i="9"/>
  <c r="T90" i="16"/>
  <c r="U90" i="16"/>
  <c r="T93" i="16"/>
  <c r="U93" i="16"/>
  <c r="U28" i="17"/>
  <c r="T28" i="17"/>
  <c r="U39" i="17"/>
  <c r="T39" i="17"/>
  <c r="U43" i="17"/>
  <c r="T43" i="17"/>
  <c r="T42" i="3"/>
  <c r="U42" i="3"/>
  <c r="T48" i="4"/>
  <c r="U48" i="4"/>
  <c r="P70" i="2"/>
  <c r="T86" i="13"/>
  <c r="U86" i="13"/>
  <c r="U35" i="3"/>
  <c r="T35" i="3"/>
  <c r="U46" i="4"/>
  <c r="T46" i="4"/>
  <c r="S15" i="5"/>
  <c r="Q15" i="5"/>
  <c r="U23" i="5"/>
  <c r="T23" i="5"/>
  <c r="Q33" i="5"/>
  <c r="S33" i="5"/>
  <c r="U37" i="5"/>
  <c r="S40" i="5"/>
  <c r="Q40" i="5"/>
  <c r="U87" i="5"/>
  <c r="T87" i="5"/>
  <c r="U21" i="6"/>
  <c r="T21" i="6"/>
  <c r="U27" i="6"/>
  <c r="U88" i="6"/>
  <c r="T88" i="6"/>
  <c r="T62" i="7"/>
  <c r="U62" i="7"/>
  <c r="U87" i="7"/>
  <c r="U19" i="8"/>
  <c r="T11" i="9"/>
  <c r="U11" i="9"/>
  <c r="U38" i="10"/>
  <c r="T38" i="10"/>
  <c r="R70" i="10"/>
  <c r="T46" i="14"/>
  <c r="U46" i="14"/>
  <c r="T9" i="15"/>
  <c r="U9" i="15"/>
  <c r="U22" i="16"/>
  <c r="T22" i="3"/>
  <c r="U22" i="3"/>
  <c r="P15" i="2"/>
  <c r="R30" i="3"/>
  <c r="U61" i="4"/>
  <c r="T61" i="4"/>
  <c r="P72" i="7"/>
  <c r="U92" i="12"/>
  <c r="T92" i="12"/>
  <c r="T19" i="16"/>
  <c r="U19" i="16"/>
  <c r="Q30" i="1"/>
  <c r="T28" i="1"/>
  <c r="P30" i="1"/>
  <c r="Q40" i="1"/>
  <c r="T56" i="1"/>
  <c r="U87" i="1"/>
  <c r="U91" i="1"/>
  <c r="T29" i="2"/>
  <c r="T89" i="2"/>
  <c r="U18" i="3"/>
  <c r="T21" i="3"/>
  <c r="Q24" i="4"/>
  <c r="S24" i="4"/>
  <c r="T62" i="4"/>
  <c r="U62" i="4"/>
  <c r="T17" i="5"/>
  <c r="U17" i="5"/>
  <c r="T36" i="6"/>
  <c r="U36" i="6"/>
  <c r="T44" i="6"/>
  <c r="U44" i="6"/>
  <c r="U23" i="7"/>
  <c r="U36" i="7"/>
  <c r="P33" i="8"/>
  <c r="U21" i="9"/>
  <c r="T21" i="9"/>
  <c r="U21" i="10"/>
  <c r="T21" i="10"/>
  <c r="E30" i="4"/>
  <c r="E40" i="4"/>
  <c r="P15" i="5"/>
  <c r="T15" i="5" s="1"/>
  <c r="T93" i="5"/>
  <c r="U12" i="6"/>
  <c r="T20" i="6"/>
  <c r="E71" i="6"/>
  <c r="T91" i="6"/>
  <c r="U22" i="7"/>
  <c r="T48" i="7"/>
  <c r="U22" i="8"/>
  <c r="U69" i="8"/>
  <c r="T9" i="9"/>
  <c r="U23" i="9"/>
  <c r="E40" i="9"/>
  <c r="T65" i="9"/>
  <c r="E70" i="9"/>
  <c r="U70" i="9" s="1"/>
  <c r="E71" i="9"/>
  <c r="S24" i="10"/>
  <c r="U42" i="10"/>
  <c r="E53" i="10"/>
  <c r="T64" i="10"/>
  <c r="U64" i="10"/>
  <c r="U49" i="11"/>
  <c r="T49" i="11"/>
  <c r="S66" i="11"/>
  <c r="Q66" i="11"/>
  <c r="R40" i="13"/>
  <c r="U37" i="14"/>
  <c r="T93" i="14"/>
  <c r="U63" i="15"/>
  <c r="Q70" i="15"/>
  <c r="S70" i="15"/>
  <c r="R33" i="18"/>
  <c r="T37" i="18"/>
  <c r="U37" i="18"/>
  <c r="E33" i="3"/>
  <c r="Q40" i="3"/>
  <c r="U69" i="3"/>
  <c r="Q70" i="3"/>
  <c r="U10" i="4"/>
  <c r="T13" i="4"/>
  <c r="E15" i="4"/>
  <c r="E24" i="4"/>
  <c r="P71" i="5"/>
  <c r="R71" i="5"/>
  <c r="U51" i="6"/>
  <c r="T52" i="6"/>
  <c r="E70" i="6"/>
  <c r="T70" i="6" s="1"/>
  <c r="T21" i="7"/>
  <c r="P33" i="7"/>
  <c r="T33" i="7" s="1"/>
  <c r="E70" i="7"/>
  <c r="T21" i="8"/>
  <c r="T28" i="8"/>
  <c r="U32" i="8"/>
  <c r="T35" i="8"/>
  <c r="E66" i="9"/>
  <c r="E15" i="10"/>
  <c r="T29" i="10"/>
  <c r="U36" i="10"/>
  <c r="U49" i="10"/>
  <c r="T49" i="10"/>
  <c r="U43" i="11"/>
  <c r="T43" i="11"/>
  <c r="Q71" i="13"/>
  <c r="U71" i="13" s="1"/>
  <c r="S71" i="13"/>
  <c r="U93" i="13"/>
  <c r="T93" i="13"/>
  <c r="U86" i="16"/>
  <c r="T86" i="16"/>
  <c r="U55" i="19"/>
  <c r="T55" i="19"/>
  <c r="U11" i="20"/>
  <c r="T11" i="20"/>
  <c r="U57" i="22"/>
  <c r="T57" i="22"/>
  <c r="M112" i="22"/>
  <c r="S112" i="22" s="1"/>
  <c r="P15" i="7"/>
  <c r="R15" i="7"/>
  <c r="P30" i="8"/>
  <c r="P15" i="9"/>
  <c r="T15" i="9" s="1"/>
  <c r="R15" i="9"/>
  <c r="Q33" i="10"/>
  <c r="U86" i="10"/>
  <c r="T86" i="10"/>
  <c r="U86" i="11"/>
  <c r="T86" i="11"/>
  <c r="U62" i="12"/>
  <c r="T62" i="12"/>
  <c r="T20" i="13"/>
  <c r="U20" i="13"/>
  <c r="U37" i="13"/>
  <c r="T37" i="13"/>
  <c r="P66" i="13"/>
  <c r="R66" i="13"/>
  <c r="U50" i="14"/>
  <c r="T50" i="14"/>
  <c r="U20" i="17"/>
  <c r="T20" i="17"/>
  <c r="U26" i="22"/>
  <c r="T26" i="22"/>
  <c r="T50" i="22"/>
  <c r="U50" i="22"/>
  <c r="T23" i="23"/>
  <c r="U23" i="23"/>
  <c r="E71" i="3"/>
  <c r="E33" i="4"/>
  <c r="R40" i="4"/>
  <c r="Q24" i="5"/>
  <c r="E15" i="6"/>
  <c r="E24" i="6"/>
  <c r="E66" i="6"/>
  <c r="P71" i="6"/>
  <c r="R71" i="6"/>
  <c r="Q15" i="7"/>
  <c r="U15" i="7" s="1"/>
  <c r="S15" i="7"/>
  <c r="U69" i="7"/>
  <c r="R15" i="8"/>
  <c r="P71" i="8"/>
  <c r="R71" i="8"/>
  <c r="P40" i="9"/>
  <c r="R40" i="9"/>
  <c r="P70" i="9"/>
  <c r="Q70" i="9"/>
  <c r="T23" i="11"/>
  <c r="U23" i="11"/>
  <c r="S71" i="11"/>
  <c r="R15" i="12"/>
  <c r="T46" i="12"/>
  <c r="U46" i="12"/>
  <c r="Q71" i="12"/>
  <c r="S71" i="12"/>
  <c r="T91" i="12"/>
  <c r="U91" i="12"/>
  <c r="T29" i="13"/>
  <c r="U29" i="13"/>
  <c r="U61" i="13"/>
  <c r="T61" i="13"/>
  <c r="U87" i="13"/>
  <c r="T87" i="13"/>
  <c r="U32" i="14"/>
  <c r="T32" i="14"/>
  <c r="U87" i="14"/>
  <c r="T87" i="14"/>
  <c r="U18" i="15"/>
  <c r="T18" i="15"/>
  <c r="U48" i="15"/>
  <c r="T48" i="15"/>
  <c r="P53" i="15"/>
  <c r="U93" i="15"/>
  <c r="T93" i="15"/>
  <c r="T9" i="17"/>
  <c r="U9" i="17"/>
  <c r="E40" i="17"/>
  <c r="Q59" i="17"/>
  <c r="T61" i="17"/>
  <c r="U61" i="17"/>
  <c r="S40" i="18"/>
  <c r="Q24" i="19"/>
  <c r="S24" i="19"/>
  <c r="T23" i="21"/>
  <c r="U23" i="21"/>
  <c r="U28" i="3"/>
  <c r="P33" i="3"/>
  <c r="R33" i="3"/>
  <c r="E53" i="3"/>
  <c r="U64" i="3"/>
  <c r="U93" i="3"/>
  <c r="T27" i="4"/>
  <c r="Q40" i="4"/>
  <c r="S40" i="4"/>
  <c r="T51" i="4"/>
  <c r="Q53" i="4"/>
  <c r="P72" i="4"/>
  <c r="T89" i="4"/>
  <c r="U19" i="5"/>
  <c r="E30" i="5"/>
  <c r="T38" i="5"/>
  <c r="U52" i="5"/>
  <c r="U69" i="6"/>
  <c r="P30" i="7"/>
  <c r="U35" i="7"/>
  <c r="P66" i="7"/>
  <c r="R66" i="7"/>
  <c r="P70" i="7"/>
  <c r="T70" i="7" s="1"/>
  <c r="R70" i="7"/>
  <c r="U10" i="8"/>
  <c r="Q71" i="8"/>
  <c r="S71" i="8"/>
  <c r="Q40" i="9"/>
  <c r="S40" i="9"/>
  <c r="Q71" i="9"/>
  <c r="T42" i="11"/>
  <c r="U42" i="11"/>
  <c r="Q15" i="12"/>
  <c r="U15" i="12" s="1"/>
  <c r="P40" i="12"/>
  <c r="R40" i="12"/>
  <c r="U14" i="13"/>
  <c r="T14" i="13"/>
  <c r="P33" i="14"/>
  <c r="R33" i="14"/>
  <c r="T44" i="17"/>
  <c r="U44" i="17"/>
  <c r="U50" i="19"/>
  <c r="T50" i="19"/>
  <c r="E15" i="3"/>
  <c r="Q24" i="3"/>
  <c r="U51" i="4"/>
  <c r="T10" i="5"/>
  <c r="E53" i="5"/>
  <c r="U14" i="6"/>
  <c r="E33" i="6"/>
  <c r="Q30" i="7"/>
  <c r="E33" i="7"/>
  <c r="P40" i="7"/>
  <c r="T52" i="7"/>
  <c r="U51" i="8"/>
  <c r="P70" i="8"/>
  <c r="R70" i="8"/>
  <c r="P15" i="10"/>
  <c r="U9" i="11"/>
  <c r="T9" i="11"/>
  <c r="U13" i="12"/>
  <c r="T13" i="12"/>
  <c r="U27" i="12"/>
  <c r="T27" i="12"/>
  <c r="T50" i="13"/>
  <c r="U50" i="13"/>
  <c r="E15" i="14"/>
  <c r="U10" i="15"/>
  <c r="T10" i="15"/>
  <c r="U32" i="15"/>
  <c r="U28" i="16"/>
  <c r="T28" i="16"/>
  <c r="T23" i="18"/>
  <c r="U23" i="18"/>
  <c r="T10" i="11"/>
  <c r="P40" i="11"/>
  <c r="R40" i="11"/>
  <c r="P24" i="12"/>
  <c r="R24" i="12"/>
  <c r="P30" i="12"/>
  <c r="R30" i="12"/>
  <c r="Q66" i="12"/>
  <c r="S66" i="12"/>
  <c r="Q53" i="13"/>
  <c r="E33" i="14"/>
  <c r="E67" i="14"/>
  <c r="P70" i="14"/>
  <c r="T70" i="14" s="1"/>
  <c r="R70" i="14"/>
  <c r="P30" i="15"/>
  <c r="R30" i="15"/>
  <c r="T69" i="15"/>
  <c r="P71" i="15"/>
  <c r="R71" i="15"/>
  <c r="T13" i="17"/>
  <c r="U13" i="17"/>
  <c r="T45" i="17"/>
  <c r="U45" i="17"/>
  <c r="U48" i="17"/>
  <c r="T48" i="17"/>
  <c r="T17" i="18"/>
  <c r="U17" i="18"/>
  <c r="P40" i="18"/>
  <c r="R40" i="18"/>
  <c r="T64" i="20"/>
  <c r="U64" i="20"/>
  <c r="U86" i="20"/>
  <c r="T86" i="20"/>
  <c r="U89" i="20"/>
  <c r="T89" i="20"/>
  <c r="U19" i="21"/>
  <c r="U49" i="21"/>
  <c r="T49" i="21"/>
  <c r="T12" i="22"/>
  <c r="U12" i="22"/>
  <c r="Q66" i="10"/>
  <c r="U69" i="10"/>
  <c r="T29" i="11"/>
  <c r="P70" i="11"/>
  <c r="R70" i="11"/>
  <c r="T29" i="12"/>
  <c r="T32" i="12"/>
  <c r="Q40" i="12"/>
  <c r="S40" i="12"/>
  <c r="T49" i="12"/>
  <c r="E66" i="12"/>
  <c r="E72" i="12"/>
  <c r="T9" i="13"/>
  <c r="T17" i="13"/>
  <c r="P30" i="13"/>
  <c r="R30" i="13"/>
  <c r="T48" i="13"/>
  <c r="E53" i="13"/>
  <c r="T69" i="13"/>
  <c r="P71" i="13"/>
  <c r="T44" i="14"/>
  <c r="U48" i="14"/>
  <c r="U21" i="15"/>
  <c r="U29" i="15"/>
  <c r="E72" i="15"/>
  <c r="P30" i="16"/>
  <c r="R30" i="16"/>
  <c r="E33" i="16"/>
  <c r="U35" i="16"/>
  <c r="T45" i="16"/>
  <c r="E53" i="16"/>
  <c r="U88" i="16"/>
  <c r="T32" i="17"/>
  <c r="U52" i="17"/>
  <c r="P66" i="17"/>
  <c r="R66" i="17"/>
  <c r="P70" i="17"/>
  <c r="R70" i="17"/>
  <c r="U12" i="18"/>
  <c r="T12" i="18"/>
  <c r="U32" i="18"/>
  <c r="U48" i="21"/>
  <c r="T48" i="21"/>
  <c r="U51" i="21"/>
  <c r="T11" i="22"/>
  <c r="U11" i="22"/>
  <c r="T64" i="22"/>
  <c r="U64" i="22"/>
  <c r="U50" i="23"/>
  <c r="T50" i="23"/>
  <c r="P70" i="23"/>
  <c r="R70" i="23"/>
  <c r="T101" i="1"/>
  <c r="U101" i="1"/>
  <c r="U104" i="3"/>
  <c r="T104" i="3"/>
  <c r="T87" i="10"/>
  <c r="U10" i="11"/>
  <c r="T18" i="11"/>
  <c r="T9" i="12"/>
  <c r="T21" i="12"/>
  <c r="U28" i="12"/>
  <c r="P33" i="12"/>
  <c r="R33" i="12"/>
  <c r="T35" i="12"/>
  <c r="U48" i="12"/>
  <c r="T63" i="12"/>
  <c r="E71" i="12"/>
  <c r="U93" i="12"/>
  <c r="T21" i="13"/>
  <c r="T38" i="13"/>
  <c r="T62" i="13"/>
  <c r="Q70" i="13"/>
  <c r="S70" i="13"/>
  <c r="U88" i="13"/>
  <c r="U9" i="14"/>
  <c r="T17" i="14"/>
  <c r="T63" i="14"/>
  <c r="U88" i="14"/>
  <c r="T19" i="15"/>
  <c r="E30" i="15"/>
  <c r="Q15" i="16"/>
  <c r="U32" i="16"/>
  <c r="P66" i="16"/>
  <c r="T27" i="17"/>
  <c r="U27" i="17"/>
  <c r="R71" i="19"/>
  <c r="U23" i="20"/>
  <c r="T23" i="20"/>
  <c r="U65" i="20"/>
  <c r="T65" i="20"/>
  <c r="T90" i="20"/>
  <c r="U90" i="20"/>
  <c r="T11" i="21"/>
  <c r="U11" i="21"/>
  <c r="U45" i="22"/>
  <c r="T45" i="22"/>
  <c r="T56" i="23"/>
  <c r="U56" i="23"/>
  <c r="T99" i="3"/>
  <c r="U99" i="3"/>
  <c r="Q33" i="12"/>
  <c r="S33" i="12"/>
  <c r="P67" i="12"/>
  <c r="P24" i="13"/>
  <c r="R24" i="13"/>
  <c r="E59" i="13"/>
  <c r="P15" i="14"/>
  <c r="R15" i="14"/>
  <c r="P30" i="14"/>
  <c r="R30" i="14"/>
  <c r="P66" i="14"/>
  <c r="P40" i="15"/>
  <c r="R40" i="15"/>
  <c r="P59" i="15"/>
  <c r="E70" i="15"/>
  <c r="P15" i="16"/>
  <c r="R15" i="16"/>
  <c r="U52" i="16"/>
  <c r="T52" i="16"/>
  <c r="P70" i="16"/>
  <c r="R70" i="16"/>
  <c r="U11" i="18"/>
  <c r="T11" i="18"/>
  <c r="E71" i="18"/>
  <c r="U71" i="18" s="1"/>
  <c r="T44" i="19"/>
  <c r="U44" i="19"/>
  <c r="T56" i="19"/>
  <c r="U56" i="19"/>
  <c r="E59" i="19"/>
  <c r="T69" i="19"/>
  <c r="S71" i="19"/>
  <c r="T39" i="20"/>
  <c r="U39" i="20"/>
  <c r="R30" i="21"/>
  <c r="T92" i="23"/>
  <c r="U92" i="23"/>
  <c r="T36" i="12"/>
  <c r="P66" i="12"/>
  <c r="R66" i="12"/>
  <c r="P53" i="13"/>
  <c r="E71" i="13"/>
  <c r="Q30" i="14"/>
  <c r="S30" i="14"/>
  <c r="Q66" i="14"/>
  <c r="P33" i="16"/>
  <c r="R33" i="16"/>
  <c r="U36" i="16"/>
  <c r="U10" i="17"/>
  <c r="T90" i="17"/>
  <c r="U90" i="17"/>
  <c r="U93" i="17"/>
  <c r="T93" i="17"/>
  <c r="U46" i="18"/>
  <c r="T46" i="18"/>
  <c r="R40" i="19"/>
  <c r="P70" i="19"/>
  <c r="R70" i="19"/>
  <c r="Q33" i="20"/>
  <c r="U33" i="20" s="1"/>
  <c r="U91" i="22"/>
  <c r="T91" i="22"/>
  <c r="U43" i="23"/>
  <c r="T43" i="23"/>
  <c r="U97" i="1"/>
  <c r="T97" i="1"/>
  <c r="T101" i="14"/>
  <c r="U101" i="14"/>
  <c r="E15" i="20"/>
  <c r="T36" i="20"/>
  <c r="E40" i="21"/>
  <c r="E30" i="22"/>
  <c r="R33" i="22"/>
  <c r="E40" i="22"/>
  <c r="T10" i="23"/>
  <c r="E59" i="23"/>
  <c r="T59" i="23" s="1"/>
  <c r="R95" i="7"/>
  <c r="Q30" i="16"/>
  <c r="S30" i="16"/>
  <c r="Q66" i="16"/>
  <c r="U69" i="16"/>
  <c r="E30" i="17"/>
  <c r="T30" i="17" s="1"/>
  <c r="T55" i="17"/>
  <c r="Q70" i="17"/>
  <c r="U51" i="18"/>
  <c r="U52" i="19"/>
  <c r="Q70" i="19"/>
  <c r="E72" i="19"/>
  <c r="T17" i="20"/>
  <c r="P24" i="20"/>
  <c r="R24" i="20"/>
  <c r="P30" i="20"/>
  <c r="E33" i="20"/>
  <c r="Q66" i="20"/>
  <c r="U87" i="20"/>
  <c r="T14" i="21"/>
  <c r="U28" i="22"/>
  <c r="T36" i="22"/>
  <c r="E66" i="22"/>
  <c r="E70" i="22"/>
  <c r="U70" i="22" s="1"/>
  <c r="U93" i="22"/>
  <c r="U14" i="23"/>
  <c r="P15" i="23"/>
  <c r="U32" i="23"/>
  <c r="U36" i="23"/>
  <c r="E40" i="23"/>
  <c r="T110" i="17"/>
  <c r="T113" i="15"/>
  <c r="T99" i="11"/>
  <c r="U96" i="10"/>
  <c r="U103" i="10"/>
  <c r="T110" i="9"/>
  <c r="U101" i="5"/>
  <c r="T106" i="5"/>
  <c r="U106" i="4"/>
  <c r="P15" i="20"/>
  <c r="R15" i="20"/>
  <c r="Q30" i="20"/>
  <c r="P70" i="20"/>
  <c r="R70" i="20"/>
  <c r="Q40" i="21"/>
  <c r="P72" i="21"/>
  <c r="T72" i="21" s="1"/>
  <c r="P24" i="23"/>
  <c r="R24" i="23"/>
  <c r="T99" i="1"/>
  <c r="T97" i="18"/>
  <c r="T113" i="17"/>
  <c r="U96" i="15"/>
  <c r="U103" i="14"/>
  <c r="T113" i="9"/>
  <c r="P30" i="18"/>
  <c r="Q71" i="18"/>
  <c r="U36" i="19"/>
  <c r="Q59" i="19"/>
  <c r="Q15" i="20"/>
  <c r="P40" i="20"/>
  <c r="R40" i="20"/>
  <c r="Q70" i="20"/>
  <c r="U70" i="20" s="1"/>
  <c r="E30" i="21"/>
  <c r="P66" i="21"/>
  <c r="R66" i="21"/>
  <c r="P71" i="21"/>
  <c r="R71" i="21"/>
  <c r="P15" i="22"/>
  <c r="R15" i="22"/>
  <c r="Q24" i="23"/>
  <c r="S24" i="23"/>
  <c r="Q33" i="23"/>
  <c r="U33" i="23" s="1"/>
  <c r="P59" i="23"/>
  <c r="E30" i="16"/>
  <c r="E66" i="16"/>
  <c r="E15" i="17"/>
  <c r="E24" i="17"/>
  <c r="P30" i="17"/>
  <c r="R30" i="17"/>
  <c r="E70" i="17"/>
  <c r="U70" i="17" s="1"/>
  <c r="T10" i="18"/>
  <c r="E33" i="18"/>
  <c r="P66" i="18"/>
  <c r="T69" i="18"/>
  <c r="Q33" i="19"/>
  <c r="U19" i="20"/>
  <c r="T22" i="20"/>
  <c r="T29" i="20"/>
  <c r="U36" i="20"/>
  <c r="Q40" i="20"/>
  <c r="S40" i="20"/>
  <c r="U48" i="20"/>
  <c r="T52" i="20"/>
  <c r="E71" i="20"/>
  <c r="U10" i="21"/>
  <c r="U20" i="21"/>
  <c r="U35" i="21"/>
  <c r="T51" i="21"/>
  <c r="T65" i="21"/>
  <c r="P70" i="21"/>
  <c r="R70" i="21"/>
  <c r="U89" i="21"/>
  <c r="U92" i="21"/>
  <c r="U10" i="22"/>
  <c r="T19" i="22"/>
  <c r="P24" i="22"/>
  <c r="R24" i="22"/>
  <c r="Q30" i="22"/>
  <c r="Q40" i="22"/>
  <c r="T51" i="22"/>
  <c r="E59" i="22"/>
  <c r="T63" i="22"/>
  <c r="T90" i="22"/>
  <c r="U10" i="23"/>
  <c r="U20" i="23"/>
  <c r="T42" i="23"/>
  <c r="T55" i="23"/>
  <c r="U88" i="23"/>
  <c r="T91" i="23"/>
  <c r="T100" i="21"/>
  <c r="T113" i="21"/>
  <c r="U101" i="6"/>
  <c r="Q15" i="18"/>
  <c r="Q66" i="18"/>
  <c r="T10" i="19"/>
  <c r="P24" i="19"/>
  <c r="T24" i="19" s="1"/>
  <c r="R24" i="19"/>
  <c r="E24" i="20"/>
  <c r="T24" i="20" s="1"/>
  <c r="E30" i="20"/>
  <c r="P33" i="20"/>
  <c r="R33" i="20"/>
  <c r="E33" i="21"/>
  <c r="Q24" i="22"/>
  <c r="T32" i="22"/>
  <c r="U69" i="22"/>
  <c r="P70" i="22"/>
  <c r="T70" i="22" s="1"/>
  <c r="E15" i="23"/>
  <c r="P40" i="23"/>
  <c r="R40" i="23"/>
  <c r="T44" i="23"/>
  <c r="Q71" i="23"/>
  <c r="E79" i="21"/>
  <c r="T101" i="22"/>
  <c r="U99" i="6"/>
  <c r="T47" i="23"/>
  <c r="E53" i="23"/>
  <c r="R59" i="23"/>
  <c r="Q67" i="23"/>
  <c r="P72" i="23"/>
  <c r="Q72" i="23"/>
  <c r="U72" i="23" s="1"/>
  <c r="E67" i="23"/>
  <c r="E72" i="23"/>
  <c r="U102" i="23"/>
  <c r="U101" i="23"/>
  <c r="U110" i="23"/>
  <c r="U103" i="23"/>
  <c r="U108" i="23"/>
  <c r="T100" i="23"/>
  <c r="E53" i="22"/>
  <c r="E67" i="22"/>
  <c r="P67" i="22"/>
  <c r="Q67" i="22"/>
  <c r="P72" i="22"/>
  <c r="T72" i="22" s="1"/>
  <c r="R72" i="22"/>
  <c r="R67" i="22"/>
  <c r="P59" i="22"/>
  <c r="Q59" i="22"/>
  <c r="R95" i="22"/>
  <c r="T99" i="22"/>
  <c r="U47" i="21"/>
  <c r="E67" i="21"/>
  <c r="E72" i="21"/>
  <c r="P59" i="21"/>
  <c r="R59" i="21"/>
  <c r="U103" i="21"/>
  <c r="U108" i="21"/>
  <c r="T106" i="21"/>
  <c r="Q53" i="20"/>
  <c r="T47" i="20"/>
  <c r="E53" i="20"/>
  <c r="Q67" i="20"/>
  <c r="S53" i="20"/>
  <c r="E72" i="20"/>
  <c r="Q72" i="20"/>
  <c r="U72" i="20" s="1"/>
  <c r="E67" i="20"/>
  <c r="T105" i="20"/>
  <c r="U110" i="20"/>
  <c r="P53" i="19"/>
  <c r="R53" i="19"/>
  <c r="S53" i="19"/>
  <c r="E53" i="19"/>
  <c r="U47" i="19"/>
  <c r="E67" i="19"/>
  <c r="R67" i="19"/>
  <c r="Q67" i="19"/>
  <c r="S67" i="19"/>
  <c r="P59" i="19"/>
  <c r="R59" i="19"/>
  <c r="U100" i="19"/>
  <c r="T99" i="19"/>
  <c r="U101" i="19"/>
  <c r="T47" i="18"/>
  <c r="P72" i="18"/>
  <c r="Q53" i="18"/>
  <c r="R72" i="18"/>
  <c r="Q72" i="18"/>
  <c r="U72" i="18" s="1"/>
  <c r="E72" i="18"/>
  <c r="E67" i="18"/>
  <c r="T106" i="18"/>
  <c r="U100" i="18"/>
  <c r="T103" i="18"/>
  <c r="U47" i="17"/>
  <c r="E72" i="17"/>
  <c r="E67" i="17"/>
  <c r="Q72" i="17"/>
  <c r="U57" i="17"/>
  <c r="P59" i="17"/>
  <c r="R59" i="17"/>
  <c r="R67" i="17"/>
  <c r="S72" i="17"/>
  <c r="T104" i="17"/>
  <c r="R95" i="17"/>
  <c r="Q67" i="16"/>
  <c r="Q53" i="16"/>
  <c r="E67" i="16"/>
  <c r="P67" i="16"/>
  <c r="R67" i="16"/>
  <c r="Q72" i="16"/>
  <c r="S67" i="16"/>
  <c r="R72" i="16"/>
  <c r="T106" i="16"/>
  <c r="U104" i="16"/>
  <c r="L112" i="16"/>
  <c r="R112" i="16" s="1"/>
  <c r="U97" i="16"/>
  <c r="R53" i="15"/>
  <c r="Q53" i="15"/>
  <c r="S53" i="15"/>
  <c r="E67" i="15"/>
  <c r="R59" i="15"/>
  <c r="P67" i="15"/>
  <c r="T67" i="15" s="1"/>
  <c r="R67" i="15"/>
  <c r="P72" i="15"/>
  <c r="R72" i="15"/>
  <c r="T97" i="15"/>
  <c r="T102" i="15"/>
  <c r="E79" i="15"/>
  <c r="E72" i="14"/>
  <c r="P67" i="14"/>
  <c r="T67" i="14" s="1"/>
  <c r="R67" i="14"/>
  <c r="T57" i="14"/>
  <c r="Q67" i="14"/>
  <c r="S67" i="14"/>
  <c r="Q72" i="14"/>
  <c r="U72" i="14" s="1"/>
  <c r="S95" i="14"/>
  <c r="T104" i="14"/>
  <c r="R53" i="13"/>
  <c r="S53" i="13"/>
  <c r="P67" i="13"/>
  <c r="P59" i="13"/>
  <c r="R59" i="13"/>
  <c r="R67" i="13"/>
  <c r="P72" i="13"/>
  <c r="T72" i="13" s="1"/>
  <c r="R72" i="13"/>
  <c r="E72" i="13"/>
  <c r="S95" i="13"/>
  <c r="U109" i="13"/>
  <c r="U107" i="13"/>
  <c r="T98" i="13"/>
  <c r="U100" i="13"/>
  <c r="E79" i="13"/>
  <c r="P72" i="12"/>
  <c r="Q53" i="12"/>
  <c r="E67" i="12"/>
  <c r="R67" i="12"/>
  <c r="R72" i="12"/>
  <c r="Q72" i="12"/>
  <c r="S72" i="12"/>
  <c r="T58" i="12"/>
  <c r="T57" i="12"/>
  <c r="T104" i="12"/>
  <c r="T108" i="12"/>
  <c r="U106" i="12"/>
  <c r="E79" i="12"/>
  <c r="Q67" i="11"/>
  <c r="P53" i="11"/>
  <c r="R53" i="11"/>
  <c r="Q53" i="11"/>
  <c r="S53" i="11"/>
  <c r="S67" i="11"/>
  <c r="E59" i="11"/>
  <c r="Q59" i="11"/>
  <c r="P67" i="11"/>
  <c r="R67" i="11"/>
  <c r="T107" i="11"/>
  <c r="U105" i="11"/>
  <c r="T96" i="11"/>
  <c r="S95" i="11"/>
  <c r="E79" i="11"/>
  <c r="Q67" i="10"/>
  <c r="P72" i="10"/>
  <c r="E67" i="10"/>
  <c r="T57" i="10"/>
  <c r="P67" i="10"/>
  <c r="R67" i="10"/>
  <c r="S67" i="10"/>
  <c r="R72" i="10"/>
  <c r="P59" i="10"/>
  <c r="R59" i="10"/>
  <c r="T58" i="10"/>
  <c r="T101" i="10"/>
  <c r="U97" i="10"/>
  <c r="E79" i="10"/>
  <c r="Q53" i="9"/>
  <c r="U47" i="9"/>
  <c r="E67" i="9"/>
  <c r="Q59" i="9"/>
  <c r="S59" i="9"/>
  <c r="T57" i="9"/>
  <c r="E59" i="9"/>
  <c r="P72" i="9"/>
  <c r="R72" i="9"/>
  <c r="U105" i="9"/>
  <c r="E53" i="8"/>
  <c r="Q67" i="8"/>
  <c r="P53" i="8"/>
  <c r="E72" i="8"/>
  <c r="P67" i="8"/>
  <c r="S67" i="8"/>
  <c r="Q72" i="8"/>
  <c r="E59" i="8"/>
  <c r="E67" i="8"/>
  <c r="U103" i="8"/>
  <c r="U101" i="8"/>
  <c r="T99" i="8"/>
  <c r="E72" i="7"/>
  <c r="R72" i="7"/>
  <c r="M112" i="7"/>
  <c r="S112" i="7" s="1"/>
  <c r="T103" i="7"/>
  <c r="U101" i="7"/>
  <c r="T108" i="7"/>
  <c r="P53" i="6"/>
  <c r="R53" i="6"/>
  <c r="E67" i="6"/>
  <c r="Q67" i="6"/>
  <c r="U67" i="6" s="1"/>
  <c r="S53" i="6"/>
  <c r="E59" i="6"/>
  <c r="P67" i="6"/>
  <c r="T67" i="6" s="1"/>
  <c r="Q59" i="6"/>
  <c r="R67" i="6"/>
  <c r="T102" i="6"/>
  <c r="U109" i="6"/>
  <c r="M112" i="6"/>
  <c r="S112" i="6" s="1"/>
  <c r="U107" i="6"/>
  <c r="T105" i="6"/>
  <c r="E72" i="5"/>
  <c r="E67" i="5"/>
  <c r="P67" i="5"/>
  <c r="T67" i="5" s="1"/>
  <c r="R67" i="5"/>
  <c r="P59" i="5"/>
  <c r="R59" i="5"/>
  <c r="T109" i="5"/>
  <c r="T98" i="5"/>
  <c r="S95" i="5"/>
  <c r="E79" i="5"/>
  <c r="S53" i="4"/>
  <c r="U47" i="4"/>
  <c r="R72" i="4"/>
  <c r="U58" i="4"/>
  <c r="T57" i="4"/>
  <c r="E59" i="4"/>
  <c r="T59" i="4" s="1"/>
  <c r="E67" i="4"/>
  <c r="Q67" i="4"/>
  <c r="U67" i="4" s="1"/>
  <c r="U105" i="4"/>
  <c r="T107" i="4"/>
  <c r="P72" i="3"/>
  <c r="E72" i="3"/>
  <c r="S59" i="3"/>
  <c r="E67" i="3"/>
  <c r="R72" i="3"/>
  <c r="Q72" i="3"/>
  <c r="S72" i="3"/>
  <c r="T98" i="3"/>
  <c r="U96" i="3"/>
  <c r="U105" i="3"/>
  <c r="U107" i="3"/>
  <c r="E53" i="2"/>
  <c r="Q72" i="2"/>
  <c r="P53" i="2"/>
  <c r="E67" i="2"/>
  <c r="S72" i="2"/>
  <c r="Q59" i="2"/>
  <c r="S59" i="2"/>
  <c r="U104" i="2"/>
  <c r="U105" i="2"/>
  <c r="E79" i="2"/>
  <c r="E72" i="1"/>
  <c r="P72" i="1"/>
  <c r="R72" i="1"/>
  <c r="T106" i="1"/>
  <c r="T108" i="1"/>
  <c r="U102" i="1"/>
  <c r="U104" i="1"/>
  <c r="T24" i="2"/>
  <c r="U24" i="2"/>
  <c r="U30" i="1"/>
  <c r="T30" i="1"/>
  <c r="Q24" i="1"/>
  <c r="Q67" i="1"/>
  <c r="U67" i="1" s="1"/>
  <c r="T19" i="1"/>
  <c r="Q33" i="1"/>
  <c r="P40" i="1"/>
  <c r="T40" i="1" s="1"/>
  <c r="U52" i="1"/>
  <c r="E67" i="1"/>
  <c r="U32" i="2"/>
  <c r="T33" i="2"/>
  <c r="P40" i="2"/>
  <c r="U52" i="2"/>
  <c r="P59" i="2"/>
  <c r="U63" i="2"/>
  <c r="T63" i="2"/>
  <c r="U89" i="3"/>
  <c r="T89" i="3"/>
  <c r="U21" i="4"/>
  <c r="T21" i="4"/>
  <c r="U69" i="4"/>
  <c r="T69" i="4"/>
  <c r="U64" i="5"/>
  <c r="T64" i="5"/>
  <c r="T12" i="7"/>
  <c r="U12" i="7"/>
  <c r="Q40" i="2"/>
  <c r="P71" i="2"/>
  <c r="P72" i="2"/>
  <c r="U93" i="2"/>
  <c r="T93" i="2"/>
  <c r="P15" i="3"/>
  <c r="T15" i="3" s="1"/>
  <c r="U19" i="3"/>
  <c r="T19" i="3"/>
  <c r="Q30" i="3"/>
  <c r="U44" i="3"/>
  <c r="T44" i="3"/>
  <c r="U56" i="3"/>
  <c r="T56" i="3"/>
  <c r="U12" i="4"/>
  <c r="T12" i="4"/>
  <c r="T59" i="5"/>
  <c r="U59" i="5"/>
  <c r="T71" i="5"/>
  <c r="U71" i="5"/>
  <c r="U50" i="1"/>
  <c r="U30" i="2"/>
  <c r="T30" i="2"/>
  <c r="T53" i="2"/>
  <c r="U53" i="2"/>
  <c r="U43" i="2"/>
  <c r="Q71" i="2"/>
  <c r="R24" i="3"/>
  <c r="P24" i="3"/>
  <c r="U52" i="3"/>
  <c r="T52" i="3"/>
  <c r="U40" i="4"/>
  <c r="T40" i="4"/>
  <c r="U35" i="4"/>
  <c r="T35" i="4"/>
  <c r="U59" i="4"/>
  <c r="U29" i="5"/>
  <c r="T29" i="5"/>
  <c r="U70" i="5"/>
  <c r="T70" i="5"/>
  <c r="T58" i="6"/>
  <c r="U58" i="6"/>
  <c r="T72" i="1"/>
  <c r="T15" i="1"/>
  <c r="T12" i="1"/>
  <c r="T27" i="1"/>
  <c r="P59" i="1"/>
  <c r="P70" i="1"/>
  <c r="T70" i="1" s="1"/>
  <c r="U88" i="1"/>
  <c r="T88" i="1"/>
  <c r="U22" i="2"/>
  <c r="P24" i="1"/>
  <c r="U40" i="1"/>
  <c r="U35" i="1"/>
  <c r="U51" i="1"/>
  <c r="T51" i="1"/>
  <c r="P53" i="1"/>
  <c r="T53" i="1" s="1"/>
  <c r="Q59" i="1"/>
  <c r="Q70" i="1"/>
  <c r="P71" i="1"/>
  <c r="T71" i="1" s="1"/>
  <c r="Q72" i="1"/>
  <c r="U72" i="1" s="1"/>
  <c r="U10" i="2"/>
  <c r="U23" i="2"/>
  <c r="T23" i="2"/>
  <c r="P33" i="2"/>
  <c r="T39" i="2"/>
  <c r="U46" i="2"/>
  <c r="U58" i="2"/>
  <c r="Q70" i="2"/>
  <c r="T71" i="3"/>
  <c r="U24" i="4"/>
  <c r="T24" i="4"/>
  <c r="U45" i="4"/>
  <c r="T45" i="4"/>
  <c r="Q53" i="1"/>
  <c r="U53" i="1" s="1"/>
  <c r="P66" i="1"/>
  <c r="Q66" i="1"/>
  <c r="P67" i="1"/>
  <c r="T67" i="1" s="1"/>
  <c r="Q71" i="1"/>
  <c r="U71" i="1" s="1"/>
  <c r="U11" i="2"/>
  <c r="T11" i="2"/>
  <c r="Q33" i="2"/>
  <c r="U33" i="2" s="1"/>
  <c r="E40" i="2"/>
  <c r="U47" i="2"/>
  <c r="T47" i="2"/>
  <c r="E59" i="2"/>
  <c r="U92" i="2"/>
  <c r="T92" i="2"/>
  <c r="T33" i="3"/>
  <c r="U59" i="3"/>
  <c r="T59" i="3"/>
  <c r="U70" i="3"/>
  <c r="U32" i="5"/>
  <c r="T32" i="5"/>
  <c r="U48" i="5"/>
  <c r="T48" i="5"/>
  <c r="U43" i="1"/>
  <c r="T43" i="1"/>
  <c r="U64" i="2"/>
  <c r="T64" i="2"/>
  <c r="U30" i="3"/>
  <c r="P59" i="4"/>
  <c r="Q72" i="4"/>
  <c r="U72" i="4" s="1"/>
  <c r="P24" i="5"/>
  <c r="U33" i="1"/>
  <c r="P24" i="2"/>
  <c r="T18" i="1"/>
  <c r="T64" i="1"/>
  <c r="T12" i="2"/>
  <c r="U27" i="2"/>
  <c r="T27" i="2"/>
  <c r="U40" i="2"/>
  <c r="T40" i="2"/>
  <c r="U35" i="2"/>
  <c r="T35" i="2"/>
  <c r="T48" i="2"/>
  <c r="T70" i="2"/>
  <c r="U70" i="2"/>
  <c r="U71" i="2"/>
  <c r="T71" i="2"/>
  <c r="T12" i="3"/>
  <c r="U20" i="3"/>
  <c r="T20" i="3"/>
  <c r="U24" i="3"/>
  <c r="T24" i="3"/>
  <c r="Q30" i="4"/>
  <c r="P53" i="5"/>
  <c r="P15" i="1"/>
  <c r="U20" i="1"/>
  <c r="T23" i="1"/>
  <c r="T36" i="1"/>
  <c r="U39" i="1"/>
  <c r="T39" i="1"/>
  <c r="U44" i="1"/>
  <c r="T47" i="1"/>
  <c r="U55" i="1"/>
  <c r="T55" i="1"/>
  <c r="U59" i="1"/>
  <c r="T59" i="1"/>
  <c r="U70" i="1"/>
  <c r="T19" i="2"/>
  <c r="Q24" i="2"/>
  <c r="T9" i="1"/>
  <c r="E24" i="1"/>
  <c r="T92" i="1"/>
  <c r="T43" i="2"/>
  <c r="Q53" i="2"/>
  <c r="T55" i="2"/>
  <c r="U62" i="2"/>
  <c r="Q67" i="2"/>
  <c r="U67" i="2" s="1"/>
  <c r="Q66" i="3"/>
  <c r="U65" i="4"/>
  <c r="T65" i="4"/>
  <c r="Q71" i="4"/>
  <c r="Q33" i="3"/>
  <c r="U33" i="3" s="1"/>
  <c r="U53" i="3"/>
  <c r="T53" i="3"/>
  <c r="P67" i="3"/>
  <c r="T67" i="3" s="1"/>
  <c r="P15" i="4"/>
  <c r="T15" i="4" s="1"/>
  <c r="U28" i="4"/>
  <c r="T32" i="4"/>
  <c r="Q59" i="4"/>
  <c r="E71" i="4"/>
  <c r="U15" i="5"/>
  <c r="U9" i="5"/>
  <c r="T45" i="5"/>
  <c r="Q59" i="5"/>
  <c r="T18" i="6"/>
  <c r="P59" i="6"/>
  <c r="T62" i="6"/>
  <c r="U62" i="6"/>
  <c r="U64" i="7"/>
  <c r="T64" i="7"/>
  <c r="P59" i="3"/>
  <c r="Q67" i="3"/>
  <c r="P70" i="3"/>
  <c r="T70" i="3" s="1"/>
  <c r="Q15" i="4"/>
  <c r="P24" i="4"/>
  <c r="P53" i="4"/>
  <c r="T53" i="4" s="1"/>
  <c r="P33" i="5"/>
  <c r="P66" i="5"/>
  <c r="T24" i="6"/>
  <c r="U24" i="6"/>
  <c r="U30" i="6"/>
  <c r="T30" i="6"/>
  <c r="P33" i="6"/>
  <c r="T33" i="6" s="1"/>
  <c r="U59" i="7"/>
  <c r="T59" i="7"/>
  <c r="U72" i="2"/>
  <c r="T72" i="2"/>
  <c r="T15" i="2"/>
  <c r="T66" i="2"/>
  <c r="U66" i="2"/>
  <c r="T72" i="4"/>
  <c r="U15" i="4"/>
  <c r="P66" i="4"/>
  <c r="Q66" i="5"/>
  <c r="P70" i="5"/>
  <c r="Q70" i="5"/>
  <c r="U89" i="5"/>
  <c r="T92" i="6"/>
  <c r="U92" i="6"/>
  <c r="U30" i="7"/>
  <c r="T30" i="7"/>
  <c r="T58" i="7"/>
  <c r="U58" i="7"/>
  <c r="P53" i="3"/>
  <c r="P71" i="3"/>
  <c r="P33" i="4"/>
  <c r="Q66" i="4"/>
  <c r="P67" i="4"/>
  <c r="T67" i="4" s="1"/>
  <c r="P70" i="4"/>
  <c r="T70" i="4" s="1"/>
  <c r="P30" i="5"/>
  <c r="P40" i="5"/>
  <c r="U66" i="5"/>
  <c r="T66" i="5"/>
  <c r="U61" i="5"/>
  <c r="Q67" i="5"/>
  <c r="U67" i="5" s="1"/>
  <c r="Q71" i="5"/>
  <c r="P72" i="5"/>
  <c r="T72" i="5" s="1"/>
  <c r="U90" i="5"/>
  <c r="T90" i="5"/>
  <c r="U15" i="6"/>
  <c r="T15" i="6"/>
  <c r="U9" i="6"/>
  <c r="P15" i="6"/>
  <c r="Q66" i="6"/>
  <c r="U45" i="7"/>
  <c r="T45" i="7"/>
  <c r="P67" i="2"/>
  <c r="T67" i="2" s="1"/>
  <c r="T40" i="3"/>
  <c r="U40" i="3"/>
  <c r="P40" i="3"/>
  <c r="Q53" i="3"/>
  <c r="Q71" i="3"/>
  <c r="U71" i="3" s="1"/>
  <c r="P30" i="4"/>
  <c r="Q33" i="4"/>
  <c r="T66" i="4"/>
  <c r="U66" i="4"/>
  <c r="Q70" i="4"/>
  <c r="U70" i="4" s="1"/>
  <c r="P71" i="4"/>
  <c r="U24" i="5"/>
  <c r="T24" i="5"/>
  <c r="Q30" i="5"/>
  <c r="Q72" i="5"/>
  <c r="U72" i="5" s="1"/>
  <c r="T39" i="3"/>
  <c r="T43" i="3"/>
  <c r="T51" i="3"/>
  <c r="T55" i="3"/>
  <c r="T88" i="3"/>
  <c r="T11" i="4"/>
  <c r="T20" i="4"/>
  <c r="U32" i="4"/>
  <c r="T44" i="4"/>
  <c r="T50" i="4"/>
  <c r="E53" i="4"/>
  <c r="T87" i="4"/>
  <c r="T9" i="5"/>
  <c r="U20" i="5"/>
  <c r="E33" i="5"/>
  <c r="T39" i="5"/>
  <c r="U56" i="5"/>
  <c r="T86" i="5"/>
  <c r="T91" i="5"/>
  <c r="P24" i="6"/>
  <c r="Q24" i="6"/>
  <c r="P30" i="6"/>
  <c r="U59" i="6"/>
  <c r="T59" i="6"/>
  <c r="P70" i="6"/>
  <c r="Q71" i="6"/>
  <c r="U13" i="8"/>
  <c r="T13" i="8"/>
  <c r="T66" i="1"/>
  <c r="U66" i="1"/>
  <c r="U72" i="3"/>
  <c r="U67" i="3"/>
  <c r="T72" i="3"/>
  <c r="U15" i="3"/>
  <c r="U43" i="3"/>
  <c r="U66" i="3"/>
  <c r="T66" i="3"/>
  <c r="T29" i="4"/>
  <c r="U64" i="4"/>
  <c r="T28" i="5"/>
  <c r="U53" i="5"/>
  <c r="T53" i="5"/>
  <c r="Q53" i="5"/>
  <c r="T14" i="6"/>
  <c r="Q30" i="6"/>
  <c r="T93" i="7"/>
  <c r="U93" i="7"/>
  <c r="T30" i="8"/>
  <c r="U24" i="7"/>
  <c r="T24" i="7"/>
  <c r="Q33" i="7"/>
  <c r="P71" i="7"/>
  <c r="U18" i="8"/>
  <c r="T20" i="8"/>
  <c r="U20" i="8"/>
  <c r="Q30" i="8"/>
  <c r="U30" i="8" s="1"/>
  <c r="P40" i="8"/>
  <c r="T40" i="8" s="1"/>
  <c r="T51" i="8"/>
  <c r="S59" i="6"/>
  <c r="P66" i="6"/>
  <c r="R30" i="7"/>
  <c r="R33" i="7"/>
  <c r="Q71" i="7"/>
  <c r="Q72" i="7"/>
  <c r="U72" i="7" s="1"/>
  <c r="T37" i="8"/>
  <c r="U37" i="8"/>
  <c r="T66" i="8"/>
  <c r="U66" i="8"/>
  <c r="U61" i="8"/>
  <c r="T61" i="8"/>
  <c r="U71" i="8"/>
  <c r="T71" i="8"/>
  <c r="U24" i="8"/>
  <c r="T24" i="8"/>
  <c r="T44" i="8"/>
  <c r="U44" i="8"/>
  <c r="T13" i="6"/>
  <c r="T17" i="6"/>
  <c r="T29" i="6"/>
  <c r="Q33" i="6"/>
  <c r="U33" i="6" s="1"/>
  <c r="T35" i="6"/>
  <c r="T45" i="6"/>
  <c r="T66" i="6"/>
  <c r="U66" i="6"/>
  <c r="T65" i="6"/>
  <c r="T69" i="6"/>
  <c r="T19" i="7"/>
  <c r="P24" i="7"/>
  <c r="U33" i="7"/>
  <c r="T39" i="7"/>
  <c r="T42" i="7"/>
  <c r="P53" i="7"/>
  <c r="U56" i="7"/>
  <c r="T56" i="8"/>
  <c r="U56" i="8"/>
  <c r="T64" i="8"/>
  <c r="U64" i="8"/>
  <c r="P72" i="8"/>
  <c r="T72" i="8" s="1"/>
  <c r="U53" i="4"/>
  <c r="U40" i="5"/>
  <c r="T40" i="5"/>
  <c r="U32" i="6"/>
  <c r="E53" i="6"/>
  <c r="T87" i="6"/>
  <c r="T18" i="7"/>
  <c r="U26" i="7"/>
  <c r="T38" i="7"/>
  <c r="T44" i="7"/>
  <c r="Q53" i="7"/>
  <c r="T55" i="7"/>
  <c r="E71" i="7"/>
  <c r="T90" i="7"/>
  <c r="Q33" i="8"/>
  <c r="T46" i="8"/>
  <c r="U46" i="8"/>
  <c r="U59" i="8"/>
  <c r="T59" i="8"/>
  <c r="T59" i="9"/>
  <c r="U59" i="9"/>
  <c r="Q40" i="6"/>
  <c r="P72" i="6"/>
  <c r="T72" i="6" s="1"/>
  <c r="T10" i="7"/>
  <c r="T14" i="7"/>
  <c r="U53" i="7"/>
  <c r="T53" i="7"/>
  <c r="U46" i="7"/>
  <c r="U52" i="7"/>
  <c r="P59" i="7"/>
  <c r="Q66" i="7"/>
  <c r="P67" i="7"/>
  <c r="T67" i="7" s="1"/>
  <c r="U14" i="8"/>
  <c r="Q24" i="8"/>
  <c r="U26" i="8"/>
  <c r="Q66" i="8"/>
  <c r="U40" i="6"/>
  <c r="T40" i="6"/>
  <c r="Q72" i="6"/>
  <c r="U72" i="6" s="1"/>
  <c r="Q67" i="7"/>
  <c r="U67" i="7" s="1"/>
  <c r="U50" i="8"/>
  <c r="T50" i="8"/>
  <c r="U58" i="8"/>
  <c r="T58" i="8"/>
  <c r="U71" i="6"/>
  <c r="T71" i="6"/>
  <c r="T15" i="7"/>
  <c r="T72" i="7"/>
  <c r="U9" i="7"/>
  <c r="U66" i="7"/>
  <c r="T66" i="7"/>
  <c r="U61" i="7"/>
  <c r="T69" i="7"/>
  <c r="P59" i="8"/>
  <c r="Q53" i="8"/>
  <c r="U53" i="8" s="1"/>
  <c r="R53" i="8"/>
  <c r="S66" i="8"/>
  <c r="P24" i="9"/>
  <c r="U28" i="9"/>
  <c r="T28" i="9"/>
  <c r="P30" i="9"/>
  <c r="U40" i="9"/>
  <c r="T40" i="9"/>
  <c r="T35" i="9"/>
  <c r="T37" i="9"/>
  <c r="U52" i="9"/>
  <c r="S53" i="9"/>
  <c r="U91" i="9"/>
  <c r="U28" i="10"/>
  <c r="S30" i="10"/>
  <c r="U32" i="10"/>
  <c r="S33" i="10"/>
  <c r="U48" i="10"/>
  <c r="Q53" i="10"/>
  <c r="U56" i="10"/>
  <c r="T56" i="10"/>
  <c r="Q59" i="10"/>
  <c r="U11" i="11"/>
  <c r="P24" i="11"/>
  <c r="T26" i="11"/>
  <c r="U28" i="11"/>
  <c r="T28" i="11"/>
  <c r="P30" i="11"/>
  <c r="T40" i="11"/>
  <c r="U40" i="11"/>
  <c r="T35" i="11"/>
  <c r="T37" i="11"/>
  <c r="U56" i="11"/>
  <c r="P59" i="11"/>
  <c r="T62" i="11"/>
  <c r="U62" i="11"/>
  <c r="U24" i="12"/>
  <c r="T24" i="12"/>
  <c r="U30" i="16"/>
  <c r="T30" i="16"/>
  <c r="Q59" i="7"/>
  <c r="R67" i="7"/>
  <c r="Q70" i="7"/>
  <c r="U70" i="7" s="1"/>
  <c r="U67" i="8"/>
  <c r="T15" i="8"/>
  <c r="T67" i="8"/>
  <c r="U72" i="8"/>
  <c r="Q15" i="8"/>
  <c r="U15" i="8" s="1"/>
  <c r="P24" i="8"/>
  <c r="R30" i="8"/>
  <c r="R33" i="8"/>
  <c r="T45" i="8"/>
  <c r="U52" i="8"/>
  <c r="R67" i="8"/>
  <c r="Q70" i="8"/>
  <c r="U70" i="8" s="1"/>
  <c r="U89" i="8"/>
  <c r="U12" i="9"/>
  <c r="T12" i="9"/>
  <c r="Q15" i="9"/>
  <c r="U15" i="9" s="1"/>
  <c r="T17" i="9"/>
  <c r="Q24" i="9"/>
  <c r="Q30" i="9"/>
  <c r="U48" i="9"/>
  <c r="T48" i="9"/>
  <c r="E53" i="9"/>
  <c r="U19" i="10"/>
  <c r="E33" i="10"/>
  <c r="P40" i="10"/>
  <c r="T40" i="10" s="1"/>
  <c r="U44" i="10"/>
  <c r="T44" i="10"/>
  <c r="T70" i="10"/>
  <c r="U70" i="10"/>
  <c r="U12" i="11"/>
  <c r="T12" i="11"/>
  <c r="Q15" i="11"/>
  <c r="T17" i="11"/>
  <c r="Q24" i="11"/>
  <c r="Q30" i="11"/>
  <c r="T45" i="11"/>
  <c r="U30" i="12"/>
  <c r="T30" i="12"/>
  <c r="T71" i="13"/>
  <c r="P71" i="9"/>
  <c r="T71" i="9" s="1"/>
  <c r="U20" i="10"/>
  <c r="T20" i="10"/>
  <c r="U30" i="10"/>
  <c r="T30" i="10"/>
  <c r="P66" i="10"/>
  <c r="U70" i="11"/>
  <c r="T70" i="11"/>
  <c r="U71" i="15"/>
  <c r="T71" i="15"/>
  <c r="T53" i="6"/>
  <c r="U53" i="6"/>
  <c r="T40" i="7"/>
  <c r="U40" i="7"/>
  <c r="E33" i="8"/>
  <c r="Q59" i="8"/>
  <c r="T87" i="8"/>
  <c r="T93" i="8"/>
  <c r="T13" i="9"/>
  <c r="T22" i="9"/>
  <c r="U32" i="9"/>
  <c r="T32" i="9"/>
  <c r="T44" i="9"/>
  <c r="T49" i="9"/>
  <c r="P59" i="9"/>
  <c r="T62" i="9"/>
  <c r="U64" i="9"/>
  <c r="T64" i="9"/>
  <c r="P66" i="9"/>
  <c r="P67" i="9"/>
  <c r="T67" i="9" s="1"/>
  <c r="T69" i="9"/>
  <c r="T14" i="10"/>
  <c r="T17" i="10"/>
  <c r="T24" i="10"/>
  <c r="U24" i="10"/>
  <c r="U39" i="10"/>
  <c r="U53" i="10"/>
  <c r="T43" i="10"/>
  <c r="T45" i="10"/>
  <c r="T66" i="10"/>
  <c r="U66" i="10"/>
  <c r="U61" i="10"/>
  <c r="T65" i="10"/>
  <c r="T93" i="10"/>
  <c r="T13" i="11"/>
  <c r="T22" i="11"/>
  <c r="U32" i="11"/>
  <c r="T32" i="11"/>
  <c r="U44" i="11"/>
  <c r="U52" i="11"/>
  <c r="P71" i="11"/>
  <c r="T71" i="11" s="1"/>
  <c r="P72" i="11"/>
  <c r="T72" i="11" s="1"/>
  <c r="T30" i="13"/>
  <c r="U30" i="13"/>
  <c r="U70" i="13"/>
  <c r="U33" i="14"/>
  <c r="T33" i="14"/>
  <c r="Q66" i="9"/>
  <c r="Q67" i="9"/>
  <c r="U67" i="9" s="1"/>
  <c r="T72" i="10"/>
  <c r="U67" i="10"/>
  <c r="U15" i="10"/>
  <c r="T15" i="10"/>
  <c r="T67" i="10"/>
  <c r="U9" i="10"/>
  <c r="U59" i="10"/>
  <c r="T59" i="10"/>
  <c r="Q40" i="11"/>
  <c r="E53" i="11"/>
  <c r="T69" i="11"/>
  <c r="U69" i="11"/>
  <c r="T14" i="12"/>
  <c r="U14" i="12"/>
  <c r="Q24" i="12"/>
  <c r="U70" i="15"/>
  <c r="P66" i="8"/>
  <c r="T70" i="8"/>
  <c r="T72" i="9"/>
  <c r="U24" i="9"/>
  <c r="T24" i="9"/>
  <c r="T30" i="9"/>
  <c r="U30" i="9"/>
  <c r="P33" i="9"/>
  <c r="T33" i="9" s="1"/>
  <c r="P53" i="9"/>
  <c r="Q72" i="9"/>
  <c r="U72" i="9" s="1"/>
  <c r="P30" i="10"/>
  <c r="P33" i="10"/>
  <c r="U52" i="10"/>
  <c r="T52" i="10"/>
  <c r="Q70" i="10"/>
  <c r="P71" i="10"/>
  <c r="T71" i="10" s="1"/>
  <c r="Q72" i="10"/>
  <c r="U72" i="10" s="1"/>
  <c r="U89" i="10"/>
  <c r="T89" i="10"/>
  <c r="T15" i="11"/>
  <c r="U67" i="11"/>
  <c r="T67" i="11"/>
  <c r="U15" i="11"/>
  <c r="U24" i="11"/>
  <c r="T24" i="11"/>
  <c r="U30" i="11"/>
  <c r="T30" i="11"/>
  <c r="P33" i="11"/>
  <c r="T33" i="11" s="1"/>
  <c r="U48" i="11"/>
  <c r="T48" i="11"/>
  <c r="U59" i="11"/>
  <c r="T59" i="11"/>
  <c r="T91" i="11"/>
  <c r="U91" i="11"/>
  <c r="T18" i="12"/>
  <c r="U18" i="12"/>
  <c r="U30" i="14"/>
  <c r="T30" i="14"/>
  <c r="U30" i="15"/>
  <c r="T30" i="15"/>
  <c r="U24" i="17"/>
  <c r="T24" i="17"/>
  <c r="Q33" i="9"/>
  <c r="U33" i="9" s="1"/>
  <c r="U36" i="9"/>
  <c r="T36" i="9"/>
  <c r="U71" i="9"/>
  <c r="Q71" i="10"/>
  <c r="U71" i="10" s="1"/>
  <c r="Q33" i="11"/>
  <c r="U33" i="11" s="1"/>
  <c r="U36" i="11"/>
  <c r="T36" i="11"/>
  <c r="T33" i="12"/>
  <c r="U33" i="12"/>
  <c r="U71" i="12"/>
  <c r="T33" i="16"/>
  <c r="T53" i="8"/>
  <c r="T90" i="8"/>
  <c r="U27" i="9"/>
  <c r="U66" i="9"/>
  <c r="T66" i="9"/>
  <c r="U93" i="9"/>
  <c r="T93" i="9"/>
  <c r="T51" i="10"/>
  <c r="P53" i="10"/>
  <c r="T53" i="10" s="1"/>
  <c r="U55" i="10"/>
  <c r="T90" i="10"/>
  <c r="U27" i="11"/>
  <c r="U46" i="11"/>
  <c r="T58" i="11"/>
  <c r="U58" i="11"/>
  <c r="U71" i="11"/>
  <c r="U38" i="12"/>
  <c r="U42" i="12"/>
  <c r="U50" i="12"/>
  <c r="U87" i="12"/>
  <c r="U10" i="13"/>
  <c r="U22" i="13"/>
  <c r="Q33" i="13"/>
  <c r="U33" i="13" s="1"/>
  <c r="U45" i="13"/>
  <c r="U51" i="13"/>
  <c r="U55" i="13"/>
  <c r="T59" i="13"/>
  <c r="U59" i="13"/>
  <c r="T64" i="13"/>
  <c r="U69" i="13"/>
  <c r="T89" i="13"/>
  <c r="U90" i="13"/>
  <c r="U11" i="14"/>
  <c r="T20" i="14"/>
  <c r="T38" i="14"/>
  <c r="T53" i="14"/>
  <c r="U53" i="14"/>
  <c r="T43" i="14"/>
  <c r="U47" i="14"/>
  <c r="Q53" i="14"/>
  <c r="U55" i="14"/>
  <c r="T65" i="14"/>
  <c r="U90" i="14"/>
  <c r="Q33" i="15"/>
  <c r="U33" i="15" s="1"/>
  <c r="U45" i="15"/>
  <c r="U51" i="15"/>
  <c r="U55" i="15"/>
  <c r="U59" i="15"/>
  <c r="T59" i="15"/>
  <c r="T64" i="15"/>
  <c r="U69" i="15"/>
  <c r="T89" i="15"/>
  <c r="U90" i="15"/>
  <c r="U11" i="16"/>
  <c r="T20" i="16"/>
  <c r="T38" i="16"/>
  <c r="U53" i="16"/>
  <c r="T53" i="16"/>
  <c r="T43" i="16"/>
  <c r="U47" i="16"/>
  <c r="U55" i="16"/>
  <c r="T65" i="16"/>
  <c r="T89" i="16"/>
  <c r="Q15" i="17"/>
  <c r="U15" i="17" s="1"/>
  <c r="T22" i="17"/>
  <c r="Q40" i="17"/>
  <c r="U40" i="17" s="1"/>
  <c r="U71" i="19"/>
  <c r="T71" i="19"/>
  <c r="T33" i="20"/>
  <c r="S59" i="11"/>
  <c r="S70" i="11"/>
  <c r="S15" i="12"/>
  <c r="U53" i="12"/>
  <c r="T53" i="12"/>
  <c r="Q30" i="13"/>
  <c r="T32" i="13"/>
  <c r="Q40" i="13"/>
  <c r="U40" i="13" s="1"/>
  <c r="R71" i="13"/>
  <c r="T52" i="14"/>
  <c r="R66" i="14"/>
  <c r="T89" i="14"/>
  <c r="U11" i="15"/>
  <c r="Q30" i="15"/>
  <c r="T32" i="15"/>
  <c r="U36" i="15"/>
  <c r="Q40" i="15"/>
  <c r="R66" i="16"/>
  <c r="U29" i="17"/>
  <c r="T29" i="17"/>
  <c r="T58" i="17"/>
  <c r="U58" i="17"/>
  <c r="T24" i="18"/>
  <c r="U24" i="18"/>
  <c r="U59" i="19"/>
  <c r="T59" i="19"/>
  <c r="T30" i="21"/>
  <c r="U30" i="21"/>
  <c r="P59" i="12"/>
  <c r="Q67" i="12"/>
  <c r="U67" i="12" s="1"/>
  <c r="P70" i="12"/>
  <c r="P15" i="13"/>
  <c r="U24" i="13"/>
  <c r="T24" i="13"/>
  <c r="Q72" i="13"/>
  <c r="P24" i="14"/>
  <c r="Q33" i="14"/>
  <c r="P59" i="14"/>
  <c r="Q70" i="14"/>
  <c r="U70" i="14" s="1"/>
  <c r="T24" i="15"/>
  <c r="U24" i="15"/>
  <c r="Q72" i="15"/>
  <c r="U72" i="15" s="1"/>
  <c r="P24" i="16"/>
  <c r="Q33" i="16"/>
  <c r="U33" i="16" s="1"/>
  <c r="P59" i="16"/>
  <c r="Q70" i="16"/>
  <c r="U70" i="16" s="1"/>
  <c r="U37" i="17"/>
  <c r="T37" i="17"/>
  <c r="T62" i="17"/>
  <c r="U62" i="17"/>
  <c r="U30" i="18"/>
  <c r="T30" i="18"/>
  <c r="U66" i="11"/>
  <c r="T66" i="11"/>
  <c r="P66" i="11"/>
  <c r="Q72" i="11"/>
  <c r="U72" i="11" s="1"/>
  <c r="Q59" i="12"/>
  <c r="Q70" i="12"/>
  <c r="U70" i="12" s="1"/>
  <c r="T15" i="13"/>
  <c r="U72" i="13"/>
  <c r="T67" i="13"/>
  <c r="Q15" i="13"/>
  <c r="U15" i="13" s="1"/>
  <c r="T40" i="13"/>
  <c r="T35" i="13"/>
  <c r="Q59" i="13"/>
  <c r="Q15" i="14"/>
  <c r="Q24" i="14"/>
  <c r="Q59" i="14"/>
  <c r="P71" i="14"/>
  <c r="T71" i="14" s="1"/>
  <c r="P15" i="15"/>
  <c r="T40" i="15"/>
  <c r="U40" i="15"/>
  <c r="T35" i="15"/>
  <c r="Q59" i="15"/>
  <c r="Q24" i="16"/>
  <c r="Q59" i="16"/>
  <c r="P71" i="16"/>
  <c r="T71" i="16" s="1"/>
  <c r="U70" i="19"/>
  <c r="T70" i="19"/>
  <c r="P53" i="12"/>
  <c r="P71" i="12"/>
  <c r="T71" i="12" s="1"/>
  <c r="U53" i="13"/>
  <c r="T53" i="13"/>
  <c r="U67" i="14"/>
  <c r="U15" i="14"/>
  <c r="T15" i="14"/>
  <c r="Q71" i="14"/>
  <c r="U71" i="14" s="1"/>
  <c r="P72" i="14"/>
  <c r="T72" i="14" s="1"/>
  <c r="Q15" i="15"/>
  <c r="U15" i="15" s="1"/>
  <c r="U53" i="15"/>
  <c r="T53" i="15"/>
  <c r="U67" i="16"/>
  <c r="T72" i="16"/>
  <c r="T67" i="16"/>
  <c r="T15" i="16"/>
  <c r="U72" i="16"/>
  <c r="U15" i="16"/>
  <c r="T14" i="16"/>
  <c r="T17" i="16"/>
  <c r="T23" i="16"/>
  <c r="T50" i="16"/>
  <c r="T57" i="16"/>
  <c r="T61" i="16"/>
  <c r="Q71" i="16"/>
  <c r="U71" i="16" s="1"/>
  <c r="T92" i="16"/>
  <c r="T19" i="17"/>
  <c r="P24" i="17"/>
  <c r="T26" i="17"/>
  <c r="U32" i="17"/>
  <c r="P53" i="17"/>
  <c r="Q67" i="17"/>
  <c r="U67" i="17" s="1"/>
  <c r="U24" i="20"/>
  <c r="U30" i="20"/>
  <c r="T30" i="20"/>
  <c r="U40" i="8"/>
  <c r="U53" i="9"/>
  <c r="T53" i="9"/>
  <c r="U40" i="10"/>
  <c r="U53" i="11"/>
  <c r="T53" i="11"/>
  <c r="T64" i="11"/>
  <c r="T93" i="11"/>
  <c r="T20" i="12"/>
  <c r="U40" i="12"/>
  <c r="T40" i="12"/>
  <c r="T44" i="12"/>
  <c r="T52" i="12"/>
  <c r="T56" i="12"/>
  <c r="T89" i="12"/>
  <c r="T12" i="13"/>
  <c r="U27" i="13"/>
  <c r="U47" i="13"/>
  <c r="T57" i="13"/>
  <c r="U92" i="13"/>
  <c r="T13" i="14"/>
  <c r="P40" i="14"/>
  <c r="U43" i="14"/>
  <c r="T49" i="14"/>
  <c r="T86" i="14"/>
  <c r="T92" i="14"/>
  <c r="T13" i="15"/>
  <c r="T17" i="15"/>
  <c r="P24" i="15"/>
  <c r="U27" i="15"/>
  <c r="U47" i="15"/>
  <c r="T57" i="15"/>
  <c r="U92" i="15"/>
  <c r="T13" i="16"/>
  <c r="P40" i="16"/>
  <c r="T40" i="16" s="1"/>
  <c r="U43" i="16"/>
  <c r="T49" i="16"/>
  <c r="Q24" i="17"/>
  <c r="U36" i="17"/>
  <c r="P72" i="17"/>
  <c r="T14" i="18"/>
  <c r="U14" i="18"/>
  <c r="Q24" i="18"/>
  <c r="U30" i="19"/>
  <c r="T30" i="19"/>
  <c r="T47" i="11"/>
  <c r="T63" i="11"/>
  <c r="T92" i="11"/>
  <c r="T19" i="12"/>
  <c r="T39" i="12"/>
  <c r="T43" i="12"/>
  <c r="T51" i="12"/>
  <c r="T55" i="12"/>
  <c r="T88" i="12"/>
  <c r="T11" i="13"/>
  <c r="T23" i="13"/>
  <c r="Q24" i="13"/>
  <c r="T26" i="13"/>
  <c r="T36" i="13"/>
  <c r="T46" i="13"/>
  <c r="T52" i="13"/>
  <c r="T56" i="13"/>
  <c r="T65" i="13"/>
  <c r="Q66" i="13"/>
  <c r="P70" i="13"/>
  <c r="T70" i="13" s="1"/>
  <c r="T91" i="13"/>
  <c r="T12" i="14"/>
  <c r="T21" i="14"/>
  <c r="E24" i="14"/>
  <c r="U40" i="14"/>
  <c r="T40" i="14"/>
  <c r="Q40" i="14"/>
  <c r="T56" i="14"/>
  <c r="T15" i="15"/>
  <c r="T72" i="15"/>
  <c r="Q24" i="15"/>
  <c r="T26" i="15"/>
  <c r="T36" i="15"/>
  <c r="T46" i="15"/>
  <c r="T52" i="15"/>
  <c r="T56" i="15"/>
  <c r="T65" i="15"/>
  <c r="Q66" i="15"/>
  <c r="P70" i="15"/>
  <c r="T70" i="15" s="1"/>
  <c r="T91" i="15"/>
  <c r="T12" i="16"/>
  <c r="T21" i="16"/>
  <c r="E24" i="16"/>
  <c r="U40" i="16"/>
  <c r="Q40" i="16"/>
  <c r="T56" i="16"/>
  <c r="T70" i="16"/>
  <c r="U11" i="17"/>
  <c r="U23" i="17"/>
  <c r="Q33" i="17"/>
  <c r="U33" i="17" s="1"/>
  <c r="E59" i="17"/>
  <c r="T69" i="17"/>
  <c r="U69" i="17"/>
  <c r="P71" i="17"/>
  <c r="P15" i="18"/>
  <c r="T15" i="18" s="1"/>
  <c r="T18" i="18"/>
  <c r="U18" i="18"/>
  <c r="U33" i="19"/>
  <c r="T72" i="12"/>
  <c r="T67" i="12"/>
  <c r="T15" i="12"/>
  <c r="U72" i="12"/>
  <c r="U43" i="12"/>
  <c r="U59" i="12"/>
  <c r="T59" i="12"/>
  <c r="T66" i="12"/>
  <c r="U66" i="12"/>
  <c r="T70" i="12"/>
  <c r="P33" i="13"/>
  <c r="T33" i="13" s="1"/>
  <c r="U66" i="13"/>
  <c r="T66" i="13"/>
  <c r="Q67" i="13"/>
  <c r="U67" i="13" s="1"/>
  <c r="U39" i="14"/>
  <c r="P53" i="14"/>
  <c r="U59" i="14"/>
  <c r="T59" i="14"/>
  <c r="T66" i="14"/>
  <c r="U66" i="14"/>
  <c r="T12" i="15"/>
  <c r="U23" i="15"/>
  <c r="P33" i="15"/>
  <c r="T33" i="15" s="1"/>
  <c r="U66" i="15"/>
  <c r="T66" i="15"/>
  <c r="Q67" i="15"/>
  <c r="U67" i="15" s="1"/>
  <c r="U39" i="16"/>
  <c r="P53" i="16"/>
  <c r="U59" i="16"/>
  <c r="T59" i="16"/>
  <c r="T66" i="16"/>
  <c r="U66" i="16"/>
  <c r="E72" i="16"/>
  <c r="P15" i="17"/>
  <c r="T15" i="17" s="1"/>
  <c r="U17" i="17"/>
  <c r="U30" i="17"/>
  <c r="T91" i="17"/>
  <c r="U91" i="17"/>
  <c r="Q30" i="18"/>
  <c r="T33" i="18"/>
  <c r="U38" i="18"/>
  <c r="U42" i="18"/>
  <c r="U50" i="18"/>
  <c r="T65" i="18"/>
  <c r="T86" i="18"/>
  <c r="U87" i="18"/>
  <c r="T9" i="19"/>
  <c r="U10" i="19"/>
  <c r="T21" i="19"/>
  <c r="U22" i="19"/>
  <c r="U26" i="19"/>
  <c r="T45" i="19"/>
  <c r="U46" i="19"/>
  <c r="T57" i="19"/>
  <c r="U58" i="19"/>
  <c r="T61" i="19"/>
  <c r="U62" i="19"/>
  <c r="U69" i="19"/>
  <c r="T90" i="19"/>
  <c r="U91" i="19"/>
  <c r="U14" i="20"/>
  <c r="U18" i="20"/>
  <c r="U38" i="20"/>
  <c r="U42" i="20"/>
  <c r="P53" i="20"/>
  <c r="U59" i="20"/>
  <c r="T59" i="20"/>
  <c r="T66" i="20"/>
  <c r="U66" i="20"/>
  <c r="S66" i="20"/>
  <c r="S67" i="20"/>
  <c r="Q71" i="20"/>
  <c r="P72" i="20"/>
  <c r="T72" i="20" s="1"/>
  <c r="U92" i="20"/>
  <c r="T21" i="21"/>
  <c r="U24" i="21"/>
  <c r="T24" i="21"/>
  <c r="U29" i="21"/>
  <c r="T33" i="21"/>
  <c r="T45" i="21"/>
  <c r="U58" i="21"/>
  <c r="T58" i="21"/>
  <c r="T70" i="21"/>
  <c r="T24" i="22"/>
  <c r="U24" i="22"/>
  <c r="Q33" i="22"/>
  <c r="Q53" i="23"/>
  <c r="U53" i="23" s="1"/>
  <c r="U66" i="23"/>
  <c r="T66" i="23"/>
  <c r="U61" i="23"/>
  <c r="T61" i="23"/>
  <c r="E79" i="23"/>
  <c r="U106" i="23"/>
  <c r="T106" i="23"/>
  <c r="P40" i="17"/>
  <c r="T40" i="17" s="1"/>
  <c r="Q53" i="17"/>
  <c r="S59" i="17"/>
  <c r="S70" i="17"/>
  <c r="Q71" i="17"/>
  <c r="U71" i="17" s="1"/>
  <c r="S15" i="18"/>
  <c r="P24" i="18"/>
  <c r="R30" i="18"/>
  <c r="Q33" i="18"/>
  <c r="U33" i="18" s="1"/>
  <c r="T53" i="18"/>
  <c r="U53" i="18"/>
  <c r="R66" i="18"/>
  <c r="P67" i="18"/>
  <c r="T67" i="18" s="1"/>
  <c r="S72" i="18"/>
  <c r="T40" i="19"/>
  <c r="U40" i="19"/>
  <c r="S59" i="19"/>
  <c r="S70" i="19"/>
  <c r="S15" i="20"/>
  <c r="R30" i="20"/>
  <c r="U53" i="20"/>
  <c r="T53" i="20"/>
  <c r="S70" i="20"/>
  <c r="T28" i="21"/>
  <c r="T36" i="21"/>
  <c r="U62" i="21"/>
  <c r="T62" i="21"/>
  <c r="U69" i="21"/>
  <c r="T69" i="21"/>
  <c r="Q72" i="21"/>
  <c r="U49" i="22"/>
  <c r="T49" i="22"/>
  <c r="U71" i="22"/>
  <c r="P66" i="23"/>
  <c r="T69" i="23"/>
  <c r="T70" i="23"/>
  <c r="U90" i="23"/>
  <c r="T90" i="23"/>
  <c r="U105" i="18"/>
  <c r="T105" i="18"/>
  <c r="P59" i="18"/>
  <c r="Q67" i="18"/>
  <c r="U67" i="18" s="1"/>
  <c r="P70" i="18"/>
  <c r="T70" i="18" s="1"/>
  <c r="P15" i="19"/>
  <c r="U24" i="19"/>
  <c r="Q40" i="19"/>
  <c r="P72" i="19"/>
  <c r="T72" i="19" s="1"/>
  <c r="Q24" i="20"/>
  <c r="U29" i="22"/>
  <c r="T29" i="22"/>
  <c r="U45" i="23"/>
  <c r="T45" i="23"/>
  <c r="U108" i="20"/>
  <c r="T108" i="20"/>
  <c r="T105" i="17"/>
  <c r="U105" i="17"/>
  <c r="U72" i="17"/>
  <c r="T72" i="17"/>
  <c r="T67" i="17"/>
  <c r="U66" i="17"/>
  <c r="T66" i="17"/>
  <c r="Q59" i="18"/>
  <c r="Q70" i="18"/>
  <c r="T15" i="19"/>
  <c r="U67" i="19"/>
  <c r="U15" i="19"/>
  <c r="T67" i="19"/>
  <c r="Q15" i="19"/>
  <c r="P30" i="19"/>
  <c r="U66" i="19"/>
  <c r="T66" i="19"/>
  <c r="P66" i="19"/>
  <c r="Q72" i="19"/>
  <c r="U72" i="19" s="1"/>
  <c r="P59" i="20"/>
  <c r="T70" i="20"/>
  <c r="P15" i="21"/>
  <c r="P24" i="21"/>
  <c r="P40" i="21"/>
  <c r="T40" i="21" s="1"/>
  <c r="P53" i="21"/>
  <c r="T53" i="21" s="1"/>
  <c r="U57" i="21"/>
  <c r="T57" i="21"/>
  <c r="Q71" i="21"/>
  <c r="U33" i="22"/>
  <c r="T33" i="22"/>
  <c r="U21" i="23"/>
  <c r="T21" i="23"/>
  <c r="U59" i="23"/>
  <c r="Q30" i="17"/>
  <c r="P33" i="17"/>
  <c r="T33" i="17" s="1"/>
  <c r="T49" i="17"/>
  <c r="T65" i="17"/>
  <c r="Q66" i="17"/>
  <c r="T86" i="17"/>
  <c r="T9" i="18"/>
  <c r="T21" i="18"/>
  <c r="T45" i="18"/>
  <c r="P53" i="18"/>
  <c r="T57" i="18"/>
  <c r="T61" i="18"/>
  <c r="P71" i="18"/>
  <c r="T71" i="18" s="1"/>
  <c r="T90" i="18"/>
  <c r="T13" i="19"/>
  <c r="T17" i="19"/>
  <c r="T29" i="19"/>
  <c r="Q30" i="19"/>
  <c r="P33" i="19"/>
  <c r="T33" i="19" s="1"/>
  <c r="T37" i="19"/>
  <c r="T49" i="19"/>
  <c r="T65" i="19"/>
  <c r="Q66" i="19"/>
  <c r="T86" i="19"/>
  <c r="T9" i="20"/>
  <c r="T21" i="20"/>
  <c r="T45" i="20"/>
  <c r="Q59" i="20"/>
  <c r="Q15" i="21"/>
  <c r="U15" i="21" s="1"/>
  <c r="Q24" i="21"/>
  <c r="T26" i="21"/>
  <c r="P33" i="21"/>
  <c r="Q53" i="21"/>
  <c r="U66" i="21"/>
  <c r="T66" i="21"/>
  <c r="U61" i="21"/>
  <c r="T61" i="21"/>
  <c r="U13" i="22"/>
  <c r="T13" i="22"/>
  <c r="U59" i="22"/>
  <c r="T59" i="22"/>
  <c r="T24" i="23"/>
  <c r="U24" i="23"/>
  <c r="T96" i="22"/>
  <c r="U96" i="22"/>
  <c r="T98" i="17"/>
  <c r="E95" i="17"/>
  <c r="U95" i="17" s="1"/>
  <c r="U98" i="17"/>
  <c r="U53" i="17"/>
  <c r="T53" i="17"/>
  <c r="T71" i="17"/>
  <c r="T20" i="18"/>
  <c r="U40" i="18"/>
  <c r="T40" i="18"/>
  <c r="T44" i="18"/>
  <c r="T52" i="18"/>
  <c r="T56" i="18"/>
  <c r="T89" i="18"/>
  <c r="T12" i="19"/>
  <c r="T28" i="19"/>
  <c r="T32" i="19"/>
  <c r="T36" i="19"/>
  <c r="U53" i="19"/>
  <c r="T53" i="19"/>
  <c r="T48" i="19"/>
  <c r="T64" i="19"/>
  <c r="T93" i="19"/>
  <c r="T20" i="20"/>
  <c r="U40" i="20"/>
  <c r="T40" i="20"/>
  <c r="T44" i="20"/>
  <c r="T57" i="20"/>
  <c r="T61" i="20"/>
  <c r="T13" i="21"/>
  <c r="T17" i="21"/>
  <c r="Q33" i="21"/>
  <c r="U33" i="21" s="1"/>
  <c r="T39" i="21"/>
  <c r="U52" i="21"/>
  <c r="U90" i="21"/>
  <c r="T90" i="21"/>
  <c r="U17" i="22"/>
  <c r="T17" i="22"/>
  <c r="U65" i="22"/>
  <c r="T65" i="22"/>
  <c r="U86" i="22"/>
  <c r="T86" i="22"/>
  <c r="T35" i="17"/>
  <c r="T43" i="18"/>
  <c r="T35" i="19"/>
  <c r="T43" i="20"/>
  <c r="U61" i="20"/>
  <c r="P66" i="20"/>
  <c r="P67" i="20"/>
  <c r="T67" i="20" s="1"/>
  <c r="U93" i="20"/>
  <c r="U53" i="21"/>
  <c r="U46" i="21"/>
  <c r="P67" i="21"/>
  <c r="T67" i="21" s="1"/>
  <c r="Q15" i="23"/>
  <c r="P30" i="23"/>
  <c r="U57" i="23"/>
  <c r="T57" i="23"/>
  <c r="U71" i="23"/>
  <c r="T110" i="21"/>
  <c r="U110" i="21"/>
  <c r="T72" i="18"/>
  <c r="U15" i="18"/>
  <c r="U59" i="18"/>
  <c r="T59" i="18"/>
  <c r="T66" i="18"/>
  <c r="U66" i="18"/>
  <c r="U70" i="18"/>
  <c r="U67" i="20"/>
  <c r="U15" i="20"/>
  <c r="T15" i="20"/>
  <c r="T56" i="20"/>
  <c r="P71" i="20"/>
  <c r="T71" i="20" s="1"/>
  <c r="T15" i="21"/>
  <c r="U72" i="21"/>
  <c r="U9" i="21"/>
  <c r="T12" i="21"/>
  <c r="Q30" i="21"/>
  <c r="T32" i="21"/>
  <c r="T59" i="21"/>
  <c r="U59" i="21"/>
  <c r="Q67" i="21"/>
  <c r="U67" i="21" s="1"/>
  <c r="T71" i="21"/>
  <c r="U71" i="21"/>
  <c r="U30" i="22"/>
  <c r="T30" i="22"/>
  <c r="U37" i="22"/>
  <c r="T37" i="22"/>
  <c r="Q70" i="22"/>
  <c r="T15" i="23"/>
  <c r="U67" i="23"/>
  <c r="U15" i="23"/>
  <c r="T72" i="23"/>
  <c r="U9" i="23"/>
  <c r="T9" i="23"/>
  <c r="Q66" i="21"/>
  <c r="R72" i="21"/>
  <c r="S24" i="22"/>
  <c r="P53" i="22"/>
  <c r="T53" i="22" s="1"/>
  <c r="R59" i="22"/>
  <c r="S67" i="22"/>
  <c r="R70" i="22"/>
  <c r="P71" i="22"/>
  <c r="T71" i="22" s="1"/>
  <c r="R15" i="23"/>
  <c r="T29" i="23"/>
  <c r="Q30" i="23"/>
  <c r="P33" i="23"/>
  <c r="T33" i="23" s="1"/>
  <c r="T37" i="23"/>
  <c r="S40" i="23"/>
  <c r="T49" i="23"/>
  <c r="Q66" i="23"/>
  <c r="R72" i="23"/>
  <c r="T86" i="23"/>
  <c r="E79" i="14"/>
  <c r="U113" i="23"/>
  <c r="T113" i="23"/>
  <c r="E95" i="19"/>
  <c r="U95" i="19" s="1"/>
  <c r="T96" i="19"/>
  <c r="T107" i="18"/>
  <c r="U107" i="18"/>
  <c r="T20" i="22"/>
  <c r="U40" i="22"/>
  <c r="T40" i="22"/>
  <c r="P40" i="22"/>
  <c r="T44" i="22"/>
  <c r="T52" i="22"/>
  <c r="Q53" i="22"/>
  <c r="T56" i="22"/>
  <c r="Q71" i="22"/>
  <c r="T89" i="22"/>
  <c r="T12" i="23"/>
  <c r="T28" i="23"/>
  <c r="T32" i="23"/>
  <c r="T36" i="23"/>
  <c r="T48" i="23"/>
  <c r="T64" i="23"/>
  <c r="P67" i="23"/>
  <c r="T67" i="23" s="1"/>
  <c r="T93" i="23"/>
  <c r="E79" i="1"/>
  <c r="E79" i="17"/>
  <c r="E79" i="4"/>
  <c r="E79" i="3"/>
  <c r="T110" i="22"/>
  <c r="U110" i="22"/>
  <c r="T104" i="15"/>
  <c r="U104" i="15"/>
  <c r="T63" i="23"/>
  <c r="E79" i="18"/>
  <c r="E79" i="6"/>
  <c r="T113" i="1"/>
  <c r="M112" i="20"/>
  <c r="S112" i="20" s="1"/>
  <c r="T108" i="19"/>
  <c r="U108" i="19"/>
  <c r="U103" i="16"/>
  <c r="T103" i="16"/>
  <c r="Q59" i="21"/>
  <c r="Q70" i="21"/>
  <c r="U70" i="21" s="1"/>
  <c r="T91" i="21"/>
  <c r="U67" i="22"/>
  <c r="U15" i="22"/>
  <c r="T67" i="22"/>
  <c r="T15" i="22"/>
  <c r="T14" i="22"/>
  <c r="Q15" i="22"/>
  <c r="T18" i="22"/>
  <c r="P30" i="22"/>
  <c r="T38" i="22"/>
  <c r="T66" i="22"/>
  <c r="U66" i="22"/>
  <c r="P66" i="22"/>
  <c r="Q72" i="22"/>
  <c r="U72" i="22" s="1"/>
  <c r="Q59" i="23"/>
  <c r="Q70" i="23"/>
  <c r="U70" i="23" s="1"/>
  <c r="E79" i="16"/>
  <c r="E79" i="9"/>
  <c r="T102" i="20"/>
  <c r="U102" i="20"/>
  <c r="U106" i="19"/>
  <c r="T106" i="19"/>
  <c r="T99" i="18"/>
  <c r="U99" i="18"/>
  <c r="T98" i="16"/>
  <c r="U98" i="16"/>
  <c r="U100" i="15"/>
  <c r="T100" i="15"/>
  <c r="Q66" i="22"/>
  <c r="U30" i="23"/>
  <c r="T30" i="23"/>
  <c r="P53" i="23"/>
  <c r="T53" i="23" s="1"/>
  <c r="P71" i="23"/>
  <c r="T71" i="23" s="1"/>
  <c r="T97" i="17"/>
  <c r="U97" i="17"/>
  <c r="T96" i="16"/>
  <c r="U96" i="16"/>
  <c r="U40" i="21"/>
  <c r="U53" i="22"/>
  <c r="T40" i="23"/>
  <c r="U40" i="23"/>
  <c r="T89" i="23"/>
  <c r="E79" i="20"/>
  <c r="E79" i="19"/>
  <c r="E79" i="8"/>
  <c r="U99" i="23"/>
  <c r="T99" i="23"/>
  <c r="T100" i="20"/>
  <c r="U100" i="20"/>
  <c r="S95" i="19"/>
  <c r="U104" i="19"/>
  <c r="T104" i="19"/>
  <c r="T107" i="17"/>
  <c r="U107" i="17"/>
  <c r="L112" i="11"/>
  <c r="R112" i="11" s="1"/>
  <c r="R95" i="11"/>
  <c r="T106" i="11"/>
  <c r="U106" i="11"/>
  <c r="T106" i="10"/>
  <c r="U106" i="10"/>
  <c r="E79" i="22"/>
  <c r="T97" i="23"/>
  <c r="U97" i="23"/>
  <c r="U98" i="22"/>
  <c r="T98" i="22"/>
  <c r="U98" i="21"/>
  <c r="T98" i="21"/>
  <c r="U109" i="21"/>
  <c r="U107" i="20"/>
  <c r="U98" i="19"/>
  <c r="T98" i="19"/>
  <c r="U99" i="17"/>
  <c r="T102" i="14"/>
  <c r="U102" i="14"/>
  <c r="T104" i="10"/>
  <c r="U104" i="10"/>
  <c r="T96" i="9"/>
  <c r="U96" i="9"/>
  <c r="U104" i="8"/>
  <c r="U110" i="6"/>
  <c r="U100" i="5"/>
  <c r="T107" i="5"/>
  <c r="U107" i="5"/>
  <c r="S95" i="4"/>
  <c r="T109" i="16"/>
  <c r="E95" i="15"/>
  <c r="U95" i="15" s="1"/>
  <c r="T96" i="14"/>
  <c r="T109" i="14"/>
  <c r="T97" i="12"/>
  <c r="U107" i="12"/>
  <c r="R95" i="8"/>
  <c r="T109" i="8"/>
  <c r="T99" i="5"/>
  <c r="U99" i="5"/>
  <c r="U97" i="4"/>
  <c r="T99" i="4"/>
  <c r="T103" i="4"/>
  <c r="T101" i="16"/>
  <c r="U105" i="16"/>
  <c r="R95" i="15"/>
  <c r="R95" i="14"/>
  <c r="T105" i="13"/>
  <c r="U99" i="12"/>
  <c r="U97" i="11"/>
  <c r="T103" i="11"/>
  <c r="T109" i="10"/>
  <c r="U103" i="9"/>
  <c r="S95" i="8"/>
  <c r="T107" i="8"/>
  <c r="U109" i="7"/>
  <c r="U98" i="2"/>
  <c r="T103" i="2"/>
  <c r="T108" i="6"/>
  <c r="U108" i="6"/>
  <c r="U97" i="2"/>
  <c r="T97" i="2"/>
  <c r="T107" i="22"/>
  <c r="U101" i="21"/>
  <c r="T97" i="20"/>
  <c r="U101" i="20"/>
  <c r="U108" i="18"/>
  <c r="T102" i="17"/>
  <c r="U106" i="17"/>
  <c r="T113" i="11"/>
  <c r="L112" i="10"/>
  <c r="R112" i="10" s="1"/>
  <c r="T113" i="8"/>
  <c r="E95" i="5"/>
  <c r="E112" i="5" s="1"/>
  <c r="E95" i="3"/>
  <c r="U95" i="3" s="1"/>
  <c r="L112" i="3"/>
  <c r="R112" i="3" s="1"/>
  <c r="T108" i="15"/>
  <c r="E95" i="14"/>
  <c r="E112" i="14" s="1"/>
  <c r="T110" i="14"/>
  <c r="T106" i="13"/>
  <c r="U98" i="12"/>
  <c r="T100" i="12"/>
  <c r="T98" i="11"/>
  <c r="T102" i="11"/>
  <c r="T104" i="11"/>
  <c r="T100" i="9"/>
  <c r="U104" i="9"/>
  <c r="L112" i="9"/>
  <c r="R112" i="9" s="1"/>
  <c r="U110" i="8"/>
  <c r="T100" i="7"/>
  <c r="T106" i="7"/>
  <c r="U110" i="7"/>
  <c r="T108" i="5"/>
  <c r="T100" i="4"/>
  <c r="T110" i="3"/>
  <c r="S95" i="12"/>
  <c r="U102" i="8"/>
  <c r="T98" i="7"/>
  <c r="U102" i="7"/>
  <c r="U100" i="6"/>
  <c r="T104" i="5"/>
  <c r="U97" i="3"/>
  <c r="U102" i="3"/>
  <c r="T102" i="3"/>
  <c r="T109" i="2"/>
  <c r="U96" i="2"/>
  <c r="U106" i="2"/>
  <c r="T101" i="2"/>
  <c r="T113" i="2"/>
  <c r="E95" i="2"/>
  <c r="E112" i="2" s="1"/>
  <c r="L112" i="1"/>
  <c r="R112" i="1" s="1"/>
  <c r="U108" i="22"/>
  <c r="T108" i="22"/>
  <c r="U99" i="21"/>
  <c r="T99" i="21"/>
  <c r="R95" i="20"/>
  <c r="L112" i="20"/>
  <c r="R112" i="20" s="1"/>
  <c r="E95" i="1"/>
  <c r="M112" i="23"/>
  <c r="S112" i="23" s="1"/>
  <c r="E95" i="22"/>
  <c r="U106" i="22"/>
  <c r="T106" i="22"/>
  <c r="U97" i="21"/>
  <c r="T97" i="21"/>
  <c r="E95" i="23"/>
  <c r="U100" i="22"/>
  <c r="T100" i="22"/>
  <c r="T96" i="1"/>
  <c r="T110" i="1"/>
  <c r="U96" i="23"/>
  <c r="T105" i="23"/>
  <c r="U104" i="20"/>
  <c r="T104" i="20"/>
  <c r="T107" i="23"/>
  <c r="T98" i="1"/>
  <c r="U105" i="1"/>
  <c r="T109" i="23"/>
  <c r="U107" i="21"/>
  <c r="T107" i="21"/>
  <c r="U96" i="20"/>
  <c r="T96" i="20"/>
  <c r="E95" i="20"/>
  <c r="T100" i="1"/>
  <c r="T107" i="1"/>
  <c r="T109" i="1"/>
  <c r="U97" i="22"/>
  <c r="T97" i="22"/>
  <c r="U105" i="21"/>
  <c r="T105" i="21"/>
  <c r="U104" i="23"/>
  <c r="U96" i="19"/>
  <c r="T113" i="18"/>
  <c r="M112" i="17"/>
  <c r="S112" i="17" s="1"/>
  <c r="U99" i="14"/>
  <c r="U107" i="14"/>
  <c r="U101" i="11"/>
  <c r="T101" i="11"/>
  <c r="U109" i="11"/>
  <c r="T109" i="11"/>
  <c r="U109" i="9"/>
  <c r="T109" i="9"/>
  <c r="U108" i="8"/>
  <c r="T108" i="8"/>
  <c r="T103" i="19"/>
  <c r="E95" i="18"/>
  <c r="T102" i="18"/>
  <c r="T110" i="18"/>
  <c r="L112" i="18"/>
  <c r="R112" i="18" s="1"/>
  <c r="T101" i="17"/>
  <c r="T109" i="17"/>
  <c r="T100" i="16"/>
  <c r="T108" i="16"/>
  <c r="T99" i="15"/>
  <c r="T107" i="15"/>
  <c r="M112" i="15"/>
  <c r="S112" i="15" s="1"/>
  <c r="T98" i="14"/>
  <c r="T106" i="14"/>
  <c r="T97" i="13"/>
  <c r="T104" i="13"/>
  <c r="U100" i="10"/>
  <c r="T100" i="10"/>
  <c r="U108" i="10"/>
  <c r="T108" i="10"/>
  <c r="E95" i="9"/>
  <c r="S95" i="9"/>
  <c r="M112" i="9"/>
  <c r="S112" i="9" s="1"/>
  <c r="U99" i="9"/>
  <c r="T99" i="9"/>
  <c r="U107" i="9"/>
  <c r="T107" i="9"/>
  <c r="U100" i="8"/>
  <c r="T100" i="8"/>
  <c r="U106" i="8"/>
  <c r="T106" i="8"/>
  <c r="T103" i="22"/>
  <c r="E95" i="21"/>
  <c r="T102" i="21"/>
  <c r="L112" i="21"/>
  <c r="R112" i="21" s="1"/>
  <c r="T113" i="19"/>
  <c r="M112" i="18"/>
  <c r="S112" i="18" s="1"/>
  <c r="E95" i="13"/>
  <c r="T110" i="13"/>
  <c r="U110" i="13"/>
  <c r="U113" i="13"/>
  <c r="T103" i="12"/>
  <c r="E95" i="8"/>
  <c r="U98" i="8"/>
  <c r="T98" i="8"/>
  <c r="T113" i="22"/>
  <c r="T98" i="20"/>
  <c r="T106" i="20"/>
  <c r="T97" i="19"/>
  <c r="T105" i="19"/>
  <c r="T96" i="18"/>
  <c r="T104" i="18"/>
  <c r="T103" i="17"/>
  <c r="E95" i="16"/>
  <c r="T102" i="16"/>
  <c r="T110" i="16"/>
  <c r="T95" i="15"/>
  <c r="T101" i="15"/>
  <c r="T109" i="15"/>
  <c r="T100" i="14"/>
  <c r="T108" i="14"/>
  <c r="T113" i="14"/>
  <c r="R95" i="13"/>
  <c r="U99" i="13"/>
  <c r="T108" i="13"/>
  <c r="U96" i="12"/>
  <c r="E95" i="12"/>
  <c r="T102" i="10"/>
  <c r="T110" i="10"/>
  <c r="T101" i="9"/>
  <c r="T105" i="22"/>
  <c r="T96" i="21"/>
  <c r="T104" i="21"/>
  <c r="T103" i="20"/>
  <c r="T102" i="19"/>
  <c r="T110" i="19"/>
  <c r="L112" i="19"/>
  <c r="R112" i="19" s="1"/>
  <c r="T101" i="18"/>
  <c r="T109" i="18"/>
  <c r="T100" i="17"/>
  <c r="T108" i="17"/>
  <c r="T99" i="16"/>
  <c r="T107" i="16"/>
  <c r="M112" i="16"/>
  <c r="S112" i="16" s="1"/>
  <c r="T98" i="15"/>
  <c r="T106" i="15"/>
  <c r="T97" i="14"/>
  <c r="T105" i="14"/>
  <c r="T96" i="13"/>
  <c r="T103" i="13"/>
  <c r="U102" i="12"/>
  <c r="T102" i="12"/>
  <c r="U110" i="12"/>
  <c r="T110" i="12"/>
  <c r="E95" i="11"/>
  <c r="T113" i="20"/>
  <c r="E95" i="10"/>
  <c r="M112" i="10"/>
  <c r="S112" i="10" s="1"/>
  <c r="S95" i="10"/>
  <c r="T102" i="13"/>
  <c r="U102" i="13"/>
  <c r="R95" i="12"/>
  <c r="L112" i="12"/>
  <c r="R112" i="12" s="1"/>
  <c r="U113" i="12"/>
  <c r="T110" i="11"/>
  <c r="U101" i="12"/>
  <c r="U109" i="12"/>
  <c r="U100" i="11"/>
  <c r="U108" i="11"/>
  <c r="U99" i="10"/>
  <c r="U107" i="10"/>
  <c r="U98" i="9"/>
  <c r="U106" i="9"/>
  <c r="U97" i="8"/>
  <c r="U105" i="8"/>
  <c r="U96" i="7"/>
  <c r="U104" i="7"/>
  <c r="U103" i="6"/>
  <c r="T113" i="6"/>
  <c r="R95" i="5"/>
  <c r="U102" i="5"/>
  <c r="U110" i="5"/>
  <c r="U101" i="4"/>
  <c r="U109" i="4"/>
  <c r="U100" i="3"/>
  <c r="U108" i="3"/>
  <c r="U113" i="3"/>
  <c r="S95" i="2"/>
  <c r="U99" i="2"/>
  <c r="U107" i="2"/>
  <c r="E95" i="6"/>
  <c r="L112" i="6"/>
  <c r="R112" i="6" s="1"/>
  <c r="U96" i="5"/>
  <c r="T113" i="4"/>
  <c r="M112" i="3"/>
  <c r="S112" i="3" s="1"/>
  <c r="T113" i="10"/>
  <c r="T97" i="7"/>
  <c r="T105" i="7"/>
  <c r="T96" i="6"/>
  <c r="T104" i="6"/>
  <c r="T103" i="5"/>
  <c r="E95" i="4"/>
  <c r="T102" i="4"/>
  <c r="T110" i="4"/>
  <c r="L112" i="4"/>
  <c r="R112" i="4" s="1"/>
  <c r="T101" i="3"/>
  <c r="T109" i="3"/>
  <c r="T100" i="2"/>
  <c r="T108" i="2"/>
  <c r="E95" i="7"/>
  <c r="T113" i="5"/>
  <c r="U100" i="2"/>
  <c r="T99" i="7"/>
  <c r="T107" i="7"/>
  <c r="T98" i="6"/>
  <c r="T106" i="6"/>
  <c r="T97" i="5"/>
  <c r="T105" i="5"/>
  <c r="T96" i="4"/>
  <c r="T104" i="4"/>
  <c r="T103" i="3"/>
  <c r="T102" i="2"/>
  <c r="T110" i="2"/>
  <c r="L112" i="2"/>
  <c r="R112" i="2" s="1"/>
  <c r="T70" i="9" l="1"/>
  <c r="T33" i="4"/>
  <c r="U70" i="6"/>
  <c r="E112" i="17"/>
  <c r="U30" i="4"/>
  <c r="U71" i="20"/>
  <c r="T70" i="17"/>
  <c r="U33" i="4"/>
  <c r="T95" i="5"/>
  <c r="U95" i="5"/>
  <c r="U30" i="5"/>
  <c r="T30" i="4"/>
  <c r="T30" i="5"/>
  <c r="T95" i="17"/>
  <c r="T95" i="3"/>
  <c r="T95" i="2"/>
  <c r="T59" i="17"/>
  <c r="U59" i="17"/>
  <c r="U33" i="10"/>
  <c r="T33" i="10"/>
  <c r="U24" i="16"/>
  <c r="T24" i="16"/>
  <c r="U71" i="7"/>
  <c r="T71" i="7"/>
  <c r="T24" i="14"/>
  <c r="U24" i="14"/>
  <c r="T33" i="8"/>
  <c r="U33" i="8"/>
  <c r="U95" i="2"/>
  <c r="E112" i="19"/>
  <c r="U112" i="19" s="1"/>
  <c r="U33" i="5"/>
  <c r="T33" i="5"/>
  <c r="U24" i="1"/>
  <c r="T24" i="1"/>
  <c r="T95" i="14"/>
  <c r="U71" i="4"/>
  <c r="T71" i="4"/>
  <c r="U59" i="2"/>
  <c r="T59" i="2"/>
  <c r="E112" i="3"/>
  <c r="U112" i="3" s="1"/>
  <c r="T95" i="19"/>
  <c r="U95" i="14"/>
  <c r="E112" i="15"/>
  <c r="U112" i="15" s="1"/>
  <c r="U95" i="1"/>
  <c r="T95" i="1"/>
  <c r="E112" i="1"/>
  <c r="U95" i="6"/>
  <c r="T95" i="6"/>
  <c r="E112" i="6"/>
  <c r="E112" i="10"/>
  <c r="U95" i="10"/>
  <c r="T95" i="10"/>
  <c r="T95" i="21"/>
  <c r="E112" i="21"/>
  <c r="U95" i="21"/>
  <c r="U95" i="23"/>
  <c r="T95" i="23"/>
  <c r="E112" i="23"/>
  <c r="U95" i="18"/>
  <c r="T95" i="18"/>
  <c r="E112" i="18"/>
  <c r="U95" i="11"/>
  <c r="T95" i="11"/>
  <c r="E112" i="11"/>
  <c r="E112" i="7"/>
  <c r="U95" i="7"/>
  <c r="T95" i="7"/>
  <c r="T112" i="5"/>
  <c r="U112" i="5"/>
  <c r="T95" i="16"/>
  <c r="E112" i="16"/>
  <c r="U95" i="16"/>
  <c r="E112" i="13"/>
  <c r="U95" i="13"/>
  <c r="T95" i="13"/>
  <c r="T112" i="19"/>
  <c r="T95" i="4"/>
  <c r="E112" i="4"/>
  <c r="U95" i="4"/>
  <c r="U112" i="2"/>
  <c r="T112" i="2"/>
  <c r="U95" i="9"/>
  <c r="E112" i="9"/>
  <c r="T95" i="9"/>
  <c r="U95" i="20"/>
  <c r="T95" i="20"/>
  <c r="E112" i="20"/>
  <c r="U95" i="22"/>
  <c r="T95" i="22"/>
  <c r="E112" i="22"/>
  <c r="T95" i="12"/>
  <c r="E112" i="12"/>
  <c r="U95" i="12"/>
  <c r="U95" i="8"/>
  <c r="E112" i="8"/>
  <c r="T95" i="8"/>
  <c r="T112" i="17"/>
  <c r="U112" i="17"/>
  <c r="U112" i="14"/>
  <c r="T112" i="14"/>
  <c r="T112" i="15" l="1"/>
  <c r="T112" i="3"/>
  <c r="U112" i="8"/>
  <c r="T112" i="8"/>
  <c r="U112" i="20"/>
  <c r="T112" i="20"/>
  <c r="U112" i="23"/>
  <c r="T112" i="23"/>
  <c r="U112" i="10"/>
  <c r="T112" i="10"/>
  <c r="T112" i="13"/>
  <c r="U112" i="13"/>
  <c r="U112" i="7"/>
  <c r="T112" i="7"/>
  <c r="U112" i="6"/>
  <c r="T112" i="6"/>
  <c r="U112" i="11"/>
  <c r="T112" i="11"/>
  <c r="U112" i="12"/>
  <c r="T112" i="12"/>
  <c r="U112" i="4"/>
  <c r="T112" i="4"/>
  <c r="U112" i="16"/>
  <c r="T112" i="16"/>
  <c r="U112" i="21"/>
  <c r="T112" i="21"/>
  <c r="T112" i="1"/>
  <c r="U112" i="1"/>
  <c r="U112" i="9"/>
  <c r="T112" i="9"/>
  <c r="T112" i="22"/>
  <c r="U112" i="22"/>
  <c r="U112" i="18"/>
  <c r="T112" i="18"/>
</calcChain>
</file>

<file path=xl/sharedStrings.xml><?xml version="1.0" encoding="utf-8"?>
<sst xmlns="http://schemas.openxmlformats.org/spreadsheetml/2006/main" count="5336" uniqueCount="147">
  <si>
    <t>Figures Finalised as at 2023/10/16</t>
  </si>
  <si>
    <t/>
  </si>
  <si>
    <t>1st Quarter Ended 30 September 2023</t>
  </si>
  <si>
    <t>CONDITIONAL GRANTS TRANSFERRED FROM NATIONAL DEPARTMENTS AND ACTUAL PAYMENTS MADE BY MUNICIPALITIES: PRELIMINARY RESULTS</t>
  </si>
  <si>
    <t>Summary</t>
  </si>
  <si>
    <t>Year to date</t>
  </si>
  <si>
    <t>First Quarter</t>
  </si>
  <si>
    <t>Second Quarter</t>
  </si>
  <si>
    <t>Third Quarter</t>
  </si>
  <si>
    <t>Fourth Quarter</t>
  </si>
  <si>
    <t>YTD Expenditure</t>
  </si>
  <si>
    <t>% Changes from 1st to 1st Q</t>
  </si>
  <si>
    <t>% Changes for the 1st Q</t>
  </si>
  <si>
    <t>Approved Roll Over</t>
  </si>
  <si>
    <t>R thousands</t>
  </si>
  <si>
    <t>Division of revenue Act No. 5 of 2022</t>
  </si>
  <si>
    <t>Adjustment (Mid year)</t>
  </si>
  <si>
    <t>Other Adjustments</t>
  </si>
  <si>
    <t>Total Available 2023/24</t>
  </si>
  <si>
    <t>Approved payment schedule</t>
  </si>
  <si>
    <t>Transferred to municipalities for direct grants</t>
  </si>
  <si>
    <t>Actual expenditure National Department by 30 September 2023</t>
  </si>
  <si>
    <t>Actual expenditure by municipalities by 30 September 2023</t>
  </si>
  <si>
    <t>Actual expenditure National Department by 31 December 2023</t>
  </si>
  <si>
    <t>Actual expenditure by municipalities by 31 December 2023</t>
  </si>
  <si>
    <t>Actual expenditure National Department by 31 March 2024</t>
  </si>
  <si>
    <t>Actual expenditure by municipalities by 31 March 2024</t>
  </si>
  <si>
    <t>Actual expenditure National Department by 30 June 2024</t>
  </si>
  <si>
    <t>Actual expenditure by municipalities by 30 June 2024</t>
  </si>
  <si>
    <t>Actual expenditure National Department</t>
  </si>
  <si>
    <t>Actual expenditure by municipalities</t>
  </si>
  <si>
    <t>Exp as % of Allocation National Department</t>
  </si>
  <si>
    <t>Exp as % of Allocation by municipalities</t>
  </si>
  <si>
    <t>YTD expenditure by municipalities</t>
  </si>
  <si>
    <t>National Treasury (Vote 8)</t>
  </si>
  <si>
    <t>Programme and Project Preperation Support Grant</t>
  </si>
  <si>
    <t/>
  </si>
  <si>
    <t>Local Government Financial Management Grant</t>
  </si>
  <si>
    <t>Infrastructure Skills Development Grant</t>
  </si>
  <si>
    <t>Integrated City Development Grant</t>
  </si>
  <si>
    <t>Neighbourhood Development Partnership (Schedule 5B)</t>
  </si>
  <si>
    <t>Neighbourhood Development Partnership (Schedule 6B)</t>
  </si>
  <si>
    <t>Sub-Total Vote</t>
  </si>
  <si>
    <t>Cooperative Governance (Vote 3)</t>
  </si>
  <si>
    <t>Integrated Urban Development Grant</t>
  </si>
  <si>
    <t>Municipal Systems Improvement Grant (Schedule 5B)</t>
  </si>
  <si>
    <t>Municipal Systems Improvement Grant (Schedule 6B)</t>
  </si>
  <si>
    <t>Municipal Disaster Grant</t>
  </si>
  <si>
    <t>Municipal Disaster Recovery Grant</t>
  </si>
  <si>
    <t>Municipal Demarcation Transition Grant (Schedule 5B)</t>
  </si>
  <si>
    <t>Municipal Demarcation Transition Grant (Schedule 6B)</t>
  </si>
  <si>
    <t>Transport (Vote 40)</t>
  </si>
  <si>
    <t>Public Transport Infrastructure and Systems Grant</t>
  </si>
  <si>
    <t>Public Transport Network Operations Grant</t>
  </si>
  <si>
    <t>Public Transport Network Grant</t>
  </si>
  <si>
    <t>Rural Road Assets Management Systems Grant</t>
  </si>
  <si>
    <t>Public Works and Infrastructure (Vote 13)</t>
  </si>
  <si>
    <t>Expanded Public Works Programme Integrated Grant (Municipality)</t>
  </si>
  <si>
    <t>Mineral Resources and Energy (Vote 34)</t>
  </si>
  <si>
    <t>Integrated National Electrification Programme (Municipal) Grant</t>
  </si>
  <si>
    <t>Integrated National Electrification Programme (Allocation in-kind) Grant</t>
  </si>
  <si>
    <t>Backlogs in the Electrification of Clinics and Schools (Allocation in-kind)</t>
  </si>
  <si>
    <t>Energy Efficiency and Demand Side Management (Municipal) Grant</t>
  </si>
  <si>
    <t>Energy Efficiency and Demand Side Management (Eskom) Grant</t>
  </si>
  <si>
    <t>Water and Sanitation (Vote 41)</t>
  </si>
  <si>
    <t>Backlogs in Water and Sanitation at Clinics and Schools Grant</t>
  </si>
  <si>
    <t>Regional Bulk Infrastructure Grant (Schedule 5B)</t>
  </si>
  <si>
    <t>Regional Bulk Infrastructure Grant (Schedule 6B)</t>
  </si>
  <si>
    <t>Water Services Operating and Transfer Subsidy Grant (Schedule 5B)</t>
  </si>
  <si>
    <t>Water Services Operating and Transfer Subsidy Grant (Schedule 6B)</t>
  </si>
  <si>
    <t>Municipal Drought Relief Grant</t>
  </si>
  <si>
    <t>Municipal Water Infrastructure Grant (Schedule 5B)</t>
  </si>
  <si>
    <t>Municipal Water Infrastructure Grant (Schedule 6B)</t>
  </si>
  <si>
    <t>Bucket Eradication Programme Grant</t>
  </si>
  <si>
    <t>Water Services Infrastructure Grant (Schedule 5B)</t>
  </si>
  <si>
    <t>Water Services Infrastructure Grant (Schedule 6B)</t>
  </si>
  <si>
    <t>Sport and Recreation South Africa (Vote 19)</t>
  </si>
  <si>
    <t>2013 Africa Cup of Nations Host City Operating Grant</t>
  </si>
  <si>
    <t>2014 African Nations Championship Host City Operating Grant</t>
  </si>
  <si>
    <t>2010 World Cup Host City Operating Grant</t>
  </si>
  <si>
    <t>2010 FIFA World Cup Stadiums Development Grant</t>
  </si>
  <si>
    <t>Human Settlements (Vote 33)</t>
  </si>
  <si>
    <t>Rural Households Infrastructure Grant (Schedule 5B)</t>
  </si>
  <si>
    <t>Rural Households Infrastructure Grant (Schedule 6B)</t>
  </si>
  <si>
    <t>Municipal Human Settlements Capacity Grant</t>
  </si>
  <si>
    <t>Municipal Emergency Housing Grant</t>
  </si>
  <si>
    <t>Metro Informal Settlements Partnership Grant</t>
  </si>
  <si>
    <t>Sub-Total</t>
  </si>
  <si>
    <t>Municipal Infrastructure Grant</t>
  </si>
  <si>
    <t>Total</t>
  </si>
  <si>
    <t xml:space="preserve"> </t>
  </si>
  <si>
    <t>Transfers by Provincial Departments to Municipalities( Agency services)</t>
  </si>
  <si>
    <t>Main Budget</t>
  </si>
  <si>
    <t>Adjustment Budget</t>
  </si>
  <si>
    <t>Transferred from Provincial Departments to Municipalities</t>
  </si>
  <si>
    <t>Actual expenditure Provincial Department by 30 September 2023</t>
  </si>
  <si>
    <t>Actual expenditure Provincial Department by 31 December 2023</t>
  </si>
  <si>
    <t>Actual expenditure Provincial Department by 31 March 2024</t>
  </si>
  <si>
    <t>Actual expenditure Provincial Department by 30 June 2024</t>
  </si>
  <si>
    <t>Actual expenditure Provincial Department</t>
  </si>
  <si>
    <t>Exp as % of Allocation Provincial Department</t>
  </si>
  <si>
    <t>Summary by Provincial Departments</t>
  </si>
  <si>
    <t>Education</t>
  </si>
  <si>
    <t>Health</t>
  </si>
  <si>
    <t>Social Development</t>
  </si>
  <si>
    <t>Public Works, Roads and Transport</t>
  </si>
  <si>
    <t>Agriculture</t>
  </si>
  <si>
    <t>Sport, Arts and Culture</t>
  </si>
  <si>
    <t>Housing and Local Government</t>
  </si>
  <si>
    <t>Office of the Premier</t>
  </si>
  <si>
    <t>Other Departments</t>
  </si>
  <si>
    <t>NORTH WEST: BOJANALA PLATINUM (DC37)</t>
  </si>
  <si>
    <t>NORTH WEST: NGAKA MODIRI MOLEMA (DC38)</t>
  </si>
  <si>
    <t>NORTH WEST: DR RUTH SEGOMOTSI MOMPATI (DC39)</t>
  </si>
  <si>
    <t>NORTH WEST: DR KENNETH KAUNDA (DC40)</t>
  </si>
  <si>
    <t>NORTH WEST: MORETELE (NW371)</t>
  </si>
  <si>
    <t>NORTH WEST: MADIBENG (NW372)</t>
  </si>
  <si>
    <t>NORTH WEST: RUSTENBURG (NW373)</t>
  </si>
  <si>
    <t>NORTH WEST: KGETLENGRIVIER (NW374)</t>
  </si>
  <si>
    <t>NORTH WEST: MOSES KOTANE (NW375)</t>
  </si>
  <si>
    <t>NORTH WEST: RATLOU (NW381)</t>
  </si>
  <si>
    <t>NORTH WEST: TSWAING (NW382)</t>
  </si>
  <si>
    <t>NORTH WEST: MAFIKENG (NW383)</t>
  </si>
  <si>
    <t>NORTH WEST: DITSOBOTLA (NW384)</t>
  </si>
  <si>
    <t>NORTH WEST: RAMOTSHERE MOILOA (NW385)</t>
  </si>
  <si>
    <t>NORTH WEST: NALEDI (NW) (NW392)</t>
  </si>
  <si>
    <t>NORTH WEST: MAMUSA (NW393)</t>
  </si>
  <si>
    <t>NORTH WEST: GREATER TAUNG (NW394)</t>
  </si>
  <si>
    <t>NORTH WEST: LEKWA-TEEMANE (NW396)</t>
  </si>
  <si>
    <t>NORTH WEST: KAGISANO-MOLOPO (NW397)</t>
  </si>
  <si>
    <t>NORTH WEST: CITY OF MATLOSANA (NW403)</t>
  </si>
  <si>
    <t>NORTH WEST: MAQUASSI HILLS (NW404)</t>
  </si>
  <si>
    <t>NORTH WEST: J B MARKS (NW405)</t>
  </si>
  <si>
    <t>Summary by Category of Municipality</t>
  </si>
  <si>
    <t>Category classification</t>
  </si>
  <si>
    <t>Category A</t>
  </si>
  <si>
    <t>Category B</t>
  </si>
  <si>
    <t>Category C</t>
  </si>
  <si>
    <t>Unallocated</t>
  </si>
  <si>
    <t>District Municipality : Names of Conditional Grants received from the District municipality</t>
  </si>
  <si>
    <r>
      <t>Total of Provincial transfers to Municipalities (Part B)</t>
    </r>
    <r>
      <rPr>
        <b/>
        <vertAlign val="superscript"/>
        <sz val="8"/>
        <rFont val="Arial"/>
        <family val="2"/>
      </rPr>
      <t>5</t>
    </r>
  </si>
  <si>
    <t>Unallocated funds e.g DBSA, ESKOM, and Neighbourhood Development Grant.</t>
  </si>
  <si>
    <t>Spending of these grants is done at National department level and therefore no reporting is required from municipalities.</t>
  </si>
  <si>
    <t>Sources: DoRA Monthly reports by the national transferring officer and Municipal sign-offs and electronic verification.</t>
  </si>
  <si>
    <t>All the figures are unaudited.</t>
  </si>
  <si>
    <t>In future provincial Treasuries will be required to provide the National Treasury with a payment schedule</t>
  </si>
  <si>
    <t xml:space="preserve"> in the same format as the provincial payment schedule that correspond with the amount in Budget Statement 1 and 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</si>
</sst>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_);_(* \(#,##0\);_(* &quot;- &quot;?_);_(@_)"/>
    <numFmt numFmtId="165" formatCode="#\ ###\ ###,"/>
    <numFmt numFmtId="166" formatCode="_(* #,##0_);_(* \(#,##0\);_(* &quot;-&quot;?_);_(@_)"/>
    <numFmt numFmtId="167" formatCode="0.0\%;\(0.0\%\);_(* &quot;-&quot;_)"/>
    <numFmt numFmtId="168" formatCode="_(* #,##0_);_(* \(#,##0\);_(* &quot;&quot;\-\ &quot;&quot;?_);_(@_)"/>
    <numFmt numFmtId="169" formatCode="_(* #,##0,_);_(* \(#,##0,\);_(* &quot;- &quot;?_);_(@_)"/>
  </numFmts>
  <fonts count="12" x14ac:knownFonts="1">
    <font>
      <sz val="10"/>
      <color rgb="FF000000"/>
      <name val="ARIAL"/>
    </font>
    <font>
      <sz val="10"/>
      <color rgb="FF00000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vertAlign val="superscript"/>
      <sz val="8"/>
      <name val="Arial"/>
      <family val="2"/>
    </font>
    <font>
      <sz val="10"/>
      <name val="Arial Narrow"/>
      <family val="2"/>
    </font>
    <font>
      <b/>
      <sz val="10"/>
      <color indexed="8"/>
      <name val="Arial"/>
      <family val="2"/>
    </font>
    <font>
      <sz val="8"/>
      <color indexed="8"/>
      <name val="Arial"/>
      <family val="2"/>
    </font>
    <font>
      <b/>
      <sz val="14"/>
      <color indexed="8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 Narrow"/>
      <family val="2"/>
    </font>
    <font>
      <sz val="10"/>
      <color indexed="8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8">
    <xf numFmtId="0" fontId="0" fillId="0" borderId="0" xfId="0"/>
    <xf numFmtId="164" fontId="2" fillId="0" borderId="1" xfId="0" applyNumberFormat="1" applyFont="1" applyBorder="1" applyAlignment="1">
      <alignment horizontal="left" vertical="top" wrapText="1"/>
    </xf>
    <xf numFmtId="165" fontId="2" fillId="0" borderId="1" xfId="0" applyNumberFormat="1" applyFont="1" applyBorder="1" applyAlignment="1">
      <alignment horizontal="center" vertical="top" wrapText="1"/>
    </xf>
    <xf numFmtId="165" fontId="2" fillId="0" borderId="2" xfId="0" applyNumberFormat="1" applyFont="1" applyBorder="1" applyAlignment="1">
      <alignment horizontal="center" vertical="top" wrapText="1"/>
    </xf>
    <xf numFmtId="166" fontId="3" fillId="0" borderId="3" xfId="0" applyNumberFormat="1" applyFont="1" applyBorder="1"/>
    <xf numFmtId="165" fontId="2" fillId="0" borderId="3" xfId="0" applyNumberFormat="1" applyFont="1" applyBorder="1" applyAlignment="1">
      <alignment horizontal="center" vertical="top" wrapText="1"/>
    </xf>
    <xf numFmtId="165" fontId="2" fillId="0" borderId="4" xfId="0" applyNumberFormat="1" applyFont="1" applyBorder="1" applyAlignment="1">
      <alignment horizontal="center" vertical="top" wrapText="1"/>
    </xf>
    <xf numFmtId="0" fontId="2" fillId="0" borderId="5" xfId="0" applyFont="1" applyBorder="1" applyAlignment="1">
      <alignment horizontal="left"/>
    </xf>
    <xf numFmtId="165" fontId="2" fillId="0" borderId="5" xfId="0" applyNumberFormat="1" applyFont="1" applyBorder="1" applyAlignment="1">
      <alignment horizontal="right"/>
    </xf>
    <xf numFmtId="165" fontId="2" fillId="0" borderId="6" xfId="0" applyNumberFormat="1" applyFont="1" applyBorder="1" applyAlignment="1">
      <alignment horizontal="right"/>
    </xf>
    <xf numFmtId="0" fontId="2" fillId="0" borderId="7" xfId="0" applyFont="1" applyBorder="1" applyAlignment="1">
      <alignment horizontal="left"/>
    </xf>
    <xf numFmtId="165" fontId="2" fillId="0" borderId="7" xfId="0" applyNumberFormat="1" applyFont="1" applyBorder="1" applyAlignment="1">
      <alignment horizontal="right"/>
    </xf>
    <xf numFmtId="165" fontId="2" fillId="0" borderId="8" xfId="0" applyNumberFormat="1" applyFont="1" applyBorder="1" applyAlignment="1">
      <alignment horizontal="right"/>
    </xf>
    <xf numFmtId="0" fontId="3" fillId="0" borderId="3" xfId="0" applyFont="1" applyBorder="1" applyAlignment="1">
      <alignment horizontal="left" indent="1"/>
    </xf>
    <xf numFmtId="165" fontId="2" fillId="0" borderId="3" xfId="0" applyNumberFormat="1" applyFont="1" applyBorder="1" applyAlignment="1">
      <alignment horizontal="right"/>
    </xf>
    <xf numFmtId="165" fontId="2" fillId="0" borderId="4" xfId="0" applyNumberFormat="1" applyFont="1" applyBorder="1" applyAlignment="1">
      <alignment horizontal="right"/>
    </xf>
    <xf numFmtId="0" fontId="2" fillId="0" borderId="1" xfId="0" applyFont="1" applyBorder="1" applyAlignment="1">
      <alignment horizontal="left" indent="1"/>
    </xf>
    <xf numFmtId="167" fontId="2" fillId="0" borderId="2" xfId="1" applyNumberFormat="1" applyFont="1" applyFill="1" applyBorder="1" applyAlignment="1" applyProtection="1">
      <alignment horizontal="right"/>
    </xf>
    <xf numFmtId="167" fontId="2" fillId="0" borderId="1" xfId="1" applyNumberFormat="1" applyFont="1" applyFill="1" applyBorder="1" applyAlignment="1" applyProtection="1">
      <alignment horizontal="right"/>
    </xf>
    <xf numFmtId="0" fontId="2" fillId="0" borderId="9" xfId="0" applyFont="1" applyBorder="1" applyAlignment="1">
      <alignment horizontal="centerContinuous" vertical="justify"/>
    </xf>
    <xf numFmtId="10" fontId="2" fillId="0" borderId="10" xfId="1" applyNumberFormat="1" applyFont="1" applyFill="1" applyBorder="1" applyAlignment="1" applyProtection="1">
      <alignment horizontal="right"/>
    </xf>
    <xf numFmtId="10" fontId="2" fillId="0" borderId="9" xfId="1" applyNumberFormat="1" applyFont="1" applyFill="1" applyBorder="1" applyAlignment="1" applyProtection="1">
      <alignment horizontal="right"/>
    </xf>
    <xf numFmtId="0" fontId="2" fillId="2" borderId="3" xfId="0" applyFont="1" applyFill="1" applyBorder="1" applyAlignment="1" applyProtection="1">
      <alignment horizontal="left" indent="1"/>
      <protection locked="0"/>
    </xf>
    <xf numFmtId="10" fontId="2" fillId="0" borderId="4" xfId="1" applyNumberFormat="1" applyFont="1" applyFill="1" applyBorder="1" applyAlignment="1" applyProtection="1">
      <alignment horizontal="right"/>
    </xf>
    <xf numFmtId="10" fontId="2" fillId="0" borderId="3" xfId="1" applyNumberFormat="1" applyFont="1" applyFill="1" applyBorder="1" applyAlignment="1" applyProtection="1">
      <alignment horizontal="right"/>
    </xf>
    <xf numFmtId="0" fontId="2" fillId="0" borderId="1" xfId="0" applyFont="1" applyBorder="1"/>
    <xf numFmtId="0" fontId="2" fillId="0" borderId="9" xfId="0" applyFont="1" applyBorder="1"/>
    <xf numFmtId="0" fontId="2" fillId="0" borderId="0" xfId="0" applyFont="1"/>
    <xf numFmtId="10" fontId="2" fillId="0" borderId="0" xfId="1" applyNumberFormat="1" applyFont="1" applyFill="1" applyBorder="1" applyAlignment="1" applyProtection="1">
      <alignment horizontal="right"/>
    </xf>
    <xf numFmtId="0" fontId="3" fillId="0" borderId="0" xfId="0" applyFont="1"/>
    <xf numFmtId="164" fontId="5" fillId="0" borderId="0" xfId="0" applyNumberFormat="1" applyFont="1"/>
    <xf numFmtId="0" fontId="6" fillId="0" borderId="11" xfId="0" applyFont="1" applyBorder="1" applyAlignment="1">
      <alignment wrapText="1"/>
    </xf>
    <xf numFmtId="0" fontId="7" fillId="0" borderId="0" xfId="0" applyFont="1" applyAlignment="1">
      <alignment horizontal="right" wrapText="1"/>
    </xf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6" fillId="0" borderId="12" xfId="0" applyFont="1" applyBorder="1" applyAlignment="1">
      <alignment wrapText="1"/>
    </xf>
    <xf numFmtId="0" fontId="10" fillId="0" borderId="10" xfId="0" applyFont="1" applyBorder="1" applyAlignment="1">
      <alignment wrapText="1"/>
    </xf>
    <xf numFmtId="0" fontId="10" fillId="0" borderId="9" xfId="0" applyFont="1" applyBorder="1" applyAlignment="1">
      <alignment horizontal="center" vertical="top" wrapText="1"/>
    </xf>
    <xf numFmtId="0" fontId="10" fillId="0" borderId="15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4" xfId="0" applyFont="1" applyBorder="1" applyAlignment="1">
      <alignment wrapText="1"/>
    </xf>
    <xf numFmtId="168" fontId="10" fillId="0" borderId="3" xfId="0" applyNumberFormat="1" applyFont="1" applyBorder="1" applyAlignment="1">
      <alignment wrapText="1"/>
    </xf>
    <xf numFmtId="168" fontId="10" fillId="0" borderId="17" xfId="0" applyNumberFormat="1" applyFont="1" applyBorder="1" applyAlignment="1">
      <alignment wrapText="1"/>
    </xf>
    <xf numFmtId="168" fontId="10" fillId="0" borderId="18" xfId="0" applyNumberFormat="1" applyFont="1" applyBorder="1" applyAlignment="1">
      <alignment wrapText="1"/>
    </xf>
    <xf numFmtId="167" fontId="10" fillId="0" borderId="17" xfId="0" applyNumberFormat="1" applyFont="1" applyBorder="1" applyAlignment="1">
      <alignment wrapText="1"/>
    </xf>
    <xf numFmtId="167" fontId="10" fillId="0" borderId="18" xfId="0" applyNumberFormat="1" applyFont="1" applyBorder="1" applyAlignment="1">
      <alignment wrapText="1"/>
    </xf>
    <xf numFmtId="167" fontId="10" fillId="0" borderId="18" xfId="0" applyNumberFormat="1" applyFont="1" applyBorder="1" applyAlignment="1">
      <alignment shrinkToFit="1"/>
    </xf>
    <xf numFmtId="0" fontId="11" fillId="0" borderId="4" xfId="0" applyFont="1" applyBorder="1" applyAlignment="1">
      <alignment wrapText="1"/>
    </xf>
    <xf numFmtId="167" fontId="11" fillId="0" borderId="17" xfId="0" applyNumberFormat="1" applyFont="1" applyBorder="1" applyAlignment="1">
      <alignment wrapText="1"/>
    </xf>
    <xf numFmtId="167" fontId="11" fillId="0" borderId="18" xfId="0" applyNumberFormat="1" applyFont="1" applyBorder="1" applyAlignment="1">
      <alignment wrapText="1"/>
    </xf>
    <xf numFmtId="167" fontId="11" fillId="0" borderId="18" xfId="0" applyNumberFormat="1" applyFont="1" applyBorder="1" applyAlignment="1">
      <alignment shrinkToFit="1"/>
    </xf>
    <xf numFmtId="0" fontId="10" fillId="0" borderId="8" xfId="0" applyFont="1" applyBorder="1"/>
    <xf numFmtId="167" fontId="10" fillId="0" borderId="19" xfId="0" applyNumberFormat="1" applyFont="1" applyBorder="1"/>
    <xf numFmtId="167" fontId="10" fillId="0" borderId="20" xfId="0" applyNumberFormat="1" applyFont="1" applyBorder="1"/>
    <xf numFmtId="167" fontId="10" fillId="0" borderId="20" xfId="0" applyNumberFormat="1" applyFont="1" applyBorder="1" applyAlignment="1">
      <alignment shrinkToFit="1"/>
    </xf>
    <xf numFmtId="0" fontId="0" fillId="0" borderId="4" xfId="0" applyBorder="1"/>
    <xf numFmtId="0" fontId="10" fillId="0" borderId="21" xfId="0" applyFont="1" applyBorder="1"/>
    <xf numFmtId="167" fontId="10" fillId="0" borderId="15" xfId="0" applyNumberFormat="1" applyFont="1" applyBorder="1"/>
    <xf numFmtId="167" fontId="10" fillId="0" borderId="16" xfId="0" applyNumberFormat="1" applyFont="1" applyBorder="1"/>
    <xf numFmtId="167" fontId="10" fillId="0" borderId="16" xfId="0" applyNumberFormat="1" applyFont="1" applyBorder="1" applyAlignment="1">
      <alignment shrinkToFit="1"/>
    </xf>
    <xf numFmtId="0" fontId="10" fillId="0" borderId="10" xfId="0" applyFont="1" applyBorder="1"/>
    <xf numFmtId="167" fontId="10" fillId="0" borderId="23" xfId="0" applyNumberFormat="1" applyFont="1" applyBorder="1"/>
    <xf numFmtId="167" fontId="10" fillId="0" borderId="24" xfId="0" applyNumberFormat="1" applyFont="1" applyBorder="1"/>
    <xf numFmtId="168" fontId="0" fillId="0" borderId="4" xfId="0" applyNumberFormat="1" applyBorder="1"/>
    <xf numFmtId="168" fontId="0" fillId="0" borderId="0" xfId="0" applyNumberFormat="1"/>
    <xf numFmtId="167" fontId="10" fillId="0" borderId="24" xfId="0" applyNumberFormat="1" applyFont="1" applyBorder="1" applyAlignment="1">
      <alignment shrinkToFit="1"/>
    </xf>
    <xf numFmtId="0" fontId="2" fillId="3" borderId="25" xfId="0" applyFont="1" applyFill="1" applyBorder="1" applyAlignment="1">
      <alignment horizontal="left" indent="1"/>
    </xf>
    <xf numFmtId="165" fontId="2" fillId="3" borderId="26" xfId="0" applyNumberFormat="1" applyFont="1" applyFill="1" applyBorder="1" applyAlignment="1">
      <alignment horizontal="right"/>
    </xf>
    <xf numFmtId="165" fontId="2" fillId="3" borderId="27" xfId="0" applyNumberFormat="1" applyFont="1" applyFill="1" applyBorder="1" applyAlignment="1">
      <alignment horizontal="right"/>
    </xf>
    <xf numFmtId="165" fontId="2" fillId="3" borderId="28" xfId="0" applyNumberFormat="1" applyFont="1" applyFill="1" applyBorder="1" applyAlignment="1">
      <alignment horizontal="right"/>
    </xf>
    <xf numFmtId="165" fontId="3" fillId="0" borderId="4" xfId="0" applyNumberFormat="1" applyFont="1" applyBorder="1" applyAlignment="1">
      <alignment horizontal="right"/>
    </xf>
    <xf numFmtId="165" fontId="3" fillId="0" borderId="11" xfId="0" applyNumberFormat="1" applyFont="1" applyBorder="1" applyAlignment="1">
      <alignment horizontal="right"/>
    </xf>
    <xf numFmtId="165" fontId="3" fillId="0" borderId="29" xfId="0" applyNumberFormat="1" applyFont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/>
    </xf>
    <xf numFmtId="165" fontId="2" fillId="0" borderId="30" xfId="0" applyNumberFormat="1" applyFont="1" applyBorder="1" applyAlignment="1">
      <alignment horizontal="center" vertical="center"/>
    </xf>
    <xf numFmtId="165" fontId="2" fillId="0" borderId="31" xfId="0" applyNumberFormat="1" applyFont="1" applyBorder="1" applyAlignment="1">
      <alignment horizontal="center" vertical="center"/>
    </xf>
    <xf numFmtId="165" fontId="2" fillId="0" borderId="9" xfId="0" applyNumberFormat="1" applyFont="1" applyBorder="1" applyAlignment="1">
      <alignment horizontal="center" vertical="center"/>
    </xf>
    <xf numFmtId="164" fontId="2" fillId="0" borderId="32" xfId="0" applyNumberFormat="1" applyFont="1" applyBorder="1" applyAlignment="1">
      <alignment horizontal="left" vertical="top" wrapText="1"/>
    </xf>
    <xf numFmtId="165" fontId="2" fillId="0" borderId="32" xfId="0" applyNumberFormat="1" applyFont="1" applyBorder="1" applyAlignment="1">
      <alignment horizontal="center" vertical="top" wrapText="1"/>
    </xf>
    <xf numFmtId="164" fontId="2" fillId="0" borderId="32" xfId="0" applyNumberFormat="1" applyFont="1" applyBorder="1" applyAlignment="1">
      <alignment horizontal="center" vertical="top" wrapText="1"/>
    </xf>
    <xf numFmtId="49" fontId="2" fillId="0" borderId="32" xfId="0" applyNumberFormat="1" applyFont="1" applyBorder="1" applyAlignment="1">
      <alignment horizontal="center" vertical="top" wrapText="1"/>
    </xf>
    <xf numFmtId="49" fontId="2" fillId="0" borderId="33" xfId="0" applyNumberFormat="1" applyFont="1" applyBorder="1" applyAlignment="1">
      <alignment horizontal="center" vertical="top" wrapText="1"/>
    </xf>
    <xf numFmtId="164" fontId="2" fillId="0" borderId="3" xfId="0" applyNumberFormat="1" applyFont="1" applyBorder="1" applyAlignment="1">
      <alignment horizontal="center" vertical="top" wrapText="1"/>
    </xf>
    <xf numFmtId="164" fontId="2" fillId="0" borderId="4" xfId="0" applyNumberFormat="1" applyFont="1" applyBorder="1" applyAlignment="1">
      <alignment horizontal="center" vertical="top" wrapText="1"/>
    </xf>
    <xf numFmtId="0" fontId="2" fillId="0" borderId="34" xfId="0" applyFont="1" applyBorder="1" applyAlignment="1">
      <alignment horizontal="left"/>
    </xf>
    <xf numFmtId="165" fontId="2" fillId="0" borderId="22" xfId="0" applyNumberFormat="1" applyFont="1" applyBorder="1" applyAlignment="1">
      <alignment horizontal="right"/>
    </xf>
    <xf numFmtId="167" fontId="2" fillId="0" borderId="21" xfId="1" applyNumberFormat="1" applyFont="1" applyFill="1" applyBorder="1" applyAlignment="1" applyProtection="1">
      <alignment horizontal="right"/>
    </xf>
    <xf numFmtId="167" fontId="2" fillId="0" borderId="22" xfId="1" applyNumberFormat="1" applyFont="1" applyFill="1" applyBorder="1" applyAlignment="1" applyProtection="1">
      <alignment horizontal="right"/>
    </xf>
    <xf numFmtId="0" fontId="2" fillId="0" borderId="32" xfId="0" applyFont="1" applyBorder="1" applyAlignment="1">
      <alignment horizontal="left" indent="1"/>
    </xf>
    <xf numFmtId="167" fontId="2" fillId="0" borderId="4" xfId="1" applyNumberFormat="1" applyFont="1" applyFill="1" applyBorder="1" applyAlignment="1" applyProtection="1">
      <alignment horizontal="right"/>
    </xf>
    <xf numFmtId="167" fontId="2" fillId="0" borderId="3" xfId="1" applyNumberFormat="1" applyFont="1" applyFill="1" applyBorder="1" applyAlignment="1" applyProtection="1">
      <alignment horizontal="right"/>
    </xf>
    <xf numFmtId="0" fontId="2" fillId="0" borderId="3" xfId="0" applyFont="1" applyBorder="1" applyAlignment="1">
      <alignment horizontal="left" indent="1"/>
    </xf>
    <xf numFmtId="169" fontId="11" fillId="0" borderId="3" xfId="0" applyNumberFormat="1" applyFont="1" applyBorder="1" applyAlignment="1">
      <alignment wrapText="1"/>
    </xf>
    <xf numFmtId="169" fontId="11" fillId="0" borderId="17" xfId="0" applyNumberFormat="1" applyFont="1" applyBorder="1" applyAlignment="1">
      <alignment wrapText="1"/>
    </xf>
    <xf numFmtId="169" fontId="11" fillId="0" borderId="18" xfId="0" applyNumberFormat="1" applyFont="1" applyBorder="1" applyAlignment="1">
      <alignment wrapText="1"/>
    </xf>
    <xf numFmtId="169" fontId="10" fillId="0" borderId="7" xfId="0" applyNumberFormat="1" applyFont="1" applyBorder="1"/>
    <xf numFmtId="169" fontId="10" fillId="0" borderId="19" xfId="0" applyNumberFormat="1" applyFont="1" applyBorder="1"/>
    <xf numFmtId="169" fontId="10" fillId="0" borderId="20" xfId="0" applyNumberFormat="1" applyFont="1" applyBorder="1"/>
    <xf numFmtId="169" fontId="10" fillId="0" borderId="3" xfId="0" applyNumberFormat="1" applyFont="1" applyBorder="1" applyAlignment="1">
      <alignment wrapText="1"/>
    </xf>
    <xf numFmtId="169" fontId="10" fillId="0" borderId="17" xfId="0" applyNumberFormat="1" applyFont="1" applyBorder="1" applyAlignment="1">
      <alignment wrapText="1"/>
    </xf>
    <xf numFmtId="169" fontId="10" fillId="0" borderId="18" xfId="0" applyNumberFormat="1" applyFont="1" applyBorder="1" applyAlignment="1">
      <alignment wrapText="1"/>
    </xf>
    <xf numFmtId="169" fontId="10" fillId="0" borderId="22" xfId="0" applyNumberFormat="1" applyFont="1" applyBorder="1"/>
    <xf numFmtId="169" fontId="10" fillId="0" borderId="15" xfId="0" applyNumberFormat="1" applyFont="1" applyBorder="1"/>
    <xf numFmtId="169" fontId="10" fillId="0" borderId="16" xfId="0" applyNumberFormat="1" applyFont="1" applyBorder="1"/>
    <xf numFmtId="169" fontId="10" fillId="0" borderId="9" xfId="0" applyNumberFormat="1" applyFont="1" applyBorder="1"/>
    <xf numFmtId="169" fontId="10" fillId="0" borderId="23" xfId="0" applyNumberFormat="1" applyFont="1" applyBorder="1"/>
    <xf numFmtId="169" fontId="10" fillId="0" borderId="24" xfId="0" applyNumberFormat="1" applyFont="1" applyBorder="1"/>
    <xf numFmtId="169" fontId="2" fillId="0" borderId="3" xfId="0" applyNumberFormat="1" applyFont="1" applyBorder="1" applyAlignment="1">
      <alignment horizontal="center" vertical="top" wrapText="1"/>
    </xf>
    <xf numFmtId="169" fontId="2" fillId="0" borderId="4" xfId="0" applyNumberFormat="1" applyFont="1" applyBorder="1" applyAlignment="1">
      <alignment horizontal="center" vertical="top" wrapText="1"/>
    </xf>
    <xf numFmtId="169" fontId="2" fillId="0" borderId="5" xfId="0" applyNumberFormat="1" applyFont="1" applyBorder="1" applyAlignment="1">
      <alignment horizontal="right"/>
    </xf>
    <xf numFmtId="169" fontId="2" fillId="0" borderId="6" xfId="0" applyNumberFormat="1" applyFont="1" applyBorder="1" applyAlignment="1">
      <alignment horizontal="right"/>
    </xf>
    <xf numFmtId="169" fontId="2" fillId="0" borderId="7" xfId="0" applyNumberFormat="1" applyFont="1" applyBorder="1" applyAlignment="1">
      <alignment horizontal="right"/>
    </xf>
    <xf numFmtId="169" fontId="2" fillId="0" borderId="8" xfId="0" applyNumberFormat="1" applyFont="1" applyBorder="1" applyAlignment="1">
      <alignment horizontal="right"/>
    </xf>
    <xf numFmtId="169" fontId="2" fillId="0" borderId="3" xfId="0" applyNumberFormat="1" applyFont="1" applyBorder="1" applyAlignment="1">
      <alignment horizontal="right"/>
    </xf>
    <xf numFmtId="169" fontId="3" fillId="0" borderId="3" xfId="0" applyNumberFormat="1" applyFont="1" applyBorder="1" applyAlignment="1" applyProtection="1">
      <alignment horizontal="right"/>
      <protection locked="0"/>
    </xf>
    <xf numFmtId="169" fontId="2" fillId="0" borderId="4" xfId="0" applyNumberFormat="1" applyFont="1" applyBorder="1" applyAlignment="1">
      <alignment horizontal="right"/>
    </xf>
    <xf numFmtId="169" fontId="2" fillId="0" borderId="34" xfId="0" applyNumberFormat="1" applyFont="1" applyBorder="1" applyAlignment="1">
      <alignment horizontal="right"/>
    </xf>
    <xf numFmtId="169" fontId="2" fillId="0" borderId="22" xfId="0" applyNumberFormat="1" applyFont="1" applyBorder="1" applyAlignment="1">
      <alignment horizontal="right"/>
    </xf>
    <xf numFmtId="169" fontId="2" fillId="0" borderId="32" xfId="0" applyNumberFormat="1" applyFont="1" applyBorder="1" applyAlignment="1">
      <alignment horizontal="right"/>
    </xf>
    <xf numFmtId="169" fontId="2" fillId="0" borderId="1" xfId="0" applyNumberFormat="1" applyFont="1" applyBorder="1" applyAlignment="1">
      <alignment horizontal="right"/>
    </xf>
    <xf numFmtId="169" fontId="2" fillId="0" borderId="2" xfId="0" applyNumberFormat="1" applyFont="1" applyBorder="1" applyAlignment="1">
      <alignment horizontal="right"/>
    </xf>
    <xf numFmtId="169" fontId="2" fillId="0" borderId="9" xfId="0" applyNumberFormat="1" applyFont="1" applyBorder="1" applyAlignment="1">
      <alignment horizontal="right"/>
    </xf>
    <xf numFmtId="169" fontId="2" fillId="0" borderId="10" xfId="0" applyNumberFormat="1" applyFont="1" applyBorder="1" applyAlignment="1">
      <alignment horizontal="right"/>
    </xf>
    <xf numFmtId="169" fontId="3" fillId="2" borderId="3" xfId="0" applyNumberFormat="1" applyFont="1" applyFill="1" applyBorder="1" applyAlignment="1" applyProtection="1">
      <alignment horizontal="right"/>
      <protection locked="0"/>
    </xf>
    <xf numFmtId="169" fontId="3" fillId="0" borderId="3" xfId="0" applyNumberFormat="1" applyFont="1" applyBorder="1" applyAlignment="1">
      <alignment horizontal="right"/>
    </xf>
    <xf numFmtId="169" fontId="3" fillId="2" borderId="4" xfId="0" applyNumberFormat="1" applyFont="1" applyFill="1" applyBorder="1" applyAlignment="1" applyProtection="1">
      <alignment horizontal="right"/>
      <protection locked="0"/>
    </xf>
    <xf numFmtId="169" fontId="2" fillId="0" borderId="2" xfId="0" applyNumberFormat="1" applyFont="1" applyBorder="1"/>
    <xf numFmtId="169" fontId="2" fillId="0" borderId="1" xfId="0" applyNumberFormat="1" applyFont="1" applyBorder="1"/>
    <xf numFmtId="169" fontId="2" fillId="0" borderId="10" xfId="0" applyNumberFormat="1" applyFont="1" applyBorder="1"/>
    <xf numFmtId="169" fontId="2" fillId="0" borderId="0" xfId="0" applyNumberFormat="1" applyFont="1"/>
    <xf numFmtId="165" fontId="2" fillId="0" borderId="10" xfId="0" applyNumberFormat="1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top" wrapText="1"/>
    </xf>
    <xf numFmtId="0" fontId="6" fillId="0" borderId="14" xfId="0" applyFont="1" applyBorder="1" applyAlignment="1">
      <alignment horizontal="center" vertical="top" wrapText="1"/>
    </xf>
    <xf numFmtId="0" fontId="7" fillId="0" borderId="0" xfId="0" applyFont="1" applyAlignment="1">
      <alignment horizontal="right" wrapText="1"/>
    </xf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125"/>
  <sheetViews>
    <sheetView showGridLines="0" tabSelected="1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4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2.95" customHeight="1" x14ac:dyDescent="0.2">
      <c r="A10" s="47" t="s">
        <v>37</v>
      </c>
      <c r="B10" s="92">
        <v>58640000</v>
      </c>
      <c r="C10" s="92"/>
      <c r="D10" s="92"/>
      <c r="E10" s="92">
        <f t="shared" ref="E10:E15" si="0">$B10      +$C10      +$D10</f>
        <v>58640000</v>
      </c>
      <c r="F10" s="93">
        <v>58640000</v>
      </c>
      <c r="G10" s="94">
        <v>58640000</v>
      </c>
      <c r="H10" s="93">
        <v>6570000</v>
      </c>
      <c r="I10" s="94">
        <v>3484325</v>
      </c>
      <c r="J10" s="93"/>
      <c r="K10" s="94"/>
      <c r="L10" s="93"/>
      <c r="M10" s="94"/>
      <c r="N10" s="93"/>
      <c r="O10" s="94"/>
      <c r="P10" s="93">
        <f t="shared" ref="P10:P15" si="1">$H10      +$J10      +$L10      +$N10</f>
        <v>6570000</v>
      </c>
      <c r="Q10" s="94">
        <f t="shared" ref="Q10:Q15" si="2">$I10      +$K10      +$M10      +$O10</f>
        <v>3484325</v>
      </c>
      <c r="R10" s="48">
        <f t="shared" ref="R10:R15" si="3">IF(($H10      =0),0,((($H10      -$H10      )/$H10      )*100))</f>
        <v>0</v>
      </c>
      <c r="S10" s="49">
        <f t="shared" ref="S10:S15" si="4">IF(($I10      =0),0,((($I10      -$I10      )/$I10      )*100))</f>
        <v>0</v>
      </c>
      <c r="T10" s="48">
        <f t="shared" ref="T10:T14" si="5">IF(($E10      =0),0,(($P10      /$E10      )*100))</f>
        <v>11.203956343792633</v>
      </c>
      <c r="U10" s="50">
        <f t="shared" ref="U10:U14" si="6">IF(($E10      =0),0,(($Q10      /$E10      )*100))</f>
        <v>5.9418912005457027</v>
      </c>
      <c r="V10" s="93">
        <v>0</v>
      </c>
      <c r="W10" s="94" t="s">
        <v>36</v>
      </c>
    </row>
    <row r="11" spans="1:23" ht="12.95" customHeight="1" x14ac:dyDescent="0.2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2.95" customHeight="1" x14ac:dyDescent="0.2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2.95" customHeight="1" x14ac:dyDescent="0.2">
      <c r="A13" s="47" t="s">
        <v>40</v>
      </c>
      <c r="B13" s="92">
        <v>47869000</v>
      </c>
      <c r="C13" s="92"/>
      <c r="D13" s="92"/>
      <c r="E13" s="92">
        <f t="shared" si="0"/>
        <v>47869000</v>
      </c>
      <c r="F13" s="93">
        <v>47869000</v>
      </c>
      <c r="G13" s="94">
        <v>10000000</v>
      </c>
      <c r="H13" s="93">
        <v>3137000</v>
      </c>
      <c r="I13" s="94"/>
      <c r="J13" s="93"/>
      <c r="K13" s="94"/>
      <c r="L13" s="93"/>
      <c r="M13" s="94"/>
      <c r="N13" s="93"/>
      <c r="O13" s="94"/>
      <c r="P13" s="93">
        <f t="shared" si="1"/>
        <v>3137000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6.553301719275523</v>
      </c>
      <c r="U13" s="50">
        <f t="shared" si="6"/>
        <v>0</v>
      </c>
      <c r="V13" s="93">
        <v>0</v>
      </c>
      <c r="W13" s="94" t="s">
        <v>36</v>
      </c>
    </row>
    <row r="14" spans="1:23" ht="12.95" customHeight="1" x14ac:dyDescent="0.2">
      <c r="A14" s="47" t="s">
        <v>41</v>
      </c>
      <c r="B14" s="92">
        <v>2700000</v>
      </c>
      <c r="C14" s="92"/>
      <c r="D14" s="92"/>
      <c r="E14" s="92">
        <f t="shared" si="0"/>
        <v>2700000</v>
      </c>
      <c r="F14" s="93">
        <v>2700000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2.95" customHeight="1" x14ac:dyDescent="0.2">
      <c r="A15" s="51" t="s">
        <v>42</v>
      </c>
      <c r="B15" s="95">
        <f>SUM(B9:B14)</f>
        <v>109209000</v>
      </c>
      <c r="C15" s="95">
        <f>SUM(C9:C14)</f>
        <v>0</v>
      </c>
      <c r="D15" s="95"/>
      <c r="E15" s="95">
        <f t="shared" si="0"/>
        <v>109209000</v>
      </c>
      <c r="F15" s="96">
        <f t="shared" ref="F15:O15" si="7">SUM(F9:F14)</f>
        <v>109209000</v>
      </c>
      <c r="G15" s="97">
        <f t="shared" si="7"/>
        <v>68640000</v>
      </c>
      <c r="H15" s="96">
        <f t="shared" si="7"/>
        <v>9707000</v>
      </c>
      <c r="I15" s="97">
        <f t="shared" si="7"/>
        <v>3484325</v>
      </c>
      <c r="J15" s="96">
        <f t="shared" si="7"/>
        <v>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9707000</v>
      </c>
      <c r="Q15" s="97">
        <f t="shared" si="2"/>
        <v>3484325</v>
      </c>
      <c r="R15" s="52">
        <f t="shared" si="3"/>
        <v>0</v>
      </c>
      <c r="S15" s="53">
        <f t="shared" si="4"/>
        <v>0</v>
      </c>
      <c r="T15" s="52">
        <f>IF((SUM($E9:$E13))=0,0,(P15/(SUM($E9:$E13))*100))</f>
        <v>9.1137838116966652</v>
      </c>
      <c r="U15" s="54">
        <f>IF((SUM($E9:$E13))=0,0,(Q15/(SUM($E9:$E13))*100))</f>
        <v>3.2713902111558646</v>
      </c>
      <c r="V15" s="96">
        <f>SUM(V9:V14)</f>
        <v>0</v>
      </c>
      <c r="W15" s="97" t="s">
        <v>36</v>
      </c>
    </row>
    <row r="16" spans="1:23" ht="12.95" customHeight="1" x14ac:dyDescent="0.2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=0),0,((($H17      -$H17      )/$H17      )*100))</f>
        <v>0</v>
      </c>
      <c r="S17" s="49">
        <f t="shared" ref="S17:S24" si="12">IF(($I17      =0),0,((($I17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2.95" customHeight="1" x14ac:dyDescent="0.2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2.95" customHeight="1" x14ac:dyDescent="0.2">
      <c r="A19" s="47" t="s">
        <v>46</v>
      </c>
      <c r="B19" s="92">
        <v>15900000</v>
      </c>
      <c r="C19" s="92"/>
      <c r="D19" s="92"/>
      <c r="E19" s="92">
        <f t="shared" si="8"/>
        <v>15900000</v>
      </c>
      <c r="F19" s="93">
        <v>15900000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2.95" customHeight="1" x14ac:dyDescent="0.2">
      <c r="A20" s="47" t="s">
        <v>47</v>
      </c>
      <c r="B20" s="92">
        <v>12458000</v>
      </c>
      <c r="C20" s="92"/>
      <c r="D20" s="92"/>
      <c r="E20" s="92">
        <f t="shared" si="8"/>
        <v>12458000</v>
      </c>
      <c r="F20" s="93">
        <v>12458000</v>
      </c>
      <c r="G20" s="94">
        <v>12458000</v>
      </c>
      <c r="H20" s="93">
        <v>2413000</v>
      </c>
      <c r="I20" s="94"/>
      <c r="J20" s="93"/>
      <c r="K20" s="94"/>
      <c r="L20" s="93"/>
      <c r="M20" s="94"/>
      <c r="N20" s="93"/>
      <c r="O20" s="94"/>
      <c r="P20" s="93">
        <f t="shared" si="9"/>
        <v>2413000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19.369080109166799</v>
      </c>
      <c r="U20" s="50">
        <f t="shared" si="14"/>
        <v>0</v>
      </c>
      <c r="V20" s="93">
        <v>0</v>
      </c>
      <c r="W20" s="94" t="s">
        <v>36</v>
      </c>
    </row>
    <row r="21" spans="1:23" ht="12.95" customHeight="1" x14ac:dyDescent="0.2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2.95" customHeight="1" x14ac:dyDescent="0.2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2.95" customHeight="1" x14ac:dyDescent="0.2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2.95" customHeight="1" x14ac:dyDescent="0.2">
      <c r="A24" s="51" t="s">
        <v>42</v>
      </c>
      <c r="B24" s="95">
        <f>SUM(B17:B23)</f>
        <v>28358000</v>
      </c>
      <c r="C24" s="95">
        <f>SUM(C17:C23)</f>
        <v>0</v>
      </c>
      <c r="D24" s="95"/>
      <c r="E24" s="95">
        <f t="shared" si="8"/>
        <v>28358000</v>
      </c>
      <c r="F24" s="96">
        <f t="shared" ref="F24:O24" si="15">SUM(F17:F23)</f>
        <v>28358000</v>
      </c>
      <c r="G24" s="97">
        <f t="shared" si="15"/>
        <v>12458000</v>
      </c>
      <c r="H24" s="96">
        <f t="shared" si="15"/>
        <v>2413000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2413000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19.369080109166799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2.95" customHeight="1" x14ac:dyDescent="0.2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2.95" customHeight="1" x14ac:dyDescent="0.2">
      <c r="A28" s="47" t="s">
        <v>54</v>
      </c>
      <c r="B28" s="92">
        <v>257603000</v>
      </c>
      <c r="C28" s="92"/>
      <c r="D28" s="92"/>
      <c r="E28" s="92">
        <f>$B28      +$C28      +$D28</f>
        <v>257603000</v>
      </c>
      <c r="F28" s="93">
        <v>257603000</v>
      </c>
      <c r="G28" s="94">
        <v>87585000</v>
      </c>
      <c r="H28" s="93">
        <v>83865000</v>
      </c>
      <c r="I28" s="94">
        <v>31220125</v>
      </c>
      <c r="J28" s="93"/>
      <c r="K28" s="94"/>
      <c r="L28" s="93"/>
      <c r="M28" s="94"/>
      <c r="N28" s="93"/>
      <c r="O28" s="94"/>
      <c r="P28" s="93">
        <f>$H28      +$J28      +$L28      +$N28</f>
        <v>83865000</v>
      </c>
      <c r="Q28" s="94">
        <f>$I28      +$K28      +$M28      +$O28</f>
        <v>31220125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32.555909674964965</v>
      </c>
      <c r="U28" s="50">
        <f>IF(($E28      =0),0,(($Q28      /$E28      )*100))</f>
        <v>12.119472599309791</v>
      </c>
      <c r="V28" s="93">
        <v>0</v>
      </c>
      <c r="W28" s="94" t="s">
        <v>36</v>
      </c>
    </row>
    <row r="29" spans="1:23" ht="12.95" customHeight="1" x14ac:dyDescent="0.2">
      <c r="A29" s="47" t="s">
        <v>55</v>
      </c>
      <c r="B29" s="92">
        <v>10432000</v>
      </c>
      <c r="C29" s="92"/>
      <c r="D29" s="92"/>
      <c r="E29" s="92">
        <f>$B29      +$C29      +$D29</f>
        <v>10432000</v>
      </c>
      <c r="F29" s="93">
        <v>10432000</v>
      </c>
      <c r="G29" s="94">
        <v>1909000</v>
      </c>
      <c r="H29" s="93">
        <v>1418000</v>
      </c>
      <c r="I29" s="94">
        <v>-1909000</v>
      </c>
      <c r="J29" s="93"/>
      <c r="K29" s="94"/>
      <c r="L29" s="93"/>
      <c r="M29" s="94"/>
      <c r="N29" s="93"/>
      <c r="O29" s="94"/>
      <c r="P29" s="93">
        <f>$H29      +$J29      +$L29      +$N29</f>
        <v>1418000</v>
      </c>
      <c r="Q29" s="94">
        <f>$I29      +$K29      +$M29      +$O29</f>
        <v>-1909000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13.592791411042946</v>
      </c>
      <c r="U29" s="50">
        <f>IF(($E29      =0),0,(($Q29      /$E29      )*100))</f>
        <v>-18.299463190184049</v>
      </c>
      <c r="V29" s="93">
        <v>0</v>
      </c>
      <c r="W29" s="94" t="s">
        <v>36</v>
      </c>
    </row>
    <row r="30" spans="1:23" ht="12.95" customHeight="1" x14ac:dyDescent="0.2">
      <c r="A30" s="51" t="s">
        <v>42</v>
      </c>
      <c r="B30" s="95">
        <f>SUM(B26:B29)</f>
        <v>268035000</v>
      </c>
      <c r="C30" s="95">
        <f>SUM(C26:C29)</f>
        <v>0</v>
      </c>
      <c r="D30" s="95"/>
      <c r="E30" s="95">
        <f>$B30      +$C30      +$D30</f>
        <v>268035000</v>
      </c>
      <c r="F30" s="96">
        <f t="shared" ref="F30:O30" si="16">SUM(F26:F29)</f>
        <v>268035000</v>
      </c>
      <c r="G30" s="97">
        <f t="shared" si="16"/>
        <v>89494000</v>
      </c>
      <c r="H30" s="96">
        <f t="shared" si="16"/>
        <v>85283000</v>
      </c>
      <c r="I30" s="97">
        <f t="shared" si="16"/>
        <v>29311125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85283000</v>
      </c>
      <c r="Q30" s="97">
        <f>$I30      +$K30      +$M30      +$O30</f>
        <v>29311125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31.817859607887026</v>
      </c>
      <c r="U30" s="54">
        <f>IF($E30   =0,0,($Q30   /$E30   )*100)</f>
        <v>10.935558788964128</v>
      </c>
      <c r="V30" s="96">
        <f>SUM(V26:V29)</f>
        <v>0</v>
      </c>
      <c r="W30" s="97" t="s">
        <v>36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37682000</v>
      </c>
      <c r="C32" s="92"/>
      <c r="D32" s="92"/>
      <c r="E32" s="92">
        <f>$B32      +$C32      +$D32</f>
        <v>37682000</v>
      </c>
      <c r="F32" s="93">
        <v>37682000</v>
      </c>
      <c r="G32" s="94">
        <v>9422000</v>
      </c>
      <c r="H32" s="93">
        <v>12986000</v>
      </c>
      <c r="I32" s="94">
        <v>2472034</v>
      </c>
      <c r="J32" s="93"/>
      <c r="K32" s="94"/>
      <c r="L32" s="93"/>
      <c r="M32" s="94"/>
      <c r="N32" s="93"/>
      <c r="O32" s="94"/>
      <c r="P32" s="93">
        <f>$H32      +$J32      +$L32      +$N32</f>
        <v>12986000</v>
      </c>
      <c r="Q32" s="94">
        <f>$I32      +$K32      +$M32      +$O32</f>
        <v>2472034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34.46207738442758</v>
      </c>
      <c r="U32" s="50">
        <f>IF(($E32      =0),0,(($Q32      /$E32      )*100))</f>
        <v>6.5602515790032374</v>
      </c>
      <c r="V32" s="93">
        <v>0</v>
      </c>
      <c r="W32" s="94" t="s">
        <v>36</v>
      </c>
    </row>
    <row r="33" spans="1:23" ht="12.95" customHeight="1" x14ac:dyDescent="0.2">
      <c r="A33" s="51" t="s">
        <v>42</v>
      </c>
      <c r="B33" s="95">
        <f>B32</f>
        <v>37682000</v>
      </c>
      <c r="C33" s="95">
        <f>C32</f>
        <v>0</v>
      </c>
      <c r="D33" s="95"/>
      <c r="E33" s="95">
        <f>$B33      +$C33      +$D33</f>
        <v>37682000</v>
      </c>
      <c r="F33" s="96">
        <f t="shared" ref="F33:O33" si="17">F32</f>
        <v>37682000</v>
      </c>
      <c r="G33" s="97">
        <f t="shared" si="17"/>
        <v>9422000</v>
      </c>
      <c r="H33" s="96">
        <f t="shared" si="17"/>
        <v>12986000</v>
      </c>
      <c r="I33" s="97">
        <f t="shared" si="17"/>
        <v>2472034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12986000</v>
      </c>
      <c r="Q33" s="97">
        <f>$I33      +$K33      +$M33      +$O33</f>
        <v>2472034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34.46207738442758</v>
      </c>
      <c r="U33" s="54">
        <f>IF($E33   =0,0,($Q33   /$E33   )*100)</f>
        <v>6.5602515790032374</v>
      </c>
      <c r="V33" s="96">
        <f>V32</f>
        <v>0</v>
      </c>
      <c r="W33" s="97" t="s">
        <v>36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96543000</v>
      </c>
      <c r="C35" s="92"/>
      <c r="D35" s="92"/>
      <c r="E35" s="92">
        <f t="shared" ref="E35:E40" si="18">$B35      +$C35      +$D35</f>
        <v>96543000</v>
      </c>
      <c r="F35" s="93">
        <v>96543000</v>
      </c>
      <c r="G35" s="94">
        <v>2000000</v>
      </c>
      <c r="H35" s="93">
        <v>5126000</v>
      </c>
      <c r="I35" s="94">
        <v>644715</v>
      </c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5126000</v>
      </c>
      <c r="Q35" s="94">
        <f t="shared" ref="Q35:Q40" si="20">$I35      +$K35      +$M35      +$O35</f>
        <v>644715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5.3095511844463088</v>
      </c>
      <c r="U35" s="50">
        <f t="shared" ref="U35:U39" si="24">IF(($E35      =0),0,(($Q35      /$E35      )*100))</f>
        <v>0.66780087629346507</v>
      </c>
      <c r="V35" s="93">
        <v>0</v>
      </c>
      <c r="W35" s="94" t="s">
        <v>36</v>
      </c>
    </row>
    <row r="36" spans="1:23" ht="12.95" customHeight="1" x14ac:dyDescent="0.2">
      <c r="A36" s="47" t="s">
        <v>60</v>
      </c>
      <c r="B36" s="92">
        <v>571914000</v>
      </c>
      <c r="C36" s="92"/>
      <c r="D36" s="92"/>
      <c r="E36" s="92">
        <f t="shared" si="18"/>
        <v>571914000</v>
      </c>
      <c r="F36" s="93">
        <v>571914000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2.95" customHeight="1" x14ac:dyDescent="0.2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2.95" customHeight="1" x14ac:dyDescent="0.2">
      <c r="A38" s="47" t="s">
        <v>62</v>
      </c>
      <c r="B38" s="92">
        <v>17292000</v>
      </c>
      <c r="C38" s="92"/>
      <c r="D38" s="92"/>
      <c r="E38" s="92">
        <f t="shared" si="18"/>
        <v>17292000</v>
      </c>
      <c r="F38" s="93">
        <v>17292000</v>
      </c>
      <c r="G38" s="94">
        <v>5000000</v>
      </c>
      <c r="H38" s="93">
        <v>2166000</v>
      </c>
      <c r="I38" s="94">
        <v>2513520</v>
      </c>
      <c r="J38" s="93"/>
      <c r="K38" s="94"/>
      <c r="L38" s="93"/>
      <c r="M38" s="94"/>
      <c r="N38" s="93"/>
      <c r="O38" s="94"/>
      <c r="P38" s="93">
        <f t="shared" si="19"/>
        <v>2166000</v>
      </c>
      <c r="Q38" s="94">
        <f t="shared" si="20"/>
        <v>2513520</v>
      </c>
      <c r="R38" s="48">
        <f t="shared" si="21"/>
        <v>0</v>
      </c>
      <c r="S38" s="49">
        <f t="shared" si="22"/>
        <v>0</v>
      </c>
      <c r="T38" s="48">
        <f t="shared" si="23"/>
        <v>12.526023594725885</v>
      </c>
      <c r="U38" s="50">
        <f t="shared" si="24"/>
        <v>14.535739070090214</v>
      </c>
      <c r="V38" s="93">
        <v>0</v>
      </c>
      <c r="W38" s="94" t="s">
        <v>36</v>
      </c>
    </row>
    <row r="39" spans="1:23" ht="12.95" customHeight="1" x14ac:dyDescent="0.2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2.95" customHeight="1" x14ac:dyDescent="0.2">
      <c r="A40" s="51" t="s">
        <v>42</v>
      </c>
      <c r="B40" s="95">
        <f>SUM(B35:B39)</f>
        <v>685749000</v>
      </c>
      <c r="C40" s="95">
        <f>SUM(C35:C39)</f>
        <v>0</v>
      </c>
      <c r="D40" s="95"/>
      <c r="E40" s="95">
        <f t="shared" si="18"/>
        <v>685749000</v>
      </c>
      <c r="F40" s="96">
        <f t="shared" ref="F40:O40" si="25">SUM(F35:F39)</f>
        <v>685749000</v>
      </c>
      <c r="G40" s="97">
        <f t="shared" si="25"/>
        <v>7000000</v>
      </c>
      <c r="H40" s="96">
        <f t="shared" si="25"/>
        <v>7292000</v>
      </c>
      <c r="I40" s="97">
        <f t="shared" si="25"/>
        <v>3158235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7292000</v>
      </c>
      <c r="Q40" s="97">
        <f t="shared" si="20"/>
        <v>3158235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6.4057627267536343</v>
      </c>
      <c r="U40" s="54">
        <f>IF((+$E35+$E38) =0,0,(Q40   /(+$E35+$E38) )*100)</f>
        <v>2.774397153775201</v>
      </c>
      <c r="V40" s="96">
        <f>SUM(V35:V39)</f>
        <v>0</v>
      </c>
      <c r="W40" s="97" t="s">
        <v>36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2.95" customHeight="1" x14ac:dyDescent="0.2">
      <c r="A43" s="47" t="s">
        <v>66</v>
      </c>
      <c r="B43" s="92">
        <v>340000000</v>
      </c>
      <c r="C43" s="92"/>
      <c r="D43" s="92"/>
      <c r="E43" s="92">
        <f t="shared" si="26"/>
        <v>340000000</v>
      </c>
      <c r="F43" s="93">
        <v>340000000</v>
      </c>
      <c r="G43" s="94">
        <v>50000000</v>
      </c>
      <c r="H43" s="93">
        <v>11172000</v>
      </c>
      <c r="I43" s="94"/>
      <c r="J43" s="93"/>
      <c r="K43" s="94"/>
      <c r="L43" s="93"/>
      <c r="M43" s="94"/>
      <c r="N43" s="93"/>
      <c r="O43" s="94"/>
      <c r="P43" s="93">
        <f t="shared" si="27"/>
        <v>11172000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3.2858823529411767</v>
      </c>
      <c r="U43" s="50">
        <f t="shared" si="32"/>
        <v>0</v>
      </c>
      <c r="V43" s="93">
        <v>0</v>
      </c>
      <c r="W43" s="94" t="s">
        <v>36</v>
      </c>
    </row>
    <row r="44" spans="1:23" ht="12.95" customHeight="1" x14ac:dyDescent="0.2">
      <c r="A44" s="47" t="s">
        <v>67</v>
      </c>
      <c r="B44" s="92">
        <v>247189000</v>
      </c>
      <c r="C44" s="92"/>
      <c r="D44" s="92"/>
      <c r="E44" s="92">
        <f t="shared" si="26"/>
        <v>247189000</v>
      </c>
      <c r="F44" s="93">
        <v>247189000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2.95" customHeight="1" x14ac:dyDescent="0.2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2.95" customHeight="1" x14ac:dyDescent="0.2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2.95" hidden="1" customHeight="1" x14ac:dyDescent="0.2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2.95" customHeight="1" x14ac:dyDescent="0.2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2.95" customHeight="1" x14ac:dyDescent="0.2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2.95" customHeight="1" x14ac:dyDescent="0.2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2.95" customHeight="1" x14ac:dyDescent="0.2">
      <c r="A51" s="47" t="s">
        <v>74</v>
      </c>
      <c r="B51" s="92">
        <v>408630000</v>
      </c>
      <c r="C51" s="92"/>
      <c r="D51" s="92"/>
      <c r="E51" s="92">
        <f t="shared" si="26"/>
        <v>408630000</v>
      </c>
      <c r="F51" s="93">
        <v>408630000</v>
      </c>
      <c r="G51" s="94">
        <v>125000000</v>
      </c>
      <c r="H51" s="93">
        <v>66839000</v>
      </c>
      <c r="I51" s="94">
        <v>17137532</v>
      </c>
      <c r="J51" s="93"/>
      <c r="K51" s="94"/>
      <c r="L51" s="93"/>
      <c r="M51" s="94"/>
      <c r="N51" s="93"/>
      <c r="O51" s="94"/>
      <c r="P51" s="93">
        <f t="shared" si="27"/>
        <v>66839000</v>
      </c>
      <c r="Q51" s="94">
        <f t="shared" si="28"/>
        <v>17137532</v>
      </c>
      <c r="R51" s="48">
        <f t="shared" si="29"/>
        <v>0</v>
      </c>
      <c r="S51" s="49">
        <f t="shared" si="30"/>
        <v>0</v>
      </c>
      <c r="T51" s="48">
        <f t="shared" si="31"/>
        <v>16.356850940949023</v>
      </c>
      <c r="U51" s="50">
        <f t="shared" si="32"/>
        <v>4.1938996157893449</v>
      </c>
      <c r="V51" s="93">
        <v>0</v>
      </c>
      <c r="W51" s="94" t="s">
        <v>36</v>
      </c>
    </row>
    <row r="52" spans="1:23" ht="12.95" customHeight="1" x14ac:dyDescent="0.2">
      <c r="A52" s="47" t="s">
        <v>75</v>
      </c>
      <c r="B52" s="92">
        <v>80000000</v>
      </c>
      <c r="C52" s="92"/>
      <c r="D52" s="92"/>
      <c r="E52" s="92">
        <f t="shared" si="26"/>
        <v>80000000</v>
      </c>
      <c r="F52" s="93">
        <v>80000000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2.95" customHeight="1" x14ac:dyDescent="0.2">
      <c r="A53" s="51" t="s">
        <v>42</v>
      </c>
      <c r="B53" s="95">
        <f>SUM(B42:B52)</f>
        <v>1075819000</v>
      </c>
      <c r="C53" s="95">
        <f>SUM(C42:C52)</f>
        <v>0</v>
      </c>
      <c r="D53" s="95"/>
      <c r="E53" s="95">
        <f t="shared" si="26"/>
        <v>1075819000</v>
      </c>
      <c r="F53" s="96">
        <f t="shared" ref="F53:O53" si="33">SUM(F42:F52)</f>
        <v>1075819000</v>
      </c>
      <c r="G53" s="97">
        <f t="shared" si="33"/>
        <v>175000000</v>
      </c>
      <c r="H53" s="96">
        <f t="shared" si="33"/>
        <v>78011000</v>
      </c>
      <c r="I53" s="97">
        <f t="shared" si="33"/>
        <v>17137532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78011000</v>
      </c>
      <c r="Q53" s="97">
        <f t="shared" si="28"/>
        <v>17137532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10.420501449314081</v>
      </c>
      <c r="U53" s="54">
        <f>IF((+$E43+$E45+$E47+$E48+$E51) =0,0,(Q53   /(+$E43+$E45+$E47+$E48+$E51) )*100)</f>
        <v>2.2891858461456258</v>
      </c>
      <c r="V53" s="96">
        <f>SUM(V42:V52)</f>
        <v>0</v>
      </c>
      <c r="W53" s="97" t="s">
        <v>36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2.95" customHeight="1" x14ac:dyDescent="0.2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2.95" hidden="1" customHeight="1" x14ac:dyDescent="0.2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2.95" hidden="1" customHeight="1" x14ac:dyDescent="0.2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2.95" customHeight="1" x14ac:dyDescent="0.2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2.95" customHeight="1" x14ac:dyDescent="0.2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2.95" customHeight="1" x14ac:dyDescent="0.2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2.95" customHeight="1" x14ac:dyDescent="0.2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2204852000</v>
      </c>
      <c r="C67" s="104">
        <f>SUM(C9:C14,C17:C23,C26:C29,C32,C35:C39,C42:C52,C55:C58,C61:C65)</f>
        <v>0</v>
      </c>
      <c r="D67" s="104"/>
      <c r="E67" s="104">
        <f t="shared" si="35"/>
        <v>2204852000</v>
      </c>
      <c r="F67" s="105">
        <f t="shared" ref="F67:O67" si="43">SUM(F9:F14,F17:F23,F26:F29,F32,F35:F39,F42:F52,F55:F58,F61:F65)</f>
        <v>2204852000</v>
      </c>
      <c r="G67" s="106">
        <f t="shared" si="43"/>
        <v>362014000</v>
      </c>
      <c r="H67" s="105">
        <f t="shared" si="43"/>
        <v>195692000</v>
      </c>
      <c r="I67" s="106">
        <f t="shared" si="43"/>
        <v>55563251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195692000</v>
      </c>
      <c r="Q67" s="106">
        <f t="shared" si="37"/>
        <v>55563251</v>
      </c>
      <c r="R67" s="61">
        <f t="shared" si="38"/>
        <v>0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15.20352344600353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4.31676915415387</v>
      </c>
      <c r="V67" s="105">
        <f>SUM(V9:V14,V17:V23,V26:V29,V32,V35:V39,V42:V52,V55:V58,V61:V65)</f>
        <v>0</v>
      </c>
      <c r="W67" s="106" t="s">
        <v>36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2109366000</v>
      </c>
      <c r="C69" s="92"/>
      <c r="D69" s="92"/>
      <c r="E69" s="92">
        <f>$B69      +$C69      +$D69</f>
        <v>2109366000</v>
      </c>
      <c r="F69" s="93">
        <v>2109366000</v>
      </c>
      <c r="G69" s="94">
        <v>571225000</v>
      </c>
      <c r="H69" s="93">
        <v>329448000</v>
      </c>
      <c r="I69" s="94">
        <v>212941143</v>
      </c>
      <c r="J69" s="93"/>
      <c r="K69" s="94"/>
      <c r="L69" s="93"/>
      <c r="M69" s="94"/>
      <c r="N69" s="93"/>
      <c r="O69" s="94"/>
      <c r="P69" s="93">
        <f>$H69      +$J69      +$L69      +$N69</f>
        <v>329448000</v>
      </c>
      <c r="Q69" s="94">
        <f>$I69      +$K69      +$M69      +$O69</f>
        <v>212941143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15.618342193815582</v>
      </c>
      <c r="U69" s="50">
        <f>IF(($E69      =0),0,(($Q69      /$E69      )*100))</f>
        <v>10.095030592130525</v>
      </c>
      <c r="V69" s="93">
        <v>0</v>
      </c>
      <c r="W69" s="94" t="s">
        <v>36</v>
      </c>
    </row>
    <row r="70" spans="1:23" ht="12.95" customHeight="1" x14ac:dyDescent="0.2">
      <c r="A70" s="56" t="s">
        <v>42</v>
      </c>
      <c r="B70" s="101">
        <f>B69</f>
        <v>2109366000</v>
      </c>
      <c r="C70" s="101">
        <f>C69</f>
        <v>0</v>
      </c>
      <c r="D70" s="101"/>
      <c r="E70" s="101">
        <f>$B70      +$C70      +$D70</f>
        <v>2109366000</v>
      </c>
      <c r="F70" s="102">
        <f t="shared" ref="F70:O70" si="44">F69</f>
        <v>2109366000</v>
      </c>
      <c r="G70" s="103">
        <f t="shared" si="44"/>
        <v>571225000</v>
      </c>
      <c r="H70" s="102">
        <f t="shared" si="44"/>
        <v>329448000</v>
      </c>
      <c r="I70" s="103">
        <f t="shared" si="44"/>
        <v>212941143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329448000</v>
      </c>
      <c r="Q70" s="103">
        <f>$I70      +$K70      +$M70      +$O70</f>
        <v>212941143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15.618342193815582</v>
      </c>
      <c r="U70" s="59">
        <f>IF($E70   =0,0,($Q70   /$E70 )*100)</f>
        <v>10.095030592130525</v>
      </c>
      <c r="V70" s="102">
        <f>V69</f>
        <v>0</v>
      </c>
      <c r="W70" s="103" t="s">
        <v>36</v>
      </c>
    </row>
    <row r="71" spans="1:23" ht="12.95" customHeight="1" x14ac:dyDescent="0.2">
      <c r="A71" s="60" t="s">
        <v>87</v>
      </c>
      <c r="B71" s="104">
        <f>B69</f>
        <v>2109366000</v>
      </c>
      <c r="C71" s="104">
        <f>C69</f>
        <v>0</v>
      </c>
      <c r="D71" s="104"/>
      <c r="E71" s="104">
        <f>$B71      +$C71      +$D71</f>
        <v>2109366000</v>
      </c>
      <c r="F71" s="105">
        <f t="shared" ref="F71:O71" si="45">F69</f>
        <v>2109366000</v>
      </c>
      <c r="G71" s="106">
        <f t="shared" si="45"/>
        <v>571225000</v>
      </c>
      <c r="H71" s="105">
        <f t="shared" si="45"/>
        <v>329448000</v>
      </c>
      <c r="I71" s="106">
        <f t="shared" si="45"/>
        <v>212941143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329448000</v>
      </c>
      <c r="Q71" s="106">
        <f>$I71      +$K71      +$M71      +$O71</f>
        <v>212941143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15.618342193815582</v>
      </c>
      <c r="U71" s="65">
        <f>IF($E71   =0,0,($Q71   /$E71   )*100)</f>
        <v>10.095030592130525</v>
      </c>
      <c r="V71" s="105">
        <f>V69</f>
        <v>0</v>
      </c>
      <c r="W71" s="106" t="s">
        <v>36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4314218000</v>
      </c>
      <c r="C72" s="104">
        <f>SUM(C9:C14,C17:C23,C26:C29,C32,C35:C39,C42:C52,C55:C58,C61:C65,C69)</f>
        <v>0</v>
      </c>
      <c r="D72" s="104"/>
      <c r="E72" s="104">
        <f>$B72      +$C72      +$D72</f>
        <v>4314218000</v>
      </c>
      <c r="F72" s="105">
        <f t="shared" ref="F72:O72" si="46">SUM(F9:F14,F17:F23,F26:F29,F32,F35:F39,F42:F52,F55:F58,F61:F65,F69)</f>
        <v>4314218000</v>
      </c>
      <c r="G72" s="106">
        <f t="shared" si="46"/>
        <v>933239000</v>
      </c>
      <c r="H72" s="105">
        <f t="shared" si="46"/>
        <v>525140000</v>
      </c>
      <c r="I72" s="106">
        <f t="shared" si="46"/>
        <v>268504394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525140000</v>
      </c>
      <c r="Q72" s="106">
        <f>$I72      +$K72      +$M72      +$O72</f>
        <v>268504394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15.461141787979738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7.9052909820801611</v>
      </c>
      <c r="V72" s="105">
        <f>SUM(V9:V14,V17:V23,V26:V29,V32,V35:V39,V42:V52,V55:V58,V61:V65,V69)</f>
        <v>0</v>
      </c>
      <c r="W72" s="106" t="s">
        <v>36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133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134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135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136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137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138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139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140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141</v>
      </c>
    </row>
    <row r="116" spans="1:23" x14ac:dyDescent="0.2">
      <c r="A116" s="29" t="s">
        <v>142</v>
      </c>
    </row>
    <row r="117" spans="1:23" x14ac:dyDescent="0.2">
      <c r="A117" s="29" t="s">
        <v>143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144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145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146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Nw1Y98LWIcylDMtj50IfdbBjml4WnW7160S0EiNQl9LbXXGTj6x2xR9cl2LIdlajteD1vgkDEvs2hI2mIo7p0g==" saltValue="riOhSq1xyrkhvIRry3lur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119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2.95" customHeight="1" x14ac:dyDescent="0.2">
      <c r="A10" s="47" t="s">
        <v>37</v>
      </c>
      <c r="B10" s="92">
        <v>1950000</v>
      </c>
      <c r="C10" s="92"/>
      <c r="D10" s="92"/>
      <c r="E10" s="92">
        <f t="shared" ref="E10:E15" si="0">$B10      +$C10      +$D10</f>
        <v>1950000</v>
      </c>
      <c r="F10" s="93">
        <v>1950000</v>
      </c>
      <c r="G10" s="94">
        <v>1950000</v>
      </c>
      <c r="H10" s="93">
        <v>268000</v>
      </c>
      <c r="I10" s="94">
        <v>268444</v>
      </c>
      <c r="J10" s="93"/>
      <c r="K10" s="94"/>
      <c r="L10" s="93"/>
      <c r="M10" s="94"/>
      <c r="N10" s="93"/>
      <c r="O10" s="94"/>
      <c r="P10" s="93">
        <f t="shared" ref="P10:P15" si="1">$H10      +$J10      +$L10      +$N10</f>
        <v>268000</v>
      </c>
      <c r="Q10" s="94">
        <f t="shared" ref="Q10:Q15" si="2">$I10      +$K10      +$M10      +$O10</f>
        <v>268444</v>
      </c>
      <c r="R10" s="48">
        <f t="shared" ref="R10:R15" si="3">IF(($H10      =0),0,((($H10      -$H10      )/$H10      )*100))</f>
        <v>0</v>
      </c>
      <c r="S10" s="49">
        <f t="shared" ref="S10:S15" si="4">IF(($I10      =0),0,((($I10      -$I10      )/$I10      )*100))</f>
        <v>0</v>
      </c>
      <c r="T10" s="48">
        <f t="shared" ref="T10:T14" si="5">IF(($E10      =0),0,(($P10      /$E10      )*100))</f>
        <v>13.743589743589743</v>
      </c>
      <c r="U10" s="50">
        <f t="shared" ref="U10:U14" si="6">IF(($E10      =0),0,(($Q10      /$E10      )*100))</f>
        <v>13.766358974358974</v>
      </c>
      <c r="V10" s="93">
        <v>0</v>
      </c>
      <c r="W10" s="94" t="s">
        <v>36</v>
      </c>
    </row>
    <row r="11" spans="1:23" ht="12.95" customHeight="1" x14ac:dyDescent="0.2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2.95" customHeight="1" x14ac:dyDescent="0.2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2.95" customHeight="1" x14ac:dyDescent="0.2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2.95" customHeight="1" x14ac:dyDescent="0.2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2.95" customHeight="1" x14ac:dyDescent="0.2">
      <c r="A15" s="51" t="s">
        <v>42</v>
      </c>
      <c r="B15" s="95">
        <f>SUM(B9:B14)</f>
        <v>1950000</v>
      </c>
      <c r="C15" s="95">
        <f>SUM(C9:C14)</f>
        <v>0</v>
      </c>
      <c r="D15" s="95"/>
      <c r="E15" s="95">
        <f t="shared" si="0"/>
        <v>1950000</v>
      </c>
      <c r="F15" s="96">
        <f t="shared" ref="F15:O15" si="7">SUM(F9:F14)</f>
        <v>1950000</v>
      </c>
      <c r="G15" s="97">
        <f t="shared" si="7"/>
        <v>1950000</v>
      </c>
      <c r="H15" s="96">
        <f t="shared" si="7"/>
        <v>268000</v>
      </c>
      <c r="I15" s="97">
        <f t="shared" si="7"/>
        <v>268444</v>
      </c>
      <c r="J15" s="96">
        <f t="shared" si="7"/>
        <v>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268000</v>
      </c>
      <c r="Q15" s="97">
        <f t="shared" si="2"/>
        <v>268444</v>
      </c>
      <c r="R15" s="52">
        <f t="shared" si="3"/>
        <v>0</v>
      </c>
      <c r="S15" s="53">
        <f t="shared" si="4"/>
        <v>0</v>
      </c>
      <c r="T15" s="52">
        <f>IF((SUM($E9:$E13))=0,0,(P15/(SUM($E9:$E13))*100))</f>
        <v>13.743589743589743</v>
      </c>
      <c r="U15" s="54">
        <f>IF((SUM($E9:$E13))=0,0,(Q15/(SUM($E9:$E13))*100))</f>
        <v>13.766358974358974</v>
      </c>
      <c r="V15" s="96">
        <f>SUM(V9:V14)</f>
        <v>0</v>
      </c>
      <c r="W15" s="97" t="s">
        <v>36</v>
      </c>
    </row>
    <row r="16" spans="1:23" ht="12.95" customHeight="1" x14ac:dyDescent="0.2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=0),0,((($H17      -$H17      )/$H17      )*100))</f>
        <v>0</v>
      </c>
      <c r="S17" s="49">
        <f t="shared" ref="S17:S24" si="12">IF(($I17      =0),0,((($I17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2.95" customHeight="1" x14ac:dyDescent="0.2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2.95" customHeight="1" x14ac:dyDescent="0.2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2.95" customHeight="1" x14ac:dyDescent="0.2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2.95" customHeight="1" x14ac:dyDescent="0.2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2.95" customHeight="1" x14ac:dyDescent="0.2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2.95" customHeight="1" x14ac:dyDescent="0.2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2.95" customHeight="1" x14ac:dyDescent="0.2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2.95" customHeight="1" x14ac:dyDescent="0.2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2.95" customHeight="1" x14ac:dyDescent="0.2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2.95" customHeight="1" x14ac:dyDescent="0.2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1629000</v>
      </c>
      <c r="C32" s="92"/>
      <c r="D32" s="92"/>
      <c r="E32" s="92">
        <f>$B32      +$C32      +$D32</f>
        <v>1629000</v>
      </c>
      <c r="F32" s="93">
        <v>1629000</v>
      </c>
      <c r="G32" s="94">
        <v>407000</v>
      </c>
      <c r="H32" s="93">
        <v>351000</v>
      </c>
      <c r="I32" s="94">
        <v>149957</v>
      </c>
      <c r="J32" s="93"/>
      <c r="K32" s="94"/>
      <c r="L32" s="93"/>
      <c r="M32" s="94"/>
      <c r="N32" s="93"/>
      <c r="O32" s="94"/>
      <c r="P32" s="93">
        <f>$H32      +$J32      +$L32      +$N32</f>
        <v>351000</v>
      </c>
      <c r="Q32" s="94">
        <f>$I32      +$K32      +$M32      +$O32</f>
        <v>149957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21.546961325966851</v>
      </c>
      <c r="U32" s="50">
        <f>IF(($E32      =0),0,(($Q32      /$E32      )*100))</f>
        <v>9.2054634745242474</v>
      </c>
      <c r="V32" s="93">
        <v>0</v>
      </c>
      <c r="W32" s="94" t="s">
        <v>36</v>
      </c>
    </row>
    <row r="33" spans="1:23" ht="12.95" customHeight="1" x14ac:dyDescent="0.2">
      <c r="A33" s="51" t="s">
        <v>42</v>
      </c>
      <c r="B33" s="95">
        <f>B32</f>
        <v>1629000</v>
      </c>
      <c r="C33" s="95">
        <f>C32</f>
        <v>0</v>
      </c>
      <c r="D33" s="95"/>
      <c r="E33" s="95">
        <f>$B33      +$C33      +$D33</f>
        <v>1629000</v>
      </c>
      <c r="F33" s="96">
        <f t="shared" ref="F33:O33" si="17">F32</f>
        <v>1629000</v>
      </c>
      <c r="G33" s="97">
        <f t="shared" si="17"/>
        <v>407000</v>
      </c>
      <c r="H33" s="96">
        <f t="shared" si="17"/>
        <v>351000</v>
      </c>
      <c r="I33" s="97">
        <f t="shared" si="17"/>
        <v>149957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351000</v>
      </c>
      <c r="Q33" s="97">
        <f>$I33      +$K33      +$M33      +$O33</f>
        <v>149957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21.546961325966851</v>
      </c>
      <c r="U33" s="54">
        <f>IF($E33   =0,0,($Q33   /$E33   )*100)</f>
        <v>9.2054634745242474</v>
      </c>
      <c r="V33" s="96">
        <f>V32</f>
        <v>0</v>
      </c>
      <c r="W33" s="97" t="s">
        <v>36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2.95" customHeight="1" x14ac:dyDescent="0.2">
      <c r="A36" s="47" t="s">
        <v>60</v>
      </c>
      <c r="B36" s="92">
        <v>111419000</v>
      </c>
      <c r="C36" s="92"/>
      <c r="D36" s="92"/>
      <c r="E36" s="92">
        <f t="shared" si="18"/>
        <v>111419000</v>
      </c>
      <c r="F36" s="93">
        <v>111419000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2.95" customHeight="1" x14ac:dyDescent="0.2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2.95" customHeight="1" x14ac:dyDescent="0.2">
      <c r="A38" s="47" t="s">
        <v>62</v>
      </c>
      <c r="B38" s="92">
        <v>4000000</v>
      </c>
      <c r="C38" s="92"/>
      <c r="D38" s="92"/>
      <c r="E38" s="92">
        <f t="shared" si="18"/>
        <v>4000000</v>
      </c>
      <c r="F38" s="93">
        <v>4000000</v>
      </c>
      <c r="G38" s="94">
        <v>1000000</v>
      </c>
      <c r="H38" s="93"/>
      <c r="I38" s="94">
        <v>2513520</v>
      </c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2513520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62.838000000000008</v>
      </c>
      <c r="V38" s="93">
        <v>0</v>
      </c>
      <c r="W38" s="94" t="s">
        <v>36</v>
      </c>
    </row>
    <row r="39" spans="1:23" ht="12.95" customHeight="1" x14ac:dyDescent="0.2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2.95" customHeight="1" x14ac:dyDescent="0.2">
      <c r="A40" s="51" t="s">
        <v>42</v>
      </c>
      <c r="B40" s="95">
        <f>SUM(B35:B39)</f>
        <v>115419000</v>
      </c>
      <c r="C40" s="95">
        <f>SUM(C35:C39)</f>
        <v>0</v>
      </c>
      <c r="D40" s="95"/>
      <c r="E40" s="95">
        <f t="shared" si="18"/>
        <v>115419000</v>
      </c>
      <c r="F40" s="96">
        <f t="shared" ref="F40:O40" si="25">SUM(F35:F39)</f>
        <v>115419000</v>
      </c>
      <c r="G40" s="97">
        <f t="shared" si="25"/>
        <v>1000000</v>
      </c>
      <c r="H40" s="96">
        <f t="shared" si="25"/>
        <v>0</v>
      </c>
      <c r="I40" s="97">
        <f t="shared" si="25"/>
        <v>2513520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2513520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62.838000000000008</v>
      </c>
      <c r="V40" s="96">
        <f>SUM(V35:V39)</f>
        <v>0</v>
      </c>
      <c r="W40" s="97" t="s">
        <v>36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2.95" customHeight="1" x14ac:dyDescent="0.2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2.95" customHeight="1" x14ac:dyDescent="0.2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2.95" customHeight="1" x14ac:dyDescent="0.2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2.95" customHeight="1" x14ac:dyDescent="0.2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2.95" hidden="1" customHeight="1" x14ac:dyDescent="0.2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2.95" customHeight="1" x14ac:dyDescent="0.2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2.95" customHeight="1" x14ac:dyDescent="0.2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2.95" customHeight="1" x14ac:dyDescent="0.2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2.95" customHeight="1" x14ac:dyDescent="0.2">
      <c r="A51" s="47" t="s">
        <v>74</v>
      </c>
      <c r="B51" s="92">
        <v>65000000</v>
      </c>
      <c r="C51" s="92"/>
      <c r="D51" s="92"/>
      <c r="E51" s="92">
        <f t="shared" si="26"/>
        <v>65000000</v>
      </c>
      <c r="F51" s="93">
        <v>65000000</v>
      </c>
      <c r="G51" s="94">
        <v>20000000</v>
      </c>
      <c r="H51" s="93">
        <v>13321000</v>
      </c>
      <c r="I51" s="94">
        <v>12438172</v>
      </c>
      <c r="J51" s="93"/>
      <c r="K51" s="94"/>
      <c r="L51" s="93"/>
      <c r="M51" s="94"/>
      <c r="N51" s="93"/>
      <c r="O51" s="94"/>
      <c r="P51" s="93">
        <f t="shared" si="27"/>
        <v>13321000</v>
      </c>
      <c r="Q51" s="94">
        <f t="shared" si="28"/>
        <v>12438172</v>
      </c>
      <c r="R51" s="48">
        <f t="shared" si="29"/>
        <v>0</v>
      </c>
      <c r="S51" s="49">
        <f t="shared" si="30"/>
        <v>0</v>
      </c>
      <c r="T51" s="48">
        <f t="shared" si="31"/>
        <v>20.493846153846153</v>
      </c>
      <c r="U51" s="50">
        <f t="shared" si="32"/>
        <v>19.135649230769232</v>
      </c>
      <c r="V51" s="93">
        <v>0</v>
      </c>
      <c r="W51" s="94" t="s">
        <v>36</v>
      </c>
    </row>
    <row r="52" spans="1:23" ht="12.95" customHeight="1" x14ac:dyDescent="0.2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2.95" customHeight="1" x14ac:dyDescent="0.2">
      <c r="A53" s="51" t="s">
        <v>42</v>
      </c>
      <c r="B53" s="95">
        <f>SUM(B42:B52)</f>
        <v>65000000</v>
      </c>
      <c r="C53" s="95">
        <f>SUM(C42:C52)</f>
        <v>0</v>
      </c>
      <c r="D53" s="95"/>
      <c r="E53" s="95">
        <f t="shared" si="26"/>
        <v>65000000</v>
      </c>
      <c r="F53" s="96">
        <f t="shared" ref="F53:O53" si="33">SUM(F42:F52)</f>
        <v>65000000</v>
      </c>
      <c r="G53" s="97">
        <f t="shared" si="33"/>
        <v>20000000</v>
      </c>
      <c r="H53" s="96">
        <f t="shared" si="33"/>
        <v>13321000</v>
      </c>
      <c r="I53" s="97">
        <f t="shared" si="33"/>
        <v>12438172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13321000</v>
      </c>
      <c r="Q53" s="97">
        <f t="shared" si="28"/>
        <v>12438172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20.493846153846153</v>
      </c>
      <c r="U53" s="54">
        <f>IF((+$E43+$E45+$E47+$E48+$E51) =0,0,(Q53   /(+$E43+$E45+$E47+$E48+$E51) )*100)</f>
        <v>19.135649230769232</v>
      </c>
      <c r="V53" s="96">
        <f>SUM(V42:V52)</f>
        <v>0</v>
      </c>
      <c r="W53" s="97" t="s">
        <v>36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2.95" customHeight="1" x14ac:dyDescent="0.2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2.95" hidden="1" customHeight="1" x14ac:dyDescent="0.2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2.95" hidden="1" customHeight="1" x14ac:dyDescent="0.2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2.95" customHeight="1" x14ac:dyDescent="0.2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2.95" customHeight="1" x14ac:dyDescent="0.2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2.95" customHeight="1" x14ac:dyDescent="0.2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2.95" customHeight="1" x14ac:dyDescent="0.2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183998000</v>
      </c>
      <c r="C67" s="104">
        <f>SUM(C9:C14,C17:C23,C26:C29,C32,C35:C39,C42:C52,C55:C58,C61:C65)</f>
        <v>0</v>
      </c>
      <c r="D67" s="104"/>
      <c r="E67" s="104">
        <f t="shared" si="35"/>
        <v>183998000</v>
      </c>
      <c r="F67" s="105">
        <f t="shared" ref="F67:O67" si="43">SUM(F9:F14,F17:F23,F26:F29,F32,F35:F39,F42:F52,F55:F58,F61:F65)</f>
        <v>183998000</v>
      </c>
      <c r="G67" s="106">
        <f t="shared" si="43"/>
        <v>23357000</v>
      </c>
      <c r="H67" s="105">
        <f t="shared" si="43"/>
        <v>13940000</v>
      </c>
      <c r="I67" s="106">
        <f t="shared" si="43"/>
        <v>15370093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13940000</v>
      </c>
      <c r="Q67" s="106">
        <f t="shared" si="37"/>
        <v>15370093</v>
      </c>
      <c r="R67" s="61">
        <f t="shared" si="38"/>
        <v>0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19.206657573127213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21.17705259096984</v>
      </c>
      <c r="V67" s="105">
        <f>SUM(V9:V14,V17:V23,V26:V29,V32,V35:V39,V42:V52,V55:V58,V61:V65)</f>
        <v>0</v>
      </c>
      <c r="W67" s="106" t="s">
        <v>36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179938000</v>
      </c>
      <c r="C69" s="92"/>
      <c r="D69" s="92"/>
      <c r="E69" s="92">
        <f>$B69      +$C69      +$D69</f>
        <v>179938000</v>
      </c>
      <c r="F69" s="93">
        <v>179938000</v>
      </c>
      <c r="G69" s="94">
        <v>43934000</v>
      </c>
      <c r="H69" s="93">
        <v>18059000</v>
      </c>
      <c r="I69" s="94">
        <v>28116770</v>
      </c>
      <c r="J69" s="93"/>
      <c r="K69" s="94"/>
      <c r="L69" s="93"/>
      <c r="M69" s="94"/>
      <c r="N69" s="93"/>
      <c r="O69" s="94"/>
      <c r="P69" s="93">
        <f>$H69      +$J69      +$L69      +$N69</f>
        <v>18059000</v>
      </c>
      <c r="Q69" s="94">
        <f>$I69      +$K69      +$M69      +$O69</f>
        <v>28116770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10.036234703064389</v>
      </c>
      <c r="U69" s="50">
        <f>IF(($E69      =0),0,(($Q69      /$E69      )*100))</f>
        <v>15.625810001222643</v>
      </c>
      <c r="V69" s="93">
        <v>0</v>
      </c>
      <c r="W69" s="94" t="s">
        <v>36</v>
      </c>
    </row>
    <row r="70" spans="1:23" ht="12.95" customHeight="1" x14ac:dyDescent="0.2">
      <c r="A70" s="56" t="s">
        <v>42</v>
      </c>
      <c r="B70" s="101">
        <f>B69</f>
        <v>179938000</v>
      </c>
      <c r="C70" s="101">
        <f>C69</f>
        <v>0</v>
      </c>
      <c r="D70" s="101"/>
      <c r="E70" s="101">
        <f>$B70      +$C70      +$D70</f>
        <v>179938000</v>
      </c>
      <c r="F70" s="102">
        <f t="shared" ref="F70:O70" si="44">F69</f>
        <v>179938000</v>
      </c>
      <c r="G70" s="103">
        <f t="shared" si="44"/>
        <v>43934000</v>
      </c>
      <c r="H70" s="102">
        <f t="shared" si="44"/>
        <v>18059000</v>
      </c>
      <c r="I70" s="103">
        <f t="shared" si="44"/>
        <v>28116770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18059000</v>
      </c>
      <c r="Q70" s="103">
        <f>$I70      +$K70      +$M70      +$O70</f>
        <v>28116770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10.036234703064389</v>
      </c>
      <c r="U70" s="59">
        <f>IF($E70   =0,0,($Q70   /$E70 )*100)</f>
        <v>15.625810001222643</v>
      </c>
      <c r="V70" s="102">
        <f>V69</f>
        <v>0</v>
      </c>
      <c r="W70" s="103" t="s">
        <v>36</v>
      </c>
    </row>
    <row r="71" spans="1:23" ht="12.95" customHeight="1" x14ac:dyDescent="0.2">
      <c r="A71" s="60" t="s">
        <v>87</v>
      </c>
      <c r="B71" s="104">
        <f>B69</f>
        <v>179938000</v>
      </c>
      <c r="C71" s="104">
        <f>C69</f>
        <v>0</v>
      </c>
      <c r="D71" s="104"/>
      <c r="E71" s="104">
        <f>$B71      +$C71      +$D71</f>
        <v>179938000</v>
      </c>
      <c r="F71" s="105">
        <f t="shared" ref="F71:O71" si="45">F69</f>
        <v>179938000</v>
      </c>
      <c r="G71" s="106">
        <f t="shared" si="45"/>
        <v>43934000</v>
      </c>
      <c r="H71" s="105">
        <f t="shared" si="45"/>
        <v>18059000</v>
      </c>
      <c r="I71" s="106">
        <f t="shared" si="45"/>
        <v>28116770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18059000</v>
      </c>
      <c r="Q71" s="106">
        <f>$I71      +$K71      +$M71      +$O71</f>
        <v>28116770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10.036234703064389</v>
      </c>
      <c r="U71" s="65">
        <f>IF($E71   =0,0,($Q71   /$E71   )*100)</f>
        <v>15.625810001222643</v>
      </c>
      <c r="V71" s="105">
        <f>V69</f>
        <v>0</v>
      </c>
      <c r="W71" s="106" t="s">
        <v>36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363936000</v>
      </c>
      <c r="C72" s="104">
        <f>SUM(C9:C14,C17:C23,C26:C29,C32,C35:C39,C42:C52,C55:C58,C61:C65,C69)</f>
        <v>0</v>
      </c>
      <c r="D72" s="104"/>
      <c r="E72" s="104">
        <f>$B72      +$C72      +$D72</f>
        <v>363936000</v>
      </c>
      <c r="F72" s="105">
        <f t="shared" ref="F72:O72" si="46">SUM(F9:F14,F17:F23,F26:F29,F32,F35:F39,F42:F52,F55:F58,F61:F65,F69)</f>
        <v>363936000</v>
      </c>
      <c r="G72" s="106">
        <f t="shared" si="46"/>
        <v>67291000</v>
      </c>
      <c r="H72" s="105">
        <f t="shared" si="46"/>
        <v>31999000</v>
      </c>
      <c r="I72" s="106">
        <f t="shared" si="46"/>
        <v>43486863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31999000</v>
      </c>
      <c r="Q72" s="106">
        <f>$I72      +$K72      +$M72      +$O72</f>
        <v>43486863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12.672018121552211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17.221360542062513</v>
      </c>
      <c r="V72" s="105">
        <f>SUM(V9:V14,V17:V23,V26:V29,V32,V35:V39,V42:V52,V55:V58,V61:V65,V69)</f>
        <v>0</v>
      </c>
      <c r="W72" s="106" t="s">
        <v>36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133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134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135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136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137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138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139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140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141</v>
      </c>
    </row>
    <row r="116" spans="1:23" x14ac:dyDescent="0.2">
      <c r="A116" s="29" t="s">
        <v>142</v>
      </c>
    </row>
    <row r="117" spans="1:23" x14ac:dyDescent="0.2">
      <c r="A117" s="29" t="s">
        <v>143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144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145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146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wV+t8Enz1XtGeDdUELLxRW7UrTy9NOEi9uCuWcFSUJdLFbFm2lLyrKowS42Zpy05ckRa/EauBJHAahjF4JwGTQ==" saltValue="mv9FA573+6sVx64r3q2WZ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120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2.95" customHeight="1" x14ac:dyDescent="0.2">
      <c r="A10" s="47" t="s">
        <v>37</v>
      </c>
      <c r="B10" s="92">
        <v>1890000</v>
      </c>
      <c r="C10" s="92"/>
      <c r="D10" s="92"/>
      <c r="E10" s="92">
        <f t="shared" ref="E10:E15" si="0">$B10      +$C10      +$D10</f>
        <v>1890000</v>
      </c>
      <c r="F10" s="93">
        <v>1890000</v>
      </c>
      <c r="G10" s="94">
        <v>1890000</v>
      </c>
      <c r="H10" s="93">
        <v>1467000</v>
      </c>
      <c r="I10" s="94"/>
      <c r="J10" s="93"/>
      <c r="K10" s="94"/>
      <c r="L10" s="93"/>
      <c r="M10" s="94"/>
      <c r="N10" s="93"/>
      <c r="O10" s="94"/>
      <c r="P10" s="93">
        <f t="shared" ref="P10:P15" si="1">$H10      +$J10      +$L10      +$N10</f>
        <v>1467000</v>
      </c>
      <c r="Q10" s="94">
        <f t="shared" ref="Q10:Q15" si="2">$I10      +$K10      +$M10      +$O10</f>
        <v>0</v>
      </c>
      <c r="R10" s="48">
        <f t="shared" ref="R10:R15" si="3">IF(($H10      =0),0,((($H10      -$H10      )/$H10      )*100))</f>
        <v>0</v>
      </c>
      <c r="S10" s="49">
        <f t="shared" ref="S10:S15" si="4">IF(($I10      =0),0,((($I10      -$I10      )/$I10      )*100))</f>
        <v>0</v>
      </c>
      <c r="T10" s="48">
        <f t="shared" ref="T10:T14" si="5">IF(($E10      =0),0,(($P10      /$E10      )*100))</f>
        <v>77.61904761904762</v>
      </c>
      <c r="U10" s="50">
        <f t="shared" ref="U10:U14" si="6">IF(($E10      =0),0,(($Q10      /$E10      )*100))</f>
        <v>0</v>
      </c>
      <c r="V10" s="93">
        <v>0</v>
      </c>
      <c r="W10" s="94" t="s">
        <v>36</v>
      </c>
    </row>
    <row r="11" spans="1:23" ht="12.95" customHeight="1" x14ac:dyDescent="0.2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2.95" customHeight="1" x14ac:dyDescent="0.2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2.95" customHeight="1" x14ac:dyDescent="0.2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2.95" customHeight="1" x14ac:dyDescent="0.2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2.95" customHeight="1" x14ac:dyDescent="0.2">
      <c r="A15" s="51" t="s">
        <v>42</v>
      </c>
      <c r="B15" s="95">
        <f>SUM(B9:B14)</f>
        <v>1890000</v>
      </c>
      <c r="C15" s="95">
        <f>SUM(C9:C14)</f>
        <v>0</v>
      </c>
      <c r="D15" s="95"/>
      <c r="E15" s="95">
        <f t="shared" si="0"/>
        <v>1890000</v>
      </c>
      <c r="F15" s="96">
        <f t="shared" ref="F15:O15" si="7">SUM(F9:F14)</f>
        <v>1890000</v>
      </c>
      <c r="G15" s="97">
        <f t="shared" si="7"/>
        <v>1890000</v>
      </c>
      <c r="H15" s="96">
        <f t="shared" si="7"/>
        <v>1467000</v>
      </c>
      <c r="I15" s="97">
        <f t="shared" si="7"/>
        <v>0</v>
      </c>
      <c r="J15" s="96">
        <f t="shared" si="7"/>
        <v>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1467000</v>
      </c>
      <c r="Q15" s="97">
        <f t="shared" si="2"/>
        <v>0</v>
      </c>
      <c r="R15" s="52">
        <f t="shared" si="3"/>
        <v>0</v>
      </c>
      <c r="S15" s="53">
        <f t="shared" si="4"/>
        <v>0</v>
      </c>
      <c r="T15" s="52">
        <f>IF((SUM($E9:$E13))=0,0,(P15/(SUM($E9:$E13))*100))</f>
        <v>77.61904761904762</v>
      </c>
      <c r="U15" s="54">
        <f>IF((SUM($E9:$E13))=0,0,(Q15/(SUM($E9:$E13))*100))</f>
        <v>0</v>
      </c>
      <c r="V15" s="96">
        <f>SUM(V9:V14)</f>
        <v>0</v>
      </c>
      <c r="W15" s="97" t="s">
        <v>36</v>
      </c>
    </row>
    <row r="16" spans="1:23" ht="12.95" customHeight="1" x14ac:dyDescent="0.2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=0),0,((($H17      -$H17      )/$H17      )*100))</f>
        <v>0</v>
      </c>
      <c r="S17" s="49">
        <f t="shared" ref="S17:S24" si="12">IF(($I17      =0),0,((($I17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2.95" customHeight="1" x14ac:dyDescent="0.2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2.95" customHeight="1" x14ac:dyDescent="0.2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2.95" customHeight="1" x14ac:dyDescent="0.2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2.95" customHeight="1" x14ac:dyDescent="0.2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2.95" customHeight="1" x14ac:dyDescent="0.2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2.95" customHeight="1" x14ac:dyDescent="0.2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2.95" customHeight="1" x14ac:dyDescent="0.2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2.95" customHeight="1" x14ac:dyDescent="0.2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2.95" customHeight="1" x14ac:dyDescent="0.2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2.95" customHeight="1" x14ac:dyDescent="0.2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1234000</v>
      </c>
      <c r="C32" s="92"/>
      <c r="D32" s="92"/>
      <c r="E32" s="92">
        <f>$B32      +$C32      +$D32</f>
        <v>1234000</v>
      </c>
      <c r="F32" s="93">
        <v>1234000</v>
      </c>
      <c r="G32" s="94">
        <v>309000</v>
      </c>
      <c r="H32" s="93">
        <v>326000</v>
      </c>
      <c r="I32" s="94"/>
      <c r="J32" s="93"/>
      <c r="K32" s="94"/>
      <c r="L32" s="93"/>
      <c r="M32" s="94"/>
      <c r="N32" s="93"/>
      <c r="O32" s="94"/>
      <c r="P32" s="93">
        <f>$H32      +$J32      +$L32      +$N32</f>
        <v>326000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26.418152350081037</v>
      </c>
      <c r="U32" s="50">
        <f>IF(($E32      =0),0,(($Q32      /$E32      )*100))</f>
        <v>0</v>
      </c>
      <c r="V32" s="93">
        <v>0</v>
      </c>
      <c r="W32" s="94" t="s">
        <v>36</v>
      </c>
    </row>
    <row r="33" spans="1:23" ht="12.95" customHeight="1" x14ac:dyDescent="0.2">
      <c r="A33" s="51" t="s">
        <v>42</v>
      </c>
      <c r="B33" s="95">
        <f>B32</f>
        <v>1234000</v>
      </c>
      <c r="C33" s="95">
        <f>C32</f>
        <v>0</v>
      </c>
      <c r="D33" s="95"/>
      <c r="E33" s="95">
        <f>$B33      +$C33      +$D33</f>
        <v>1234000</v>
      </c>
      <c r="F33" s="96">
        <f t="shared" ref="F33:O33" si="17">F32</f>
        <v>1234000</v>
      </c>
      <c r="G33" s="97">
        <f t="shared" si="17"/>
        <v>309000</v>
      </c>
      <c r="H33" s="96">
        <f t="shared" si="17"/>
        <v>326000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326000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26.418152350081037</v>
      </c>
      <c r="U33" s="54">
        <f>IF($E33   =0,0,($Q33   /$E33   )*100)</f>
        <v>0</v>
      </c>
      <c r="V33" s="96">
        <f>V32</f>
        <v>0</v>
      </c>
      <c r="W33" s="97" t="s">
        <v>36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2.95" customHeight="1" x14ac:dyDescent="0.2">
      <c r="A36" s="47" t="s">
        <v>60</v>
      </c>
      <c r="B36" s="92">
        <v>15628000</v>
      </c>
      <c r="C36" s="92"/>
      <c r="D36" s="92"/>
      <c r="E36" s="92">
        <f t="shared" si="18"/>
        <v>15628000</v>
      </c>
      <c r="F36" s="93">
        <v>15628000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2.95" customHeight="1" x14ac:dyDescent="0.2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2.95" customHeight="1" x14ac:dyDescent="0.2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2.95" customHeight="1" x14ac:dyDescent="0.2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2.95" customHeight="1" x14ac:dyDescent="0.2">
      <c r="A40" s="51" t="s">
        <v>42</v>
      </c>
      <c r="B40" s="95">
        <f>SUM(B35:B39)</f>
        <v>15628000</v>
      </c>
      <c r="C40" s="95">
        <f>SUM(C35:C39)</f>
        <v>0</v>
      </c>
      <c r="D40" s="95"/>
      <c r="E40" s="95">
        <f t="shared" si="18"/>
        <v>15628000</v>
      </c>
      <c r="F40" s="96">
        <f t="shared" ref="F40:O40" si="25">SUM(F35:F39)</f>
        <v>15628000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2.95" customHeight="1" x14ac:dyDescent="0.2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2.95" customHeight="1" x14ac:dyDescent="0.2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2.95" customHeight="1" x14ac:dyDescent="0.2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2.95" customHeight="1" x14ac:dyDescent="0.2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2.95" hidden="1" customHeight="1" x14ac:dyDescent="0.2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2.95" customHeight="1" x14ac:dyDescent="0.2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2.95" customHeight="1" x14ac:dyDescent="0.2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2.95" customHeight="1" x14ac:dyDescent="0.2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2.95" customHeight="1" x14ac:dyDescent="0.2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2.95" customHeight="1" x14ac:dyDescent="0.2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2.95" customHeight="1" x14ac:dyDescent="0.2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2.95" hidden="1" customHeight="1" x14ac:dyDescent="0.2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2.95" hidden="1" customHeight="1" x14ac:dyDescent="0.2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2.95" customHeight="1" x14ac:dyDescent="0.2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2.95" customHeight="1" x14ac:dyDescent="0.2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2.95" customHeight="1" x14ac:dyDescent="0.2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2.95" customHeight="1" x14ac:dyDescent="0.2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18752000</v>
      </c>
      <c r="C67" s="104">
        <f>SUM(C9:C14,C17:C23,C26:C29,C32,C35:C39,C42:C52,C55:C58,C61:C65)</f>
        <v>0</v>
      </c>
      <c r="D67" s="104"/>
      <c r="E67" s="104">
        <f t="shared" si="35"/>
        <v>18752000</v>
      </c>
      <c r="F67" s="105">
        <f t="shared" ref="F67:O67" si="43">SUM(F9:F14,F17:F23,F26:F29,F32,F35:F39,F42:F52,F55:F58,F61:F65)</f>
        <v>18752000</v>
      </c>
      <c r="G67" s="106">
        <f t="shared" si="43"/>
        <v>2199000</v>
      </c>
      <c r="H67" s="105">
        <f t="shared" si="43"/>
        <v>1793000</v>
      </c>
      <c r="I67" s="106">
        <f t="shared" si="43"/>
        <v>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1793000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57.394366197183103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0</v>
      </c>
      <c r="V67" s="105">
        <f>SUM(V9:V14,V17:V23,V26:V29,V32,V35:V39,V42:V52,V55:V58,V61:V65)</f>
        <v>0</v>
      </c>
      <c r="W67" s="106" t="s">
        <v>36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34500000</v>
      </c>
      <c r="C69" s="92"/>
      <c r="D69" s="92"/>
      <c r="E69" s="92">
        <f>$B69      +$C69      +$D69</f>
        <v>34500000</v>
      </c>
      <c r="F69" s="93">
        <v>34500000</v>
      </c>
      <c r="G69" s="94">
        <v>4644000</v>
      </c>
      <c r="H69" s="93">
        <v>4526000</v>
      </c>
      <c r="I69" s="94"/>
      <c r="J69" s="93"/>
      <c r="K69" s="94"/>
      <c r="L69" s="93"/>
      <c r="M69" s="94"/>
      <c r="N69" s="93"/>
      <c r="O69" s="94"/>
      <c r="P69" s="93">
        <f>$H69      +$J69      +$L69      +$N69</f>
        <v>4526000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13.118840579710145</v>
      </c>
      <c r="U69" s="50">
        <f>IF(($E69      =0),0,(($Q69      /$E69      )*100))</f>
        <v>0</v>
      </c>
      <c r="V69" s="93">
        <v>0</v>
      </c>
      <c r="W69" s="94" t="s">
        <v>36</v>
      </c>
    </row>
    <row r="70" spans="1:23" ht="12.95" customHeight="1" x14ac:dyDescent="0.2">
      <c r="A70" s="56" t="s">
        <v>42</v>
      </c>
      <c r="B70" s="101">
        <f>B69</f>
        <v>34500000</v>
      </c>
      <c r="C70" s="101">
        <f>C69</f>
        <v>0</v>
      </c>
      <c r="D70" s="101"/>
      <c r="E70" s="101">
        <f>$B70      +$C70      +$D70</f>
        <v>34500000</v>
      </c>
      <c r="F70" s="102">
        <f t="shared" ref="F70:O70" si="44">F69</f>
        <v>34500000</v>
      </c>
      <c r="G70" s="103">
        <f t="shared" si="44"/>
        <v>4644000</v>
      </c>
      <c r="H70" s="102">
        <f t="shared" si="44"/>
        <v>4526000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4526000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13.118840579710145</v>
      </c>
      <c r="U70" s="59">
        <f>IF($E70   =0,0,($Q70   /$E70 )*100)</f>
        <v>0</v>
      </c>
      <c r="V70" s="102">
        <f>V69</f>
        <v>0</v>
      </c>
      <c r="W70" s="103" t="s">
        <v>36</v>
      </c>
    </row>
    <row r="71" spans="1:23" ht="12.95" customHeight="1" x14ac:dyDescent="0.2">
      <c r="A71" s="60" t="s">
        <v>87</v>
      </c>
      <c r="B71" s="104">
        <f>B69</f>
        <v>34500000</v>
      </c>
      <c r="C71" s="104">
        <f>C69</f>
        <v>0</v>
      </c>
      <c r="D71" s="104"/>
      <c r="E71" s="104">
        <f>$B71      +$C71      +$D71</f>
        <v>34500000</v>
      </c>
      <c r="F71" s="105">
        <f t="shared" ref="F71:O71" si="45">F69</f>
        <v>34500000</v>
      </c>
      <c r="G71" s="106">
        <f t="shared" si="45"/>
        <v>4644000</v>
      </c>
      <c r="H71" s="105">
        <f t="shared" si="45"/>
        <v>4526000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4526000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13.118840579710145</v>
      </c>
      <c r="U71" s="65">
        <f>IF($E71   =0,0,($Q71   /$E71   )*100)</f>
        <v>0</v>
      </c>
      <c r="V71" s="105">
        <f>V69</f>
        <v>0</v>
      </c>
      <c r="W71" s="106" t="s">
        <v>36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53252000</v>
      </c>
      <c r="C72" s="104">
        <f>SUM(C9:C14,C17:C23,C26:C29,C32,C35:C39,C42:C52,C55:C58,C61:C65,C69)</f>
        <v>0</v>
      </c>
      <c r="D72" s="104"/>
      <c r="E72" s="104">
        <f>$B72      +$C72      +$D72</f>
        <v>53252000</v>
      </c>
      <c r="F72" s="105">
        <f t="shared" ref="F72:O72" si="46">SUM(F9:F14,F17:F23,F26:F29,F32,F35:F39,F42:F52,F55:F58,F61:F65,F69)</f>
        <v>53252000</v>
      </c>
      <c r="G72" s="106">
        <f t="shared" si="46"/>
        <v>6843000</v>
      </c>
      <c r="H72" s="105">
        <f t="shared" si="46"/>
        <v>6319000</v>
      </c>
      <c r="I72" s="106">
        <f t="shared" si="46"/>
        <v>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6319000</v>
      </c>
      <c r="Q72" s="106">
        <f>$I72      +$K72      +$M72      +$O72</f>
        <v>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16.79513076759515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0</v>
      </c>
      <c r="V72" s="105">
        <f>SUM(V9:V14,V17:V23,V26:V29,V32,V35:V39,V42:V52,V55:V58,V61:V65,V69)</f>
        <v>0</v>
      </c>
      <c r="W72" s="106" t="s">
        <v>36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133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134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135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136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137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138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139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140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141</v>
      </c>
    </row>
    <row r="116" spans="1:23" x14ac:dyDescent="0.2">
      <c r="A116" s="29" t="s">
        <v>142</v>
      </c>
    </row>
    <row r="117" spans="1:23" x14ac:dyDescent="0.2">
      <c r="A117" s="29" t="s">
        <v>143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144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145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146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4QcKNLpfhgozYnLDmb8ijHZyBImjFnx4t1vhOpUfN7g9ZhucOtI8MT7lPBTtRYyHAXypdt4aFE8GVctC34Y7RA==" saltValue="GVYX5H+UJiS/0uFPxwmc5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121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2.95" customHeight="1" x14ac:dyDescent="0.2">
      <c r="A10" s="47" t="s">
        <v>37</v>
      </c>
      <c r="B10" s="92">
        <v>3100000</v>
      </c>
      <c r="C10" s="92"/>
      <c r="D10" s="92"/>
      <c r="E10" s="92">
        <f t="shared" ref="E10:E15" si="0">$B10      +$C10      +$D10</f>
        <v>3100000</v>
      </c>
      <c r="F10" s="93">
        <v>3100000</v>
      </c>
      <c r="G10" s="94">
        <v>3100000</v>
      </c>
      <c r="H10" s="93">
        <v>158000</v>
      </c>
      <c r="I10" s="94"/>
      <c r="J10" s="93"/>
      <c r="K10" s="94"/>
      <c r="L10" s="93"/>
      <c r="M10" s="94"/>
      <c r="N10" s="93"/>
      <c r="O10" s="94"/>
      <c r="P10" s="93">
        <f t="shared" ref="P10:P15" si="1">$H10      +$J10      +$L10      +$N10</f>
        <v>158000</v>
      </c>
      <c r="Q10" s="94">
        <f t="shared" ref="Q10:Q15" si="2">$I10      +$K10      +$M10      +$O10</f>
        <v>0</v>
      </c>
      <c r="R10" s="48">
        <f t="shared" ref="R10:R15" si="3">IF(($H10      =0),0,((($H10      -$H10      )/$H10      )*100))</f>
        <v>0</v>
      </c>
      <c r="S10" s="49">
        <f t="shared" ref="S10:S15" si="4">IF(($I10      =0),0,((($I10      -$I10      )/$I10      )*100))</f>
        <v>0</v>
      </c>
      <c r="T10" s="48">
        <f t="shared" ref="T10:T14" si="5">IF(($E10      =0),0,(($P10      /$E10      )*100))</f>
        <v>5.096774193548387</v>
      </c>
      <c r="U10" s="50">
        <f t="shared" ref="U10:U14" si="6">IF(($E10      =0),0,(($Q10      /$E10      )*100))</f>
        <v>0</v>
      </c>
      <c r="V10" s="93">
        <v>0</v>
      </c>
      <c r="W10" s="94" t="s">
        <v>36</v>
      </c>
    </row>
    <row r="11" spans="1:23" ht="12.95" customHeight="1" x14ac:dyDescent="0.2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2.95" customHeight="1" x14ac:dyDescent="0.2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2.95" customHeight="1" x14ac:dyDescent="0.2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2.95" customHeight="1" x14ac:dyDescent="0.2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2.95" customHeight="1" x14ac:dyDescent="0.2">
      <c r="A15" s="51" t="s">
        <v>42</v>
      </c>
      <c r="B15" s="95">
        <f>SUM(B9:B14)</f>
        <v>3100000</v>
      </c>
      <c r="C15" s="95">
        <f>SUM(C9:C14)</f>
        <v>0</v>
      </c>
      <c r="D15" s="95"/>
      <c r="E15" s="95">
        <f t="shared" si="0"/>
        <v>3100000</v>
      </c>
      <c r="F15" s="96">
        <f t="shared" ref="F15:O15" si="7">SUM(F9:F14)</f>
        <v>3100000</v>
      </c>
      <c r="G15" s="97">
        <f t="shared" si="7"/>
        <v>3100000</v>
      </c>
      <c r="H15" s="96">
        <f t="shared" si="7"/>
        <v>158000</v>
      </c>
      <c r="I15" s="97">
        <f t="shared" si="7"/>
        <v>0</v>
      </c>
      <c r="J15" s="96">
        <f t="shared" si="7"/>
        <v>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158000</v>
      </c>
      <c r="Q15" s="97">
        <f t="shared" si="2"/>
        <v>0</v>
      </c>
      <c r="R15" s="52">
        <f t="shared" si="3"/>
        <v>0</v>
      </c>
      <c r="S15" s="53">
        <f t="shared" si="4"/>
        <v>0</v>
      </c>
      <c r="T15" s="52">
        <f>IF((SUM($E9:$E13))=0,0,(P15/(SUM($E9:$E13))*100))</f>
        <v>5.096774193548387</v>
      </c>
      <c r="U15" s="54">
        <f>IF((SUM($E9:$E13))=0,0,(Q15/(SUM($E9:$E13))*100))</f>
        <v>0</v>
      </c>
      <c r="V15" s="96">
        <f>SUM(V9:V14)</f>
        <v>0</v>
      </c>
      <c r="W15" s="97" t="s">
        <v>36</v>
      </c>
    </row>
    <row r="16" spans="1:23" ht="12.95" customHeight="1" x14ac:dyDescent="0.2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=0),0,((($H17      -$H17      )/$H17      )*100))</f>
        <v>0</v>
      </c>
      <c r="S17" s="49">
        <f t="shared" ref="S17:S24" si="12">IF(($I17      =0),0,((($I17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2.95" customHeight="1" x14ac:dyDescent="0.2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2.95" customHeight="1" x14ac:dyDescent="0.2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2.95" customHeight="1" x14ac:dyDescent="0.2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2.95" customHeight="1" x14ac:dyDescent="0.2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2.95" customHeight="1" x14ac:dyDescent="0.2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2.95" customHeight="1" x14ac:dyDescent="0.2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2.95" customHeight="1" x14ac:dyDescent="0.2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2.95" customHeight="1" x14ac:dyDescent="0.2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2.95" customHeight="1" x14ac:dyDescent="0.2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2.95" customHeight="1" x14ac:dyDescent="0.2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1099000</v>
      </c>
      <c r="C32" s="92"/>
      <c r="D32" s="92"/>
      <c r="E32" s="92">
        <f>$B32      +$C32      +$D32</f>
        <v>1099000</v>
      </c>
      <c r="F32" s="93">
        <v>1099000</v>
      </c>
      <c r="G32" s="94">
        <v>275000</v>
      </c>
      <c r="H32" s="93">
        <v>411000</v>
      </c>
      <c r="I32" s="94"/>
      <c r="J32" s="93"/>
      <c r="K32" s="94"/>
      <c r="L32" s="93"/>
      <c r="M32" s="94"/>
      <c r="N32" s="93"/>
      <c r="O32" s="94"/>
      <c r="P32" s="93">
        <f>$H32      +$J32      +$L32      +$N32</f>
        <v>411000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37.397634212920835</v>
      </c>
      <c r="U32" s="50">
        <f>IF(($E32      =0),0,(($Q32      /$E32      )*100))</f>
        <v>0</v>
      </c>
      <c r="V32" s="93">
        <v>0</v>
      </c>
      <c r="W32" s="94" t="s">
        <v>36</v>
      </c>
    </row>
    <row r="33" spans="1:23" ht="12.95" customHeight="1" x14ac:dyDescent="0.2">
      <c r="A33" s="51" t="s">
        <v>42</v>
      </c>
      <c r="B33" s="95">
        <f>B32</f>
        <v>1099000</v>
      </c>
      <c r="C33" s="95">
        <f>C32</f>
        <v>0</v>
      </c>
      <c r="D33" s="95"/>
      <c r="E33" s="95">
        <f>$B33      +$C33      +$D33</f>
        <v>1099000</v>
      </c>
      <c r="F33" s="96">
        <f t="shared" ref="F33:O33" si="17">F32</f>
        <v>1099000</v>
      </c>
      <c r="G33" s="97">
        <f t="shared" si="17"/>
        <v>275000</v>
      </c>
      <c r="H33" s="96">
        <f t="shared" si="17"/>
        <v>411000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411000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37.397634212920835</v>
      </c>
      <c r="U33" s="54">
        <f>IF($E33   =0,0,($Q33   /$E33   )*100)</f>
        <v>0</v>
      </c>
      <c r="V33" s="96">
        <f>V32</f>
        <v>0</v>
      </c>
      <c r="W33" s="97" t="s">
        <v>36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2.95" customHeight="1" x14ac:dyDescent="0.2">
      <c r="A36" s="47" t="s">
        <v>60</v>
      </c>
      <c r="B36" s="92">
        <v>20888000</v>
      </c>
      <c r="C36" s="92"/>
      <c r="D36" s="92"/>
      <c r="E36" s="92">
        <f t="shared" si="18"/>
        <v>20888000</v>
      </c>
      <c r="F36" s="93">
        <v>20888000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2.95" customHeight="1" x14ac:dyDescent="0.2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2.95" customHeight="1" x14ac:dyDescent="0.2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2.95" customHeight="1" x14ac:dyDescent="0.2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2.95" customHeight="1" x14ac:dyDescent="0.2">
      <c r="A40" s="51" t="s">
        <v>42</v>
      </c>
      <c r="B40" s="95">
        <f>SUM(B35:B39)</f>
        <v>20888000</v>
      </c>
      <c r="C40" s="95">
        <f>SUM(C35:C39)</f>
        <v>0</v>
      </c>
      <c r="D40" s="95"/>
      <c r="E40" s="95">
        <f t="shared" si="18"/>
        <v>20888000</v>
      </c>
      <c r="F40" s="96">
        <f t="shared" ref="F40:O40" si="25">SUM(F35:F39)</f>
        <v>20888000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2.95" customHeight="1" x14ac:dyDescent="0.2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2.95" customHeight="1" x14ac:dyDescent="0.2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2.95" customHeight="1" x14ac:dyDescent="0.2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2.95" customHeight="1" x14ac:dyDescent="0.2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2.95" hidden="1" customHeight="1" x14ac:dyDescent="0.2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2.95" customHeight="1" x14ac:dyDescent="0.2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2.95" customHeight="1" x14ac:dyDescent="0.2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2.95" customHeight="1" x14ac:dyDescent="0.2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2.95" customHeight="1" x14ac:dyDescent="0.2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2.95" customHeight="1" x14ac:dyDescent="0.2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2.95" customHeight="1" x14ac:dyDescent="0.2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2.95" hidden="1" customHeight="1" x14ac:dyDescent="0.2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2.95" hidden="1" customHeight="1" x14ac:dyDescent="0.2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2.95" customHeight="1" x14ac:dyDescent="0.2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2.95" customHeight="1" x14ac:dyDescent="0.2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2.95" customHeight="1" x14ac:dyDescent="0.2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2.95" customHeight="1" x14ac:dyDescent="0.2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25087000</v>
      </c>
      <c r="C67" s="104">
        <f>SUM(C9:C14,C17:C23,C26:C29,C32,C35:C39,C42:C52,C55:C58,C61:C65)</f>
        <v>0</v>
      </c>
      <c r="D67" s="104"/>
      <c r="E67" s="104">
        <f t="shared" si="35"/>
        <v>25087000</v>
      </c>
      <c r="F67" s="105">
        <f t="shared" ref="F67:O67" si="43">SUM(F9:F14,F17:F23,F26:F29,F32,F35:F39,F42:F52,F55:F58,F61:F65)</f>
        <v>25087000</v>
      </c>
      <c r="G67" s="106">
        <f t="shared" si="43"/>
        <v>3375000</v>
      </c>
      <c r="H67" s="105">
        <f t="shared" si="43"/>
        <v>569000</v>
      </c>
      <c r="I67" s="106">
        <f t="shared" si="43"/>
        <v>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569000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13.550845439390329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0</v>
      </c>
      <c r="V67" s="105">
        <f>SUM(V9:V14,V17:V23,V26:V29,V32,V35:V39,V42:V52,V55:V58,V61:V65)</f>
        <v>0</v>
      </c>
      <c r="W67" s="106" t="s">
        <v>36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34348000</v>
      </c>
      <c r="C69" s="92"/>
      <c r="D69" s="92"/>
      <c r="E69" s="92">
        <f>$B69      +$C69      +$D69</f>
        <v>34348000</v>
      </c>
      <c r="F69" s="93">
        <v>34348000</v>
      </c>
      <c r="G69" s="94">
        <v>3000000</v>
      </c>
      <c r="H69" s="93">
        <v>3000000</v>
      </c>
      <c r="I69" s="94"/>
      <c r="J69" s="93"/>
      <c r="K69" s="94"/>
      <c r="L69" s="93"/>
      <c r="M69" s="94"/>
      <c r="N69" s="93"/>
      <c r="O69" s="94"/>
      <c r="P69" s="93">
        <f>$H69      +$J69      +$L69      +$N69</f>
        <v>3000000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8.7341329917316877</v>
      </c>
      <c r="U69" s="50">
        <f>IF(($E69      =0),0,(($Q69      /$E69      )*100))</f>
        <v>0</v>
      </c>
      <c r="V69" s="93">
        <v>0</v>
      </c>
      <c r="W69" s="94" t="s">
        <v>36</v>
      </c>
    </row>
    <row r="70" spans="1:23" ht="12.95" customHeight="1" x14ac:dyDescent="0.2">
      <c r="A70" s="56" t="s">
        <v>42</v>
      </c>
      <c r="B70" s="101">
        <f>B69</f>
        <v>34348000</v>
      </c>
      <c r="C70" s="101">
        <f>C69</f>
        <v>0</v>
      </c>
      <c r="D70" s="101"/>
      <c r="E70" s="101">
        <f>$B70      +$C70      +$D70</f>
        <v>34348000</v>
      </c>
      <c r="F70" s="102">
        <f t="shared" ref="F70:O70" si="44">F69</f>
        <v>34348000</v>
      </c>
      <c r="G70" s="103">
        <f t="shared" si="44"/>
        <v>3000000</v>
      </c>
      <c r="H70" s="102">
        <f t="shared" si="44"/>
        <v>3000000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3000000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8.7341329917316877</v>
      </c>
      <c r="U70" s="59">
        <f>IF($E70   =0,0,($Q70   /$E70 )*100)</f>
        <v>0</v>
      </c>
      <c r="V70" s="102">
        <f>V69</f>
        <v>0</v>
      </c>
      <c r="W70" s="103" t="s">
        <v>36</v>
      </c>
    </row>
    <row r="71" spans="1:23" ht="12.95" customHeight="1" x14ac:dyDescent="0.2">
      <c r="A71" s="60" t="s">
        <v>87</v>
      </c>
      <c r="B71" s="104">
        <f>B69</f>
        <v>34348000</v>
      </c>
      <c r="C71" s="104">
        <f>C69</f>
        <v>0</v>
      </c>
      <c r="D71" s="104"/>
      <c r="E71" s="104">
        <f>$B71      +$C71      +$D71</f>
        <v>34348000</v>
      </c>
      <c r="F71" s="105">
        <f t="shared" ref="F71:O71" si="45">F69</f>
        <v>34348000</v>
      </c>
      <c r="G71" s="106">
        <f t="shared" si="45"/>
        <v>3000000</v>
      </c>
      <c r="H71" s="105">
        <f t="shared" si="45"/>
        <v>3000000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3000000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8.7341329917316877</v>
      </c>
      <c r="U71" s="65">
        <f>IF($E71   =0,0,($Q71   /$E71   )*100)</f>
        <v>0</v>
      </c>
      <c r="V71" s="105">
        <f>V69</f>
        <v>0</v>
      </c>
      <c r="W71" s="106" t="s">
        <v>36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59435000</v>
      </c>
      <c r="C72" s="104">
        <f>SUM(C9:C14,C17:C23,C26:C29,C32,C35:C39,C42:C52,C55:C58,C61:C65,C69)</f>
        <v>0</v>
      </c>
      <c r="D72" s="104"/>
      <c r="E72" s="104">
        <f>$B72      +$C72      +$D72</f>
        <v>59435000</v>
      </c>
      <c r="F72" s="105">
        <f t="shared" ref="F72:O72" si="46">SUM(F9:F14,F17:F23,F26:F29,F32,F35:F39,F42:F52,F55:F58,F61:F65,F69)</f>
        <v>59435000</v>
      </c>
      <c r="G72" s="106">
        <f t="shared" si="46"/>
        <v>6375000</v>
      </c>
      <c r="H72" s="105">
        <f t="shared" si="46"/>
        <v>3569000</v>
      </c>
      <c r="I72" s="106">
        <f t="shared" si="46"/>
        <v>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3569000</v>
      </c>
      <c r="Q72" s="106">
        <f>$I72      +$K72      +$M72      +$O72</f>
        <v>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9.2588268866578467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0</v>
      </c>
      <c r="V72" s="105">
        <f>SUM(V9:V14,V17:V23,V26:V29,V32,V35:V39,V42:V52,V55:V58,V61:V65,V69)</f>
        <v>0</v>
      </c>
      <c r="W72" s="106" t="s">
        <v>36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133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134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135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136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137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138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139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140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141</v>
      </c>
    </row>
    <row r="116" spans="1:23" x14ac:dyDescent="0.2">
      <c r="A116" s="29" t="s">
        <v>142</v>
      </c>
    </row>
    <row r="117" spans="1:23" x14ac:dyDescent="0.2">
      <c r="A117" s="29" t="s">
        <v>143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144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145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146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2HJ4xaaROuAo10rt6YKVVxpKVJst4LZvk8+zeAKQrl6ZeW+mCvmmgTDUzYr9LHkepal8xbokiI6J7LOqpz6b5Q==" saltValue="shUMd9G9pj+a7gzOmlOMG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122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2.95" customHeight="1" x14ac:dyDescent="0.2">
      <c r="A10" s="47" t="s">
        <v>37</v>
      </c>
      <c r="B10" s="92">
        <v>3100000</v>
      </c>
      <c r="C10" s="92"/>
      <c r="D10" s="92"/>
      <c r="E10" s="92">
        <f t="shared" ref="E10:E15" si="0">$B10      +$C10      +$D10</f>
        <v>3100000</v>
      </c>
      <c r="F10" s="93">
        <v>3100000</v>
      </c>
      <c r="G10" s="94">
        <v>3100000</v>
      </c>
      <c r="H10" s="93"/>
      <c r="I10" s="94"/>
      <c r="J10" s="93"/>
      <c r="K10" s="94"/>
      <c r="L10" s="93"/>
      <c r="M10" s="94"/>
      <c r="N10" s="93"/>
      <c r="O10" s="94"/>
      <c r="P10" s="93">
        <f t="shared" ref="P10:P15" si="1">$H10      +$J10      +$L10      +$N10</f>
        <v>0</v>
      </c>
      <c r="Q10" s="94">
        <f t="shared" ref="Q10:Q15" si="2">$I10      +$K10      +$M10      +$O10</f>
        <v>0</v>
      </c>
      <c r="R10" s="48">
        <f t="shared" ref="R10:R15" si="3">IF(($H10      =0),0,((($H10      -$H10      )/$H10      )*100))</f>
        <v>0</v>
      </c>
      <c r="S10" s="49">
        <f t="shared" ref="S10:S15" si="4">IF(($I10      =0),0,((($I10      -$I10      )/$I10      )*100))</f>
        <v>0</v>
      </c>
      <c r="T10" s="48">
        <f t="shared" ref="T10:T14" si="5">IF(($E10      =0),0,(($P10      /$E10      )*100))</f>
        <v>0</v>
      </c>
      <c r="U10" s="50">
        <f t="shared" ref="U10:U14" si="6">IF(($E10      =0),0,(($Q10      /$E10      )*100))</f>
        <v>0</v>
      </c>
      <c r="V10" s="93">
        <v>0</v>
      </c>
      <c r="W10" s="94" t="s">
        <v>36</v>
      </c>
    </row>
    <row r="11" spans="1:23" ht="12.95" customHeight="1" x14ac:dyDescent="0.2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2.95" customHeight="1" x14ac:dyDescent="0.2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2.95" customHeight="1" x14ac:dyDescent="0.2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2.95" customHeight="1" x14ac:dyDescent="0.2">
      <c r="A14" s="47" t="s">
        <v>41</v>
      </c>
      <c r="B14" s="92">
        <v>1000000</v>
      </c>
      <c r="C14" s="92"/>
      <c r="D14" s="92"/>
      <c r="E14" s="92">
        <f t="shared" si="0"/>
        <v>1000000</v>
      </c>
      <c r="F14" s="93">
        <v>1000000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2.95" customHeight="1" x14ac:dyDescent="0.2">
      <c r="A15" s="51" t="s">
        <v>42</v>
      </c>
      <c r="B15" s="95">
        <f>SUM(B9:B14)</f>
        <v>4100000</v>
      </c>
      <c r="C15" s="95">
        <f>SUM(C9:C14)</f>
        <v>0</v>
      </c>
      <c r="D15" s="95"/>
      <c r="E15" s="95">
        <f t="shared" si="0"/>
        <v>4100000</v>
      </c>
      <c r="F15" s="96">
        <f t="shared" ref="F15:O15" si="7">SUM(F9:F14)</f>
        <v>4100000</v>
      </c>
      <c r="G15" s="97">
        <f t="shared" si="7"/>
        <v>3100000</v>
      </c>
      <c r="H15" s="96">
        <f t="shared" si="7"/>
        <v>0</v>
      </c>
      <c r="I15" s="97">
        <f t="shared" si="7"/>
        <v>0</v>
      </c>
      <c r="J15" s="96">
        <f t="shared" si="7"/>
        <v>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0</v>
      </c>
      <c r="Q15" s="97">
        <f t="shared" si="2"/>
        <v>0</v>
      </c>
      <c r="R15" s="52">
        <f t="shared" si="3"/>
        <v>0</v>
      </c>
      <c r="S15" s="53">
        <f t="shared" si="4"/>
        <v>0</v>
      </c>
      <c r="T15" s="52">
        <f>IF((SUM($E9:$E13))=0,0,(P15/(SUM($E9:$E13))*100))</f>
        <v>0</v>
      </c>
      <c r="U15" s="54">
        <f>IF((SUM($E9:$E13))=0,0,(Q15/(SUM($E9:$E13))*100))</f>
        <v>0</v>
      </c>
      <c r="V15" s="96">
        <f>SUM(V9:V14)</f>
        <v>0</v>
      </c>
      <c r="W15" s="97" t="s">
        <v>36</v>
      </c>
    </row>
    <row r="16" spans="1:23" ht="12.95" customHeight="1" x14ac:dyDescent="0.2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=0),0,((($H17      -$H17      )/$H17      )*100))</f>
        <v>0</v>
      </c>
      <c r="S17" s="49">
        <f t="shared" ref="S17:S24" si="12">IF(($I17      =0),0,((($I17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2.95" customHeight="1" x14ac:dyDescent="0.2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2.95" customHeight="1" x14ac:dyDescent="0.2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2.95" customHeight="1" x14ac:dyDescent="0.2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2.95" customHeight="1" x14ac:dyDescent="0.2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2.95" customHeight="1" x14ac:dyDescent="0.2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2.95" customHeight="1" x14ac:dyDescent="0.2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2.95" customHeight="1" x14ac:dyDescent="0.2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2.95" customHeight="1" x14ac:dyDescent="0.2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2.95" customHeight="1" x14ac:dyDescent="0.2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2.95" customHeight="1" x14ac:dyDescent="0.2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3118000</v>
      </c>
      <c r="C32" s="92"/>
      <c r="D32" s="92"/>
      <c r="E32" s="92">
        <f>$B32      +$C32      +$D32</f>
        <v>3118000</v>
      </c>
      <c r="F32" s="93">
        <v>3118000</v>
      </c>
      <c r="G32" s="94">
        <v>779000</v>
      </c>
      <c r="H32" s="93">
        <v>1375000</v>
      </c>
      <c r="I32" s="94"/>
      <c r="J32" s="93"/>
      <c r="K32" s="94"/>
      <c r="L32" s="93"/>
      <c r="M32" s="94"/>
      <c r="N32" s="93"/>
      <c r="O32" s="94"/>
      <c r="P32" s="93">
        <f>$H32      +$J32      +$L32      +$N32</f>
        <v>1375000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44.098781270044903</v>
      </c>
      <c r="U32" s="50">
        <f>IF(($E32      =0),0,(($Q32      /$E32      )*100))</f>
        <v>0</v>
      </c>
      <c r="V32" s="93">
        <v>0</v>
      </c>
      <c r="W32" s="94" t="s">
        <v>36</v>
      </c>
    </row>
    <row r="33" spans="1:23" ht="12.95" customHeight="1" x14ac:dyDescent="0.2">
      <c r="A33" s="51" t="s">
        <v>42</v>
      </c>
      <c r="B33" s="95">
        <f>B32</f>
        <v>3118000</v>
      </c>
      <c r="C33" s="95">
        <f>C32</f>
        <v>0</v>
      </c>
      <c r="D33" s="95"/>
      <c r="E33" s="95">
        <f>$B33      +$C33      +$D33</f>
        <v>3118000</v>
      </c>
      <c r="F33" s="96">
        <f t="shared" ref="F33:O33" si="17">F32</f>
        <v>3118000</v>
      </c>
      <c r="G33" s="97">
        <f t="shared" si="17"/>
        <v>779000</v>
      </c>
      <c r="H33" s="96">
        <f t="shared" si="17"/>
        <v>1375000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1375000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44.098781270044903</v>
      </c>
      <c r="U33" s="54">
        <f>IF($E33   =0,0,($Q33   /$E33   )*100)</f>
        <v>0</v>
      </c>
      <c r="V33" s="96">
        <f>V32</f>
        <v>0</v>
      </c>
      <c r="W33" s="97" t="s">
        <v>36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2.95" customHeight="1" x14ac:dyDescent="0.2">
      <c r="A36" s="47" t="s">
        <v>60</v>
      </c>
      <c r="B36" s="92">
        <v>70177000</v>
      </c>
      <c r="C36" s="92"/>
      <c r="D36" s="92"/>
      <c r="E36" s="92">
        <f t="shared" si="18"/>
        <v>70177000</v>
      </c>
      <c r="F36" s="93">
        <v>70177000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2.95" customHeight="1" x14ac:dyDescent="0.2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2.95" customHeight="1" x14ac:dyDescent="0.2">
      <c r="A38" s="47" t="s">
        <v>62</v>
      </c>
      <c r="B38" s="92">
        <v>4292000</v>
      </c>
      <c r="C38" s="92"/>
      <c r="D38" s="92"/>
      <c r="E38" s="92">
        <f t="shared" si="18"/>
        <v>4292000</v>
      </c>
      <c r="F38" s="93">
        <v>4292000</v>
      </c>
      <c r="G38" s="94">
        <v>1000000</v>
      </c>
      <c r="H38" s="93">
        <v>947000</v>
      </c>
      <c r="I38" s="94"/>
      <c r="J38" s="93"/>
      <c r="K38" s="94"/>
      <c r="L38" s="93"/>
      <c r="M38" s="94"/>
      <c r="N38" s="93"/>
      <c r="O38" s="94"/>
      <c r="P38" s="93">
        <f t="shared" si="19"/>
        <v>947000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22.06430568499534</v>
      </c>
      <c r="U38" s="50">
        <f t="shared" si="24"/>
        <v>0</v>
      </c>
      <c r="V38" s="93">
        <v>0</v>
      </c>
      <c r="W38" s="94" t="s">
        <v>36</v>
      </c>
    </row>
    <row r="39" spans="1:23" ht="12.95" customHeight="1" x14ac:dyDescent="0.2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2.95" customHeight="1" x14ac:dyDescent="0.2">
      <c r="A40" s="51" t="s">
        <v>42</v>
      </c>
      <c r="B40" s="95">
        <f>SUM(B35:B39)</f>
        <v>74469000</v>
      </c>
      <c r="C40" s="95">
        <f>SUM(C35:C39)</f>
        <v>0</v>
      </c>
      <c r="D40" s="95"/>
      <c r="E40" s="95">
        <f t="shared" si="18"/>
        <v>74469000</v>
      </c>
      <c r="F40" s="96">
        <f t="shared" ref="F40:O40" si="25">SUM(F35:F39)</f>
        <v>74469000</v>
      </c>
      <c r="G40" s="97">
        <f t="shared" si="25"/>
        <v>1000000</v>
      </c>
      <c r="H40" s="96">
        <f t="shared" si="25"/>
        <v>947000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947000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22.06430568499534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2.95" customHeight="1" x14ac:dyDescent="0.2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2.95" customHeight="1" x14ac:dyDescent="0.2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2.95" customHeight="1" x14ac:dyDescent="0.2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2.95" customHeight="1" x14ac:dyDescent="0.2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2.95" hidden="1" customHeight="1" x14ac:dyDescent="0.2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2.95" customHeight="1" x14ac:dyDescent="0.2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2.95" customHeight="1" x14ac:dyDescent="0.2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2.95" customHeight="1" x14ac:dyDescent="0.2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2.95" customHeight="1" x14ac:dyDescent="0.2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2.95" customHeight="1" x14ac:dyDescent="0.2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2.95" customHeight="1" x14ac:dyDescent="0.2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2.95" hidden="1" customHeight="1" x14ac:dyDescent="0.2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2.95" hidden="1" customHeight="1" x14ac:dyDescent="0.2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2.95" customHeight="1" x14ac:dyDescent="0.2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2.95" customHeight="1" x14ac:dyDescent="0.2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2.95" customHeight="1" x14ac:dyDescent="0.2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2.95" customHeight="1" x14ac:dyDescent="0.2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81687000</v>
      </c>
      <c r="C67" s="104">
        <f>SUM(C9:C14,C17:C23,C26:C29,C32,C35:C39,C42:C52,C55:C58,C61:C65)</f>
        <v>0</v>
      </c>
      <c r="D67" s="104"/>
      <c r="E67" s="104">
        <f t="shared" si="35"/>
        <v>81687000</v>
      </c>
      <c r="F67" s="105">
        <f t="shared" ref="F67:O67" si="43">SUM(F9:F14,F17:F23,F26:F29,F32,F35:F39,F42:F52,F55:F58,F61:F65)</f>
        <v>81687000</v>
      </c>
      <c r="G67" s="106">
        <f t="shared" si="43"/>
        <v>4879000</v>
      </c>
      <c r="H67" s="105">
        <f t="shared" si="43"/>
        <v>2322000</v>
      </c>
      <c r="I67" s="106">
        <f t="shared" si="43"/>
        <v>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2322000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22.09324452901998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0</v>
      </c>
      <c r="V67" s="105">
        <f>SUM(V9:V14,V17:V23,V26:V29,V32,V35:V39,V42:V52,V55:V58,V61:V65)</f>
        <v>0</v>
      </c>
      <c r="W67" s="106" t="s">
        <v>36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72985000</v>
      </c>
      <c r="C69" s="92"/>
      <c r="D69" s="92"/>
      <c r="E69" s="92">
        <f>$B69      +$C69      +$D69</f>
        <v>72985000</v>
      </c>
      <c r="F69" s="93">
        <v>72985000</v>
      </c>
      <c r="G69" s="94">
        <v>46856000</v>
      </c>
      <c r="H69" s="93">
        <v>15813000</v>
      </c>
      <c r="I69" s="94"/>
      <c r="J69" s="93"/>
      <c r="K69" s="94"/>
      <c r="L69" s="93"/>
      <c r="M69" s="94"/>
      <c r="N69" s="93"/>
      <c r="O69" s="94"/>
      <c r="P69" s="93">
        <f>$H69      +$J69      +$L69      +$N69</f>
        <v>15813000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21.666095773104065</v>
      </c>
      <c r="U69" s="50">
        <f>IF(($E69      =0),0,(($Q69      /$E69      )*100))</f>
        <v>0</v>
      </c>
      <c r="V69" s="93">
        <v>0</v>
      </c>
      <c r="W69" s="94" t="s">
        <v>36</v>
      </c>
    </row>
    <row r="70" spans="1:23" ht="12.95" customHeight="1" x14ac:dyDescent="0.2">
      <c r="A70" s="56" t="s">
        <v>42</v>
      </c>
      <c r="B70" s="101">
        <f>B69</f>
        <v>72985000</v>
      </c>
      <c r="C70" s="101">
        <f>C69</f>
        <v>0</v>
      </c>
      <c r="D70" s="101"/>
      <c r="E70" s="101">
        <f>$B70      +$C70      +$D70</f>
        <v>72985000</v>
      </c>
      <c r="F70" s="102">
        <f t="shared" ref="F70:O70" si="44">F69</f>
        <v>72985000</v>
      </c>
      <c r="G70" s="103">
        <f t="shared" si="44"/>
        <v>46856000</v>
      </c>
      <c r="H70" s="102">
        <f t="shared" si="44"/>
        <v>15813000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15813000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21.666095773104065</v>
      </c>
      <c r="U70" s="59">
        <f>IF($E70   =0,0,($Q70   /$E70 )*100)</f>
        <v>0</v>
      </c>
      <c r="V70" s="102">
        <f>V69</f>
        <v>0</v>
      </c>
      <c r="W70" s="103" t="s">
        <v>36</v>
      </c>
    </row>
    <row r="71" spans="1:23" ht="12.95" customHeight="1" x14ac:dyDescent="0.2">
      <c r="A71" s="60" t="s">
        <v>87</v>
      </c>
      <c r="B71" s="104">
        <f>B69</f>
        <v>72985000</v>
      </c>
      <c r="C71" s="104">
        <f>C69</f>
        <v>0</v>
      </c>
      <c r="D71" s="104"/>
      <c r="E71" s="104">
        <f>$B71      +$C71      +$D71</f>
        <v>72985000</v>
      </c>
      <c r="F71" s="105">
        <f t="shared" ref="F71:O71" si="45">F69</f>
        <v>72985000</v>
      </c>
      <c r="G71" s="106">
        <f t="shared" si="45"/>
        <v>46856000</v>
      </c>
      <c r="H71" s="105">
        <f t="shared" si="45"/>
        <v>15813000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15813000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21.666095773104065</v>
      </c>
      <c r="U71" s="65">
        <f>IF($E71   =0,0,($Q71   /$E71   )*100)</f>
        <v>0</v>
      </c>
      <c r="V71" s="105">
        <f>V69</f>
        <v>0</v>
      </c>
      <c r="W71" s="106" t="s">
        <v>36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154672000</v>
      </c>
      <c r="C72" s="104">
        <f>SUM(C9:C14,C17:C23,C26:C29,C32,C35:C39,C42:C52,C55:C58,C61:C65,C69)</f>
        <v>0</v>
      </c>
      <c r="D72" s="104"/>
      <c r="E72" s="104">
        <f>$B72      +$C72      +$D72</f>
        <v>154672000</v>
      </c>
      <c r="F72" s="105">
        <f t="shared" ref="F72:O72" si="46">SUM(F9:F14,F17:F23,F26:F29,F32,F35:F39,F42:F52,F55:F58,F61:F65,F69)</f>
        <v>154672000</v>
      </c>
      <c r="G72" s="106">
        <f t="shared" si="46"/>
        <v>51735000</v>
      </c>
      <c r="H72" s="105">
        <f t="shared" si="46"/>
        <v>18135000</v>
      </c>
      <c r="I72" s="106">
        <f t="shared" si="46"/>
        <v>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18135000</v>
      </c>
      <c r="Q72" s="106">
        <f>$I72      +$K72      +$M72      +$O72</f>
        <v>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21.719863464878138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0</v>
      </c>
      <c r="V72" s="105">
        <f>SUM(V9:V14,V17:V23,V26:V29,V32,V35:V39,V42:V52,V55:V58,V61:V65,V69)</f>
        <v>0</v>
      </c>
      <c r="W72" s="106" t="s">
        <v>36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133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134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135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136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137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138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139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140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141</v>
      </c>
    </row>
    <row r="116" spans="1:23" x14ac:dyDescent="0.2">
      <c r="A116" s="29" t="s">
        <v>142</v>
      </c>
    </row>
    <row r="117" spans="1:23" x14ac:dyDescent="0.2">
      <c r="A117" s="29" t="s">
        <v>143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144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145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146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2UMnU3csV/mfVotpSRkQpOW+Q3RyphdAlD7junq8Pb+hGrU+m3vTeRzUH+GixiWtX7kHqtt3mmuptouNx7oPIA==" saltValue="FUAM0Wj/lyLeqbI/Jl24/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123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2.95" customHeight="1" x14ac:dyDescent="0.2">
      <c r="A10" s="47" t="s">
        <v>37</v>
      </c>
      <c r="B10" s="92">
        <v>3100000</v>
      </c>
      <c r="C10" s="92"/>
      <c r="D10" s="92"/>
      <c r="E10" s="92">
        <f t="shared" ref="E10:E15" si="0">$B10      +$C10      +$D10</f>
        <v>3100000</v>
      </c>
      <c r="F10" s="93">
        <v>3100000</v>
      </c>
      <c r="G10" s="94">
        <v>3100000</v>
      </c>
      <c r="H10" s="93"/>
      <c r="I10" s="94"/>
      <c r="J10" s="93"/>
      <c r="K10" s="94"/>
      <c r="L10" s="93"/>
      <c r="M10" s="94"/>
      <c r="N10" s="93"/>
      <c r="O10" s="94"/>
      <c r="P10" s="93">
        <f t="shared" ref="P10:P15" si="1">$H10      +$J10      +$L10      +$N10</f>
        <v>0</v>
      </c>
      <c r="Q10" s="94">
        <f t="shared" ref="Q10:Q15" si="2">$I10      +$K10      +$M10      +$O10</f>
        <v>0</v>
      </c>
      <c r="R10" s="48">
        <f t="shared" ref="R10:R15" si="3">IF(($H10      =0),0,((($H10      -$H10      )/$H10      )*100))</f>
        <v>0</v>
      </c>
      <c r="S10" s="49">
        <f t="shared" ref="S10:S15" si="4">IF(($I10      =0),0,((($I10      -$I10      )/$I10      )*100))</f>
        <v>0</v>
      </c>
      <c r="T10" s="48">
        <f t="shared" ref="T10:T14" si="5">IF(($E10      =0),0,(($P10      /$E10      )*100))</f>
        <v>0</v>
      </c>
      <c r="U10" s="50">
        <f t="shared" ref="U10:U14" si="6">IF(($E10      =0),0,(($Q10      /$E10      )*100))</f>
        <v>0</v>
      </c>
      <c r="V10" s="93">
        <v>0</v>
      </c>
      <c r="W10" s="94" t="s">
        <v>36</v>
      </c>
    </row>
    <row r="11" spans="1:23" ht="12.95" customHeight="1" x14ac:dyDescent="0.2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2.95" customHeight="1" x14ac:dyDescent="0.2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2.95" customHeight="1" x14ac:dyDescent="0.2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2.95" customHeight="1" x14ac:dyDescent="0.2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2.95" customHeight="1" x14ac:dyDescent="0.2">
      <c r="A15" s="51" t="s">
        <v>42</v>
      </c>
      <c r="B15" s="95">
        <f>SUM(B9:B14)</f>
        <v>3100000</v>
      </c>
      <c r="C15" s="95">
        <f>SUM(C9:C14)</f>
        <v>0</v>
      </c>
      <c r="D15" s="95"/>
      <c r="E15" s="95">
        <f t="shared" si="0"/>
        <v>3100000</v>
      </c>
      <c r="F15" s="96">
        <f t="shared" ref="F15:O15" si="7">SUM(F9:F14)</f>
        <v>3100000</v>
      </c>
      <c r="G15" s="97">
        <f t="shared" si="7"/>
        <v>3100000</v>
      </c>
      <c r="H15" s="96">
        <f t="shared" si="7"/>
        <v>0</v>
      </c>
      <c r="I15" s="97">
        <f t="shared" si="7"/>
        <v>0</v>
      </c>
      <c r="J15" s="96">
        <f t="shared" si="7"/>
        <v>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0</v>
      </c>
      <c r="Q15" s="97">
        <f t="shared" si="2"/>
        <v>0</v>
      </c>
      <c r="R15" s="52">
        <f t="shared" si="3"/>
        <v>0</v>
      </c>
      <c r="S15" s="53">
        <f t="shared" si="4"/>
        <v>0</v>
      </c>
      <c r="T15" s="52">
        <f>IF((SUM($E9:$E13))=0,0,(P15/(SUM($E9:$E13))*100))</f>
        <v>0</v>
      </c>
      <c r="U15" s="54">
        <f>IF((SUM($E9:$E13))=0,0,(Q15/(SUM($E9:$E13))*100))</f>
        <v>0</v>
      </c>
      <c r="V15" s="96">
        <f>SUM(V9:V14)</f>
        <v>0</v>
      </c>
      <c r="W15" s="97" t="s">
        <v>36</v>
      </c>
    </row>
    <row r="16" spans="1:23" ht="12.95" customHeight="1" x14ac:dyDescent="0.2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=0),0,((($H17      -$H17      )/$H17      )*100))</f>
        <v>0</v>
      </c>
      <c r="S17" s="49">
        <f t="shared" ref="S17:S24" si="12">IF(($I17      =0),0,((($I17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2.95" customHeight="1" x14ac:dyDescent="0.2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2.95" customHeight="1" x14ac:dyDescent="0.2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2.95" customHeight="1" x14ac:dyDescent="0.2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2.95" customHeight="1" x14ac:dyDescent="0.2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2.95" customHeight="1" x14ac:dyDescent="0.2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2.95" customHeight="1" x14ac:dyDescent="0.2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2.95" customHeight="1" x14ac:dyDescent="0.2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2.95" customHeight="1" x14ac:dyDescent="0.2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2.95" customHeight="1" x14ac:dyDescent="0.2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2.95" customHeight="1" x14ac:dyDescent="0.2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/>
      <c r="C32" s="92"/>
      <c r="D32" s="92"/>
      <c r="E32" s="92">
        <f>$B32      +$C32      +$D32</f>
        <v>0</v>
      </c>
      <c r="F32" s="93">
        <v>0</v>
      </c>
      <c r="G32" s="94">
        <v>0</v>
      </c>
      <c r="H32" s="93"/>
      <c r="I32" s="94"/>
      <c r="J32" s="93"/>
      <c r="K32" s="94"/>
      <c r="L32" s="93"/>
      <c r="M32" s="94"/>
      <c r="N32" s="93"/>
      <c r="O32" s="94"/>
      <c r="P32" s="93">
        <f>$H32      +$J32      +$L32      +$N32</f>
        <v>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0</v>
      </c>
      <c r="U32" s="50">
        <f>IF(($E32      =0),0,(($Q32      /$E32      )*100))</f>
        <v>0</v>
      </c>
      <c r="V32" s="93">
        <v>0</v>
      </c>
      <c r="W32" s="94" t="s">
        <v>36</v>
      </c>
    </row>
    <row r="33" spans="1:23" ht="12.95" customHeight="1" x14ac:dyDescent="0.2">
      <c r="A33" s="51" t="s">
        <v>42</v>
      </c>
      <c r="B33" s="95">
        <f>B32</f>
        <v>0</v>
      </c>
      <c r="C33" s="95">
        <f>C32</f>
        <v>0</v>
      </c>
      <c r="D33" s="95"/>
      <c r="E33" s="95">
        <f>$B33      +$C33      +$D33</f>
        <v>0</v>
      </c>
      <c r="F33" s="96">
        <f t="shared" ref="F33:O33" si="17">F32</f>
        <v>0</v>
      </c>
      <c r="G33" s="97">
        <f t="shared" si="17"/>
        <v>0</v>
      </c>
      <c r="H33" s="96">
        <f t="shared" si="17"/>
        <v>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0</v>
      </c>
      <c r="U33" s="54">
        <f>IF($E33   =0,0,($Q33   /$E33   )*100)</f>
        <v>0</v>
      </c>
      <c r="V33" s="96">
        <f>V32</f>
        <v>0</v>
      </c>
      <c r="W33" s="97" t="s">
        <v>36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2.95" customHeight="1" x14ac:dyDescent="0.2">
      <c r="A36" s="47" t="s">
        <v>60</v>
      </c>
      <c r="B36" s="92">
        <v>15564000</v>
      </c>
      <c r="C36" s="92"/>
      <c r="D36" s="92"/>
      <c r="E36" s="92">
        <f t="shared" si="18"/>
        <v>15564000</v>
      </c>
      <c r="F36" s="93">
        <v>15564000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2.95" customHeight="1" x14ac:dyDescent="0.2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2.95" customHeight="1" x14ac:dyDescent="0.2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2.95" customHeight="1" x14ac:dyDescent="0.2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2.95" customHeight="1" x14ac:dyDescent="0.2">
      <c r="A40" s="51" t="s">
        <v>42</v>
      </c>
      <c r="B40" s="95">
        <f>SUM(B35:B39)</f>
        <v>15564000</v>
      </c>
      <c r="C40" s="95">
        <f>SUM(C35:C39)</f>
        <v>0</v>
      </c>
      <c r="D40" s="95"/>
      <c r="E40" s="95">
        <f t="shared" si="18"/>
        <v>15564000</v>
      </c>
      <c r="F40" s="96">
        <f t="shared" ref="F40:O40" si="25">SUM(F35:F39)</f>
        <v>15564000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2.95" customHeight="1" x14ac:dyDescent="0.2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2.95" customHeight="1" x14ac:dyDescent="0.2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2.95" customHeight="1" x14ac:dyDescent="0.2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2.95" customHeight="1" x14ac:dyDescent="0.2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2.95" hidden="1" customHeight="1" x14ac:dyDescent="0.2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2.95" customHeight="1" x14ac:dyDescent="0.2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2.95" customHeight="1" x14ac:dyDescent="0.2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2.95" customHeight="1" x14ac:dyDescent="0.2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2.95" customHeight="1" x14ac:dyDescent="0.2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2.95" customHeight="1" x14ac:dyDescent="0.2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2.95" customHeight="1" x14ac:dyDescent="0.2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2.95" hidden="1" customHeight="1" x14ac:dyDescent="0.2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2.95" hidden="1" customHeight="1" x14ac:dyDescent="0.2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2.95" customHeight="1" x14ac:dyDescent="0.2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2.95" customHeight="1" x14ac:dyDescent="0.2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2.95" customHeight="1" x14ac:dyDescent="0.2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2.95" customHeight="1" x14ac:dyDescent="0.2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18664000</v>
      </c>
      <c r="C67" s="104">
        <f>SUM(C9:C14,C17:C23,C26:C29,C32,C35:C39,C42:C52,C55:C58,C61:C65)</f>
        <v>0</v>
      </c>
      <c r="D67" s="104"/>
      <c r="E67" s="104">
        <f t="shared" si="35"/>
        <v>18664000</v>
      </c>
      <c r="F67" s="105">
        <f t="shared" ref="F67:O67" si="43">SUM(F9:F14,F17:F23,F26:F29,F32,F35:F39,F42:F52,F55:F58,F61:F65)</f>
        <v>18664000</v>
      </c>
      <c r="G67" s="106">
        <f t="shared" si="43"/>
        <v>3100000</v>
      </c>
      <c r="H67" s="105">
        <f t="shared" si="43"/>
        <v>0</v>
      </c>
      <c r="I67" s="106">
        <f t="shared" si="43"/>
        <v>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0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0</v>
      </c>
      <c r="V67" s="105">
        <f>SUM(V9:V14,V17:V23,V26:V29,V32,V35:V39,V42:V52,V55:V58,V61:V65)</f>
        <v>0</v>
      </c>
      <c r="W67" s="106" t="s">
        <v>36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43133000</v>
      </c>
      <c r="C69" s="92"/>
      <c r="D69" s="92"/>
      <c r="E69" s="92">
        <f>$B69      +$C69      +$D69</f>
        <v>43133000</v>
      </c>
      <c r="F69" s="93">
        <v>43133000</v>
      </c>
      <c r="G69" s="94">
        <v>8000000</v>
      </c>
      <c r="H69" s="93"/>
      <c r="I69" s="94"/>
      <c r="J69" s="93"/>
      <c r="K69" s="94"/>
      <c r="L69" s="93"/>
      <c r="M69" s="94"/>
      <c r="N69" s="93"/>
      <c r="O69" s="94"/>
      <c r="P69" s="93">
        <f>$H69      +$J69      +$L69      +$N69</f>
        <v>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0</v>
      </c>
      <c r="U69" s="50">
        <f>IF(($E69      =0),0,(($Q69      /$E69      )*100))</f>
        <v>0</v>
      </c>
      <c r="V69" s="93">
        <v>0</v>
      </c>
      <c r="W69" s="94" t="s">
        <v>36</v>
      </c>
    </row>
    <row r="70" spans="1:23" ht="12.95" customHeight="1" x14ac:dyDescent="0.2">
      <c r="A70" s="56" t="s">
        <v>42</v>
      </c>
      <c r="B70" s="101">
        <f>B69</f>
        <v>43133000</v>
      </c>
      <c r="C70" s="101">
        <f>C69</f>
        <v>0</v>
      </c>
      <c r="D70" s="101"/>
      <c r="E70" s="101">
        <f>$B70      +$C70      +$D70</f>
        <v>43133000</v>
      </c>
      <c r="F70" s="102">
        <f t="shared" ref="F70:O70" si="44">F69</f>
        <v>43133000</v>
      </c>
      <c r="G70" s="103">
        <f t="shared" si="44"/>
        <v>8000000</v>
      </c>
      <c r="H70" s="102">
        <f t="shared" si="44"/>
        <v>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0</v>
      </c>
      <c r="U70" s="59">
        <f>IF($E70   =0,0,($Q70   /$E70 )*100)</f>
        <v>0</v>
      </c>
      <c r="V70" s="102">
        <f>V69</f>
        <v>0</v>
      </c>
      <c r="W70" s="103" t="s">
        <v>36</v>
      </c>
    </row>
    <row r="71" spans="1:23" ht="12.95" customHeight="1" x14ac:dyDescent="0.2">
      <c r="A71" s="60" t="s">
        <v>87</v>
      </c>
      <c r="B71" s="104">
        <f>B69</f>
        <v>43133000</v>
      </c>
      <c r="C71" s="104">
        <f>C69</f>
        <v>0</v>
      </c>
      <c r="D71" s="104"/>
      <c r="E71" s="104">
        <f>$B71      +$C71      +$D71</f>
        <v>43133000</v>
      </c>
      <c r="F71" s="105">
        <f t="shared" ref="F71:O71" si="45">F69</f>
        <v>43133000</v>
      </c>
      <c r="G71" s="106">
        <f t="shared" si="45"/>
        <v>8000000</v>
      </c>
      <c r="H71" s="105">
        <f t="shared" si="45"/>
        <v>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0</v>
      </c>
      <c r="U71" s="65">
        <f>IF($E71   =0,0,($Q71   /$E71   )*100)</f>
        <v>0</v>
      </c>
      <c r="V71" s="105">
        <f>V69</f>
        <v>0</v>
      </c>
      <c r="W71" s="106" t="s">
        <v>36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61797000</v>
      </c>
      <c r="C72" s="104">
        <f>SUM(C9:C14,C17:C23,C26:C29,C32,C35:C39,C42:C52,C55:C58,C61:C65,C69)</f>
        <v>0</v>
      </c>
      <c r="D72" s="104"/>
      <c r="E72" s="104">
        <f>$B72      +$C72      +$D72</f>
        <v>61797000</v>
      </c>
      <c r="F72" s="105">
        <f t="shared" ref="F72:O72" si="46">SUM(F9:F14,F17:F23,F26:F29,F32,F35:F39,F42:F52,F55:F58,F61:F65,F69)</f>
        <v>61797000</v>
      </c>
      <c r="G72" s="106">
        <f t="shared" si="46"/>
        <v>11100000</v>
      </c>
      <c r="H72" s="105">
        <f t="shared" si="46"/>
        <v>0</v>
      </c>
      <c r="I72" s="106">
        <f t="shared" si="46"/>
        <v>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0</v>
      </c>
      <c r="Q72" s="106">
        <f>$I72      +$K72      +$M72      +$O72</f>
        <v>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0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0</v>
      </c>
      <c r="V72" s="105">
        <f>SUM(V9:V14,V17:V23,V26:V29,V32,V35:V39,V42:V52,V55:V58,V61:V65,V69)</f>
        <v>0</v>
      </c>
      <c r="W72" s="106" t="s">
        <v>36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133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134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135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136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137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138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139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140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141</v>
      </c>
    </row>
    <row r="116" spans="1:23" x14ac:dyDescent="0.2">
      <c r="A116" s="29" t="s">
        <v>142</v>
      </c>
    </row>
    <row r="117" spans="1:23" x14ac:dyDescent="0.2">
      <c r="A117" s="29" t="s">
        <v>143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144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145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146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z1BjnwYy6Q0ztTUkjCYP+wYTnKGngB2Kx/f7LoMZmSUJdm3Jt/fglp+d8JOe3QoAZafBVnXqY2qnNeXxi/ZGng==" saltValue="vj9HstLMjzxKi1a6nIQ7E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124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2.95" customHeight="1" x14ac:dyDescent="0.2">
      <c r="A10" s="47" t="s">
        <v>37</v>
      </c>
      <c r="B10" s="92">
        <v>2300000</v>
      </c>
      <c r="C10" s="92"/>
      <c r="D10" s="92"/>
      <c r="E10" s="92">
        <f t="shared" ref="E10:E15" si="0">$B10      +$C10      +$D10</f>
        <v>2300000</v>
      </c>
      <c r="F10" s="93">
        <v>2300000</v>
      </c>
      <c r="G10" s="94">
        <v>2300000</v>
      </c>
      <c r="H10" s="93"/>
      <c r="I10" s="94"/>
      <c r="J10" s="93"/>
      <c r="K10" s="94"/>
      <c r="L10" s="93"/>
      <c r="M10" s="94"/>
      <c r="N10" s="93"/>
      <c r="O10" s="94"/>
      <c r="P10" s="93">
        <f t="shared" ref="P10:P15" si="1">$H10      +$J10      +$L10      +$N10</f>
        <v>0</v>
      </c>
      <c r="Q10" s="94">
        <f t="shared" ref="Q10:Q15" si="2">$I10      +$K10      +$M10      +$O10</f>
        <v>0</v>
      </c>
      <c r="R10" s="48">
        <f t="shared" ref="R10:R15" si="3">IF(($H10      =0),0,((($H10      -$H10      )/$H10      )*100))</f>
        <v>0</v>
      </c>
      <c r="S10" s="49">
        <f t="shared" ref="S10:S15" si="4">IF(($I10      =0),0,((($I10      -$I10      )/$I10      )*100))</f>
        <v>0</v>
      </c>
      <c r="T10" s="48">
        <f t="shared" ref="T10:T14" si="5">IF(($E10      =0),0,(($P10      /$E10      )*100))</f>
        <v>0</v>
      </c>
      <c r="U10" s="50">
        <f t="shared" ref="U10:U14" si="6">IF(($E10      =0),0,(($Q10      /$E10      )*100))</f>
        <v>0</v>
      </c>
      <c r="V10" s="93">
        <v>0</v>
      </c>
      <c r="W10" s="94" t="s">
        <v>36</v>
      </c>
    </row>
    <row r="11" spans="1:23" ht="12.95" customHeight="1" x14ac:dyDescent="0.2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2.95" customHeight="1" x14ac:dyDescent="0.2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2.95" customHeight="1" x14ac:dyDescent="0.2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2.95" customHeight="1" x14ac:dyDescent="0.2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2.95" customHeight="1" x14ac:dyDescent="0.2">
      <c r="A15" s="51" t="s">
        <v>42</v>
      </c>
      <c r="B15" s="95">
        <f>SUM(B9:B14)</f>
        <v>2300000</v>
      </c>
      <c r="C15" s="95">
        <f>SUM(C9:C14)</f>
        <v>0</v>
      </c>
      <c r="D15" s="95"/>
      <c r="E15" s="95">
        <f t="shared" si="0"/>
        <v>2300000</v>
      </c>
      <c r="F15" s="96">
        <f t="shared" ref="F15:O15" si="7">SUM(F9:F14)</f>
        <v>2300000</v>
      </c>
      <c r="G15" s="97">
        <f t="shared" si="7"/>
        <v>2300000</v>
      </c>
      <c r="H15" s="96">
        <f t="shared" si="7"/>
        <v>0</v>
      </c>
      <c r="I15" s="97">
        <f t="shared" si="7"/>
        <v>0</v>
      </c>
      <c r="J15" s="96">
        <f t="shared" si="7"/>
        <v>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0</v>
      </c>
      <c r="Q15" s="97">
        <f t="shared" si="2"/>
        <v>0</v>
      </c>
      <c r="R15" s="52">
        <f t="shared" si="3"/>
        <v>0</v>
      </c>
      <c r="S15" s="53">
        <f t="shared" si="4"/>
        <v>0</v>
      </c>
      <c r="T15" s="52">
        <f>IF((SUM($E9:$E13))=0,0,(P15/(SUM($E9:$E13))*100))</f>
        <v>0</v>
      </c>
      <c r="U15" s="54">
        <f>IF((SUM($E9:$E13))=0,0,(Q15/(SUM($E9:$E13))*100))</f>
        <v>0</v>
      </c>
      <c r="V15" s="96">
        <f>SUM(V9:V14)</f>
        <v>0</v>
      </c>
      <c r="W15" s="97" t="s">
        <v>36</v>
      </c>
    </row>
    <row r="16" spans="1:23" ht="12.95" customHeight="1" x14ac:dyDescent="0.2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=0),0,((($H17      -$H17      )/$H17      )*100))</f>
        <v>0</v>
      </c>
      <c r="S17" s="49">
        <f t="shared" ref="S17:S24" si="12">IF(($I17      =0),0,((($I17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2.95" customHeight="1" x14ac:dyDescent="0.2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2.95" customHeight="1" x14ac:dyDescent="0.2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2.95" customHeight="1" x14ac:dyDescent="0.2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2.95" customHeight="1" x14ac:dyDescent="0.2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2.95" customHeight="1" x14ac:dyDescent="0.2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2.95" customHeight="1" x14ac:dyDescent="0.2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2.95" customHeight="1" x14ac:dyDescent="0.2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2.95" customHeight="1" x14ac:dyDescent="0.2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2.95" customHeight="1" x14ac:dyDescent="0.2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2.95" customHeight="1" x14ac:dyDescent="0.2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1715000</v>
      </c>
      <c r="C32" s="92"/>
      <c r="D32" s="92"/>
      <c r="E32" s="92">
        <f>$B32      +$C32      +$D32</f>
        <v>1715000</v>
      </c>
      <c r="F32" s="93">
        <v>1715000</v>
      </c>
      <c r="G32" s="94">
        <v>428000</v>
      </c>
      <c r="H32" s="93">
        <v>307000</v>
      </c>
      <c r="I32" s="94">
        <v>-428000</v>
      </c>
      <c r="J32" s="93"/>
      <c r="K32" s="94"/>
      <c r="L32" s="93"/>
      <c r="M32" s="94"/>
      <c r="N32" s="93"/>
      <c r="O32" s="94"/>
      <c r="P32" s="93">
        <f>$H32      +$J32      +$L32      +$N32</f>
        <v>307000</v>
      </c>
      <c r="Q32" s="94">
        <f>$I32      +$K32      +$M32      +$O32</f>
        <v>-428000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17.900874635568513</v>
      </c>
      <c r="U32" s="50">
        <f>IF(($E32      =0),0,(($Q32      /$E32      )*100))</f>
        <v>-24.956268221574344</v>
      </c>
      <c r="V32" s="93">
        <v>0</v>
      </c>
      <c r="W32" s="94" t="s">
        <v>36</v>
      </c>
    </row>
    <row r="33" spans="1:23" ht="12.95" customHeight="1" x14ac:dyDescent="0.2">
      <c r="A33" s="51" t="s">
        <v>42</v>
      </c>
      <c r="B33" s="95">
        <f>B32</f>
        <v>1715000</v>
      </c>
      <c r="C33" s="95">
        <f>C32</f>
        <v>0</v>
      </c>
      <c r="D33" s="95"/>
      <c r="E33" s="95">
        <f>$B33      +$C33      +$D33</f>
        <v>1715000</v>
      </c>
      <c r="F33" s="96">
        <f t="shared" ref="F33:O33" si="17">F32</f>
        <v>1715000</v>
      </c>
      <c r="G33" s="97">
        <f t="shared" si="17"/>
        <v>428000</v>
      </c>
      <c r="H33" s="96">
        <f t="shared" si="17"/>
        <v>307000</v>
      </c>
      <c r="I33" s="97">
        <f t="shared" si="17"/>
        <v>-428000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307000</v>
      </c>
      <c r="Q33" s="97">
        <f>$I33      +$K33      +$M33      +$O33</f>
        <v>-428000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17.900874635568513</v>
      </c>
      <c r="U33" s="54">
        <f>IF($E33   =0,0,($Q33   /$E33   )*100)</f>
        <v>-24.956268221574344</v>
      </c>
      <c r="V33" s="96">
        <f>V32</f>
        <v>0</v>
      </c>
      <c r="W33" s="97" t="s">
        <v>36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2.95" customHeight="1" x14ac:dyDescent="0.2">
      <c r="A36" s="47" t="s">
        <v>60</v>
      </c>
      <c r="B36" s="92">
        <v>15427000</v>
      </c>
      <c r="C36" s="92"/>
      <c r="D36" s="92"/>
      <c r="E36" s="92">
        <f t="shared" si="18"/>
        <v>15427000</v>
      </c>
      <c r="F36" s="93">
        <v>15427000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2.95" customHeight="1" x14ac:dyDescent="0.2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2.95" customHeight="1" x14ac:dyDescent="0.2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2.95" customHeight="1" x14ac:dyDescent="0.2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2.95" customHeight="1" x14ac:dyDescent="0.2">
      <c r="A40" s="51" t="s">
        <v>42</v>
      </c>
      <c r="B40" s="95">
        <f>SUM(B35:B39)</f>
        <v>15427000</v>
      </c>
      <c r="C40" s="95">
        <f>SUM(C35:C39)</f>
        <v>0</v>
      </c>
      <c r="D40" s="95"/>
      <c r="E40" s="95">
        <f t="shared" si="18"/>
        <v>15427000</v>
      </c>
      <c r="F40" s="96">
        <f t="shared" ref="F40:O40" si="25">SUM(F35:F39)</f>
        <v>15427000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2.95" customHeight="1" x14ac:dyDescent="0.2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2.95" customHeight="1" x14ac:dyDescent="0.2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2.95" customHeight="1" x14ac:dyDescent="0.2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2.95" customHeight="1" x14ac:dyDescent="0.2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2.95" hidden="1" customHeight="1" x14ac:dyDescent="0.2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2.95" customHeight="1" x14ac:dyDescent="0.2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2.95" customHeight="1" x14ac:dyDescent="0.2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2.95" customHeight="1" x14ac:dyDescent="0.2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2.95" customHeight="1" x14ac:dyDescent="0.2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2.95" customHeight="1" x14ac:dyDescent="0.2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2.95" customHeight="1" x14ac:dyDescent="0.2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2.95" hidden="1" customHeight="1" x14ac:dyDescent="0.2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2.95" hidden="1" customHeight="1" x14ac:dyDescent="0.2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2.95" customHeight="1" x14ac:dyDescent="0.2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2.95" customHeight="1" x14ac:dyDescent="0.2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2.95" customHeight="1" x14ac:dyDescent="0.2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2.95" customHeight="1" x14ac:dyDescent="0.2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19442000</v>
      </c>
      <c r="C67" s="104">
        <f>SUM(C9:C14,C17:C23,C26:C29,C32,C35:C39,C42:C52,C55:C58,C61:C65)</f>
        <v>0</v>
      </c>
      <c r="D67" s="104"/>
      <c r="E67" s="104">
        <f t="shared" si="35"/>
        <v>19442000</v>
      </c>
      <c r="F67" s="105">
        <f t="shared" ref="F67:O67" si="43">SUM(F9:F14,F17:F23,F26:F29,F32,F35:F39,F42:F52,F55:F58,F61:F65)</f>
        <v>19442000</v>
      </c>
      <c r="G67" s="106">
        <f t="shared" si="43"/>
        <v>2728000</v>
      </c>
      <c r="H67" s="105">
        <f t="shared" si="43"/>
        <v>307000</v>
      </c>
      <c r="I67" s="106">
        <f t="shared" si="43"/>
        <v>-428000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307000</v>
      </c>
      <c r="Q67" s="106">
        <f t="shared" si="37"/>
        <v>-428000</v>
      </c>
      <c r="R67" s="61">
        <f t="shared" si="38"/>
        <v>0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7.6463262764632622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-10.660024906600249</v>
      </c>
      <c r="V67" s="105">
        <f>SUM(V9:V14,V17:V23,V26:V29,V32,V35:V39,V42:V52,V55:V58,V61:V65)</f>
        <v>0</v>
      </c>
      <c r="W67" s="106" t="s">
        <v>36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43876000</v>
      </c>
      <c r="C69" s="92"/>
      <c r="D69" s="92"/>
      <c r="E69" s="92">
        <f>$B69      +$C69      +$D69</f>
        <v>43876000</v>
      </c>
      <c r="F69" s="93">
        <v>43876000</v>
      </c>
      <c r="G69" s="94">
        <v>16376000</v>
      </c>
      <c r="H69" s="93">
        <v>7078000</v>
      </c>
      <c r="I69" s="94"/>
      <c r="J69" s="93"/>
      <c r="K69" s="94"/>
      <c r="L69" s="93"/>
      <c r="M69" s="94"/>
      <c r="N69" s="93"/>
      <c r="O69" s="94"/>
      <c r="P69" s="93">
        <f>$H69      +$J69      +$L69      +$N69</f>
        <v>7078000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16.131826055246602</v>
      </c>
      <c r="U69" s="50">
        <f>IF(($E69      =0),0,(($Q69      /$E69      )*100))</f>
        <v>0</v>
      </c>
      <c r="V69" s="93">
        <v>0</v>
      </c>
      <c r="W69" s="94" t="s">
        <v>36</v>
      </c>
    </row>
    <row r="70" spans="1:23" ht="12.95" customHeight="1" x14ac:dyDescent="0.2">
      <c r="A70" s="56" t="s">
        <v>42</v>
      </c>
      <c r="B70" s="101">
        <f>B69</f>
        <v>43876000</v>
      </c>
      <c r="C70" s="101">
        <f>C69</f>
        <v>0</v>
      </c>
      <c r="D70" s="101"/>
      <c r="E70" s="101">
        <f>$B70      +$C70      +$D70</f>
        <v>43876000</v>
      </c>
      <c r="F70" s="102">
        <f t="shared" ref="F70:O70" si="44">F69</f>
        <v>43876000</v>
      </c>
      <c r="G70" s="103">
        <f t="shared" si="44"/>
        <v>16376000</v>
      </c>
      <c r="H70" s="102">
        <f t="shared" si="44"/>
        <v>7078000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7078000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16.131826055246602</v>
      </c>
      <c r="U70" s="59">
        <f>IF($E70   =0,0,($Q70   /$E70 )*100)</f>
        <v>0</v>
      </c>
      <c r="V70" s="102">
        <f>V69</f>
        <v>0</v>
      </c>
      <c r="W70" s="103" t="s">
        <v>36</v>
      </c>
    </row>
    <row r="71" spans="1:23" ht="12.95" customHeight="1" x14ac:dyDescent="0.2">
      <c r="A71" s="60" t="s">
        <v>87</v>
      </c>
      <c r="B71" s="104">
        <f>B69</f>
        <v>43876000</v>
      </c>
      <c r="C71" s="104">
        <f>C69</f>
        <v>0</v>
      </c>
      <c r="D71" s="104"/>
      <c r="E71" s="104">
        <f>$B71      +$C71      +$D71</f>
        <v>43876000</v>
      </c>
      <c r="F71" s="105">
        <f t="shared" ref="F71:O71" si="45">F69</f>
        <v>43876000</v>
      </c>
      <c r="G71" s="106">
        <f t="shared" si="45"/>
        <v>16376000</v>
      </c>
      <c r="H71" s="105">
        <f t="shared" si="45"/>
        <v>7078000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7078000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16.131826055246602</v>
      </c>
      <c r="U71" s="65">
        <f>IF($E71   =0,0,($Q71   /$E71   )*100)</f>
        <v>0</v>
      </c>
      <c r="V71" s="105">
        <f>V69</f>
        <v>0</v>
      </c>
      <c r="W71" s="106" t="s">
        <v>36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63318000</v>
      </c>
      <c r="C72" s="104">
        <f>SUM(C9:C14,C17:C23,C26:C29,C32,C35:C39,C42:C52,C55:C58,C61:C65,C69)</f>
        <v>0</v>
      </c>
      <c r="D72" s="104"/>
      <c r="E72" s="104">
        <f>$B72      +$C72      +$D72</f>
        <v>63318000</v>
      </c>
      <c r="F72" s="105">
        <f t="shared" ref="F72:O72" si="46">SUM(F9:F14,F17:F23,F26:F29,F32,F35:F39,F42:F52,F55:F58,F61:F65,F69)</f>
        <v>63318000</v>
      </c>
      <c r="G72" s="106">
        <f t="shared" si="46"/>
        <v>19104000</v>
      </c>
      <c r="H72" s="105">
        <f t="shared" si="46"/>
        <v>7385000</v>
      </c>
      <c r="I72" s="106">
        <f t="shared" si="46"/>
        <v>-428000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7385000</v>
      </c>
      <c r="Q72" s="106">
        <f>$I72      +$K72      +$M72      +$O72</f>
        <v>-428000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15.420433901985758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-0.89369610156396828</v>
      </c>
      <c r="V72" s="105">
        <f>SUM(V9:V14,V17:V23,V26:V29,V32,V35:V39,V42:V52,V55:V58,V61:V65,V69)</f>
        <v>0</v>
      </c>
      <c r="W72" s="106" t="s">
        <v>36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133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134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135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136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137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138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139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140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141</v>
      </c>
    </row>
    <row r="116" spans="1:23" x14ac:dyDescent="0.2">
      <c r="A116" s="29" t="s">
        <v>142</v>
      </c>
    </row>
    <row r="117" spans="1:23" x14ac:dyDescent="0.2">
      <c r="A117" s="29" t="s">
        <v>143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144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145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146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UPASS8MHq+8MiNsWLo3mgLDXe8yPsRkpJBPXwDI/IsuNTF+PHtW3DAVJKx6ZgJjJkoRyL1w6+6qqi/Opq6L88Q==" saltValue="rNfcy2TZrdJTF/6U2c1nZ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125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2.95" customHeight="1" x14ac:dyDescent="0.2">
      <c r="A10" s="47" t="s">
        <v>37</v>
      </c>
      <c r="B10" s="92">
        <v>2850000</v>
      </c>
      <c r="C10" s="92"/>
      <c r="D10" s="92"/>
      <c r="E10" s="92">
        <f t="shared" ref="E10:E15" si="0">$B10      +$C10      +$D10</f>
        <v>2850000</v>
      </c>
      <c r="F10" s="93">
        <v>2850000</v>
      </c>
      <c r="G10" s="94">
        <v>2850000</v>
      </c>
      <c r="H10" s="93"/>
      <c r="I10" s="94"/>
      <c r="J10" s="93"/>
      <c r="K10" s="94"/>
      <c r="L10" s="93"/>
      <c r="M10" s="94"/>
      <c r="N10" s="93"/>
      <c r="O10" s="94"/>
      <c r="P10" s="93">
        <f t="shared" ref="P10:P15" si="1">$H10      +$J10      +$L10      +$N10</f>
        <v>0</v>
      </c>
      <c r="Q10" s="94">
        <f t="shared" ref="Q10:Q15" si="2">$I10      +$K10      +$M10      +$O10</f>
        <v>0</v>
      </c>
      <c r="R10" s="48">
        <f t="shared" ref="R10:R15" si="3">IF(($H10      =0),0,((($H10      -$H10      )/$H10      )*100))</f>
        <v>0</v>
      </c>
      <c r="S10" s="49">
        <f t="shared" ref="S10:S15" si="4">IF(($I10      =0),0,((($I10      -$I10      )/$I10      )*100))</f>
        <v>0</v>
      </c>
      <c r="T10" s="48">
        <f t="shared" ref="T10:T14" si="5">IF(($E10      =0),0,(($P10      /$E10      )*100))</f>
        <v>0</v>
      </c>
      <c r="U10" s="50">
        <f t="shared" ref="U10:U14" si="6">IF(($E10      =0),0,(($Q10      /$E10      )*100))</f>
        <v>0</v>
      </c>
      <c r="V10" s="93">
        <v>0</v>
      </c>
      <c r="W10" s="94" t="s">
        <v>36</v>
      </c>
    </row>
    <row r="11" spans="1:23" ht="12.95" customHeight="1" x14ac:dyDescent="0.2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2.95" customHeight="1" x14ac:dyDescent="0.2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2.95" customHeight="1" x14ac:dyDescent="0.2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2.95" customHeight="1" x14ac:dyDescent="0.2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2.95" customHeight="1" x14ac:dyDescent="0.2">
      <c r="A15" s="51" t="s">
        <v>42</v>
      </c>
      <c r="B15" s="95">
        <f>SUM(B9:B14)</f>
        <v>2850000</v>
      </c>
      <c r="C15" s="95">
        <f>SUM(C9:C14)</f>
        <v>0</v>
      </c>
      <c r="D15" s="95"/>
      <c r="E15" s="95">
        <f t="shared" si="0"/>
        <v>2850000</v>
      </c>
      <c r="F15" s="96">
        <f t="shared" ref="F15:O15" si="7">SUM(F9:F14)</f>
        <v>2850000</v>
      </c>
      <c r="G15" s="97">
        <f t="shared" si="7"/>
        <v>2850000</v>
      </c>
      <c r="H15" s="96">
        <f t="shared" si="7"/>
        <v>0</v>
      </c>
      <c r="I15" s="97">
        <f t="shared" si="7"/>
        <v>0</v>
      </c>
      <c r="J15" s="96">
        <f t="shared" si="7"/>
        <v>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0</v>
      </c>
      <c r="Q15" s="97">
        <f t="shared" si="2"/>
        <v>0</v>
      </c>
      <c r="R15" s="52">
        <f t="shared" si="3"/>
        <v>0</v>
      </c>
      <c r="S15" s="53">
        <f t="shared" si="4"/>
        <v>0</v>
      </c>
      <c r="T15" s="52">
        <f>IF((SUM($E9:$E13))=0,0,(P15/(SUM($E9:$E13))*100))</f>
        <v>0</v>
      </c>
      <c r="U15" s="54">
        <f>IF((SUM($E9:$E13))=0,0,(Q15/(SUM($E9:$E13))*100))</f>
        <v>0</v>
      </c>
      <c r="V15" s="96">
        <f>SUM(V9:V14)</f>
        <v>0</v>
      </c>
      <c r="W15" s="97" t="s">
        <v>36</v>
      </c>
    </row>
    <row r="16" spans="1:23" ht="12.95" customHeight="1" x14ac:dyDescent="0.2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=0),0,((($H17      -$H17      )/$H17      )*100))</f>
        <v>0</v>
      </c>
      <c r="S17" s="49">
        <f t="shared" ref="S17:S24" si="12">IF(($I17      =0),0,((($I17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2.95" customHeight="1" x14ac:dyDescent="0.2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2.95" customHeight="1" x14ac:dyDescent="0.2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2.95" customHeight="1" x14ac:dyDescent="0.2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2.95" customHeight="1" x14ac:dyDescent="0.2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2.95" customHeight="1" x14ac:dyDescent="0.2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2.95" customHeight="1" x14ac:dyDescent="0.2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2.95" customHeight="1" x14ac:dyDescent="0.2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2.95" customHeight="1" x14ac:dyDescent="0.2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2.95" customHeight="1" x14ac:dyDescent="0.2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2.95" customHeight="1" x14ac:dyDescent="0.2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1133000</v>
      </c>
      <c r="C32" s="92"/>
      <c r="D32" s="92"/>
      <c r="E32" s="92">
        <f>$B32      +$C32      +$D32</f>
        <v>1133000</v>
      </c>
      <c r="F32" s="93">
        <v>1133000</v>
      </c>
      <c r="G32" s="94">
        <v>283000</v>
      </c>
      <c r="H32" s="93">
        <v>3047000</v>
      </c>
      <c r="I32" s="94"/>
      <c r="J32" s="93"/>
      <c r="K32" s="94"/>
      <c r="L32" s="93"/>
      <c r="M32" s="94"/>
      <c r="N32" s="93"/>
      <c r="O32" s="94"/>
      <c r="P32" s="93">
        <f>$H32      +$J32      +$L32      +$N32</f>
        <v>3047000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268.93203883495147</v>
      </c>
      <c r="U32" s="50">
        <f>IF(($E32      =0),0,(($Q32      /$E32      )*100))</f>
        <v>0</v>
      </c>
      <c r="V32" s="93">
        <v>0</v>
      </c>
      <c r="W32" s="94" t="s">
        <v>36</v>
      </c>
    </row>
    <row r="33" spans="1:23" ht="12.95" customHeight="1" x14ac:dyDescent="0.2">
      <c r="A33" s="51" t="s">
        <v>42</v>
      </c>
      <c r="B33" s="95">
        <f>B32</f>
        <v>1133000</v>
      </c>
      <c r="C33" s="95">
        <f>C32</f>
        <v>0</v>
      </c>
      <c r="D33" s="95"/>
      <c r="E33" s="95">
        <f>$B33      +$C33      +$D33</f>
        <v>1133000</v>
      </c>
      <c r="F33" s="96">
        <f t="shared" ref="F33:O33" si="17">F32</f>
        <v>1133000</v>
      </c>
      <c r="G33" s="97">
        <f t="shared" si="17"/>
        <v>283000</v>
      </c>
      <c r="H33" s="96">
        <f t="shared" si="17"/>
        <v>3047000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3047000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268.93203883495147</v>
      </c>
      <c r="U33" s="54">
        <f>IF($E33   =0,0,($Q33   /$E33   )*100)</f>
        <v>0</v>
      </c>
      <c r="V33" s="96">
        <f>V32</f>
        <v>0</v>
      </c>
      <c r="W33" s="97" t="s">
        <v>36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4625000</v>
      </c>
      <c r="C35" s="92"/>
      <c r="D35" s="92"/>
      <c r="E35" s="92">
        <f t="shared" ref="E35:E40" si="18">$B35      +$C35      +$D35</f>
        <v>4625000</v>
      </c>
      <c r="F35" s="93">
        <v>4625000</v>
      </c>
      <c r="G35" s="94">
        <v>1000000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2.95" customHeight="1" x14ac:dyDescent="0.2">
      <c r="A36" s="47" t="s">
        <v>60</v>
      </c>
      <c r="B36" s="92">
        <v>121000</v>
      </c>
      <c r="C36" s="92"/>
      <c r="D36" s="92"/>
      <c r="E36" s="92">
        <f t="shared" si="18"/>
        <v>121000</v>
      </c>
      <c r="F36" s="93">
        <v>121000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2.95" customHeight="1" x14ac:dyDescent="0.2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2.95" customHeight="1" x14ac:dyDescent="0.2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2.95" customHeight="1" x14ac:dyDescent="0.2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2.95" customHeight="1" x14ac:dyDescent="0.2">
      <c r="A40" s="51" t="s">
        <v>42</v>
      </c>
      <c r="B40" s="95">
        <f>SUM(B35:B39)</f>
        <v>4746000</v>
      </c>
      <c r="C40" s="95">
        <f>SUM(C35:C39)</f>
        <v>0</v>
      </c>
      <c r="D40" s="95"/>
      <c r="E40" s="95">
        <f t="shared" si="18"/>
        <v>4746000</v>
      </c>
      <c r="F40" s="96">
        <f t="shared" ref="F40:O40" si="25">SUM(F35:F39)</f>
        <v>4746000</v>
      </c>
      <c r="G40" s="97">
        <f t="shared" si="25"/>
        <v>1000000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2.95" customHeight="1" x14ac:dyDescent="0.2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2.95" customHeight="1" x14ac:dyDescent="0.2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2.95" customHeight="1" x14ac:dyDescent="0.2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2.95" customHeight="1" x14ac:dyDescent="0.2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2.95" hidden="1" customHeight="1" x14ac:dyDescent="0.2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2.95" customHeight="1" x14ac:dyDescent="0.2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2.95" customHeight="1" x14ac:dyDescent="0.2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2.95" customHeight="1" x14ac:dyDescent="0.2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2.95" customHeight="1" x14ac:dyDescent="0.2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2.95" customHeight="1" x14ac:dyDescent="0.2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2.95" customHeight="1" x14ac:dyDescent="0.2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2.95" hidden="1" customHeight="1" x14ac:dyDescent="0.2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2.95" hidden="1" customHeight="1" x14ac:dyDescent="0.2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2.95" customHeight="1" x14ac:dyDescent="0.2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2.95" customHeight="1" x14ac:dyDescent="0.2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2.95" customHeight="1" x14ac:dyDescent="0.2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2.95" customHeight="1" x14ac:dyDescent="0.2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8729000</v>
      </c>
      <c r="C67" s="104">
        <f>SUM(C9:C14,C17:C23,C26:C29,C32,C35:C39,C42:C52,C55:C58,C61:C65)</f>
        <v>0</v>
      </c>
      <c r="D67" s="104"/>
      <c r="E67" s="104">
        <f t="shared" si="35"/>
        <v>8729000</v>
      </c>
      <c r="F67" s="105">
        <f t="shared" ref="F67:O67" si="43">SUM(F9:F14,F17:F23,F26:F29,F32,F35:F39,F42:F52,F55:F58,F61:F65)</f>
        <v>8729000</v>
      </c>
      <c r="G67" s="106">
        <f t="shared" si="43"/>
        <v>4133000</v>
      </c>
      <c r="H67" s="105">
        <f t="shared" si="43"/>
        <v>3047000</v>
      </c>
      <c r="I67" s="106">
        <f t="shared" si="43"/>
        <v>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3047000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35.397304832713758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0</v>
      </c>
      <c r="V67" s="105">
        <f>SUM(V9:V14,V17:V23,V26:V29,V32,V35:V39,V42:V52,V55:V58,V61:V65)</f>
        <v>0</v>
      </c>
      <c r="W67" s="106" t="s">
        <v>36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19483000</v>
      </c>
      <c r="C69" s="92"/>
      <c r="D69" s="92"/>
      <c r="E69" s="92">
        <f>$B69      +$C69      +$D69</f>
        <v>19483000</v>
      </c>
      <c r="F69" s="93">
        <v>19483000</v>
      </c>
      <c r="G69" s="94">
        <v>13261000</v>
      </c>
      <c r="H69" s="93">
        <v>10257000</v>
      </c>
      <c r="I69" s="94"/>
      <c r="J69" s="93"/>
      <c r="K69" s="94"/>
      <c r="L69" s="93"/>
      <c r="M69" s="94"/>
      <c r="N69" s="93"/>
      <c r="O69" s="94"/>
      <c r="P69" s="93">
        <f>$H69      +$J69      +$L69      +$N69</f>
        <v>10257000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52.645896422522199</v>
      </c>
      <c r="U69" s="50">
        <f>IF(($E69      =0),0,(($Q69      /$E69      )*100))</f>
        <v>0</v>
      </c>
      <c r="V69" s="93">
        <v>0</v>
      </c>
      <c r="W69" s="94" t="s">
        <v>36</v>
      </c>
    </row>
    <row r="70" spans="1:23" ht="12.95" customHeight="1" x14ac:dyDescent="0.2">
      <c r="A70" s="56" t="s">
        <v>42</v>
      </c>
      <c r="B70" s="101">
        <f>B69</f>
        <v>19483000</v>
      </c>
      <c r="C70" s="101">
        <f>C69</f>
        <v>0</v>
      </c>
      <c r="D70" s="101"/>
      <c r="E70" s="101">
        <f>$B70      +$C70      +$D70</f>
        <v>19483000</v>
      </c>
      <c r="F70" s="102">
        <f t="shared" ref="F70:O70" si="44">F69</f>
        <v>19483000</v>
      </c>
      <c r="G70" s="103">
        <f t="shared" si="44"/>
        <v>13261000</v>
      </c>
      <c r="H70" s="102">
        <f t="shared" si="44"/>
        <v>10257000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10257000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52.645896422522199</v>
      </c>
      <c r="U70" s="59">
        <f>IF($E70   =0,0,($Q70   /$E70 )*100)</f>
        <v>0</v>
      </c>
      <c r="V70" s="102">
        <f>V69</f>
        <v>0</v>
      </c>
      <c r="W70" s="103" t="s">
        <v>36</v>
      </c>
    </row>
    <row r="71" spans="1:23" ht="12.95" customHeight="1" x14ac:dyDescent="0.2">
      <c r="A71" s="60" t="s">
        <v>87</v>
      </c>
      <c r="B71" s="104">
        <f>B69</f>
        <v>19483000</v>
      </c>
      <c r="C71" s="104">
        <f>C69</f>
        <v>0</v>
      </c>
      <c r="D71" s="104"/>
      <c r="E71" s="104">
        <f>$B71      +$C71      +$D71</f>
        <v>19483000</v>
      </c>
      <c r="F71" s="105">
        <f t="shared" ref="F71:O71" si="45">F69</f>
        <v>19483000</v>
      </c>
      <c r="G71" s="106">
        <f t="shared" si="45"/>
        <v>13261000</v>
      </c>
      <c r="H71" s="105">
        <f t="shared" si="45"/>
        <v>10257000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10257000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52.645896422522199</v>
      </c>
      <c r="U71" s="65">
        <f>IF($E71   =0,0,($Q71   /$E71   )*100)</f>
        <v>0</v>
      </c>
      <c r="V71" s="105">
        <f>V69</f>
        <v>0</v>
      </c>
      <c r="W71" s="106" t="s">
        <v>36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28212000</v>
      </c>
      <c r="C72" s="104">
        <f>SUM(C9:C14,C17:C23,C26:C29,C32,C35:C39,C42:C52,C55:C58,C61:C65,C69)</f>
        <v>0</v>
      </c>
      <c r="D72" s="104"/>
      <c r="E72" s="104">
        <f>$B72      +$C72      +$D72</f>
        <v>28212000</v>
      </c>
      <c r="F72" s="105">
        <f t="shared" ref="F72:O72" si="46">SUM(F9:F14,F17:F23,F26:F29,F32,F35:F39,F42:F52,F55:F58,F61:F65,F69)</f>
        <v>28212000</v>
      </c>
      <c r="G72" s="106">
        <f t="shared" si="46"/>
        <v>17394000</v>
      </c>
      <c r="H72" s="105">
        <f t="shared" si="46"/>
        <v>13304000</v>
      </c>
      <c r="I72" s="106">
        <f t="shared" si="46"/>
        <v>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13304000</v>
      </c>
      <c r="Q72" s="106">
        <f>$I72      +$K72      +$M72      +$O72</f>
        <v>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47.360364529564627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0</v>
      </c>
      <c r="V72" s="105">
        <f>SUM(V9:V14,V17:V23,V26:V29,V32,V35:V39,V42:V52,V55:V58,V61:V65,V69)</f>
        <v>0</v>
      </c>
      <c r="W72" s="106" t="s">
        <v>36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133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134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135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136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137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138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139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140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141</v>
      </c>
    </row>
    <row r="116" spans="1:23" x14ac:dyDescent="0.2">
      <c r="A116" s="29" t="s">
        <v>142</v>
      </c>
    </row>
    <row r="117" spans="1:23" x14ac:dyDescent="0.2">
      <c r="A117" s="29" t="s">
        <v>143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144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145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146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uPvoTLRL4Grmcfepaqt1IRQDeL51ips9pt/Ln60MsGwtPp8iAWkI2nAsGwSW6UtZqKQ9U3KmfSb8Dn+LE0iaig==" saltValue="gPAwxwhi8m+y4TheNGo2M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126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2.95" customHeight="1" x14ac:dyDescent="0.2">
      <c r="A10" s="47" t="s">
        <v>37</v>
      </c>
      <c r="B10" s="92">
        <v>3100000</v>
      </c>
      <c r="C10" s="92"/>
      <c r="D10" s="92"/>
      <c r="E10" s="92">
        <f t="shared" ref="E10:E15" si="0">$B10      +$C10      +$D10</f>
        <v>3100000</v>
      </c>
      <c r="F10" s="93">
        <v>3100000</v>
      </c>
      <c r="G10" s="94">
        <v>3100000</v>
      </c>
      <c r="H10" s="93">
        <v>261000</v>
      </c>
      <c r="I10" s="94"/>
      <c r="J10" s="93"/>
      <c r="K10" s="94"/>
      <c r="L10" s="93"/>
      <c r="M10" s="94"/>
      <c r="N10" s="93"/>
      <c r="O10" s="94"/>
      <c r="P10" s="93">
        <f t="shared" ref="P10:P15" si="1">$H10      +$J10      +$L10      +$N10</f>
        <v>261000</v>
      </c>
      <c r="Q10" s="94">
        <f t="shared" ref="Q10:Q15" si="2">$I10      +$K10      +$M10      +$O10</f>
        <v>0</v>
      </c>
      <c r="R10" s="48">
        <f t="shared" ref="R10:R15" si="3">IF(($H10      =0),0,((($H10      -$H10      )/$H10      )*100))</f>
        <v>0</v>
      </c>
      <c r="S10" s="49">
        <f t="shared" ref="S10:S15" si="4">IF(($I10      =0),0,((($I10      -$I10      )/$I10      )*100))</f>
        <v>0</v>
      </c>
      <c r="T10" s="48">
        <f t="shared" ref="T10:T14" si="5">IF(($E10      =0),0,(($P10      /$E10      )*100))</f>
        <v>8.4193548387096779</v>
      </c>
      <c r="U10" s="50">
        <f t="shared" ref="U10:U14" si="6">IF(($E10      =0),0,(($Q10      /$E10      )*100))</f>
        <v>0</v>
      </c>
      <c r="V10" s="93">
        <v>0</v>
      </c>
      <c r="W10" s="94" t="s">
        <v>36</v>
      </c>
    </row>
    <row r="11" spans="1:23" ht="12.95" customHeight="1" x14ac:dyDescent="0.2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2.95" customHeight="1" x14ac:dyDescent="0.2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2.95" customHeight="1" x14ac:dyDescent="0.2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2.95" customHeight="1" x14ac:dyDescent="0.2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2.95" customHeight="1" x14ac:dyDescent="0.2">
      <c r="A15" s="51" t="s">
        <v>42</v>
      </c>
      <c r="B15" s="95">
        <f>SUM(B9:B14)</f>
        <v>3100000</v>
      </c>
      <c r="C15" s="95">
        <f>SUM(C9:C14)</f>
        <v>0</v>
      </c>
      <c r="D15" s="95"/>
      <c r="E15" s="95">
        <f t="shared" si="0"/>
        <v>3100000</v>
      </c>
      <c r="F15" s="96">
        <f t="shared" ref="F15:O15" si="7">SUM(F9:F14)</f>
        <v>3100000</v>
      </c>
      <c r="G15" s="97">
        <f t="shared" si="7"/>
        <v>3100000</v>
      </c>
      <c r="H15" s="96">
        <f t="shared" si="7"/>
        <v>261000</v>
      </c>
      <c r="I15" s="97">
        <f t="shared" si="7"/>
        <v>0</v>
      </c>
      <c r="J15" s="96">
        <f t="shared" si="7"/>
        <v>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261000</v>
      </c>
      <c r="Q15" s="97">
        <f t="shared" si="2"/>
        <v>0</v>
      </c>
      <c r="R15" s="52">
        <f t="shared" si="3"/>
        <v>0</v>
      </c>
      <c r="S15" s="53">
        <f t="shared" si="4"/>
        <v>0</v>
      </c>
      <c r="T15" s="52">
        <f>IF((SUM($E9:$E13))=0,0,(P15/(SUM($E9:$E13))*100))</f>
        <v>8.4193548387096779</v>
      </c>
      <c r="U15" s="54">
        <f>IF((SUM($E9:$E13))=0,0,(Q15/(SUM($E9:$E13))*100))</f>
        <v>0</v>
      </c>
      <c r="V15" s="96">
        <f>SUM(V9:V14)</f>
        <v>0</v>
      </c>
      <c r="W15" s="97" t="s">
        <v>36</v>
      </c>
    </row>
    <row r="16" spans="1:23" ht="12.95" customHeight="1" x14ac:dyDescent="0.2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=0),0,((($H17      -$H17      )/$H17      )*100))</f>
        <v>0</v>
      </c>
      <c r="S17" s="49">
        <f t="shared" ref="S17:S24" si="12">IF(($I17      =0),0,((($I17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2.95" customHeight="1" x14ac:dyDescent="0.2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2.95" customHeight="1" x14ac:dyDescent="0.2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2.95" customHeight="1" x14ac:dyDescent="0.2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2.95" customHeight="1" x14ac:dyDescent="0.2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2.95" customHeight="1" x14ac:dyDescent="0.2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2.95" customHeight="1" x14ac:dyDescent="0.2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2.95" customHeight="1" x14ac:dyDescent="0.2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2.95" customHeight="1" x14ac:dyDescent="0.2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2.95" customHeight="1" x14ac:dyDescent="0.2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2.95" customHeight="1" x14ac:dyDescent="0.2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1094000</v>
      </c>
      <c r="C32" s="92"/>
      <c r="D32" s="92"/>
      <c r="E32" s="92">
        <f>$B32      +$C32      +$D32</f>
        <v>1094000</v>
      </c>
      <c r="F32" s="93">
        <v>1094000</v>
      </c>
      <c r="G32" s="94">
        <v>274000</v>
      </c>
      <c r="H32" s="93">
        <v>782000</v>
      </c>
      <c r="I32" s="94"/>
      <c r="J32" s="93"/>
      <c r="K32" s="94"/>
      <c r="L32" s="93"/>
      <c r="M32" s="94"/>
      <c r="N32" s="93"/>
      <c r="O32" s="94"/>
      <c r="P32" s="93">
        <f>$H32      +$J32      +$L32      +$N32</f>
        <v>782000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71.480804387568554</v>
      </c>
      <c r="U32" s="50">
        <f>IF(($E32      =0),0,(($Q32      /$E32      )*100))</f>
        <v>0</v>
      </c>
      <c r="V32" s="93">
        <v>0</v>
      </c>
      <c r="W32" s="94" t="s">
        <v>36</v>
      </c>
    </row>
    <row r="33" spans="1:23" ht="12.95" customHeight="1" x14ac:dyDescent="0.2">
      <c r="A33" s="51" t="s">
        <v>42</v>
      </c>
      <c r="B33" s="95">
        <f>B32</f>
        <v>1094000</v>
      </c>
      <c r="C33" s="95">
        <f>C32</f>
        <v>0</v>
      </c>
      <c r="D33" s="95"/>
      <c r="E33" s="95">
        <f>$B33      +$C33      +$D33</f>
        <v>1094000</v>
      </c>
      <c r="F33" s="96">
        <f t="shared" ref="F33:O33" si="17">F32</f>
        <v>1094000</v>
      </c>
      <c r="G33" s="97">
        <f t="shared" si="17"/>
        <v>274000</v>
      </c>
      <c r="H33" s="96">
        <f t="shared" si="17"/>
        <v>782000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782000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71.480804387568554</v>
      </c>
      <c r="U33" s="54">
        <f>IF($E33   =0,0,($Q33   /$E33   )*100)</f>
        <v>0</v>
      </c>
      <c r="V33" s="96">
        <f>V32</f>
        <v>0</v>
      </c>
      <c r="W33" s="97" t="s">
        <v>36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1600000</v>
      </c>
      <c r="C35" s="92"/>
      <c r="D35" s="92"/>
      <c r="E35" s="92">
        <f t="shared" ref="E35:E40" si="18">$B35      +$C35      +$D35</f>
        <v>1600000</v>
      </c>
      <c r="F35" s="93">
        <v>1600000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2.95" customHeight="1" x14ac:dyDescent="0.2">
      <c r="A36" s="47" t="s">
        <v>60</v>
      </c>
      <c r="B36" s="92">
        <v>285000</v>
      </c>
      <c r="C36" s="92"/>
      <c r="D36" s="92"/>
      <c r="E36" s="92">
        <f t="shared" si="18"/>
        <v>285000</v>
      </c>
      <c r="F36" s="93">
        <v>285000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2.95" customHeight="1" x14ac:dyDescent="0.2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2.95" customHeight="1" x14ac:dyDescent="0.2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2.95" customHeight="1" x14ac:dyDescent="0.2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2.95" customHeight="1" x14ac:dyDescent="0.2">
      <c r="A40" s="51" t="s">
        <v>42</v>
      </c>
      <c r="B40" s="95">
        <f>SUM(B35:B39)</f>
        <v>1885000</v>
      </c>
      <c r="C40" s="95">
        <f>SUM(C35:C39)</f>
        <v>0</v>
      </c>
      <c r="D40" s="95"/>
      <c r="E40" s="95">
        <f t="shared" si="18"/>
        <v>1885000</v>
      </c>
      <c r="F40" s="96">
        <f t="shared" ref="F40:O40" si="25">SUM(F35:F39)</f>
        <v>1885000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2.95" customHeight="1" x14ac:dyDescent="0.2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2.95" customHeight="1" x14ac:dyDescent="0.2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2.95" customHeight="1" x14ac:dyDescent="0.2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2.95" customHeight="1" x14ac:dyDescent="0.2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2.95" hidden="1" customHeight="1" x14ac:dyDescent="0.2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2.95" customHeight="1" x14ac:dyDescent="0.2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2.95" customHeight="1" x14ac:dyDescent="0.2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2.95" customHeight="1" x14ac:dyDescent="0.2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2.95" customHeight="1" x14ac:dyDescent="0.2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2.95" customHeight="1" x14ac:dyDescent="0.2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2.95" customHeight="1" x14ac:dyDescent="0.2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2.95" hidden="1" customHeight="1" x14ac:dyDescent="0.2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2.95" hidden="1" customHeight="1" x14ac:dyDescent="0.2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2.95" customHeight="1" x14ac:dyDescent="0.2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2.95" customHeight="1" x14ac:dyDescent="0.2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2.95" customHeight="1" x14ac:dyDescent="0.2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2.95" customHeight="1" x14ac:dyDescent="0.2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6079000</v>
      </c>
      <c r="C67" s="104">
        <f>SUM(C9:C14,C17:C23,C26:C29,C32,C35:C39,C42:C52,C55:C58,C61:C65)</f>
        <v>0</v>
      </c>
      <c r="D67" s="104"/>
      <c r="E67" s="104">
        <f t="shared" si="35"/>
        <v>6079000</v>
      </c>
      <c r="F67" s="105">
        <f t="shared" ref="F67:O67" si="43">SUM(F9:F14,F17:F23,F26:F29,F32,F35:F39,F42:F52,F55:F58,F61:F65)</f>
        <v>6079000</v>
      </c>
      <c r="G67" s="106">
        <f t="shared" si="43"/>
        <v>3374000</v>
      </c>
      <c r="H67" s="105">
        <f t="shared" si="43"/>
        <v>1043000</v>
      </c>
      <c r="I67" s="106">
        <f t="shared" si="43"/>
        <v>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1043000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18.001380738695204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0</v>
      </c>
      <c r="V67" s="105">
        <f>SUM(V9:V14,V17:V23,V26:V29,V32,V35:V39,V42:V52,V55:V58,V61:V65)</f>
        <v>0</v>
      </c>
      <c r="W67" s="106" t="s">
        <v>36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17931000</v>
      </c>
      <c r="C69" s="92"/>
      <c r="D69" s="92"/>
      <c r="E69" s="92">
        <f>$B69      +$C69      +$D69</f>
        <v>17931000</v>
      </c>
      <c r="F69" s="93">
        <v>17931000</v>
      </c>
      <c r="G69" s="94">
        <v>0</v>
      </c>
      <c r="H69" s="93"/>
      <c r="I69" s="94"/>
      <c r="J69" s="93"/>
      <c r="K69" s="94"/>
      <c r="L69" s="93"/>
      <c r="M69" s="94"/>
      <c r="N69" s="93"/>
      <c r="O69" s="94"/>
      <c r="P69" s="93">
        <f>$H69      +$J69      +$L69      +$N69</f>
        <v>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0</v>
      </c>
      <c r="U69" s="50">
        <f>IF(($E69      =0),0,(($Q69      /$E69      )*100))</f>
        <v>0</v>
      </c>
      <c r="V69" s="93">
        <v>0</v>
      </c>
      <c r="W69" s="94" t="s">
        <v>36</v>
      </c>
    </row>
    <row r="70" spans="1:23" ht="12.95" customHeight="1" x14ac:dyDescent="0.2">
      <c r="A70" s="56" t="s">
        <v>42</v>
      </c>
      <c r="B70" s="101">
        <f>B69</f>
        <v>17931000</v>
      </c>
      <c r="C70" s="101">
        <f>C69</f>
        <v>0</v>
      </c>
      <c r="D70" s="101"/>
      <c r="E70" s="101">
        <f>$B70      +$C70      +$D70</f>
        <v>17931000</v>
      </c>
      <c r="F70" s="102">
        <f t="shared" ref="F70:O70" si="44">F69</f>
        <v>17931000</v>
      </c>
      <c r="G70" s="103">
        <f t="shared" si="44"/>
        <v>0</v>
      </c>
      <c r="H70" s="102">
        <f t="shared" si="44"/>
        <v>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0</v>
      </c>
      <c r="U70" s="59">
        <f>IF($E70   =0,0,($Q70   /$E70 )*100)</f>
        <v>0</v>
      </c>
      <c r="V70" s="102">
        <f>V69</f>
        <v>0</v>
      </c>
      <c r="W70" s="103" t="s">
        <v>36</v>
      </c>
    </row>
    <row r="71" spans="1:23" ht="12.95" customHeight="1" x14ac:dyDescent="0.2">
      <c r="A71" s="60" t="s">
        <v>87</v>
      </c>
      <c r="B71" s="104">
        <f>B69</f>
        <v>17931000</v>
      </c>
      <c r="C71" s="104">
        <f>C69</f>
        <v>0</v>
      </c>
      <c r="D71" s="104"/>
      <c r="E71" s="104">
        <f>$B71      +$C71      +$D71</f>
        <v>17931000</v>
      </c>
      <c r="F71" s="105">
        <f t="shared" ref="F71:O71" si="45">F69</f>
        <v>17931000</v>
      </c>
      <c r="G71" s="106">
        <f t="shared" si="45"/>
        <v>0</v>
      </c>
      <c r="H71" s="105">
        <f t="shared" si="45"/>
        <v>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0</v>
      </c>
      <c r="U71" s="65">
        <f>IF($E71   =0,0,($Q71   /$E71   )*100)</f>
        <v>0</v>
      </c>
      <c r="V71" s="105">
        <f>V69</f>
        <v>0</v>
      </c>
      <c r="W71" s="106" t="s">
        <v>36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24010000</v>
      </c>
      <c r="C72" s="104">
        <f>SUM(C9:C14,C17:C23,C26:C29,C32,C35:C39,C42:C52,C55:C58,C61:C65,C69)</f>
        <v>0</v>
      </c>
      <c r="D72" s="104"/>
      <c r="E72" s="104">
        <f>$B72      +$C72      +$D72</f>
        <v>24010000</v>
      </c>
      <c r="F72" s="105">
        <f t="shared" ref="F72:O72" si="46">SUM(F9:F14,F17:F23,F26:F29,F32,F35:F39,F42:F52,F55:F58,F61:F65,F69)</f>
        <v>24010000</v>
      </c>
      <c r="G72" s="106">
        <f t="shared" si="46"/>
        <v>3374000</v>
      </c>
      <c r="H72" s="105">
        <f t="shared" si="46"/>
        <v>1043000</v>
      </c>
      <c r="I72" s="106">
        <f t="shared" si="46"/>
        <v>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1043000</v>
      </c>
      <c r="Q72" s="106">
        <f>$I72      +$K72      +$M72      +$O72</f>
        <v>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4.3962065331928351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0</v>
      </c>
      <c r="V72" s="105">
        <f>SUM(V9:V14,V17:V23,V26:V29,V32,V35:V39,V42:V52,V55:V58,V61:V65,V69)</f>
        <v>0</v>
      </c>
      <c r="W72" s="106" t="s">
        <v>36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133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134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135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136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137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138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139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140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141</v>
      </c>
    </row>
    <row r="116" spans="1:23" x14ac:dyDescent="0.2">
      <c r="A116" s="29" t="s">
        <v>142</v>
      </c>
    </row>
    <row r="117" spans="1:23" x14ac:dyDescent="0.2">
      <c r="A117" s="29" t="s">
        <v>143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144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145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146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XIPVCopl26VrMvnXyXyvJJszZSh/dSk6xVEIkNivTEbeAOET8NzkmFVN98ZfixXQpL7tNTALqej85jg8xsxIqg==" saltValue="GDI/XYZSbMNTOFotpyUrN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127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2.95" customHeight="1" x14ac:dyDescent="0.2">
      <c r="A10" s="47" t="s">
        <v>37</v>
      </c>
      <c r="B10" s="92">
        <v>3100000</v>
      </c>
      <c r="C10" s="92"/>
      <c r="D10" s="92"/>
      <c r="E10" s="92">
        <f t="shared" ref="E10:E15" si="0">$B10      +$C10      +$D10</f>
        <v>3100000</v>
      </c>
      <c r="F10" s="93">
        <v>3100000</v>
      </c>
      <c r="G10" s="94">
        <v>3100000</v>
      </c>
      <c r="H10" s="93"/>
      <c r="I10" s="94"/>
      <c r="J10" s="93"/>
      <c r="K10" s="94"/>
      <c r="L10" s="93"/>
      <c r="M10" s="94"/>
      <c r="N10" s="93"/>
      <c r="O10" s="94"/>
      <c r="P10" s="93">
        <f t="shared" ref="P10:P15" si="1">$H10      +$J10      +$L10      +$N10</f>
        <v>0</v>
      </c>
      <c r="Q10" s="94">
        <f t="shared" ref="Q10:Q15" si="2">$I10      +$K10      +$M10      +$O10</f>
        <v>0</v>
      </c>
      <c r="R10" s="48">
        <f t="shared" ref="R10:R15" si="3">IF(($H10      =0),0,((($H10      -$H10      )/$H10      )*100))</f>
        <v>0</v>
      </c>
      <c r="S10" s="49">
        <f t="shared" ref="S10:S15" si="4">IF(($I10      =0),0,((($I10      -$I10      )/$I10      )*100))</f>
        <v>0</v>
      </c>
      <c r="T10" s="48">
        <f t="shared" ref="T10:T14" si="5">IF(($E10      =0),0,(($P10      /$E10      )*100))</f>
        <v>0</v>
      </c>
      <c r="U10" s="50">
        <f t="shared" ref="U10:U14" si="6">IF(($E10      =0),0,(($Q10      /$E10      )*100))</f>
        <v>0</v>
      </c>
      <c r="V10" s="93">
        <v>0</v>
      </c>
      <c r="W10" s="94" t="s">
        <v>36</v>
      </c>
    </row>
    <row r="11" spans="1:23" ht="12.95" customHeight="1" x14ac:dyDescent="0.2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2.95" customHeight="1" x14ac:dyDescent="0.2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2.95" customHeight="1" x14ac:dyDescent="0.2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2.95" customHeight="1" x14ac:dyDescent="0.2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2.95" customHeight="1" x14ac:dyDescent="0.2">
      <c r="A15" s="51" t="s">
        <v>42</v>
      </c>
      <c r="B15" s="95">
        <f>SUM(B9:B14)</f>
        <v>3100000</v>
      </c>
      <c r="C15" s="95">
        <f>SUM(C9:C14)</f>
        <v>0</v>
      </c>
      <c r="D15" s="95"/>
      <c r="E15" s="95">
        <f t="shared" si="0"/>
        <v>3100000</v>
      </c>
      <c r="F15" s="96">
        <f t="shared" ref="F15:O15" si="7">SUM(F9:F14)</f>
        <v>3100000</v>
      </c>
      <c r="G15" s="97">
        <f t="shared" si="7"/>
        <v>3100000</v>
      </c>
      <c r="H15" s="96">
        <f t="shared" si="7"/>
        <v>0</v>
      </c>
      <c r="I15" s="97">
        <f t="shared" si="7"/>
        <v>0</v>
      </c>
      <c r="J15" s="96">
        <f t="shared" si="7"/>
        <v>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0</v>
      </c>
      <c r="Q15" s="97">
        <f t="shared" si="2"/>
        <v>0</v>
      </c>
      <c r="R15" s="52">
        <f t="shared" si="3"/>
        <v>0</v>
      </c>
      <c r="S15" s="53">
        <f t="shared" si="4"/>
        <v>0</v>
      </c>
      <c r="T15" s="52">
        <f>IF((SUM($E9:$E13))=0,0,(P15/(SUM($E9:$E13))*100))</f>
        <v>0</v>
      </c>
      <c r="U15" s="54">
        <f>IF((SUM($E9:$E13))=0,0,(Q15/(SUM($E9:$E13))*100))</f>
        <v>0</v>
      </c>
      <c r="V15" s="96">
        <f>SUM(V9:V14)</f>
        <v>0</v>
      </c>
      <c r="W15" s="97" t="s">
        <v>36</v>
      </c>
    </row>
    <row r="16" spans="1:23" ht="12.95" customHeight="1" x14ac:dyDescent="0.2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=0),0,((($H17      -$H17      )/$H17      )*100))</f>
        <v>0</v>
      </c>
      <c r="S17" s="49">
        <f t="shared" ref="S17:S24" si="12">IF(($I17      =0),0,((($I17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2.95" customHeight="1" x14ac:dyDescent="0.2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2.95" customHeight="1" x14ac:dyDescent="0.2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2.95" customHeight="1" x14ac:dyDescent="0.2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2.95" customHeight="1" x14ac:dyDescent="0.2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2.95" customHeight="1" x14ac:dyDescent="0.2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2.95" customHeight="1" x14ac:dyDescent="0.2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2.95" customHeight="1" x14ac:dyDescent="0.2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2.95" customHeight="1" x14ac:dyDescent="0.2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2.95" customHeight="1" x14ac:dyDescent="0.2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2.95" customHeight="1" x14ac:dyDescent="0.2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3229000</v>
      </c>
      <c r="C32" s="92"/>
      <c r="D32" s="92"/>
      <c r="E32" s="92">
        <f>$B32      +$C32      +$D32</f>
        <v>3229000</v>
      </c>
      <c r="F32" s="93">
        <v>3229000</v>
      </c>
      <c r="G32" s="94">
        <v>808000</v>
      </c>
      <c r="H32" s="93">
        <v>1906000</v>
      </c>
      <c r="I32" s="94"/>
      <c r="J32" s="93"/>
      <c r="K32" s="94"/>
      <c r="L32" s="93"/>
      <c r="M32" s="94"/>
      <c r="N32" s="93"/>
      <c r="O32" s="94"/>
      <c r="P32" s="93">
        <f>$H32      +$J32      +$L32      +$N32</f>
        <v>1906000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59.027562712914218</v>
      </c>
      <c r="U32" s="50">
        <f>IF(($E32      =0),0,(($Q32      /$E32      )*100))</f>
        <v>0</v>
      </c>
      <c r="V32" s="93">
        <v>0</v>
      </c>
      <c r="W32" s="94" t="s">
        <v>36</v>
      </c>
    </row>
    <row r="33" spans="1:23" ht="12.95" customHeight="1" x14ac:dyDescent="0.2">
      <c r="A33" s="51" t="s">
        <v>42</v>
      </c>
      <c r="B33" s="95">
        <f>B32</f>
        <v>3229000</v>
      </c>
      <c r="C33" s="95">
        <f>C32</f>
        <v>0</v>
      </c>
      <c r="D33" s="95"/>
      <c r="E33" s="95">
        <f>$B33      +$C33      +$D33</f>
        <v>3229000</v>
      </c>
      <c r="F33" s="96">
        <f t="shared" ref="F33:O33" si="17">F32</f>
        <v>3229000</v>
      </c>
      <c r="G33" s="97">
        <f t="shared" si="17"/>
        <v>808000</v>
      </c>
      <c r="H33" s="96">
        <f t="shared" si="17"/>
        <v>1906000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1906000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59.027562712914218</v>
      </c>
      <c r="U33" s="54">
        <f>IF($E33   =0,0,($Q33   /$E33   )*100)</f>
        <v>0</v>
      </c>
      <c r="V33" s="96">
        <f>V32</f>
        <v>0</v>
      </c>
      <c r="W33" s="97" t="s">
        <v>36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2.95" customHeight="1" x14ac:dyDescent="0.2">
      <c r="A36" s="47" t="s">
        <v>60</v>
      </c>
      <c r="B36" s="92">
        <v>96172000</v>
      </c>
      <c r="C36" s="92"/>
      <c r="D36" s="92"/>
      <c r="E36" s="92">
        <f t="shared" si="18"/>
        <v>96172000</v>
      </c>
      <c r="F36" s="93">
        <v>96172000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2.95" customHeight="1" x14ac:dyDescent="0.2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2.95" customHeight="1" x14ac:dyDescent="0.2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2.95" customHeight="1" x14ac:dyDescent="0.2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2.95" customHeight="1" x14ac:dyDescent="0.2">
      <c r="A40" s="51" t="s">
        <v>42</v>
      </c>
      <c r="B40" s="95">
        <f>SUM(B35:B39)</f>
        <v>96172000</v>
      </c>
      <c r="C40" s="95">
        <f>SUM(C35:C39)</f>
        <v>0</v>
      </c>
      <c r="D40" s="95"/>
      <c r="E40" s="95">
        <f t="shared" si="18"/>
        <v>96172000</v>
      </c>
      <c r="F40" s="96">
        <f t="shared" ref="F40:O40" si="25">SUM(F35:F39)</f>
        <v>96172000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2.95" customHeight="1" x14ac:dyDescent="0.2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2.95" customHeight="1" x14ac:dyDescent="0.2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2.95" customHeight="1" x14ac:dyDescent="0.2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2.95" customHeight="1" x14ac:dyDescent="0.2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2.95" hidden="1" customHeight="1" x14ac:dyDescent="0.2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2.95" customHeight="1" x14ac:dyDescent="0.2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2.95" customHeight="1" x14ac:dyDescent="0.2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2.95" customHeight="1" x14ac:dyDescent="0.2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2.95" customHeight="1" x14ac:dyDescent="0.2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2.95" customHeight="1" x14ac:dyDescent="0.2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2.95" customHeight="1" x14ac:dyDescent="0.2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2.95" hidden="1" customHeight="1" x14ac:dyDescent="0.2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2.95" hidden="1" customHeight="1" x14ac:dyDescent="0.2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2.95" customHeight="1" x14ac:dyDescent="0.2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2.95" customHeight="1" x14ac:dyDescent="0.2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2.95" customHeight="1" x14ac:dyDescent="0.2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2.95" customHeight="1" x14ac:dyDescent="0.2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102501000</v>
      </c>
      <c r="C67" s="104">
        <f>SUM(C9:C14,C17:C23,C26:C29,C32,C35:C39,C42:C52,C55:C58,C61:C65)</f>
        <v>0</v>
      </c>
      <c r="D67" s="104"/>
      <c r="E67" s="104">
        <f t="shared" si="35"/>
        <v>102501000</v>
      </c>
      <c r="F67" s="105">
        <f t="shared" ref="F67:O67" si="43">SUM(F9:F14,F17:F23,F26:F29,F32,F35:F39,F42:F52,F55:F58,F61:F65)</f>
        <v>102501000</v>
      </c>
      <c r="G67" s="106">
        <f t="shared" si="43"/>
        <v>3908000</v>
      </c>
      <c r="H67" s="105">
        <f t="shared" si="43"/>
        <v>1906000</v>
      </c>
      <c r="I67" s="106">
        <f t="shared" si="43"/>
        <v>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1906000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30.115342076157368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0</v>
      </c>
      <c r="V67" s="105">
        <f>SUM(V9:V14,V17:V23,V26:V29,V32,V35:V39,V42:V52,V55:V58,V61:V65)</f>
        <v>0</v>
      </c>
      <c r="W67" s="106" t="s">
        <v>36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56510000</v>
      </c>
      <c r="C69" s="92"/>
      <c r="D69" s="92"/>
      <c r="E69" s="92">
        <f>$B69      +$C69      +$D69</f>
        <v>56510000</v>
      </c>
      <c r="F69" s="93">
        <v>56510000</v>
      </c>
      <c r="G69" s="94">
        <v>29969000</v>
      </c>
      <c r="H69" s="93">
        <v>12567000</v>
      </c>
      <c r="I69" s="94"/>
      <c r="J69" s="93"/>
      <c r="K69" s="94"/>
      <c r="L69" s="93"/>
      <c r="M69" s="94"/>
      <c r="N69" s="93"/>
      <c r="O69" s="94"/>
      <c r="P69" s="93">
        <f>$H69      +$J69      +$L69      +$N69</f>
        <v>12567000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22.238541850999823</v>
      </c>
      <c r="U69" s="50">
        <f>IF(($E69      =0),0,(($Q69      /$E69      )*100))</f>
        <v>0</v>
      </c>
      <c r="V69" s="93">
        <v>0</v>
      </c>
      <c r="W69" s="94" t="s">
        <v>36</v>
      </c>
    </row>
    <row r="70" spans="1:23" ht="12.95" customHeight="1" x14ac:dyDescent="0.2">
      <c r="A70" s="56" t="s">
        <v>42</v>
      </c>
      <c r="B70" s="101">
        <f>B69</f>
        <v>56510000</v>
      </c>
      <c r="C70" s="101">
        <f>C69</f>
        <v>0</v>
      </c>
      <c r="D70" s="101"/>
      <c r="E70" s="101">
        <f>$B70      +$C70      +$D70</f>
        <v>56510000</v>
      </c>
      <c r="F70" s="102">
        <f t="shared" ref="F70:O70" si="44">F69</f>
        <v>56510000</v>
      </c>
      <c r="G70" s="103">
        <f t="shared" si="44"/>
        <v>29969000</v>
      </c>
      <c r="H70" s="102">
        <f t="shared" si="44"/>
        <v>12567000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12567000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22.238541850999823</v>
      </c>
      <c r="U70" s="59">
        <f>IF($E70   =0,0,($Q70   /$E70 )*100)</f>
        <v>0</v>
      </c>
      <c r="V70" s="102">
        <f>V69</f>
        <v>0</v>
      </c>
      <c r="W70" s="103" t="s">
        <v>36</v>
      </c>
    </row>
    <row r="71" spans="1:23" ht="12.95" customHeight="1" x14ac:dyDescent="0.2">
      <c r="A71" s="60" t="s">
        <v>87</v>
      </c>
      <c r="B71" s="104">
        <f>B69</f>
        <v>56510000</v>
      </c>
      <c r="C71" s="104">
        <f>C69</f>
        <v>0</v>
      </c>
      <c r="D71" s="104"/>
      <c r="E71" s="104">
        <f>$B71      +$C71      +$D71</f>
        <v>56510000</v>
      </c>
      <c r="F71" s="105">
        <f t="shared" ref="F71:O71" si="45">F69</f>
        <v>56510000</v>
      </c>
      <c r="G71" s="106">
        <f t="shared" si="45"/>
        <v>29969000</v>
      </c>
      <c r="H71" s="105">
        <f t="shared" si="45"/>
        <v>12567000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12567000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22.238541850999823</v>
      </c>
      <c r="U71" s="65">
        <f>IF($E71   =0,0,($Q71   /$E71   )*100)</f>
        <v>0</v>
      </c>
      <c r="V71" s="105">
        <f>V69</f>
        <v>0</v>
      </c>
      <c r="W71" s="106" t="s">
        <v>36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159011000</v>
      </c>
      <c r="C72" s="104">
        <f>SUM(C9:C14,C17:C23,C26:C29,C32,C35:C39,C42:C52,C55:C58,C61:C65,C69)</f>
        <v>0</v>
      </c>
      <c r="D72" s="104"/>
      <c r="E72" s="104">
        <f>$B72      +$C72      +$D72</f>
        <v>159011000</v>
      </c>
      <c r="F72" s="105">
        <f t="shared" ref="F72:O72" si="46">SUM(F9:F14,F17:F23,F26:F29,F32,F35:F39,F42:F52,F55:F58,F61:F65,F69)</f>
        <v>159011000</v>
      </c>
      <c r="G72" s="106">
        <f t="shared" si="46"/>
        <v>33877000</v>
      </c>
      <c r="H72" s="105">
        <f t="shared" si="46"/>
        <v>14473000</v>
      </c>
      <c r="I72" s="106">
        <f t="shared" si="46"/>
        <v>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14473000</v>
      </c>
      <c r="Q72" s="106">
        <f>$I72      +$K72      +$M72      +$O72</f>
        <v>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23.031875109406581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0</v>
      </c>
      <c r="V72" s="105">
        <f>SUM(V9:V14,V17:V23,V26:V29,V32,V35:V39,V42:V52,V55:V58,V61:V65,V69)</f>
        <v>0</v>
      </c>
      <c r="W72" s="106" t="s">
        <v>36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133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134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135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136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137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138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139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140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141</v>
      </c>
    </row>
    <row r="116" spans="1:23" x14ac:dyDescent="0.2">
      <c r="A116" s="29" t="s">
        <v>142</v>
      </c>
    </row>
    <row r="117" spans="1:23" x14ac:dyDescent="0.2">
      <c r="A117" s="29" t="s">
        <v>143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144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145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146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oLZA48nKbh6ZeAbuP5O4lGqLT/6L+26yS6i/7sZszn6oHeFRojfH/tGgAWnoso5x2Y31jlXqP5748NIEI7Hl6Q==" saltValue="98CX7FdKBgmFLLukCaNuC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128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2.95" customHeight="1" x14ac:dyDescent="0.2">
      <c r="A10" s="47" t="s">
        <v>37</v>
      </c>
      <c r="B10" s="92">
        <v>3100000</v>
      </c>
      <c r="C10" s="92"/>
      <c r="D10" s="92"/>
      <c r="E10" s="92">
        <f t="shared" ref="E10:E15" si="0">$B10      +$C10      +$D10</f>
        <v>3100000</v>
      </c>
      <c r="F10" s="93">
        <v>3100000</v>
      </c>
      <c r="G10" s="94">
        <v>3100000</v>
      </c>
      <c r="H10" s="93">
        <v>2111000</v>
      </c>
      <c r="I10" s="94"/>
      <c r="J10" s="93"/>
      <c r="K10" s="94"/>
      <c r="L10" s="93"/>
      <c r="M10" s="94"/>
      <c r="N10" s="93"/>
      <c r="O10" s="94"/>
      <c r="P10" s="93">
        <f t="shared" ref="P10:P15" si="1">$H10      +$J10      +$L10      +$N10</f>
        <v>2111000</v>
      </c>
      <c r="Q10" s="94">
        <f t="shared" ref="Q10:Q15" si="2">$I10      +$K10      +$M10      +$O10</f>
        <v>0</v>
      </c>
      <c r="R10" s="48">
        <f t="shared" ref="R10:R15" si="3">IF(($H10      =0),0,((($H10      -$H10      )/$H10      )*100))</f>
        <v>0</v>
      </c>
      <c r="S10" s="49">
        <f t="shared" ref="S10:S15" si="4">IF(($I10      =0),0,((($I10      -$I10      )/$I10      )*100))</f>
        <v>0</v>
      </c>
      <c r="T10" s="48">
        <f t="shared" ref="T10:T14" si="5">IF(($E10      =0),0,(($P10      /$E10      )*100))</f>
        <v>68.096774193548384</v>
      </c>
      <c r="U10" s="50">
        <f t="shared" ref="U10:U14" si="6">IF(($E10      =0),0,(($Q10      /$E10      )*100))</f>
        <v>0</v>
      </c>
      <c r="V10" s="93">
        <v>0</v>
      </c>
      <c r="W10" s="94" t="s">
        <v>36</v>
      </c>
    </row>
    <row r="11" spans="1:23" ht="12.95" customHeight="1" x14ac:dyDescent="0.2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2.95" customHeight="1" x14ac:dyDescent="0.2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2.95" customHeight="1" x14ac:dyDescent="0.2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2.95" customHeight="1" x14ac:dyDescent="0.2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2.95" customHeight="1" x14ac:dyDescent="0.2">
      <c r="A15" s="51" t="s">
        <v>42</v>
      </c>
      <c r="B15" s="95">
        <f>SUM(B9:B14)</f>
        <v>3100000</v>
      </c>
      <c r="C15" s="95">
        <f>SUM(C9:C14)</f>
        <v>0</v>
      </c>
      <c r="D15" s="95"/>
      <c r="E15" s="95">
        <f t="shared" si="0"/>
        <v>3100000</v>
      </c>
      <c r="F15" s="96">
        <f t="shared" ref="F15:O15" si="7">SUM(F9:F14)</f>
        <v>3100000</v>
      </c>
      <c r="G15" s="97">
        <f t="shared" si="7"/>
        <v>3100000</v>
      </c>
      <c r="H15" s="96">
        <f t="shared" si="7"/>
        <v>2111000</v>
      </c>
      <c r="I15" s="97">
        <f t="shared" si="7"/>
        <v>0</v>
      </c>
      <c r="J15" s="96">
        <f t="shared" si="7"/>
        <v>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2111000</v>
      </c>
      <c r="Q15" s="97">
        <f t="shared" si="2"/>
        <v>0</v>
      </c>
      <c r="R15" s="52">
        <f t="shared" si="3"/>
        <v>0</v>
      </c>
      <c r="S15" s="53">
        <f t="shared" si="4"/>
        <v>0</v>
      </c>
      <c r="T15" s="52">
        <f>IF((SUM($E9:$E13))=0,0,(P15/(SUM($E9:$E13))*100))</f>
        <v>68.096774193548384</v>
      </c>
      <c r="U15" s="54">
        <f>IF((SUM($E9:$E13))=0,0,(Q15/(SUM($E9:$E13))*100))</f>
        <v>0</v>
      </c>
      <c r="V15" s="96">
        <f>SUM(V9:V14)</f>
        <v>0</v>
      </c>
      <c r="W15" s="97" t="s">
        <v>36</v>
      </c>
    </row>
    <row r="16" spans="1:23" ht="12.95" customHeight="1" x14ac:dyDescent="0.2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=0),0,((($H17      -$H17      )/$H17      )*100))</f>
        <v>0</v>
      </c>
      <c r="S17" s="49">
        <f t="shared" ref="S17:S24" si="12">IF(($I17      =0),0,((($I17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2.95" customHeight="1" x14ac:dyDescent="0.2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2.95" customHeight="1" x14ac:dyDescent="0.2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2.95" customHeight="1" x14ac:dyDescent="0.2">
      <c r="A20" s="47" t="s">
        <v>47</v>
      </c>
      <c r="B20" s="92">
        <v>12458000</v>
      </c>
      <c r="C20" s="92"/>
      <c r="D20" s="92"/>
      <c r="E20" s="92">
        <f t="shared" si="8"/>
        <v>12458000</v>
      </c>
      <c r="F20" s="93">
        <v>12458000</v>
      </c>
      <c r="G20" s="94">
        <v>12458000</v>
      </c>
      <c r="H20" s="93">
        <v>2413000</v>
      </c>
      <c r="I20" s="94"/>
      <c r="J20" s="93"/>
      <c r="K20" s="94"/>
      <c r="L20" s="93"/>
      <c r="M20" s="94"/>
      <c r="N20" s="93"/>
      <c r="O20" s="94"/>
      <c r="P20" s="93">
        <f t="shared" si="9"/>
        <v>2413000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19.369080109166799</v>
      </c>
      <c r="U20" s="50">
        <f t="shared" si="14"/>
        <v>0</v>
      </c>
      <c r="V20" s="93">
        <v>0</v>
      </c>
      <c r="W20" s="94" t="s">
        <v>36</v>
      </c>
    </row>
    <row r="21" spans="1:23" ht="12.95" customHeight="1" x14ac:dyDescent="0.2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2.95" customHeight="1" x14ac:dyDescent="0.2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2.95" customHeight="1" x14ac:dyDescent="0.2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2.95" customHeight="1" x14ac:dyDescent="0.2">
      <c r="A24" s="51" t="s">
        <v>42</v>
      </c>
      <c r="B24" s="95">
        <f>SUM(B17:B23)</f>
        <v>12458000</v>
      </c>
      <c r="C24" s="95">
        <f>SUM(C17:C23)</f>
        <v>0</v>
      </c>
      <c r="D24" s="95"/>
      <c r="E24" s="95">
        <f t="shared" si="8"/>
        <v>12458000</v>
      </c>
      <c r="F24" s="96">
        <f t="shared" ref="F24:O24" si="15">SUM(F17:F23)</f>
        <v>12458000</v>
      </c>
      <c r="G24" s="97">
        <f t="shared" si="15"/>
        <v>12458000</v>
      </c>
      <c r="H24" s="96">
        <f t="shared" si="15"/>
        <v>2413000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2413000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19.369080109166799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2.95" customHeight="1" x14ac:dyDescent="0.2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2.95" customHeight="1" x14ac:dyDescent="0.2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2.95" customHeight="1" x14ac:dyDescent="0.2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950000</v>
      </c>
      <c r="C32" s="92"/>
      <c r="D32" s="92"/>
      <c r="E32" s="92">
        <f>$B32      +$C32      +$D32</f>
        <v>950000</v>
      </c>
      <c r="F32" s="93">
        <v>950000</v>
      </c>
      <c r="G32" s="94">
        <v>238000</v>
      </c>
      <c r="H32" s="93">
        <v>232000</v>
      </c>
      <c r="I32" s="94">
        <v>-6264</v>
      </c>
      <c r="J32" s="93"/>
      <c r="K32" s="94"/>
      <c r="L32" s="93"/>
      <c r="M32" s="94"/>
      <c r="N32" s="93"/>
      <c r="O32" s="94"/>
      <c r="P32" s="93">
        <f>$H32      +$J32      +$L32      +$N32</f>
        <v>232000</v>
      </c>
      <c r="Q32" s="94">
        <f>$I32      +$K32      +$M32      +$O32</f>
        <v>-6264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24.421052631578945</v>
      </c>
      <c r="U32" s="50">
        <f>IF(($E32      =0),0,(($Q32      /$E32      )*100))</f>
        <v>-0.6593684210526316</v>
      </c>
      <c r="V32" s="93">
        <v>0</v>
      </c>
      <c r="W32" s="94" t="s">
        <v>36</v>
      </c>
    </row>
    <row r="33" spans="1:23" ht="12.95" customHeight="1" x14ac:dyDescent="0.2">
      <c r="A33" s="51" t="s">
        <v>42</v>
      </c>
      <c r="B33" s="95">
        <f>B32</f>
        <v>950000</v>
      </c>
      <c r="C33" s="95">
        <f>C32</f>
        <v>0</v>
      </c>
      <c r="D33" s="95"/>
      <c r="E33" s="95">
        <f>$B33      +$C33      +$D33</f>
        <v>950000</v>
      </c>
      <c r="F33" s="96">
        <f t="shared" ref="F33:O33" si="17">F32</f>
        <v>950000</v>
      </c>
      <c r="G33" s="97">
        <f t="shared" si="17"/>
        <v>238000</v>
      </c>
      <c r="H33" s="96">
        <f t="shared" si="17"/>
        <v>232000</v>
      </c>
      <c r="I33" s="97">
        <f t="shared" si="17"/>
        <v>-6264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232000</v>
      </c>
      <c r="Q33" s="97">
        <f>$I33      +$K33      +$M33      +$O33</f>
        <v>-6264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24.421052631578945</v>
      </c>
      <c r="U33" s="54">
        <f>IF($E33   =0,0,($Q33   /$E33   )*100)</f>
        <v>-0.6593684210526316</v>
      </c>
      <c r="V33" s="96">
        <f>V32</f>
        <v>0</v>
      </c>
      <c r="W33" s="97" t="s">
        <v>36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2.95" customHeight="1" x14ac:dyDescent="0.2">
      <c r="A36" s="47" t="s">
        <v>60</v>
      </c>
      <c r="B36" s="92">
        <v>25589000</v>
      </c>
      <c r="C36" s="92"/>
      <c r="D36" s="92"/>
      <c r="E36" s="92">
        <f t="shared" si="18"/>
        <v>25589000</v>
      </c>
      <c r="F36" s="93">
        <v>25589000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2.95" customHeight="1" x14ac:dyDescent="0.2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2.95" customHeight="1" x14ac:dyDescent="0.2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2.95" customHeight="1" x14ac:dyDescent="0.2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2.95" customHeight="1" x14ac:dyDescent="0.2">
      <c r="A40" s="51" t="s">
        <v>42</v>
      </c>
      <c r="B40" s="95">
        <f>SUM(B35:B39)</f>
        <v>25589000</v>
      </c>
      <c r="C40" s="95">
        <f>SUM(C35:C39)</f>
        <v>0</v>
      </c>
      <c r="D40" s="95"/>
      <c r="E40" s="95">
        <f t="shared" si="18"/>
        <v>25589000</v>
      </c>
      <c r="F40" s="96">
        <f t="shared" ref="F40:O40" si="25">SUM(F35:F39)</f>
        <v>25589000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2.95" customHeight="1" x14ac:dyDescent="0.2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2.95" customHeight="1" x14ac:dyDescent="0.2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2.95" customHeight="1" x14ac:dyDescent="0.2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2.95" customHeight="1" x14ac:dyDescent="0.2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2.95" hidden="1" customHeight="1" x14ac:dyDescent="0.2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2.95" customHeight="1" x14ac:dyDescent="0.2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2.95" customHeight="1" x14ac:dyDescent="0.2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2.95" customHeight="1" x14ac:dyDescent="0.2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2.95" customHeight="1" x14ac:dyDescent="0.2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2.95" customHeight="1" x14ac:dyDescent="0.2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2.95" customHeight="1" x14ac:dyDescent="0.2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2.95" hidden="1" customHeight="1" x14ac:dyDescent="0.2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2.95" hidden="1" customHeight="1" x14ac:dyDescent="0.2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2.95" customHeight="1" x14ac:dyDescent="0.2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2.95" customHeight="1" x14ac:dyDescent="0.2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2.95" customHeight="1" x14ac:dyDescent="0.2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2.95" customHeight="1" x14ac:dyDescent="0.2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42097000</v>
      </c>
      <c r="C67" s="104">
        <f>SUM(C9:C14,C17:C23,C26:C29,C32,C35:C39,C42:C52,C55:C58,C61:C65)</f>
        <v>0</v>
      </c>
      <c r="D67" s="104"/>
      <c r="E67" s="104">
        <f t="shared" si="35"/>
        <v>42097000</v>
      </c>
      <c r="F67" s="105">
        <f t="shared" ref="F67:O67" si="43">SUM(F9:F14,F17:F23,F26:F29,F32,F35:F39,F42:F52,F55:F58,F61:F65)</f>
        <v>42097000</v>
      </c>
      <c r="G67" s="106">
        <f t="shared" si="43"/>
        <v>15796000</v>
      </c>
      <c r="H67" s="105">
        <f t="shared" si="43"/>
        <v>4756000</v>
      </c>
      <c r="I67" s="106">
        <f t="shared" si="43"/>
        <v>-6264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4756000</v>
      </c>
      <c r="Q67" s="106">
        <f t="shared" si="37"/>
        <v>-6264</v>
      </c>
      <c r="R67" s="61">
        <f t="shared" si="38"/>
        <v>0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28.810273806639202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-3.7945238672158953E-2</v>
      </c>
      <c r="V67" s="105">
        <f>SUM(V9:V14,V17:V23,V26:V29,V32,V35:V39,V42:V52,V55:V58,V61:V65)</f>
        <v>0</v>
      </c>
      <c r="W67" s="106" t="s">
        <v>36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16840000</v>
      </c>
      <c r="C69" s="92"/>
      <c r="D69" s="92"/>
      <c r="E69" s="92">
        <f>$B69      +$C69      +$D69</f>
        <v>16840000</v>
      </c>
      <c r="F69" s="93">
        <v>16840000</v>
      </c>
      <c r="G69" s="94">
        <v>0</v>
      </c>
      <c r="H69" s="93"/>
      <c r="I69" s="94"/>
      <c r="J69" s="93"/>
      <c r="K69" s="94"/>
      <c r="L69" s="93"/>
      <c r="M69" s="94"/>
      <c r="N69" s="93"/>
      <c r="O69" s="94"/>
      <c r="P69" s="93">
        <f>$H69      +$J69      +$L69      +$N69</f>
        <v>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0</v>
      </c>
      <c r="U69" s="50">
        <f>IF(($E69      =0),0,(($Q69      /$E69      )*100))</f>
        <v>0</v>
      </c>
      <c r="V69" s="93">
        <v>0</v>
      </c>
      <c r="W69" s="94" t="s">
        <v>36</v>
      </c>
    </row>
    <row r="70" spans="1:23" ht="12.95" customHeight="1" x14ac:dyDescent="0.2">
      <c r="A70" s="56" t="s">
        <v>42</v>
      </c>
      <c r="B70" s="101">
        <f>B69</f>
        <v>16840000</v>
      </c>
      <c r="C70" s="101">
        <f>C69</f>
        <v>0</v>
      </c>
      <c r="D70" s="101"/>
      <c r="E70" s="101">
        <f>$B70      +$C70      +$D70</f>
        <v>16840000</v>
      </c>
      <c r="F70" s="102">
        <f t="shared" ref="F70:O70" si="44">F69</f>
        <v>16840000</v>
      </c>
      <c r="G70" s="103">
        <f t="shared" si="44"/>
        <v>0</v>
      </c>
      <c r="H70" s="102">
        <f t="shared" si="44"/>
        <v>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0</v>
      </c>
      <c r="U70" s="59">
        <f>IF($E70   =0,0,($Q70   /$E70 )*100)</f>
        <v>0</v>
      </c>
      <c r="V70" s="102">
        <f>V69</f>
        <v>0</v>
      </c>
      <c r="W70" s="103" t="s">
        <v>36</v>
      </c>
    </row>
    <row r="71" spans="1:23" ht="12.95" customHeight="1" x14ac:dyDescent="0.2">
      <c r="A71" s="60" t="s">
        <v>87</v>
      </c>
      <c r="B71" s="104">
        <f>B69</f>
        <v>16840000</v>
      </c>
      <c r="C71" s="104">
        <f>C69</f>
        <v>0</v>
      </c>
      <c r="D71" s="104"/>
      <c r="E71" s="104">
        <f>$B71      +$C71      +$D71</f>
        <v>16840000</v>
      </c>
      <c r="F71" s="105">
        <f t="shared" ref="F71:O71" si="45">F69</f>
        <v>16840000</v>
      </c>
      <c r="G71" s="106">
        <f t="shared" si="45"/>
        <v>0</v>
      </c>
      <c r="H71" s="105">
        <f t="shared" si="45"/>
        <v>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0</v>
      </c>
      <c r="U71" s="65">
        <f>IF($E71   =0,0,($Q71   /$E71   )*100)</f>
        <v>0</v>
      </c>
      <c r="V71" s="105">
        <f>V69</f>
        <v>0</v>
      </c>
      <c r="W71" s="106" t="s">
        <v>36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58937000</v>
      </c>
      <c r="C72" s="104">
        <f>SUM(C9:C14,C17:C23,C26:C29,C32,C35:C39,C42:C52,C55:C58,C61:C65,C69)</f>
        <v>0</v>
      </c>
      <c r="D72" s="104"/>
      <c r="E72" s="104">
        <f>$B72      +$C72      +$D72</f>
        <v>58937000</v>
      </c>
      <c r="F72" s="105">
        <f t="shared" ref="F72:O72" si="46">SUM(F9:F14,F17:F23,F26:F29,F32,F35:F39,F42:F52,F55:F58,F61:F65,F69)</f>
        <v>58937000</v>
      </c>
      <c r="G72" s="106">
        <f t="shared" si="46"/>
        <v>15796000</v>
      </c>
      <c r="H72" s="105">
        <f t="shared" si="46"/>
        <v>4756000</v>
      </c>
      <c r="I72" s="106">
        <f t="shared" si="46"/>
        <v>-6264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4756000</v>
      </c>
      <c r="Q72" s="106">
        <f>$I72      +$K72      +$M72      +$O72</f>
        <v>-6264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14.261724841069928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-1.8783735156531124E-2</v>
      </c>
      <c r="V72" s="105">
        <f>SUM(V9:V14,V17:V23,V26:V29,V32,V35:V39,V42:V52,V55:V58,V61:V65,V69)</f>
        <v>0</v>
      </c>
      <c r="W72" s="106" t="s">
        <v>36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133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134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135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136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137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138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139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140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141</v>
      </c>
    </row>
    <row r="116" spans="1:23" x14ac:dyDescent="0.2">
      <c r="A116" s="29" t="s">
        <v>142</v>
      </c>
    </row>
    <row r="117" spans="1:23" x14ac:dyDescent="0.2">
      <c r="A117" s="29" t="s">
        <v>143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144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145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146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BEw468HLT4vbYkaPan+sbD3HaWfoy2n0MPSXM2O+dDAYwEJJZpbgkqNP4Gun5awAqFS7sMfYyklvjfrwhc/3Rw==" saltValue="eXjvqj1v8k7R8/soODxna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111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2.95" customHeight="1" x14ac:dyDescent="0.2">
      <c r="A10" s="47" t="s">
        <v>37</v>
      </c>
      <c r="B10" s="92">
        <v>1850000</v>
      </c>
      <c r="C10" s="92"/>
      <c r="D10" s="92"/>
      <c r="E10" s="92">
        <f t="shared" ref="E10:E15" si="0">$B10      +$C10      +$D10</f>
        <v>1850000</v>
      </c>
      <c r="F10" s="93">
        <v>1850000</v>
      </c>
      <c r="G10" s="94">
        <v>1850000</v>
      </c>
      <c r="H10" s="93">
        <v>641000</v>
      </c>
      <c r="I10" s="94"/>
      <c r="J10" s="93"/>
      <c r="K10" s="94"/>
      <c r="L10" s="93"/>
      <c r="M10" s="94"/>
      <c r="N10" s="93"/>
      <c r="O10" s="94"/>
      <c r="P10" s="93">
        <f t="shared" ref="P10:P15" si="1">$H10      +$J10      +$L10      +$N10</f>
        <v>641000</v>
      </c>
      <c r="Q10" s="94">
        <f t="shared" ref="Q10:Q15" si="2">$I10      +$K10      +$M10      +$O10</f>
        <v>0</v>
      </c>
      <c r="R10" s="48">
        <f t="shared" ref="R10:R15" si="3">IF(($H10      =0),0,((($H10      -$H10      )/$H10      )*100))</f>
        <v>0</v>
      </c>
      <c r="S10" s="49">
        <f t="shared" ref="S10:S15" si="4">IF(($I10      =0),0,((($I10      -$I10      )/$I10      )*100))</f>
        <v>0</v>
      </c>
      <c r="T10" s="48">
        <f t="shared" ref="T10:T14" si="5">IF(($E10      =0),0,(($P10      /$E10      )*100))</f>
        <v>34.648648648648653</v>
      </c>
      <c r="U10" s="50">
        <f t="shared" ref="U10:U14" si="6">IF(($E10      =0),0,(($Q10      /$E10      )*100))</f>
        <v>0</v>
      </c>
      <c r="V10" s="93">
        <v>0</v>
      </c>
      <c r="W10" s="94" t="s">
        <v>36</v>
      </c>
    </row>
    <row r="11" spans="1:23" ht="12.95" customHeight="1" x14ac:dyDescent="0.2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2.95" customHeight="1" x14ac:dyDescent="0.2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2.95" customHeight="1" x14ac:dyDescent="0.2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2.95" customHeight="1" x14ac:dyDescent="0.2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2.95" customHeight="1" x14ac:dyDescent="0.2">
      <c r="A15" s="51" t="s">
        <v>42</v>
      </c>
      <c r="B15" s="95">
        <f>SUM(B9:B14)</f>
        <v>1850000</v>
      </c>
      <c r="C15" s="95">
        <f>SUM(C9:C14)</f>
        <v>0</v>
      </c>
      <c r="D15" s="95"/>
      <c r="E15" s="95">
        <f t="shared" si="0"/>
        <v>1850000</v>
      </c>
      <c r="F15" s="96">
        <f t="shared" ref="F15:O15" si="7">SUM(F9:F14)</f>
        <v>1850000</v>
      </c>
      <c r="G15" s="97">
        <f t="shared" si="7"/>
        <v>1850000</v>
      </c>
      <c r="H15" s="96">
        <f t="shared" si="7"/>
        <v>641000</v>
      </c>
      <c r="I15" s="97">
        <f t="shared" si="7"/>
        <v>0</v>
      </c>
      <c r="J15" s="96">
        <f t="shared" si="7"/>
        <v>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641000</v>
      </c>
      <c r="Q15" s="97">
        <f t="shared" si="2"/>
        <v>0</v>
      </c>
      <c r="R15" s="52">
        <f t="shared" si="3"/>
        <v>0</v>
      </c>
      <c r="S15" s="53">
        <f t="shared" si="4"/>
        <v>0</v>
      </c>
      <c r="T15" s="52">
        <f>IF((SUM($E9:$E13))=0,0,(P15/(SUM($E9:$E13))*100))</f>
        <v>34.648648648648653</v>
      </c>
      <c r="U15" s="54">
        <f>IF((SUM($E9:$E13))=0,0,(Q15/(SUM($E9:$E13))*100))</f>
        <v>0</v>
      </c>
      <c r="V15" s="96">
        <f>SUM(V9:V14)</f>
        <v>0</v>
      </c>
      <c r="W15" s="97" t="s">
        <v>36</v>
      </c>
    </row>
    <row r="16" spans="1:23" ht="12.95" customHeight="1" x14ac:dyDescent="0.2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=0),0,((($H17      -$H17      )/$H17      )*100))</f>
        <v>0</v>
      </c>
      <c r="S17" s="49">
        <f t="shared" ref="S17:S24" si="12">IF(($I17      =0),0,((($I17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2.95" customHeight="1" x14ac:dyDescent="0.2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2.95" customHeight="1" x14ac:dyDescent="0.2">
      <c r="A19" s="47" t="s">
        <v>46</v>
      </c>
      <c r="B19" s="92">
        <v>5500000</v>
      </c>
      <c r="C19" s="92"/>
      <c r="D19" s="92"/>
      <c r="E19" s="92">
        <f t="shared" si="8"/>
        <v>5500000</v>
      </c>
      <c r="F19" s="93">
        <v>5500000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2.95" customHeight="1" x14ac:dyDescent="0.2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2.95" customHeight="1" x14ac:dyDescent="0.2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2.95" customHeight="1" x14ac:dyDescent="0.2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2.95" customHeight="1" x14ac:dyDescent="0.2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2.95" customHeight="1" x14ac:dyDescent="0.2">
      <c r="A24" s="51" t="s">
        <v>42</v>
      </c>
      <c r="B24" s="95">
        <f>SUM(B17:B23)</f>
        <v>5500000</v>
      </c>
      <c r="C24" s="95">
        <f>SUM(C17:C23)</f>
        <v>0</v>
      </c>
      <c r="D24" s="95"/>
      <c r="E24" s="95">
        <f t="shared" si="8"/>
        <v>5500000</v>
      </c>
      <c r="F24" s="96">
        <f t="shared" ref="F24:O24" si="15">SUM(F17:F23)</f>
        <v>5500000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2.95" customHeight="1" x14ac:dyDescent="0.2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2.95" customHeight="1" x14ac:dyDescent="0.2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2.95" customHeight="1" x14ac:dyDescent="0.2">
      <c r="A29" s="47" t="s">
        <v>55</v>
      </c>
      <c r="B29" s="92">
        <v>2538000</v>
      </c>
      <c r="C29" s="92"/>
      <c r="D29" s="92"/>
      <c r="E29" s="92">
        <f>$B29      +$C29      +$D29</f>
        <v>2538000</v>
      </c>
      <c r="F29" s="93">
        <v>2538000</v>
      </c>
      <c r="G29" s="94">
        <v>0</v>
      </c>
      <c r="H29" s="93">
        <v>171000</v>
      </c>
      <c r="I29" s="94"/>
      <c r="J29" s="93"/>
      <c r="K29" s="94"/>
      <c r="L29" s="93"/>
      <c r="M29" s="94"/>
      <c r="N29" s="93"/>
      <c r="O29" s="94"/>
      <c r="P29" s="93">
        <f>$H29      +$J29      +$L29      +$N29</f>
        <v>171000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6.7375886524822697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2.95" customHeight="1" x14ac:dyDescent="0.2">
      <c r="A30" s="51" t="s">
        <v>42</v>
      </c>
      <c r="B30" s="95">
        <f>SUM(B26:B29)</f>
        <v>2538000</v>
      </c>
      <c r="C30" s="95">
        <f>SUM(C26:C29)</f>
        <v>0</v>
      </c>
      <c r="D30" s="95"/>
      <c r="E30" s="95">
        <f>$B30      +$C30      +$D30</f>
        <v>2538000</v>
      </c>
      <c r="F30" s="96">
        <f t="shared" ref="F30:O30" si="16">SUM(F26:F29)</f>
        <v>2538000</v>
      </c>
      <c r="G30" s="97">
        <f t="shared" si="16"/>
        <v>0</v>
      </c>
      <c r="H30" s="96">
        <f t="shared" si="16"/>
        <v>171000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171000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6.7375886524822697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1256000</v>
      </c>
      <c r="C32" s="92"/>
      <c r="D32" s="92"/>
      <c r="E32" s="92">
        <f>$B32      +$C32      +$D32</f>
        <v>1256000</v>
      </c>
      <c r="F32" s="93">
        <v>1256000</v>
      </c>
      <c r="G32" s="94">
        <v>314000</v>
      </c>
      <c r="H32" s="93"/>
      <c r="I32" s="94"/>
      <c r="J32" s="93"/>
      <c r="K32" s="94"/>
      <c r="L32" s="93"/>
      <c r="M32" s="94"/>
      <c r="N32" s="93"/>
      <c r="O32" s="94"/>
      <c r="P32" s="93">
        <f>$H32      +$J32      +$L32      +$N32</f>
        <v>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0</v>
      </c>
      <c r="U32" s="50">
        <f>IF(($E32      =0),0,(($Q32      /$E32      )*100))</f>
        <v>0</v>
      </c>
      <c r="V32" s="93">
        <v>0</v>
      </c>
      <c r="W32" s="94" t="s">
        <v>36</v>
      </c>
    </row>
    <row r="33" spans="1:23" ht="12.95" customHeight="1" x14ac:dyDescent="0.2">
      <c r="A33" s="51" t="s">
        <v>42</v>
      </c>
      <c r="B33" s="95">
        <f>B32</f>
        <v>1256000</v>
      </c>
      <c r="C33" s="95">
        <f>C32</f>
        <v>0</v>
      </c>
      <c r="D33" s="95"/>
      <c r="E33" s="95">
        <f>$B33      +$C33      +$D33</f>
        <v>1256000</v>
      </c>
      <c r="F33" s="96">
        <f t="shared" ref="F33:O33" si="17">F32</f>
        <v>1256000</v>
      </c>
      <c r="G33" s="97">
        <f t="shared" si="17"/>
        <v>314000</v>
      </c>
      <c r="H33" s="96">
        <f t="shared" si="17"/>
        <v>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0</v>
      </c>
      <c r="U33" s="54">
        <f>IF($E33   =0,0,($Q33   /$E33   )*100)</f>
        <v>0</v>
      </c>
      <c r="V33" s="96">
        <f>V32</f>
        <v>0</v>
      </c>
      <c r="W33" s="97" t="s">
        <v>36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2.95" customHeight="1" x14ac:dyDescent="0.2">
      <c r="A36" s="47" t="s">
        <v>60</v>
      </c>
      <c r="B36" s="92"/>
      <c r="C36" s="92"/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2.95" customHeight="1" x14ac:dyDescent="0.2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2.95" customHeight="1" x14ac:dyDescent="0.2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2.95" customHeight="1" x14ac:dyDescent="0.2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2.95" customHeight="1" x14ac:dyDescent="0.2">
      <c r="A40" s="51" t="s">
        <v>42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2.95" customHeight="1" x14ac:dyDescent="0.2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2.95" customHeight="1" x14ac:dyDescent="0.2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2.95" customHeight="1" x14ac:dyDescent="0.2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2.95" customHeight="1" x14ac:dyDescent="0.2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2.95" hidden="1" customHeight="1" x14ac:dyDescent="0.2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2.95" customHeight="1" x14ac:dyDescent="0.2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2.95" customHeight="1" x14ac:dyDescent="0.2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2.95" customHeight="1" x14ac:dyDescent="0.2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2.95" customHeight="1" x14ac:dyDescent="0.2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2.95" customHeight="1" x14ac:dyDescent="0.2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2.95" customHeight="1" x14ac:dyDescent="0.2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2.95" hidden="1" customHeight="1" x14ac:dyDescent="0.2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2.95" hidden="1" customHeight="1" x14ac:dyDescent="0.2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2.95" customHeight="1" x14ac:dyDescent="0.2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2.95" customHeight="1" x14ac:dyDescent="0.2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2.95" customHeight="1" x14ac:dyDescent="0.2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2.95" customHeight="1" x14ac:dyDescent="0.2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11144000</v>
      </c>
      <c r="C67" s="104">
        <f>SUM(C9:C14,C17:C23,C26:C29,C32,C35:C39,C42:C52,C55:C58,C61:C65)</f>
        <v>0</v>
      </c>
      <c r="D67" s="104"/>
      <c r="E67" s="104">
        <f t="shared" si="35"/>
        <v>11144000</v>
      </c>
      <c r="F67" s="105">
        <f t="shared" ref="F67:O67" si="43">SUM(F9:F14,F17:F23,F26:F29,F32,F35:F39,F42:F52,F55:F58,F61:F65)</f>
        <v>11144000</v>
      </c>
      <c r="G67" s="106">
        <f t="shared" si="43"/>
        <v>2164000</v>
      </c>
      <c r="H67" s="105">
        <f t="shared" si="43"/>
        <v>812000</v>
      </c>
      <c r="I67" s="106">
        <f t="shared" si="43"/>
        <v>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812000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14.386959603118354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0</v>
      </c>
      <c r="V67" s="105">
        <f>SUM(V9:V14,V17:V23,V26:V29,V32,V35:V39,V42:V52,V55:V58,V61:V65)</f>
        <v>0</v>
      </c>
      <c r="W67" s="106" t="s">
        <v>36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/>
      <c r="C69" s="92"/>
      <c r="D69" s="92"/>
      <c r="E69" s="92">
        <f>$B69      +$C69      +$D69</f>
        <v>0</v>
      </c>
      <c r="F69" s="93">
        <v>0</v>
      </c>
      <c r="G69" s="94">
        <v>0</v>
      </c>
      <c r="H69" s="93"/>
      <c r="I69" s="94"/>
      <c r="J69" s="93"/>
      <c r="K69" s="94"/>
      <c r="L69" s="93"/>
      <c r="M69" s="94"/>
      <c r="N69" s="93"/>
      <c r="O69" s="94"/>
      <c r="P69" s="93">
        <f>$H69      +$J69      +$L69      +$N69</f>
        <v>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0</v>
      </c>
      <c r="U69" s="50">
        <f>IF(($E69      =0),0,(($Q69      /$E69      )*100))</f>
        <v>0</v>
      </c>
      <c r="V69" s="93">
        <v>0</v>
      </c>
      <c r="W69" s="94" t="s">
        <v>36</v>
      </c>
    </row>
    <row r="70" spans="1:23" ht="12.95" customHeight="1" x14ac:dyDescent="0.2">
      <c r="A70" s="56" t="s">
        <v>42</v>
      </c>
      <c r="B70" s="101">
        <f>B69</f>
        <v>0</v>
      </c>
      <c r="C70" s="101">
        <f>C69</f>
        <v>0</v>
      </c>
      <c r="D70" s="101"/>
      <c r="E70" s="101">
        <f>$B70      +$C70      +$D70</f>
        <v>0</v>
      </c>
      <c r="F70" s="102">
        <f t="shared" ref="F70:O70" si="44">F69</f>
        <v>0</v>
      </c>
      <c r="G70" s="103">
        <f t="shared" si="44"/>
        <v>0</v>
      </c>
      <c r="H70" s="102">
        <f t="shared" si="44"/>
        <v>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0</v>
      </c>
      <c r="U70" s="59">
        <f>IF($E70   =0,0,($Q70   /$E70 )*100)</f>
        <v>0</v>
      </c>
      <c r="V70" s="102">
        <f>V69</f>
        <v>0</v>
      </c>
      <c r="W70" s="103" t="s">
        <v>36</v>
      </c>
    </row>
    <row r="71" spans="1:23" ht="12.95" customHeight="1" x14ac:dyDescent="0.2">
      <c r="A71" s="60" t="s">
        <v>87</v>
      </c>
      <c r="B71" s="104">
        <f>B69</f>
        <v>0</v>
      </c>
      <c r="C71" s="104">
        <f>C69</f>
        <v>0</v>
      </c>
      <c r="D71" s="104"/>
      <c r="E71" s="104">
        <f>$B71      +$C71      +$D71</f>
        <v>0</v>
      </c>
      <c r="F71" s="105">
        <f t="shared" ref="F71:O71" si="45">F69</f>
        <v>0</v>
      </c>
      <c r="G71" s="106">
        <f t="shared" si="45"/>
        <v>0</v>
      </c>
      <c r="H71" s="105">
        <f t="shared" si="45"/>
        <v>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0</v>
      </c>
      <c r="U71" s="65">
        <f>IF($E71   =0,0,($Q71   /$E71   )*100)</f>
        <v>0</v>
      </c>
      <c r="V71" s="105">
        <f>V69</f>
        <v>0</v>
      </c>
      <c r="W71" s="106" t="s">
        <v>36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11144000</v>
      </c>
      <c r="C72" s="104">
        <f>SUM(C9:C14,C17:C23,C26:C29,C32,C35:C39,C42:C52,C55:C58,C61:C65,C69)</f>
        <v>0</v>
      </c>
      <c r="D72" s="104"/>
      <c r="E72" s="104">
        <f>$B72      +$C72      +$D72</f>
        <v>11144000</v>
      </c>
      <c r="F72" s="105">
        <f t="shared" ref="F72:O72" si="46">SUM(F9:F14,F17:F23,F26:F29,F32,F35:F39,F42:F52,F55:F58,F61:F65,F69)</f>
        <v>11144000</v>
      </c>
      <c r="G72" s="106">
        <f t="shared" si="46"/>
        <v>2164000</v>
      </c>
      <c r="H72" s="105">
        <f t="shared" si="46"/>
        <v>812000</v>
      </c>
      <c r="I72" s="106">
        <f t="shared" si="46"/>
        <v>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812000</v>
      </c>
      <c r="Q72" s="106">
        <f>$I72      +$K72      +$M72      +$O72</f>
        <v>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14.386959603118354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0</v>
      </c>
      <c r="V72" s="105">
        <f>SUM(V9:V14,V17:V23,V26:V29,V32,V35:V39,V42:V52,V55:V58,V61:V65,V69)</f>
        <v>0</v>
      </c>
      <c r="W72" s="106" t="s">
        <v>36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133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134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135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136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137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138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139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140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141</v>
      </c>
    </row>
    <row r="116" spans="1:23" x14ac:dyDescent="0.2">
      <c r="A116" s="29" t="s">
        <v>142</v>
      </c>
    </row>
    <row r="117" spans="1:23" x14ac:dyDescent="0.2">
      <c r="A117" s="29" t="s">
        <v>143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144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145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146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CwGAZvHfq1EPiiobXh7FCsxdttBja7jMeR5DzkMwoYfOkyEgRZME/zeP4e/hR0GP/JmicVgBPLwut5JuefeAjA==" saltValue="bEV+t5LwTPW1gV7lxmn3E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129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2.95" customHeight="1" x14ac:dyDescent="0.2">
      <c r="A10" s="47" t="s">
        <v>37</v>
      </c>
      <c r="B10" s="92">
        <v>3000000</v>
      </c>
      <c r="C10" s="92"/>
      <c r="D10" s="92"/>
      <c r="E10" s="92">
        <f t="shared" ref="E10:E15" si="0">$B10      +$C10      +$D10</f>
        <v>3000000</v>
      </c>
      <c r="F10" s="93">
        <v>3000000</v>
      </c>
      <c r="G10" s="94">
        <v>3000000</v>
      </c>
      <c r="H10" s="93"/>
      <c r="I10" s="94">
        <v>531005</v>
      </c>
      <c r="J10" s="93"/>
      <c r="K10" s="94"/>
      <c r="L10" s="93"/>
      <c r="M10" s="94"/>
      <c r="N10" s="93"/>
      <c r="O10" s="94"/>
      <c r="P10" s="93">
        <f t="shared" ref="P10:P15" si="1">$H10      +$J10      +$L10      +$N10</f>
        <v>0</v>
      </c>
      <c r="Q10" s="94">
        <f t="shared" ref="Q10:Q15" si="2">$I10      +$K10      +$M10      +$O10</f>
        <v>531005</v>
      </c>
      <c r="R10" s="48">
        <f t="shared" ref="R10:R15" si="3">IF(($H10      =0),0,((($H10      -$H10      )/$H10      )*100))</f>
        <v>0</v>
      </c>
      <c r="S10" s="49">
        <f t="shared" ref="S10:S15" si="4">IF(($I10      =0),0,((($I10      -$I10      )/$I10      )*100))</f>
        <v>0</v>
      </c>
      <c r="T10" s="48">
        <f t="shared" ref="T10:T14" si="5">IF(($E10      =0),0,(($P10      /$E10      )*100))</f>
        <v>0</v>
      </c>
      <c r="U10" s="50">
        <f t="shared" ref="U10:U14" si="6">IF(($E10      =0),0,(($Q10      /$E10      )*100))</f>
        <v>17.700166666666668</v>
      </c>
      <c r="V10" s="93">
        <v>0</v>
      </c>
      <c r="W10" s="94" t="s">
        <v>36</v>
      </c>
    </row>
    <row r="11" spans="1:23" ht="12.95" customHeight="1" x14ac:dyDescent="0.2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2.95" customHeight="1" x14ac:dyDescent="0.2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2.95" customHeight="1" x14ac:dyDescent="0.2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2.95" customHeight="1" x14ac:dyDescent="0.2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2.95" customHeight="1" x14ac:dyDescent="0.2">
      <c r="A15" s="51" t="s">
        <v>42</v>
      </c>
      <c r="B15" s="95">
        <f>SUM(B9:B14)</f>
        <v>3000000</v>
      </c>
      <c r="C15" s="95">
        <f>SUM(C9:C14)</f>
        <v>0</v>
      </c>
      <c r="D15" s="95"/>
      <c r="E15" s="95">
        <f t="shared" si="0"/>
        <v>3000000</v>
      </c>
      <c r="F15" s="96">
        <f t="shared" ref="F15:O15" si="7">SUM(F9:F14)</f>
        <v>3000000</v>
      </c>
      <c r="G15" s="97">
        <f t="shared" si="7"/>
        <v>3000000</v>
      </c>
      <c r="H15" s="96">
        <f t="shared" si="7"/>
        <v>0</v>
      </c>
      <c r="I15" s="97">
        <f t="shared" si="7"/>
        <v>531005</v>
      </c>
      <c r="J15" s="96">
        <f t="shared" si="7"/>
        <v>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0</v>
      </c>
      <c r="Q15" s="97">
        <f t="shared" si="2"/>
        <v>531005</v>
      </c>
      <c r="R15" s="52">
        <f t="shared" si="3"/>
        <v>0</v>
      </c>
      <c r="S15" s="53">
        <f t="shared" si="4"/>
        <v>0</v>
      </c>
      <c r="T15" s="52">
        <f>IF((SUM($E9:$E13))=0,0,(P15/(SUM($E9:$E13))*100))</f>
        <v>0</v>
      </c>
      <c r="U15" s="54">
        <f>IF((SUM($E9:$E13))=0,0,(Q15/(SUM($E9:$E13))*100))</f>
        <v>17.700166666666668</v>
      </c>
      <c r="V15" s="96">
        <f>SUM(V9:V14)</f>
        <v>0</v>
      </c>
      <c r="W15" s="97" t="s">
        <v>36</v>
      </c>
    </row>
    <row r="16" spans="1:23" ht="12.95" customHeight="1" x14ac:dyDescent="0.2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=0),0,((($H17      -$H17      )/$H17      )*100))</f>
        <v>0</v>
      </c>
      <c r="S17" s="49">
        <f t="shared" ref="S17:S24" si="12">IF(($I17      =0),0,((($I17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2.95" customHeight="1" x14ac:dyDescent="0.2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2.95" customHeight="1" x14ac:dyDescent="0.2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2.95" customHeight="1" x14ac:dyDescent="0.2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2.95" customHeight="1" x14ac:dyDescent="0.2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2.95" customHeight="1" x14ac:dyDescent="0.2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2.95" customHeight="1" x14ac:dyDescent="0.2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2.95" customHeight="1" x14ac:dyDescent="0.2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2.95" customHeight="1" x14ac:dyDescent="0.2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2.95" customHeight="1" x14ac:dyDescent="0.2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2.95" customHeight="1" x14ac:dyDescent="0.2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1321000</v>
      </c>
      <c r="C32" s="92"/>
      <c r="D32" s="92"/>
      <c r="E32" s="92">
        <f>$B32      +$C32      +$D32</f>
        <v>1321000</v>
      </c>
      <c r="F32" s="93">
        <v>1321000</v>
      </c>
      <c r="G32" s="94">
        <v>330000</v>
      </c>
      <c r="H32" s="93">
        <v>330000</v>
      </c>
      <c r="I32" s="94">
        <v>330000</v>
      </c>
      <c r="J32" s="93"/>
      <c r="K32" s="94"/>
      <c r="L32" s="93"/>
      <c r="M32" s="94"/>
      <c r="N32" s="93"/>
      <c r="O32" s="94"/>
      <c r="P32" s="93">
        <f>$H32      +$J32      +$L32      +$N32</f>
        <v>330000</v>
      </c>
      <c r="Q32" s="94">
        <f>$I32      +$K32      +$M32      +$O32</f>
        <v>330000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24.981074943224829</v>
      </c>
      <c r="U32" s="50">
        <f>IF(($E32      =0),0,(($Q32      /$E32      )*100))</f>
        <v>24.981074943224829</v>
      </c>
      <c r="V32" s="93">
        <v>0</v>
      </c>
      <c r="W32" s="94" t="s">
        <v>36</v>
      </c>
    </row>
    <row r="33" spans="1:23" ht="12.95" customHeight="1" x14ac:dyDescent="0.2">
      <c r="A33" s="51" t="s">
        <v>42</v>
      </c>
      <c r="B33" s="95">
        <f>B32</f>
        <v>1321000</v>
      </c>
      <c r="C33" s="95">
        <f>C32</f>
        <v>0</v>
      </c>
      <c r="D33" s="95"/>
      <c r="E33" s="95">
        <f>$B33      +$C33      +$D33</f>
        <v>1321000</v>
      </c>
      <c r="F33" s="96">
        <f t="shared" ref="F33:O33" si="17">F32</f>
        <v>1321000</v>
      </c>
      <c r="G33" s="97">
        <f t="shared" si="17"/>
        <v>330000</v>
      </c>
      <c r="H33" s="96">
        <f t="shared" si="17"/>
        <v>330000</v>
      </c>
      <c r="I33" s="97">
        <f t="shared" si="17"/>
        <v>330000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330000</v>
      </c>
      <c r="Q33" s="97">
        <f>$I33      +$K33      +$M33      +$O33</f>
        <v>330000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24.981074943224829</v>
      </c>
      <c r="U33" s="54">
        <f>IF($E33   =0,0,($Q33   /$E33   )*100)</f>
        <v>24.981074943224829</v>
      </c>
      <c r="V33" s="96">
        <f>V32</f>
        <v>0</v>
      </c>
      <c r="W33" s="97" t="s">
        <v>36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2.95" customHeight="1" x14ac:dyDescent="0.2">
      <c r="A36" s="47" t="s">
        <v>60</v>
      </c>
      <c r="B36" s="92">
        <v>55518000</v>
      </c>
      <c r="C36" s="92"/>
      <c r="D36" s="92"/>
      <c r="E36" s="92">
        <f t="shared" si="18"/>
        <v>55518000</v>
      </c>
      <c r="F36" s="93">
        <v>55518000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2.95" customHeight="1" x14ac:dyDescent="0.2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2.95" customHeight="1" x14ac:dyDescent="0.2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2.95" customHeight="1" x14ac:dyDescent="0.2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2.95" customHeight="1" x14ac:dyDescent="0.2">
      <c r="A40" s="51" t="s">
        <v>42</v>
      </c>
      <c r="B40" s="95">
        <f>SUM(B35:B39)</f>
        <v>55518000</v>
      </c>
      <c r="C40" s="95">
        <f>SUM(C35:C39)</f>
        <v>0</v>
      </c>
      <c r="D40" s="95"/>
      <c r="E40" s="95">
        <f t="shared" si="18"/>
        <v>55518000</v>
      </c>
      <c r="F40" s="96">
        <f t="shared" ref="F40:O40" si="25">SUM(F35:F39)</f>
        <v>55518000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2.95" customHeight="1" x14ac:dyDescent="0.2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2.95" customHeight="1" x14ac:dyDescent="0.2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2.95" customHeight="1" x14ac:dyDescent="0.2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2.95" customHeight="1" x14ac:dyDescent="0.2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2.95" hidden="1" customHeight="1" x14ac:dyDescent="0.2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2.95" customHeight="1" x14ac:dyDescent="0.2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2.95" customHeight="1" x14ac:dyDescent="0.2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2.95" customHeight="1" x14ac:dyDescent="0.2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2.95" customHeight="1" x14ac:dyDescent="0.2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2.95" customHeight="1" x14ac:dyDescent="0.2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2.95" customHeight="1" x14ac:dyDescent="0.2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2.95" hidden="1" customHeight="1" x14ac:dyDescent="0.2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2.95" hidden="1" customHeight="1" x14ac:dyDescent="0.2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2.95" customHeight="1" x14ac:dyDescent="0.2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2.95" customHeight="1" x14ac:dyDescent="0.2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2.95" customHeight="1" x14ac:dyDescent="0.2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2.95" customHeight="1" x14ac:dyDescent="0.2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59839000</v>
      </c>
      <c r="C67" s="104">
        <f>SUM(C9:C14,C17:C23,C26:C29,C32,C35:C39,C42:C52,C55:C58,C61:C65)</f>
        <v>0</v>
      </c>
      <c r="D67" s="104"/>
      <c r="E67" s="104">
        <f t="shared" si="35"/>
        <v>59839000</v>
      </c>
      <c r="F67" s="105">
        <f t="shared" ref="F67:O67" si="43">SUM(F9:F14,F17:F23,F26:F29,F32,F35:F39,F42:F52,F55:F58,F61:F65)</f>
        <v>59839000</v>
      </c>
      <c r="G67" s="106">
        <f t="shared" si="43"/>
        <v>3330000</v>
      </c>
      <c r="H67" s="105">
        <f t="shared" si="43"/>
        <v>330000</v>
      </c>
      <c r="I67" s="106">
        <f t="shared" si="43"/>
        <v>861005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330000</v>
      </c>
      <c r="Q67" s="106">
        <f t="shared" si="37"/>
        <v>861005</v>
      </c>
      <c r="R67" s="61">
        <f t="shared" si="38"/>
        <v>0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7.637121036797037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19.926058782689193</v>
      </c>
      <c r="V67" s="105">
        <f>SUM(V9:V14,V17:V23,V26:V29,V32,V35:V39,V42:V52,V55:V58,V61:V65)</f>
        <v>0</v>
      </c>
      <c r="W67" s="106" t="s">
        <v>36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35308000</v>
      </c>
      <c r="C69" s="92"/>
      <c r="D69" s="92"/>
      <c r="E69" s="92">
        <f>$B69      +$C69      +$D69</f>
        <v>35308000</v>
      </c>
      <c r="F69" s="93">
        <v>35308000</v>
      </c>
      <c r="G69" s="94">
        <v>15248000</v>
      </c>
      <c r="H69" s="93">
        <v>584000</v>
      </c>
      <c r="I69" s="94">
        <v>528602</v>
      </c>
      <c r="J69" s="93"/>
      <c r="K69" s="94"/>
      <c r="L69" s="93"/>
      <c r="M69" s="94"/>
      <c r="N69" s="93"/>
      <c r="O69" s="94"/>
      <c r="P69" s="93">
        <f>$H69      +$J69      +$L69      +$N69</f>
        <v>584000</v>
      </c>
      <c r="Q69" s="94">
        <f>$I69      +$K69      +$M69      +$O69</f>
        <v>528602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1.6540160870057778</v>
      </c>
      <c r="U69" s="50">
        <f>IF(($E69      =0),0,(($Q69      /$E69      )*100))</f>
        <v>1.4971168007250482</v>
      </c>
      <c r="V69" s="93">
        <v>0</v>
      </c>
      <c r="W69" s="94" t="s">
        <v>36</v>
      </c>
    </row>
    <row r="70" spans="1:23" ht="12.95" customHeight="1" x14ac:dyDescent="0.2">
      <c r="A70" s="56" t="s">
        <v>42</v>
      </c>
      <c r="B70" s="101">
        <f>B69</f>
        <v>35308000</v>
      </c>
      <c r="C70" s="101">
        <f>C69</f>
        <v>0</v>
      </c>
      <c r="D70" s="101"/>
      <c r="E70" s="101">
        <f>$B70      +$C70      +$D70</f>
        <v>35308000</v>
      </c>
      <c r="F70" s="102">
        <f t="shared" ref="F70:O70" si="44">F69</f>
        <v>35308000</v>
      </c>
      <c r="G70" s="103">
        <f t="shared" si="44"/>
        <v>15248000</v>
      </c>
      <c r="H70" s="102">
        <f t="shared" si="44"/>
        <v>584000</v>
      </c>
      <c r="I70" s="103">
        <f t="shared" si="44"/>
        <v>528602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584000</v>
      </c>
      <c r="Q70" s="103">
        <f>$I70      +$K70      +$M70      +$O70</f>
        <v>528602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1.6540160870057778</v>
      </c>
      <c r="U70" s="59">
        <f>IF($E70   =0,0,($Q70   /$E70 )*100)</f>
        <v>1.4971168007250482</v>
      </c>
      <c r="V70" s="102">
        <f>V69</f>
        <v>0</v>
      </c>
      <c r="W70" s="103" t="s">
        <v>36</v>
      </c>
    </row>
    <row r="71" spans="1:23" ht="12.95" customHeight="1" x14ac:dyDescent="0.2">
      <c r="A71" s="60" t="s">
        <v>87</v>
      </c>
      <c r="B71" s="104">
        <f>B69</f>
        <v>35308000</v>
      </c>
      <c r="C71" s="104">
        <f>C69</f>
        <v>0</v>
      </c>
      <c r="D71" s="104"/>
      <c r="E71" s="104">
        <f>$B71      +$C71      +$D71</f>
        <v>35308000</v>
      </c>
      <c r="F71" s="105">
        <f t="shared" ref="F71:O71" si="45">F69</f>
        <v>35308000</v>
      </c>
      <c r="G71" s="106">
        <f t="shared" si="45"/>
        <v>15248000</v>
      </c>
      <c r="H71" s="105">
        <f t="shared" si="45"/>
        <v>584000</v>
      </c>
      <c r="I71" s="106">
        <f t="shared" si="45"/>
        <v>528602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584000</v>
      </c>
      <c r="Q71" s="106">
        <f>$I71      +$K71      +$M71      +$O71</f>
        <v>528602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1.6540160870057778</v>
      </c>
      <c r="U71" s="65">
        <f>IF($E71   =0,0,($Q71   /$E71   )*100)</f>
        <v>1.4971168007250482</v>
      </c>
      <c r="V71" s="105">
        <f>V69</f>
        <v>0</v>
      </c>
      <c r="W71" s="106" t="s">
        <v>36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95147000</v>
      </c>
      <c r="C72" s="104">
        <f>SUM(C9:C14,C17:C23,C26:C29,C32,C35:C39,C42:C52,C55:C58,C61:C65,C69)</f>
        <v>0</v>
      </c>
      <c r="D72" s="104"/>
      <c r="E72" s="104">
        <f>$B72      +$C72      +$D72</f>
        <v>95147000</v>
      </c>
      <c r="F72" s="105">
        <f t="shared" ref="F72:O72" si="46">SUM(F9:F14,F17:F23,F26:F29,F32,F35:F39,F42:F52,F55:F58,F61:F65,F69)</f>
        <v>95147000</v>
      </c>
      <c r="G72" s="106">
        <f t="shared" si="46"/>
        <v>18578000</v>
      </c>
      <c r="H72" s="105">
        <f t="shared" si="46"/>
        <v>914000</v>
      </c>
      <c r="I72" s="106">
        <f t="shared" si="46"/>
        <v>1389607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914000</v>
      </c>
      <c r="Q72" s="106">
        <f>$I72      +$K72      +$M72      +$O72</f>
        <v>1389607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2.3063917837946959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3.5065406646647661</v>
      </c>
      <c r="V72" s="105">
        <f>SUM(V9:V14,V17:V23,V26:V29,V32,V35:V39,V42:V52,V55:V58,V61:V65,V69)</f>
        <v>0</v>
      </c>
      <c r="W72" s="106" t="s">
        <v>36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133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134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135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136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137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138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139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140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141</v>
      </c>
    </row>
    <row r="116" spans="1:23" x14ac:dyDescent="0.2">
      <c r="A116" s="29" t="s">
        <v>142</v>
      </c>
    </row>
    <row r="117" spans="1:23" x14ac:dyDescent="0.2">
      <c r="A117" s="29" t="s">
        <v>143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144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145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146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wfXE8qpxxPyMLRFa5S/fUCQq/NeCFs3rHYLUxZ+9MfxE02SU/umYs+WzzLsp1SQ788E8BrYf5nk2tbboSv+blg==" saltValue="FPM5LNqKGnzCexoF34Bl7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130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2.95" customHeight="1" x14ac:dyDescent="0.2">
      <c r="A10" s="47" t="s">
        <v>37</v>
      </c>
      <c r="B10" s="92">
        <v>3100000</v>
      </c>
      <c r="C10" s="92"/>
      <c r="D10" s="92"/>
      <c r="E10" s="92">
        <f t="shared" ref="E10:E15" si="0">$B10      +$C10      +$D10</f>
        <v>3100000</v>
      </c>
      <c r="F10" s="93">
        <v>3100000</v>
      </c>
      <c r="G10" s="94">
        <v>3100000</v>
      </c>
      <c r="H10" s="93">
        <v>165000</v>
      </c>
      <c r="I10" s="94">
        <v>122896</v>
      </c>
      <c r="J10" s="93"/>
      <c r="K10" s="94"/>
      <c r="L10" s="93"/>
      <c r="M10" s="94"/>
      <c r="N10" s="93"/>
      <c r="O10" s="94"/>
      <c r="P10" s="93">
        <f t="shared" ref="P10:P15" si="1">$H10      +$J10      +$L10      +$N10</f>
        <v>165000</v>
      </c>
      <c r="Q10" s="94">
        <f t="shared" ref="Q10:Q15" si="2">$I10      +$K10      +$M10      +$O10</f>
        <v>122896</v>
      </c>
      <c r="R10" s="48">
        <f t="shared" ref="R10:R15" si="3">IF(($H10      =0),0,((($H10      -$H10      )/$H10      )*100))</f>
        <v>0</v>
      </c>
      <c r="S10" s="49">
        <f t="shared" ref="S10:S15" si="4">IF(($I10      =0),0,((($I10      -$I10      )/$I10      )*100))</f>
        <v>0</v>
      </c>
      <c r="T10" s="48">
        <f t="shared" ref="T10:T14" si="5">IF(($E10      =0),0,(($P10      /$E10      )*100))</f>
        <v>5.32258064516129</v>
      </c>
      <c r="U10" s="50">
        <f t="shared" ref="U10:U14" si="6">IF(($E10      =0),0,(($Q10      /$E10      )*100))</f>
        <v>3.9643870967741934</v>
      </c>
      <c r="V10" s="93">
        <v>0</v>
      </c>
      <c r="W10" s="94" t="s">
        <v>36</v>
      </c>
    </row>
    <row r="11" spans="1:23" ht="12.95" customHeight="1" x14ac:dyDescent="0.2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2.95" customHeight="1" x14ac:dyDescent="0.2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2.95" customHeight="1" x14ac:dyDescent="0.2">
      <c r="A13" s="47" t="s">
        <v>40</v>
      </c>
      <c r="B13" s="92">
        <v>31162000</v>
      </c>
      <c r="C13" s="92"/>
      <c r="D13" s="92"/>
      <c r="E13" s="92">
        <f t="shared" si="0"/>
        <v>31162000</v>
      </c>
      <c r="F13" s="93">
        <v>31162000</v>
      </c>
      <c r="G13" s="94">
        <v>10000000</v>
      </c>
      <c r="H13" s="93">
        <v>3137000</v>
      </c>
      <c r="I13" s="94"/>
      <c r="J13" s="93"/>
      <c r="K13" s="94"/>
      <c r="L13" s="93"/>
      <c r="M13" s="94"/>
      <c r="N13" s="93"/>
      <c r="O13" s="94"/>
      <c r="P13" s="93">
        <f t="shared" si="1"/>
        <v>3137000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10.066747962261729</v>
      </c>
      <c r="U13" s="50">
        <f t="shared" si="6"/>
        <v>0</v>
      </c>
      <c r="V13" s="93">
        <v>0</v>
      </c>
      <c r="W13" s="94" t="s">
        <v>36</v>
      </c>
    </row>
    <row r="14" spans="1:23" ht="12.95" customHeight="1" x14ac:dyDescent="0.2">
      <c r="A14" s="47" t="s">
        <v>41</v>
      </c>
      <c r="B14" s="92">
        <v>1000000</v>
      </c>
      <c r="C14" s="92"/>
      <c r="D14" s="92"/>
      <c r="E14" s="92">
        <f t="shared" si="0"/>
        <v>1000000</v>
      </c>
      <c r="F14" s="93">
        <v>1000000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2.95" customHeight="1" x14ac:dyDescent="0.2">
      <c r="A15" s="51" t="s">
        <v>42</v>
      </c>
      <c r="B15" s="95">
        <f>SUM(B9:B14)</f>
        <v>35262000</v>
      </c>
      <c r="C15" s="95">
        <f>SUM(C9:C14)</f>
        <v>0</v>
      </c>
      <c r="D15" s="95"/>
      <c r="E15" s="95">
        <f t="shared" si="0"/>
        <v>35262000</v>
      </c>
      <c r="F15" s="96">
        <f t="shared" ref="F15:O15" si="7">SUM(F9:F14)</f>
        <v>35262000</v>
      </c>
      <c r="G15" s="97">
        <f t="shared" si="7"/>
        <v>13100000</v>
      </c>
      <c r="H15" s="96">
        <f t="shared" si="7"/>
        <v>3302000</v>
      </c>
      <c r="I15" s="97">
        <f t="shared" si="7"/>
        <v>122896</v>
      </c>
      <c r="J15" s="96">
        <f t="shared" si="7"/>
        <v>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3302000</v>
      </c>
      <c r="Q15" s="97">
        <f t="shared" si="2"/>
        <v>122896</v>
      </c>
      <c r="R15" s="52">
        <f t="shared" si="3"/>
        <v>0</v>
      </c>
      <c r="S15" s="53">
        <f t="shared" si="4"/>
        <v>0</v>
      </c>
      <c r="T15" s="52">
        <f>IF((SUM($E9:$E13))=0,0,(P15/(SUM($E9:$E13))*100))</f>
        <v>9.6374992703286431</v>
      </c>
      <c r="U15" s="54">
        <f>IF((SUM($E9:$E13))=0,0,(Q15/(SUM($E9:$E13))*100))</f>
        <v>0.3586947638783492</v>
      </c>
      <c r="V15" s="96">
        <f>SUM(V9:V14)</f>
        <v>0</v>
      </c>
      <c r="W15" s="97" t="s">
        <v>36</v>
      </c>
    </row>
    <row r="16" spans="1:23" ht="12.95" customHeight="1" x14ac:dyDescent="0.2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=0),0,((($H17      -$H17      )/$H17      )*100))</f>
        <v>0</v>
      </c>
      <c r="S17" s="49">
        <f t="shared" ref="S17:S24" si="12">IF(($I17      =0),0,((($I17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2.95" customHeight="1" x14ac:dyDescent="0.2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2.95" customHeight="1" x14ac:dyDescent="0.2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2.95" customHeight="1" x14ac:dyDescent="0.2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2.95" customHeight="1" x14ac:dyDescent="0.2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2.95" customHeight="1" x14ac:dyDescent="0.2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2.95" customHeight="1" x14ac:dyDescent="0.2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2.95" customHeight="1" x14ac:dyDescent="0.2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2.95" customHeight="1" x14ac:dyDescent="0.2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2.95" customHeight="1" x14ac:dyDescent="0.2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2.95" customHeight="1" x14ac:dyDescent="0.2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3512000</v>
      </c>
      <c r="C32" s="92"/>
      <c r="D32" s="92"/>
      <c r="E32" s="92">
        <f>$B32      +$C32      +$D32</f>
        <v>3512000</v>
      </c>
      <c r="F32" s="93">
        <v>3512000</v>
      </c>
      <c r="G32" s="94">
        <v>878000</v>
      </c>
      <c r="H32" s="93"/>
      <c r="I32" s="94"/>
      <c r="J32" s="93"/>
      <c r="K32" s="94"/>
      <c r="L32" s="93"/>
      <c r="M32" s="94"/>
      <c r="N32" s="93"/>
      <c r="O32" s="94"/>
      <c r="P32" s="93">
        <f>$H32      +$J32      +$L32      +$N32</f>
        <v>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0</v>
      </c>
      <c r="U32" s="50">
        <f>IF(($E32      =0),0,(($Q32      /$E32      )*100))</f>
        <v>0</v>
      </c>
      <c r="V32" s="93">
        <v>0</v>
      </c>
      <c r="W32" s="94" t="s">
        <v>36</v>
      </c>
    </row>
    <row r="33" spans="1:23" ht="12.95" customHeight="1" x14ac:dyDescent="0.2">
      <c r="A33" s="51" t="s">
        <v>42</v>
      </c>
      <c r="B33" s="95">
        <f>B32</f>
        <v>3512000</v>
      </c>
      <c r="C33" s="95">
        <f>C32</f>
        <v>0</v>
      </c>
      <c r="D33" s="95"/>
      <c r="E33" s="95">
        <f>$B33      +$C33      +$D33</f>
        <v>3512000</v>
      </c>
      <c r="F33" s="96">
        <f t="shared" ref="F33:O33" si="17">F32</f>
        <v>3512000</v>
      </c>
      <c r="G33" s="97">
        <f t="shared" si="17"/>
        <v>878000</v>
      </c>
      <c r="H33" s="96">
        <f t="shared" si="17"/>
        <v>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0</v>
      </c>
      <c r="U33" s="54">
        <f>IF($E33   =0,0,($Q33   /$E33   )*100)</f>
        <v>0</v>
      </c>
      <c r="V33" s="96">
        <f>V32</f>
        <v>0</v>
      </c>
      <c r="W33" s="97" t="s">
        <v>36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1732000</v>
      </c>
      <c r="C35" s="92"/>
      <c r="D35" s="92"/>
      <c r="E35" s="92">
        <f t="shared" ref="E35:E40" si="18">$B35      +$C35      +$D35</f>
        <v>1732000</v>
      </c>
      <c r="F35" s="93">
        <v>1732000</v>
      </c>
      <c r="G35" s="94">
        <v>1000000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2.95" customHeight="1" x14ac:dyDescent="0.2">
      <c r="A36" s="47" t="s">
        <v>60</v>
      </c>
      <c r="B36" s="92">
        <v>2701000</v>
      </c>
      <c r="C36" s="92"/>
      <c r="D36" s="92"/>
      <c r="E36" s="92">
        <f t="shared" si="18"/>
        <v>2701000</v>
      </c>
      <c r="F36" s="93">
        <v>2701000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2.95" customHeight="1" x14ac:dyDescent="0.2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2.95" customHeight="1" x14ac:dyDescent="0.2">
      <c r="A38" s="47" t="s">
        <v>62</v>
      </c>
      <c r="B38" s="92">
        <v>4000000</v>
      </c>
      <c r="C38" s="92"/>
      <c r="D38" s="92"/>
      <c r="E38" s="92">
        <f t="shared" si="18"/>
        <v>4000000</v>
      </c>
      <c r="F38" s="93">
        <v>4000000</v>
      </c>
      <c r="G38" s="94">
        <v>1000000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2.95" customHeight="1" x14ac:dyDescent="0.2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2.95" customHeight="1" x14ac:dyDescent="0.2">
      <c r="A40" s="51" t="s">
        <v>42</v>
      </c>
      <c r="B40" s="95">
        <f>SUM(B35:B39)</f>
        <v>8433000</v>
      </c>
      <c r="C40" s="95">
        <f>SUM(C35:C39)</f>
        <v>0</v>
      </c>
      <c r="D40" s="95"/>
      <c r="E40" s="95">
        <f t="shared" si="18"/>
        <v>8433000</v>
      </c>
      <c r="F40" s="96">
        <f t="shared" ref="F40:O40" si="25">SUM(F35:F39)</f>
        <v>8433000</v>
      </c>
      <c r="G40" s="97">
        <f t="shared" si="25"/>
        <v>2000000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2.95" customHeight="1" x14ac:dyDescent="0.2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2.95" customHeight="1" x14ac:dyDescent="0.2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2.95" customHeight="1" x14ac:dyDescent="0.2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2.95" customHeight="1" x14ac:dyDescent="0.2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2.95" hidden="1" customHeight="1" x14ac:dyDescent="0.2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2.95" customHeight="1" x14ac:dyDescent="0.2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2.95" customHeight="1" x14ac:dyDescent="0.2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2.95" customHeight="1" x14ac:dyDescent="0.2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2.95" customHeight="1" x14ac:dyDescent="0.2">
      <c r="A51" s="47" t="s">
        <v>74</v>
      </c>
      <c r="B51" s="92">
        <v>48630000</v>
      </c>
      <c r="C51" s="92"/>
      <c r="D51" s="92"/>
      <c r="E51" s="92">
        <f t="shared" si="26"/>
        <v>48630000</v>
      </c>
      <c r="F51" s="93">
        <v>48630000</v>
      </c>
      <c r="G51" s="94">
        <v>20000000</v>
      </c>
      <c r="H51" s="93">
        <v>5958000</v>
      </c>
      <c r="I51" s="94"/>
      <c r="J51" s="93"/>
      <c r="K51" s="94"/>
      <c r="L51" s="93"/>
      <c r="M51" s="94"/>
      <c r="N51" s="93"/>
      <c r="O51" s="94"/>
      <c r="P51" s="93">
        <f t="shared" si="27"/>
        <v>5958000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12.251696483652067</v>
      </c>
      <c r="U51" s="50">
        <f t="shared" si="32"/>
        <v>0</v>
      </c>
      <c r="V51" s="93">
        <v>0</v>
      </c>
      <c r="W51" s="94" t="s">
        <v>36</v>
      </c>
    </row>
    <row r="52" spans="1:23" ht="12.95" customHeight="1" x14ac:dyDescent="0.2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2.95" customHeight="1" x14ac:dyDescent="0.2">
      <c r="A53" s="51" t="s">
        <v>42</v>
      </c>
      <c r="B53" s="95">
        <f>SUM(B42:B52)</f>
        <v>48630000</v>
      </c>
      <c r="C53" s="95">
        <f>SUM(C42:C52)</f>
        <v>0</v>
      </c>
      <c r="D53" s="95"/>
      <c r="E53" s="95">
        <f t="shared" si="26"/>
        <v>48630000</v>
      </c>
      <c r="F53" s="96">
        <f t="shared" ref="F53:O53" si="33">SUM(F42:F52)</f>
        <v>48630000</v>
      </c>
      <c r="G53" s="97">
        <f t="shared" si="33"/>
        <v>20000000</v>
      </c>
      <c r="H53" s="96">
        <f t="shared" si="33"/>
        <v>5958000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5958000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12.251696483652067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2.95" customHeight="1" x14ac:dyDescent="0.2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2.95" hidden="1" customHeight="1" x14ac:dyDescent="0.2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2.95" hidden="1" customHeight="1" x14ac:dyDescent="0.2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2.95" customHeight="1" x14ac:dyDescent="0.2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2.95" customHeight="1" x14ac:dyDescent="0.2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2.95" customHeight="1" x14ac:dyDescent="0.2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2.95" customHeight="1" x14ac:dyDescent="0.2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95837000</v>
      </c>
      <c r="C67" s="104">
        <f>SUM(C9:C14,C17:C23,C26:C29,C32,C35:C39,C42:C52,C55:C58,C61:C65)</f>
        <v>0</v>
      </c>
      <c r="D67" s="104"/>
      <c r="E67" s="104">
        <f t="shared" si="35"/>
        <v>95837000</v>
      </c>
      <c r="F67" s="105">
        <f t="shared" ref="F67:O67" si="43">SUM(F9:F14,F17:F23,F26:F29,F32,F35:F39,F42:F52,F55:F58,F61:F65)</f>
        <v>95837000</v>
      </c>
      <c r="G67" s="106">
        <f t="shared" si="43"/>
        <v>35978000</v>
      </c>
      <c r="H67" s="105">
        <f t="shared" si="43"/>
        <v>9260000</v>
      </c>
      <c r="I67" s="106">
        <f t="shared" si="43"/>
        <v>122896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9260000</v>
      </c>
      <c r="Q67" s="106">
        <f t="shared" si="37"/>
        <v>122896</v>
      </c>
      <c r="R67" s="61">
        <f t="shared" si="38"/>
        <v>0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10.050360336893288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0.13338543023356778</v>
      </c>
      <c r="V67" s="105">
        <f>SUM(V9:V14,V17:V23,V26:V29,V32,V35:V39,V42:V52,V55:V58,V61:V65)</f>
        <v>0</v>
      </c>
      <c r="W67" s="106" t="s">
        <v>36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115732000</v>
      </c>
      <c r="C69" s="92"/>
      <c r="D69" s="92"/>
      <c r="E69" s="92">
        <f>$B69      +$C69      +$D69</f>
        <v>115732000</v>
      </c>
      <c r="F69" s="93">
        <v>115732000</v>
      </c>
      <c r="G69" s="94">
        <v>30374000</v>
      </c>
      <c r="H69" s="93">
        <v>6582000</v>
      </c>
      <c r="I69" s="94">
        <v>1517730</v>
      </c>
      <c r="J69" s="93"/>
      <c r="K69" s="94"/>
      <c r="L69" s="93"/>
      <c r="M69" s="94"/>
      <c r="N69" s="93"/>
      <c r="O69" s="94"/>
      <c r="P69" s="93">
        <f>$H69      +$J69      +$L69      +$N69</f>
        <v>6582000</v>
      </c>
      <c r="Q69" s="94">
        <f>$I69      +$K69      +$M69      +$O69</f>
        <v>1517730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5.6872775031970413</v>
      </c>
      <c r="U69" s="50">
        <f>IF(($E69      =0),0,(($Q69      /$E69      )*100))</f>
        <v>1.3114177582691044</v>
      </c>
      <c r="V69" s="93">
        <v>0</v>
      </c>
      <c r="W69" s="94" t="s">
        <v>36</v>
      </c>
    </row>
    <row r="70" spans="1:23" ht="12.95" customHeight="1" x14ac:dyDescent="0.2">
      <c r="A70" s="56" t="s">
        <v>42</v>
      </c>
      <c r="B70" s="101">
        <f>B69</f>
        <v>115732000</v>
      </c>
      <c r="C70" s="101">
        <f>C69</f>
        <v>0</v>
      </c>
      <c r="D70" s="101"/>
      <c r="E70" s="101">
        <f>$B70      +$C70      +$D70</f>
        <v>115732000</v>
      </c>
      <c r="F70" s="102">
        <f t="shared" ref="F70:O70" si="44">F69</f>
        <v>115732000</v>
      </c>
      <c r="G70" s="103">
        <f t="shared" si="44"/>
        <v>30374000</v>
      </c>
      <c r="H70" s="102">
        <f t="shared" si="44"/>
        <v>6582000</v>
      </c>
      <c r="I70" s="103">
        <f t="shared" si="44"/>
        <v>1517730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6582000</v>
      </c>
      <c r="Q70" s="103">
        <f>$I70      +$K70      +$M70      +$O70</f>
        <v>1517730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5.6872775031970413</v>
      </c>
      <c r="U70" s="59">
        <f>IF($E70   =0,0,($Q70   /$E70 )*100)</f>
        <v>1.3114177582691044</v>
      </c>
      <c r="V70" s="102">
        <f>V69</f>
        <v>0</v>
      </c>
      <c r="W70" s="103" t="s">
        <v>36</v>
      </c>
    </row>
    <row r="71" spans="1:23" ht="12.95" customHeight="1" x14ac:dyDescent="0.2">
      <c r="A71" s="60" t="s">
        <v>87</v>
      </c>
      <c r="B71" s="104">
        <f>B69</f>
        <v>115732000</v>
      </c>
      <c r="C71" s="104">
        <f>C69</f>
        <v>0</v>
      </c>
      <c r="D71" s="104"/>
      <c r="E71" s="104">
        <f>$B71      +$C71      +$D71</f>
        <v>115732000</v>
      </c>
      <c r="F71" s="105">
        <f t="shared" ref="F71:O71" si="45">F69</f>
        <v>115732000</v>
      </c>
      <c r="G71" s="106">
        <f t="shared" si="45"/>
        <v>30374000</v>
      </c>
      <c r="H71" s="105">
        <f t="shared" si="45"/>
        <v>6582000</v>
      </c>
      <c r="I71" s="106">
        <f t="shared" si="45"/>
        <v>1517730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6582000</v>
      </c>
      <c r="Q71" s="106">
        <f>$I71      +$K71      +$M71      +$O71</f>
        <v>1517730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5.6872775031970413</v>
      </c>
      <c r="U71" s="65">
        <f>IF($E71   =0,0,($Q71   /$E71   )*100)</f>
        <v>1.3114177582691044</v>
      </c>
      <c r="V71" s="105">
        <f>V69</f>
        <v>0</v>
      </c>
      <c r="W71" s="106" t="s">
        <v>36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211569000</v>
      </c>
      <c r="C72" s="104">
        <f>SUM(C9:C14,C17:C23,C26:C29,C32,C35:C39,C42:C52,C55:C58,C61:C65,C69)</f>
        <v>0</v>
      </c>
      <c r="D72" s="104"/>
      <c r="E72" s="104">
        <f>$B72      +$C72      +$D72</f>
        <v>211569000</v>
      </c>
      <c r="F72" s="105">
        <f t="shared" ref="F72:O72" si="46">SUM(F9:F14,F17:F23,F26:F29,F32,F35:F39,F42:F52,F55:F58,F61:F65,F69)</f>
        <v>211569000</v>
      </c>
      <c r="G72" s="106">
        <f t="shared" si="46"/>
        <v>66352000</v>
      </c>
      <c r="H72" s="105">
        <f t="shared" si="46"/>
        <v>15842000</v>
      </c>
      <c r="I72" s="106">
        <f t="shared" si="46"/>
        <v>1640626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15842000</v>
      </c>
      <c r="Q72" s="106">
        <f>$I72      +$K72      +$M72      +$O72</f>
        <v>1640626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7.6211826736197974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0.78926337868262553</v>
      </c>
      <c r="V72" s="105">
        <f>SUM(V9:V14,V17:V23,V26:V29,V32,V35:V39,V42:V52,V55:V58,V61:V65,V69)</f>
        <v>0</v>
      </c>
      <c r="W72" s="106" t="s">
        <v>36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133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134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135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136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137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138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139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140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141</v>
      </c>
    </row>
    <row r="116" spans="1:23" x14ac:dyDescent="0.2">
      <c r="A116" s="29" t="s">
        <v>142</v>
      </c>
    </row>
    <row r="117" spans="1:23" x14ac:dyDescent="0.2">
      <c r="A117" s="29" t="s">
        <v>143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144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145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146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8+X1wpuKNva8aokf8rbrlr3nJdRAijnE3cbgx58mpmuE8EGle3o9159QAR3/M8rz+xVw9jrBGxGs9xkd49NlHw==" saltValue="dfDTKYp9I2gIeGRH5Cvtq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131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2.95" customHeight="1" x14ac:dyDescent="0.2">
      <c r="A10" s="47" t="s">
        <v>37</v>
      </c>
      <c r="B10" s="92">
        <v>3100000</v>
      </c>
      <c r="C10" s="92"/>
      <c r="D10" s="92"/>
      <c r="E10" s="92">
        <f t="shared" ref="E10:E15" si="0">$B10      +$C10      +$D10</f>
        <v>3100000</v>
      </c>
      <c r="F10" s="93">
        <v>3100000</v>
      </c>
      <c r="G10" s="94">
        <v>3100000</v>
      </c>
      <c r="H10" s="93">
        <v>142000</v>
      </c>
      <c r="I10" s="94"/>
      <c r="J10" s="93"/>
      <c r="K10" s="94"/>
      <c r="L10" s="93"/>
      <c r="M10" s="94"/>
      <c r="N10" s="93"/>
      <c r="O10" s="94"/>
      <c r="P10" s="93">
        <f t="shared" ref="P10:P15" si="1">$H10      +$J10      +$L10      +$N10</f>
        <v>142000</v>
      </c>
      <c r="Q10" s="94">
        <f t="shared" ref="Q10:Q15" si="2">$I10      +$K10      +$M10      +$O10</f>
        <v>0</v>
      </c>
      <c r="R10" s="48">
        <f t="shared" ref="R10:R15" si="3">IF(($H10      =0),0,((($H10      -$H10      )/$H10      )*100))</f>
        <v>0</v>
      </c>
      <c r="S10" s="49">
        <f t="shared" ref="S10:S15" si="4">IF(($I10      =0),0,((($I10      -$I10      )/$I10      )*100))</f>
        <v>0</v>
      </c>
      <c r="T10" s="48">
        <f t="shared" ref="T10:T14" si="5">IF(($E10      =0),0,(($P10      /$E10      )*100))</f>
        <v>4.580645161290323</v>
      </c>
      <c r="U10" s="50">
        <f t="shared" ref="U10:U14" si="6">IF(($E10      =0),0,(($Q10      /$E10      )*100))</f>
        <v>0</v>
      </c>
      <c r="V10" s="93">
        <v>0</v>
      </c>
      <c r="W10" s="94" t="s">
        <v>36</v>
      </c>
    </row>
    <row r="11" spans="1:23" ht="12.95" customHeight="1" x14ac:dyDescent="0.2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2.95" customHeight="1" x14ac:dyDescent="0.2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2.95" customHeight="1" x14ac:dyDescent="0.2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2.95" customHeight="1" x14ac:dyDescent="0.2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2.95" customHeight="1" x14ac:dyDescent="0.2">
      <c r="A15" s="51" t="s">
        <v>42</v>
      </c>
      <c r="B15" s="95">
        <f>SUM(B9:B14)</f>
        <v>3100000</v>
      </c>
      <c r="C15" s="95">
        <f>SUM(C9:C14)</f>
        <v>0</v>
      </c>
      <c r="D15" s="95"/>
      <c r="E15" s="95">
        <f t="shared" si="0"/>
        <v>3100000</v>
      </c>
      <c r="F15" s="96">
        <f t="shared" ref="F15:O15" si="7">SUM(F9:F14)</f>
        <v>3100000</v>
      </c>
      <c r="G15" s="97">
        <f t="shared" si="7"/>
        <v>3100000</v>
      </c>
      <c r="H15" s="96">
        <f t="shared" si="7"/>
        <v>142000</v>
      </c>
      <c r="I15" s="97">
        <f t="shared" si="7"/>
        <v>0</v>
      </c>
      <c r="J15" s="96">
        <f t="shared" si="7"/>
        <v>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142000</v>
      </c>
      <c r="Q15" s="97">
        <f t="shared" si="2"/>
        <v>0</v>
      </c>
      <c r="R15" s="52">
        <f t="shared" si="3"/>
        <v>0</v>
      </c>
      <c r="S15" s="53">
        <f t="shared" si="4"/>
        <v>0</v>
      </c>
      <c r="T15" s="52">
        <f>IF((SUM($E9:$E13))=0,0,(P15/(SUM($E9:$E13))*100))</f>
        <v>4.580645161290323</v>
      </c>
      <c r="U15" s="54">
        <f>IF((SUM($E9:$E13))=0,0,(Q15/(SUM($E9:$E13))*100))</f>
        <v>0</v>
      </c>
      <c r="V15" s="96">
        <f>SUM(V9:V14)</f>
        <v>0</v>
      </c>
      <c r="W15" s="97" t="s">
        <v>36</v>
      </c>
    </row>
    <row r="16" spans="1:23" ht="12.95" customHeight="1" x14ac:dyDescent="0.2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=0),0,((($H17      -$H17      )/$H17      )*100))</f>
        <v>0</v>
      </c>
      <c r="S17" s="49">
        <f t="shared" ref="S17:S24" si="12">IF(($I17      =0),0,((($I17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2.95" customHeight="1" x14ac:dyDescent="0.2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2.95" customHeight="1" x14ac:dyDescent="0.2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2.95" customHeight="1" x14ac:dyDescent="0.2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2.95" customHeight="1" x14ac:dyDescent="0.2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2.95" customHeight="1" x14ac:dyDescent="0.2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2.95" customHeight="1" x14ac:dyDescent="0.2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2.95" customHeight="1" x14ac:dyDescent="0.2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2.95" customHeight="1" x14ac:dyDescent="0.2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2.95" customHeight="1" x14ac:dyDescent="0.2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2.95" customHeight="1" x14ac:dyDescent="0.2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1316000</v>
      </c>
      <c r="C32" s="92"/>
      <c r="D32" s="92"/>
      <c r="E32" s="92">
        <f>$B32      +$C32      +$D32</f>
        <v>1316000</v>
      </c>
      <c r="F32" s="93">
        <v>1316000</v>
      </c>
      <c r="G32" s="94">
        <v>329000</v>
      </c>
      <c r="H32" s="93">
        <v>147000</v>
      </c>
      <c r="I32" s="94"/>
      <c r="J32" s="93"/>
      <c r="K32" s="94"/>
      <c r="L32" s="93"/>
      <c r="M32" s="94"/>
      <c r="N32" s="93"/>
      <c r="O32" s="94"/>
      <c r="P32" s="93">
        <f>$H32      +$J32      +$L32      +$N32</f>
        <v>147000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11.170212765957446</v>
      </c>
      <c r="U32" s="50">
        <f>IF(($E32      =0),0,(($Q32      /$E32      )*100))</f>
        <v>0</v>
      </c>
      <c r="V32" s="93">
        <v>0</v>
      </c>
      <c r="W32" s="94" t="s">
        <v>36</v>
      </c>
    </row>
    <row r="33" spans="1:23" ht="12.95" customHeight="1" x14ac:dyDescent="0.2">
      <c r="A33" s="51" t="s">
        <v>42</v>
      </c>
      <c r="B33" s="95">
        <f>B32</f>
        <v>1316000</v>
      </c>
      <c r="C33" s="95">
        <f>C32</f>
        <v>0</v>
      </c>
      <c r="D33" s="95"/>
      <c r="E33" s="95">
        <f>$B33      +$C33      +$D33</f>
        <v>1316000</v>
      </c>
      <c r="F33" s="96">
        <f t="shared" ref="F33:O33" si="17">F32</f>
        <v>1316000</v>
      </c>
      <c r="G33" s="97">
        <f t="shared" si="17"/>
        <v>329000</v>
      </c>
      <c r="H33" s="96">
        <f t="shared" si="17"/>
        <v>147000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147000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11.170212765957446</v>
      </c>
      <c r="U33" s="54">
        <f>IF($E33   =0,0,($Q33   /$E33   )*100)</f>
        <v>0</v>
      </c>
      <c r="V33" s="96">
        <f>V32</f>
        <v>0</v>
      </c>
      <c r="W33" s="97" t="s">
        <v>36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2.95" customHeight="1" x14ac:dyDescent="0.2">
      <c r="A36" s="47" t="s">
        <v>60</v>
      </c>
      <c r="B36" s="92">
        <v>25178000</v>
      </c>
      <c r="C36" s="92"/>
      <c r="D36" s="92"/>
      <c r="E36" s="92">
        <f t="shared" si="18"/>
        <v>25178000</v>
      </c>
      <c r="F36" s="93">
        <v>25178000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2.95" customHeight="1" x14ac:dyDescent="0.2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2.95" customHeight="1" x14ac:dyDescent="0.2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2.95" customHeight="1" x14ac:dyDescent="0.2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2.95" customHeight="1" x14ac:dyDescent="0.2">
      <c r="A40" s="51" t="s">
        <v>42</v>
      </c>
      <c r="B40" s="95">
        <f>SUM(B35:B39)</f>
        <v>25178000</v>
      </c>
      <c r="C40" s="95">
        <f>SUM(C35:C39)</f>
        <v>0</v>
      </c>
      <c r="D40" s="95"/>
      <c r="E40" s="95">
        <f t="shared" si="18"/>
        <v>25178000</v>
      </c>
      <c r="F40" s="96">
        <f t="shared" ref="F40:O40" si="25">SUM(F35:F39)</f>
        <v>25178000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2.95" customHeight="1" x14ac:dyDescent="0.2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2.95" customHeight="1" x14ac:dyDescent="0.2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2.95" customHeight="1" x14ac:dyDescent="0.2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2.95" customHeight="1" x14ac:dyDescent="0.2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2.95" hidden="1" customHeight="1" x14ac:dyDescent="0.2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2.95" customHeight="1" x14ac:dyDescent="0.2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2.95" customHeight="1" x14ac:dyDescent="0.2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2.95" customHeight="1" x14ac:dyDescent="0.2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2.95" customHeight="1" x14ac:dyDescent="0.2">
      <c r="A51" s="47" t="s">
        <v>74</v>
      </c>
      <c r="B51" s="92">
        <v>45000000</v>
      </c>
      <c r="C51" s="92"/>
      <c r="D51" s="92"/>
      <c r="E51" s="92">
        <f t="shared" si="26"/>
        <v>45000000</v>
      </c>
      <c r="F51" s="93">
        <v>45000000</v>
      </c>
      <c r="G51" s="94">
        <v>10000000</v>
      </c>
      <c r="H51" s="93">
        <v>9610000</v>
      </c>
      <c r="I51" s="94"/>
      <c r="J51" s="93"/>
      <c r="K51" s="94"/>
      <c r="L51" s="93"/>
      <c r="M51" s="94"/>
      <c r="N51" s="93"/>
      <c r="O51" s="94"/>
      <c r="P51" s="93">
        <f t="shared" si="27"/>
        <v>9610000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21.355555555555554</v>
      </c>
      <c r="U51" s="50">
        <f t="shared" si="32"/>
        <v>0</v>
      </c>
      <c r="V51" s="93">
        <v>0</v>
      </c>
      <c r="W51" s="94" t="s">
        <v>36</v>
      </c>
    </row>
    <row r="52" spans="1:23" ht="12.95" customHeight="1" x14ac:dyDescent="0.2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2.95" customHeight="1" x14ac:dyDescent="0.2">
      <c r="A53" s="51" t="s">
        <v>42</v>
      </c>
      <c r="B53" s="95">
        <f>SUM(B42:B52)</f>
        <v>45000000</v>
      </c>
      <c r="C53" s="95">
        <f>SUM(C42:C52)</f>
        <v>0</v>
      </c>
      <c r="D53" s="95"/>
      <c r="E53" s="95">
        <f t="shared" si="26"/>
        <v>45000000</v>
      </c>
      <c r="F53" s="96">
        <f t="shared" ref="F53:O53" si="33">SUM(F42:F52)</f>
        <v>45000000</v>
      </c>
      <c r="G53" s="97">
        <f t="shared" si="33"/>
        <v>10000000</v>
      </c>
      <c r="H53" s="96">
        <f t="shared" si="33"/>
        <v>9610000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9610000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21.355555555555554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2.95" customHeight="1" x14ac:dyDescent="0.2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2.95" hidden="1" customHeight="1" x14ac:dyDescent="0.2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2.95" hidden="1" customHeight="1" x14ac:dyDescent="0.2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2.95" customHeight="1" x14ac:dyDescent="0.2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2.95" customHeight="1" x14ac:dyDescent="0.2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2.95" customHeight="1" x14ac:dyDescent="0.2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2.95" customHeight="1" x14ac:dyDescent="0.2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74594000</v>
      </c>
      <c r="C67" s="104">
        <f>SUM(C9:C14,C17:C23,C26:C29,C32,C35:C39,C42:C52,C55:C58,C61:C65)</f>
        <v>0</v>
      </c>
      <c r="D67" s="104"/>
      <c r="E67" s="104">
        <f t="shared" si="35"/>
        <v>74594000</v>
      </c>
      <c r="F67" s="105">
        <f t="shared" ref="F67:O67" si="43">SUM(F9:F14,F17:F23,F26:F29,F32,F35:F39,F42:F52,F55:F58,F61:F65)</f>
        <v>74594000</v>
      </c>
      <c r="G67" s="106">
        <f t="shared" si="43"/>
        <v>13429000</v>
      </c>
      <c r="H67" s="105">
        <f t="shared" si="43"/>
        <v>9899000</v>
      </c>
      <c r="I67" s="106">
        <f t="shared" si="43"/>
        <v>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9899000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20.031973449894771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0</v>
      </c>
      <c r="V67" s="105">
        <f>SUM(V9:V14,V17:V23,V26:V29,V32,V35:V39,V42:V52,V55:V58,V61:V65)</f>
        <v>0</v>
      </c>
      <c r="W67" s="106" t="s">
        <v>36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33061000</v>
      </c>
      <c r="C69" s="92"/>
      <c r="D69" s="92"/>
      <c r="E69" s="92">
        <f>$B69      +$C69      +$D69</f>
        <v>33061000</v>
      </c>
      <c r="F69" s="93">
        <v>33061000</v>
      </c>
      <c r="G69" s="94">
        <v>17444000</v>
      </c>
      <c r="H69" s="93">
        <v>9229000</v>
      </c>
      <c r="I69" s="94"/>
      <c r="J69" s="93"/>
      <c r="K69" s="94"/>
      <c r="L69" s="93"/>
      <c r="M69" s="94"/>
      <c r="N69" s="93"/>
      <c r="O69" s="94"/>
      <c r="P69" s="93">
        <f>$H69      +$J69      +$L69      +$N69</f>
        <v>9229000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27.915066089954934</v>
      </c>
      <c r="U69" s="50">
        <f>IF(($E69      =0),0,(($Q69      /$E69      )*100))</f>
        <v>0</v>
      </c>
      <c r="V69" s="93">
        <v>0</v>
      </c>
      <c r="W69" s="94" t="s">
        <v>36</v>
      </c>
    </row>
    <row r="70" spans="1:23" ht="12.95" customHeight="1" x14ac:dyDescent="0.2">
      <c r="A70" s="56" t="s">
        <v>42</v>
      </c>
      <c r="B70" s="101">
        <f>B69</f>
        <v>33061000</v>
      </c>
      <c r="C70" s="101">
        <f>C69</f>
        <v>0</v>
      </c>
      <c r="D70" s="101"/>
      <c r="E70" s="101">
        <f>$B70      +$C70      +$D70</f>
        <v>33061000</v>
      </c>
      <c r="F70" s="102">
        <f t="shared" ref="F70:O70" si="44">F69</f>
        <v>33061000</v>
      </c>
      <c r="G70" s="103">
        <f t="shared" si="44"/>
        <v>17444000</v>
      </c>
      <c r="H70" s="102">
        <f t="shared" si="44"/>
        <v>9229000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9229000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27.915066089954934</v>
      </c>
      <c r="U70" s="59">
        <f>IF($E70   =0,0,($Q70   /$E70 )*100)</f>
        <v>0</v>
      </c>
      <c r="V70" s="102">
        <f>V69</f>
        <v>0</v>
      </c>
      <c r="W70" s="103" t="s">
        <v>36</v>
      </c>
    </row>
    <row r="71" spans="1:23" ht="12.95" customHeight="1" x14ac:dyDescent="0.2">
      <c r="A71" s="60" t="s">
        <v>87</v>
      </c>
      <c r="B71" s="104">
        <f>B69</f>
        <v>33061000</v>
      </c>
      <c r="C71" s="104">
        <f>C69</f>
        <v>0</v>
      </c>
      <c r="D71" s="104"/>
      <c r="E71" s="104">
        <f>$B71      +$C71      +$D71</f>
        <v>33061000</v>
      </c>
      <c r="F71" s="105">
        <f t="shared" ref="F71:O71" si="45">F69</f>
        <v>33061000</v>
      </c>
      <c r="G71" s="106">
        <f t="shared" si="45"/>
        <v>17444000</v>
      </c>
      <c r="H71" s="105">
        <f t="shared" si="45"/>
        <v>9229000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9229000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27.915066089954934</v>
      </c>
      <c r="U71" s="65">
        <f>IF($E71   =0,0,($Q71   /$E71   )*100)</f>
        <v>0</v>
      </c>
      <c r="V71" s="105">
        <f>V69</f>
        <v>0</v>
      </c>
      <c r="W71" s="106" t="s">
        <v>36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107655000</v>
      </c>
      <c r="C72" s="104">
        <f>SUM(C9:C14,C17:C23,C26:C29,C32,C35:C39,C42:C52,C55:C58,C61:C65,C69)</f>
        <v>0</v>
      </c>
      <c r="D72" s="104"/>
      <c r="E72" s="104">
        <f>$B72      +$C72      +$D72</f>
        <v>107655000</v>
      </c>
      <c r="F72" s="105">
        <f t="shared" ref="F72:O72" si="46">SUM(F9:F14,F17:F23,F26:F29,F32,F35:F39,F42:F52,F55:F58,F61:F65,F69)</f>
        <v>107655000</v>
      </c>
      <c r="G72" s="106">
        <f t="shared" si="46"/>
        <v>30873000</v>
      </c>
      <c r="H72" s="105">
        <f t="shared" si="46"/>
        <v>19128000</v>
      </c>
      <c r="I72" s="106">
        <f t="shared" si="46"/>
        <v>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19128000</v>
      </c>
      <c r="Q72" s="106">
        <f>$I72      +$K72      +$M72      +$O72</f>
        <v>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23.191920171684227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0</v>
      </c>
      <c r="V72" s="105">
        <f>SUM(V9:V14,V17:V23,V26:V29,V32,V35:V39,V42:V52,V55:V58,V61:V65,V69)</f>
        <v>0</v>
      </c>
      <c r="W72" s="106" t="s">
        <v>36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133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134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135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136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137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138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139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140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141</v>
      </c>
    </row>
    <row r="116" spans="1:23" x14ac:dyDescent="0.2">
      <c r="A116" s="29" t="s">
        <v>142</v>
      </c>
    </row>
    <row r="117" spans="1:23" x14ac:dyDescent="0.2">
      <c r="A117" s="29" t="s">
        <v>143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144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145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146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JiOt3JQjxYoKnordPfa8TC/4aybx7fUS9qKc0QBY6hMHWSTCQ0wvqrhWtFOHxxvQfvQxwknz6rrk9Cf1DRKNwg==" saltValue="vMXE/WvEyL5RdiMBAeS84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132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2.95" customHeight="1" x14ac:dyDescent="0.2">
      <c r="A10" s="47" t="s">
        <v>37</v>
      </c>
      <c r="B10" s="92">
        <v>3100000</v>
      </c>
      <c r="C10" s="92"/>
      <c r="D10" s="92"/>
      <c r="E10" s="92">
        <f t="shared" ref="E10:E15" si="0">$B10      +$C10      +$D10</f>
        <v>3100000</v>
      </c>
      <c r="F10" s="93">
        <v>3100000</v>
      </c>
      <c r="G10" s="94">
        <v>3100000</v>
      </c>
      <c r="H10" s="93">
        <v>186000</v>
      </c>
      <c r="I10" s="94"/>
      <c r="J10" s="93"/>
      <c r="K10" s="94"/>
      <c r="L10" s="93"/>
      <c r="M10" s="94"/>
      <c r="N10" s="93"/>
      <c r="O10" s="94"/>
      <c r="P10" s="93">
        <f t="shared" ref="P10:P15" si="1">$H10      +$J10      +$L10      +$N10</f>
        <v>186000</v>
      </c>
      <c r="Q10" s="94">
        <f t="shared" ref="Q10:Q15" si="2">$I10      +$K10      +$M10      +$O10</f>
        <v>0</v>
      </c>
      <c r="R10" s="48">
        <f t="shared" ref="R10:R15" si="3">IF(($H10      =0),0,((($H10      -$H10      )/$H10      )*100))</f>
        <v>0</v>
      </c>
      <c r="S10" s="49">
        <f t="shared" ref="S10:S15" si="4">IF(($I10      =0),0,((($I10      -$I10      )/$I10      )*100))</f>
        <v>0</v>
      </c>
      <c r="T10" s="48">
        <f t="shared" ref="T10:T14" si="5">IF(($E10      =0),0,(($P10      /$E10      )*100))</f>
        <v>6</v>
      </c>
      <c r="U10" s="50">
        <f t="shared" ref="U10:U14" si="6">IF(($E10      =0),0,(($Q10      /$E10      )*100))</f>
        <v>0</v>
      </c>
      <c r="V10" s="93">
        <v>0</v>
      </c>
      <c r="W10" s="94" t="s">
        <v>36</v>
      </c>
    </row>
    <row r="11" spans="1:23" ht="12.95" customHeight="1" x14ac:dyDescent="0.2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2.95" customHeight="1" x14ac:dyDescent="0.2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2.95" customHeight="1" x14ac:dyDescent="0.2">
      <c r="A13" s="47" t="s">
        <v>40</v>
      </c>
      <c r="B13" s="92">
        <v>5000000</v>
      </c>
      <c r="C13" s="92"/>
      <c r="D13" s="92"/>
      <c r="E13" s="92">
        <f t="shared" si="0"/>
        <v>5000000</v>
      </c>
      <c r="F13" s="93">
        <v>5000000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2.95" customHeight="1" x14ac:dyDescent="0.2">
      <c r="A14" s="47" t="s">
        <v>41</v>
      </c>
      <c r="B14" s="92">
        <v>100000</v>
      </c>
      <c r="C14" s="92"/>
      <c r="D14" s="92"/>
      <c r="E14" s="92">
        <f t="shared" si="0"/>
        <v>100000</v>
      </c>
      <c r="F14" s="93">
        <v>100000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2.95" customHeight="1" x14ac:dyDescent="0.2">
      <c r="A15" s="51" t="s">
        <v>42</v>
      </c>
      <c r="B15" s="95">
        <f>SUM(B9:B14)</f>
        <v>8200000</v>
      </c>
      <c r="C15" s="95">
        <f>SUM(C9:C14)</f>
        <v>0</v>
      </c>
      <c r="D15" s="95"/>
      <c r="E15" s="95">
        <f t="shared" si="0"/>
        <v>8200000</v>
      </c>
      <c r="F15" s="96">
        <f t="shared" ref="F15:O15" si="7">SUM(F9:F14)</f>
        <v>8200000</v>
      </c>
      <c r="G15" s="97">
        <f t="shared" si="7"/>
        <v>3100000</v>
      </c>
      <c r="H15" s="96">
        <f t="shared" si="7"/>
        <v>186000</v>
      </c>
      <c r="I15" s="97">
        <f t="shared" si="7"/>
        <v>0</v>
      </c>
      <c r="J15" s="96">
        <f t="shared" si="7"/>
        <v>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186000</v>
      </c>
      <c r="Q15" s="97">
        <f t="shared" si="2"/>
        <v>0</v>
      </c>
      <c r="R15" s="52">
        <f t="shared" si="3"/>
        <v>0</v>
      </c>
      <c r="S15" s="53">
        <f t="shared" si="4"/>
        <v>0</v>
      </c>
      <c r="T15" s="52">
        <f>IF((SUM($E9:$E13))=0,0,(P15/(SUM($E9:$E13))*100))</f>
        <v>2.2962962962962963</v>
      </c>
      <c r="U15" s="54">
        <f>IF((SUM($E9:$E13))=0,0,(Q15/(SUM($E9:$E13))*100))</f>
        <v>0</v>
      </c>
      <c r="V15" s="96">
        <f>SUM(V9:V14)</f>
        <v>0</v>
      </c>
      <c r="W15" s="97" t="s">
        <v>36</v>
      </c>
    </row>
    <row r="16" spans="1:23" ht="12.95" customHeight="1" x14ac:dyDescent="0.2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=0),0,((($H17      -$H17      )/$H17      )*100))</f>
        <v>0</v>
      </c>
      <c r="S17" s="49">
        <f t="shared" ref="S17:S24" si="12">IF(($I17      =0),0,((($I17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2.95" customHeight="1" x14ac:dyDescent="0.2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2.95" customHeight="1" x14ac:dyDescent="0.2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2.95" customHeight="1" x14ac:dyDescent="0.2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2.95" customHeight="1" x14ac:dyDescent="0.2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2.95" customHeight="1" x14ac:dyDescent="0.2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2.95" customHeight="1" x14ac:dyDescent="0.2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2.95" customHeight="1" x14ac:dyDescent="0.2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2.95" customHeight="1" x14ac:dyDescent="0.2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2.95" customHeight="1" x14ac:dyDescent="0.2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2.95" customHeight="1" x14ac:dyDescent="0.2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2848000</v>
      </c>
      <c r="C32" s="92"/>
      <c r="D32" s="92"/>
      <c r="E32" s="92">
        <f>$B32      +$C32      +$D32</f>
        <v>2848000</v>
      </c>
      <c r="F32" s="93">
        <v>2848000</v>
      </c>
      <c r="G32" s="94">
        <v>712000</v>
      </c>
      <c r="H32" s="93">
        <v>441000</v>
      </c>
      <c r="I32" s="94"/>
      <c r="J32" s="93"/>
      <c r="K32" s="94"/>
      <c r="L32" s="93"/>
      <c r="M32" s="94"/>
      <c r="N32" s="93"/>
      <c r="O32" s="94"/>
      <c r="P32" s="93">
        <f>$H32      +$J32      +$L32      +$N32</f>
        <v>441000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15.484550561797752</v>
      </c>
      <c r="U32" s="50">
        <f>IF(($E32      =0),0,(($Q32      /$E32      )*100))</f>
        <v>0</v>
      </c>
      <c r="V32" s="93">
        <v>0</v>
      </c>
      <c r="W32" s="94" t="s">
        <v>36</v>
      </c>
    </row>
    <row r="33" spans="1:23" ht="12.95" customHeight="1" x14ac:dyDescent="0.2">
      <c r="A33" s="51" t="s">
        <v>42</v>
      </c>
      <c r="B33" s="95">
        <f>B32</f>
        <v>2848000</v>
      </c>
      <c r="C33" s="95">
        <f>C32</f>
        <v>0</v>
      </c>
      <c r="D33" s="95"/>
      <c r="E33" s="95">
        <f>$B33      +$C33      +$D33</f>
        <v>2848000</v>
      </c>
      <c r="F33" s="96">
        <f t="shared" ref="F33:O33" si="17">F32</f>
        <v>2848000</v>
      </c>
      <c r="G33" s="97">
        <f t="shared" si="17"/>
        <v>712000</v>
      </c>
      <c r="H33" s="96">
        <f t="shared" si="17"/>
        <v>441000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441000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15.484550561797752</v>
      </c>
      <c r="U33" s="54">
        <f>IF($E33   =0,0,($Q33   /$E33   )*100)</f>
        <v>0</v>
      </c>
      <c r="V33" s="96">
        <f>V32</f>
        <v>0</v>
      </c>
      <c r="W33" s="97" t="s">
        <v>36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27436000</v>
      </c>
      <c r="C35" s="92"/>
      <c r="D35" s="92"/>
      <c r="E35" s="92">
        <f t="shared" ref="E35:E40" si="18">$B35      +$C35      +$D35</f>
        <v>27436000</v>
      </c>
      <c r="F35" s="93">
        <v>27436000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2.95" customHeight="1" x14ac:dyDescent="0.2">
      <c r="A36" s="47" t="s">
        <v>60</v>
      </c>
      <c r="B36" s="92">
        <v>406000</v>
      </c>
      <c r="C36" s="92"/>
      <c r="D36" s="92"/>
      <c r="E36" s="92">
        <f t="shared" si="18"/>
        <v>406000</v>
      </c>
      <c r="F36" s="93">
        <v>406000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2.95" customHeight="1" x14ac:dyDescent="0.2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2.95" customHeight="1" x14ac:dyDescent="0.2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2.95" customHeight="1" x14ac:dyDescent="0.2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2.95" customHeight="1" x14ac:dyDescent="0.2">
      <c r="A40" s="51" t="s">
        <v>42</v>
      </c>
      <c r="B40" s="95">
        <f>SUM(B35:B39)</f>
        <v>27842000</v>
      </c>
      <c r="C40" s="95">
        <f>SUM(C35:C39)</f>
        <v>0</v>
      </c>
      <c r="D40" s="95"/>
      <c r="E40" s="95">
        <f t="shared" si="18"/>
        <v>27842000</v>
      </c>
      <c r="F40" s="96">
        <f t="shared" ref="F40:O40" si="25">SUM(F35:F39)</f>
        <v>27842000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2.95" customHeight="1" x14ac:dyDescent="0.2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2.95" customHeight="1" x14ac:dyDescent="0.2">
      <c r="A44" s="47" t="s">
        <v>67</v>
      </c>
      <c r="B44" s="92">
        <v>43964000</v>
      </c>
      <c r="C44" s="92"/>
      <c r="D44" s="92"/>
      <c r="E44" s="92">
        <f t="shared" si="26"/>
        <v>43964000</v>
      </c>
      <c r="F44" s="93">
        <v>43964000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2.95" customHeight="1" x14ac:dyDescent="0.2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2.95" customHeight="1" x14ac:dyDescent="0.2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2.95" hidden="1" customHeight="1" x14ac:dyDescent="0.2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2.95" customHeight="1" x14ac:dyDescent="0.2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2.95" customHeight="1" x14ac:dyDescent="0.2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2.95" customHeight="1" x14ac:dyDescent="0.2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2.95" customHeight="1" x14ac:dyDescent="0.2">
      <c r="A51" s="47" t="s">
        <v>74</v>
      </c>
      <c r="B51" s="92">
        <v>25000000</v>
      </c>
      <c r="C51" s="92"/>
      <c r="D51" s="92"/>
      <c r="E51" s="92">
        <f t="shared" si="26"/>
        <v>25000000</v>
      </c>
      <c r="F51" s="93">
        <v>25000000</v>
      </c>
      <c r="G51" s="94">
        <v>5000000</v>
      </c>
      <c r="H51" s="93">
        <v>1856000</v>
      </c>
      <c r="I51" s="94"/>
      <c r="J51" s="93"/>
      <c r="K51" s="94"/>
      <c r="L51" s="93"/>
      <c r="M51" s="94"/>
      <c r="N51" s="93"/>
      <c r="O51" s="94"/>
      <c r="P51" s="93">
        <f t="shared" si="27"/>
        <v>1856000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7.4240000000000004</v>
      </c>
      <c r="U51" s="50">
        <f t="shared" si="32"/>
        <v>0</v>
      </c>
      <c r="V51" s="93">
        <v>0</v>
      </c>
      <c r="W51" s="94" t="s">
        <v>36</v>
      </c>
    </row>
    <row r="52" spans="1:23" ht="12.95" customHeight="1" x14ac:dyDescent="0.2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2.95" customHeight="1" x14ac:dyDescent="0.2">
      <c r="A53" s="51" t="s">
        <v>42</v>
      </c>
      <c r="B53" s="95">
        <f>SUM(B42:B52)</f>
        <v>68964000</v>
      </c>
      <c r="C53" s="95">
        <f>SUM(C42:C52)</f>
        <v>0</v>
      </c>
      <c r="D53" s="95"/>
      <c r="E53" s="95">
        <f t="shared" si="26"/>
        <v>68964000</v>
      </c>
      <c r="F53" s="96">
        <f t="shared" ref="F53:O53" si="33">SUM(F42:F52)</f>
        <v>68964000</v>
      </c>
      <c r="G53" s="97">
        <f t="shared" si="33"/>
        <v>5000000</v>
      </c>
      <c r="H53" s="96">
        <f t="shared" si="33"/>
        <v>1856000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1856000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7.4240000000000004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2.95" customHeight="1" x14ac:dyDescent="0.2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2.95" hidden="1" customHeight="1" x14ac:dyDescent="0.2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2.95" hidden="1" customHeight="1" x14ac:dyDescent="0.2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2.95" customHeight="1" x14ac:dyDescent="0.2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2.95" customHeight="1" x14ac:dyDescent="0.2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2.95" customHeight="1" x14ac:dyDescent="0.2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2.95" customHeight="1" x14ac:dyDescent="0.2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107854000</v>
      </c>
      <c r="C67" s="104">
        <f>SUM(C9:C14,C17:C23,C26:C29,C32,C35:C39,C42:C52,C55:C58,C61:C65)</f>
        <v>0</v>
      </c>
      <c r="D67" s="104"/>
      <c r="E67" s="104">
        <f t="shared" si="35"/>
        <v>107854000</v>
      </c>
      <c r="F67" s="105">
        <f t="shared" ref="F67:O67" si="43">SUM(F9:F14,F17:F23,F26:F29,F32,F35:F39,F42:F52,F55:F58,F61:F65)</f>
        <v>107854000</v>
      </c>
      <c r="G67" s="106">
        <f t="shared" si="43"/>
        <v>8812000</v>
      </c>
      <c r="H67" s="105">
        <f t="shared" si="43"/>
        <v>2483000</v>
      </c>
      <c r="I67" s="106">
        <f t="shared" si="43"/>
        <v>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2483000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3.9173924018679793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0</v>
      </c>
      <c r="V67" s="105">
        <f>SUM(V9:V14,V17:V23,V26:V29,V32,V35:V39,V42:V52,V55:V58,V61:V65)</f>
        <v>0</v>
      </c>
      <c r="W67" s="106" t="s">
        <v>36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79585000</v>
      </c>
      <c r="C69" s="92"/>
      <c r="D69" s="92"/>
      <c r="E69" s="92">
        <f>$B69      +$C69      +$D69</f>
        <v>79585000</v>
      </c>
      <c r="F69" s="93">
        <v>79585000</v>
      </c>
      <c r="G69" s="94">
        <v>9858000</v>
      </c>
      <c r="H69" s="93">
        <v>9858000</v>
      </c>
      <c r="I69" s="94"/>
      <c r="J69" s="93"/>
      <c r="K69" s="94"/>
      <c r="L69" s="93"/>
      <c r="M69" s="94"/>
      <c r="N69" s="93"/>
      <c r="O69" s="94"/>
      <c r="P69" s="93">
        <f>$H69      +$J69      +$L69      +$N69</f>
        <v>9858000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12.386756298297417</v>
      </c>
      <c r="U69" s="50">
        <f>IF(($E69      =0),0,(($Q69      /$E69      )*100))</f>
        <v>0</v>
      </c>
      <c r="V69" s="93">
        <v>0</v>
      </c>
      <c r="W69" s="94" t="s">
        <v>36</v>
      </c>
    </row>
    <row r="70" spans="1:23" ht="12.95" customHeight="1" x14ac:dyDescent="0.2">
      <c r="A70" s="56" t="s">
        <v>42</v>
      </c>
      <c r="B70" s="101">
        <f>B69</f>
        <v>79585000</v>
      </c>
      <c r="C70" s="101">
        <f>C69</f>
        <v>0</v>
      </c>
      <c r="D70" s="101"/>
      <c r="E70" s="101">
        <f>$B70      +$C70      +$D70</f>
        <v>79585000</v>
      </c>
      <c r="F70" s="102">
        <f t="shared" ref="F70:O70" si="44">F69</f>
        <v>79585000</v>
      </c>
      <c r="G70" s="103">
        <f t="shared" si="44"/>
        <v>9858000</v>
      </c>
      <c r="H70" s="102">
        <f t="shared" si="44"/>
        <v>9858000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9858000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12.386756298297417</v>
      </c>
      <c r="U70" s="59">
        <f>IF($E70   =0,0,($Q70   /$E70 )*100)</f>
        <v>0</v>
      </c>
      <c r="V70" s="102">
        <f>V69</f>
        <v>0</v>
      </c>
      <c r="W70" s="103" t="s">
        <v>36</v>
      </c>
    </row>
    <row r="71" spans="1:23" ht="12.95" customHeight="1" x14ac:dyDescent="0.2">
      <c r="A71" s="60" t="s">
        <v>87</v>
      </c>
      <c r="B71" s="104">
        <f>B69</f>
        <v>79585000</v>
      </c>
      <c r="C71" s="104">
        <f>C69</f>
        <v>0</v>
      </c>
      <c r="D71" s="104"/>
      <c r="E71" s="104">
        <f>$B71      +$C71      +$D71</f>
        <v>79585000</v>
      </c>
      <c r="F71" s="105">
        <f t="shared" ref="F71:O71" si="45">F69</f>
        <v>79585000</v>
      </c>
      <c r="G71" s="106">
        <f t="shared" si="45"/>
        <v>9858000</v>
      </c>
      <c r="H71" s="105">
        <f t="shared" si="45"/>
        <v>9858000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9858000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12.386756298297417</v>
      </c>
      <c r="U71" s="65">
        <f>IF($E71   =0,0,($Q71   /$E71   )*100)</f>
        <v>0</v>
      </c>
      <c r="V71" s="105">
        <f>V69</f>
        <v>0</v>
      </c>
      <c r="W71" s="106" t="s">
        <v>36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187439000</v>
      </c>
      <c r="C72" s="104">
        <f>SUM(C9:C14,C17:C23,C26:C29,C32,C35:C39,C42:C52,C55:C58,C61:C65,C69)</f>
        <v>0</v>
      </c>
      <c r="D72" s="104"/>
      <c r="E72" s="104">
        <f>$B72      +$C72      +$D72</f>
        <v>187439000</v>
      </c>
      <c r="F72" s="105">
        <f t="shared" ref="F72:O72" si="46">SUM(F9:F14,F17:F23,F26:F29,F32,F35:F39,F42:F52,F55:F58,F61:F65,F69)</f>
        <v>187439000</v>
      </c>
      <c r="G72" s="106">
        <f t="shared" si="46"/>
        <v>18670000</v>
      </c>
      <c r="H72" s="105">
        <f t="shared" si="46"/>
        <v>12341000</v>
      </c>
      <c r="I72" s="106">
        <f t="shared" si="46"/>
        <v>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12341000</v>
      </c>
      <c r="Q72" s="106">
        <f>$I72      +$K72      +$M72      +$O72</f>
        <v>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8.6319411900481917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0</v>
      </c>
      <c r="V72" s="105">
        <f>SUM(V9:V14,V17:V23,V26:V29,V32,V35:V39,V42:V52,V55:V58,V61:V65,V69)</f>
        <v>0</v>
      </c>
      <c r="W72" s="106" t="s">
        <v>36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133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134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135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136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137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138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139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140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141</v>
      </c>
    </row>
    <row r="116" spans="1:23" x14ac:dyDescent="0.2">
      <c r="A116" s="29" t="s">
        <v>142</v>
      </c>
    </row>
    <row r="117" spans="1:23" x14ac:dyDescent="0.2">
      <c r="A117" s="29" t="s">
        <v>143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144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145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146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P90lJoBUot9iR7v/HckKyZL8fqDHUQF38hRvie3IdCuDORxR0M8h4h/bSTuCZJRf77zNRnw2NUlDMzOBFm2fTg==" saltValue="YIFB4wCiARu6uurERNCLRQ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1" manualBreakCount="1">
    <brk id="7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112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2.95" customHeight="1" x14ac:dyDescent="0.2">
      <c r="A10" s="47" t="s">
        <v>37</v>
      </c>
      <c r="B10" s="92">
        <v>3000000</v>
      </c>
      <c r="C10" s="92"/>
      <c r="D10" s="92"/>
      <c r="E10" s="92">
        <f t="shared" ref="E10:E15" si="0">$B10      +$C10      +$D10</f>
        <v>3000000</v>
      </c>
      <c r="F10" s="93">
        <v>3000000</v>
      </c>
      <c r="G10" s="94">
        <v>3000000</v>
      </c>
      <c r="H10" s="93"/>
      <c r="I10" s="94">
        <v>108714</v>
      </c>
      <c r="J10" s="93"/>
      <c r="K10" s="94"/>
      <c r="L10" s="93"/>
      <c r="M10" s="94"/>
      <c r="N10" s="93"/>
      <c r="O10" s="94"/>
      <c r="P10" s="93">
        <f t="shared" ref="P10:P15" si="1">$H10      +$J10      +$L10      +$N10</f>
        <v>0</v>
      </c>
      <c r="Q10" s="94">
        <f t="shared" ref="Q10:Q15" si="2">$I10      +$K10      +$M10      +$O10</f>
        <v>108714</v>
      </c>
      <c r="R10" s="48">
        <f t="shared" ref="R10:R15" si="3">IF(($H10      =0),0,((($H10      -$H10      )/$H10      )*100))</f>
        <v>0</v>
      </c>
      <c r="S10" s="49">
        <f t="shared" ref="S10:S15" si="4">IF(($I10      =0),0,((($I10      -$I10      )/$I10      )*100))</f>
        <v>0</v>
      </c>
      <c r="T10" s="48">
        <f t="shared" ref="T10:T14" si="5">IF(($E10      =0),0,(($P10      /$E10      )*100))</f>
        <v>0</v>
      </c>
      <c r="U10" s="50">
        <f t="shared" ref="U10:U14" si="6">IF(($E10      =0),0,(($Q10      /$E10      )*100))</f>
        <v>3.6238000000000001</v>
      </c>
      <c r="V10" s="93">
        <v>0</v>
      </c>
      <c r="W10" s="94" t="s">
        <v>36</v>
      </c>
    </row>
    <row r="11" spans="1:23" ht="12.95" customHeight="1" x14ac:dyDescent="0.2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2.95" customHeight="1" x14ac:dyDescent="0.2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2.95" customHeight="1" x14ac:dyDescent="0.2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2.95" customHeight="1" x14ac:dyDescent="0.2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2.95" customHeight="1" x14ac:dyDescent="0.2">
      <c r="A15" s="51" t="s">
        <v>42</v>
      </c>
      <c r="B15" s="95">
        <f>SUM(B9:B14)</f>
        <v>3000000</v>
      </c>
      <c r="C15" s="95">
        <f>SUM(C9:C14)</f>
        <v>0</v>
      </c>
      <c r="D15" s="95"/>
      <c r="E15" s="95">
        <f t="shared" si="0"/>
        <v>3000000</v>
      </c>
      <c r="F15" s="96">
        <f t="shared" ref="F15:O15" si="7">SUM(F9:F14)</f>
        <v>3000000</v>
      </c>
      <c r="G15" s="97">
        <f t="shared" si="7"/>
        <v>3000000</v>
      </c>
      <c r="H15" s="96">
        <f t="shared" si="7"/>
        <v>0</v>
      </c>
      <c r="I15" s="97">
        <f t="shared" si="7"/>
        <v>108714</v>
      </c>
      <c r="J15" s="96">
        <f t="shared" si="7"/>
        <v>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0</v>
      </c>
      <c r="Q15" s="97">
        <f t="shared" si="2"/>
        <v>108714</v>
      </c>
      <c r="R15" s="52">
        <f t="shared" si="3"/>
        <v>0</v>
      </c>
      <c r="S15" s="53">
        <f t="shared" si="4"/>
        <v>0</v>
      </c>
      <c r="T15" s="52">
        <f>IF((SUM($E9:$E13))=0,0,(P15/(SUM($E9:$E13))*100))</f>
        <v>0</v>
      </c>
      <c r="U15" s="54">
        <f>IF((SUM($E9:$E13))=0,0,(Q15/(SUM($E9:$E13))*100))</f>
        <v>3.6238000000000001</v>
      </c>
      <c r="V15" s="96">
        <f>SUM(V9:V14)</f>
        <v>0</v>
      </c>
      <c r="W15" s="97" t="s">
        <v>36</v>
      </c>
    </row>
    <row r="16" spans="1:23" ht="12.95" customHeight="1" x14ac:dyDescent="0.2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=0),0,((($H17      -$H17      )/$H17      )*100))</f>
        <v>0</v>
      </c>
      <c r="S17" s="49">
        <f t="shared" ref="S17:S24" si="12">IF(($I17      =0),0,((($I17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2.95" customHeight="1" x14ac:dyDescent="0.2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2.95" customHeight="1" x14ac:dyDescent="0.2">
      <c r="A19" s="47" t="s">
        <v>46</v>
      </c>
      <c r="B19" s="92">
        <v>5300000</v>
      </c>
      <c r="C19" s="92"/>
      <c r="D19" s="92"/>
      <c r="E19" s="92">
        <f t="shared" si="8"/>
        <v>5300000</v>
      </c>
      <c r="F19" s="93">
        <v>5300000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2.95" customHeight="1" x14ac:dyDescent="0.2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2.95" customHeight="1" x14ac:dyDescent="0.2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2.95" customHeight="1" x14ac:dyDescent="0.2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2.95" customHeight="1" x14ac:dyDescent="0.2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2.95" customHeight="1" x14ac:dyDescent="0.2">
      <c r="A24" s="51" t="s">
        <v>42</v>
      </c>
      <c r="B24" s="95">
        <f>SUM(B17:B23)</f>
        <v>5300000</v>
      </c>
      <c r="C24" s="95">
        <f>SUM(C17:C23)</f>
        <v>0</v>
      </c>
      <c r="D24" s="95"/>
      <c r="E24" s="95">
        <f t="shared" si="8"/>
        <v>5300000</v>
      </c>
      <c r="F24" s="96">
        <f t="shared" ref="F24:O24" si="15">SUM(F17:F23)</f>
        <v>5300000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2.95" customHeight="1" x14ac:dyDescent="0.2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2.95" customHeight="1" x14ac:dyDescent="0.2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2.95" customHeight="1" x14ac:dyDescent="0.2">
      <c r="A29" s="47" t="s">
        <v>55</v>
      </c>
      <c r="B29" s="92">
        <v>2728000</v>
      </c>
      <c r="C29" s="92"/>
      <c r="D29" s="92"/>
      <c r="E29" s="92">
        <f>$B29      +$C29      +$D29</f>
        <v>2728000</v>
      </c>
      <c r="F29" s="93">
        <v>2728000</v>
      </c>
      <c r="G29" s="94">
        <v>1909000</v>
      </c>
      <c r="H29" s="93">
        <v>610000</v>
      </c>
      <c r="I29" s="94">
        <v>-1909000</v>
      </c>
      <c r="J29" s="93"/>
      <c r="K29" s="94"/>
      <c r="L29" s="93"/>
      <c r="M29" s="94"/>
      <c r="N29" s="93"/>
      <c r="O29" s="94"/>
      <c r="P29" s="93">
        <f>$H29      +$J29      +$L29      +$N29</f>
        <v>610000</v>
      </c>
      <c r="Q29" s="94">
        <f>$I29      +$K29      +$M29      +$O29</f>
        <v>-1909000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22.360703812316714</v>
      </c>
      <c r="U29" s="50">
        <f>IF(($E29      =0),0,(($Q29      /$E29      )*100))</f>
        <v>-69.978005865102645</v>
      </c>
      <c r="V29" s="93">
        <v>0</v>
      </c>
      <c r="W29" s="94" t="s">
        <v>36</v>
      </c>
    </row>
    <row r="30" spans="1:23" ht="12.95" customHeight="1" x14ac:dyDescent="0.2">
      <c r="A30" s="51" t="s">
        <v>42</v>
      </c>
      <c r="B30" s="95">
        <f>SUM(B26:B29)</f>
        <v>2728000</v>
      </c>
      <c r="C30" s="95">
        <f>SUM(C26:C29)</f>
        <v>0</v>
      </c>
      <c r="D30" s="95"/>
      <c r="E30" s="95">
        <f>$B30      +$C30      +$D30</f>
        <v>2728000</v>
      </c>
      <c r="F30" s="96">
        <f t="shared" ref="F30:O30" si="16">SUM(F26:F29)</f>
        <v>2728000</v>
      </c>
      <c r="G30" s="97">
        <f t="shared" si="16"/>
        <v>1909000</v>
      </c>
      <c r="H30" s="96">
        <f t="shared" si="16"/>
        <v>610000</v>
      </c>
      <c r="I30" s="97">
        <f t="shared" si="16"/>
        <v>-1909000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610000</v>
      </c>
      <c r="Q30" s="97">
        <f>$I30      +$K30      +$M30      +$O30</f>
        <v>-1909000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22.360703812316714</v>
      </c>
      <c r="U30" s="54">
        <f>IF($E30   =0,0,($Q30   /$E30   )*100)</f>
        <v>-69.978005865102645</v>
      </c>
      <c r="V30" s="96">
        <f>SUM(V26:V29)</f>
        <v>0</v>
      </c>
      <c r="W30" s="97" t="s">
        <v>36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1845000</v>
      </c>
      <c r="C32" s="92"/>
      <c r="D32" s="92"/>
      <c r="E32" s="92">
        <f>$B32      +$C32      +$D32</f>
        <v>1845000</v>
      </c>
      <c r="F32" s="93">
        <v>1845000</v>
      </c>
      <c r="G32" s="94">
        <v>461000</v>
      </c>
      <c r="H32" s="93">
        <v>1114000</v>
      </c>
      <c r="I32" s="94">
        <v>664846</v>
      </c>
      <c r="J32" s="93"/>
      <c r="K32" s="94"/>
      <c r="L32" s="93"/>
      <c r="M32" s="94"/>
      <c r="N32" s="93"/>
      <c r="O32" s="94"/>
      <c r="P32" s="93">
        <f>$H32      +$J32      +$L32      +$N32</f>
        <v>1114000</v>
      </c>
      <c r="Q32" s="94">
        <f>$I32      +$K32      +$M32      +$O32</f>
        <v>664846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60.379403794037941</v>
      </c>
      <c r="U32" s="50">
        <f>IF(($E32      =0),0,(($Q32      /$E32      )*100))</f>
        <v>36.035013550135503</v>
      </c>
      <c r="V32" s="93">
        <v>0</v>
      </c>
      <c r="W32" s="94" t="s">
        <v>36</v>
      </c>
    </row>
    <row r="33" spans="1:23" ht="12.95" customHeight="1" x14ac:dyDescent="0.2">
      <c r="A33" s="51" t="s">
        <v>42</v>
      </c>
      <c r="B33" s="95">
        <f>B32</f>
        <v>1845000</v>
      </c>
      <c r="C33" s="95">
        <f>C32</f>
        <v>0</v>
      </c>
      <c r="D33" s="95"/>
      <c r="E33" s="95">
        <f>$B33      +$C33      +$D33</f>
        <v>1845000</v>
      </c>
      <c r="F33" s="96">
        <f t="shared" ref="F33:O33" si="17">F32</f>
        <v>1845000</v>
      </c>
      <c r="G33" s="97">
        <f t="shared" si="17"/>
        <v>461000</v>
      </c>
      <c r="H33" s="96">
        <f t="shared" si="17"/>
        <v>1114000</v>
      </c>
      <c r="I33" s="97">
        <f t="shared" si="17"/>
        <v>664846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1114000</v>
      </c>
      <c r="Q33" s="97">
        <f>$I33      +$K33      +$M33      +$O33</f>
        <v>664846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60.379403794037941</v>
      </c>
      <c r="U33" s="54">
        <f>IF($E33   =0,0,($Q33   /$E33   )*100)</f>
        <v>36.035013550135503</v>
      </c>
      <c r="V33" s="96">
        <f>V32</f>
        <v>0</v>
      </c>
      <c r="W33" s="97" t="s">
        <v>36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2.95" customHeight="1" x14ac:dyDescent="0.2">
      <c r="A36" s="47" t="s">
        <v>60</v>
      </c>
      <c r="B36" s="92"/>
      <c r="C36" s="92"/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2.95" customHeight="1" x14ac:dyDescent="0.2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2.95" customHeight="1" x14ac:dyDescent="0.2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2.95" customHeight="1" x14ac:dyDescent="0.2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2.95" customHeight="1" x14ac:dyDescent="0.2">
      <c r="A40" s="51" t="s">
        <v>42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2.95" customHeight="1" x14ac:dyDescent="0.2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2.95" customHeight="1" x14ac:dyDescent="0.2">
      <c r="A44" s="47" t="s">
        <v>67</v>
      </c>
      <c r="B44" s="92">
        <v>38000000</v>
      </c>
      <c r="C44" s="92"/>
      <c r="D44" s="92"/>
      <c r="E44" s="92">
        <f t="shared" si="26"/>
        <v>38000000</v>
      </c>
      <c r="F44" s="93">
        <v>38000000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2.95" customHeight="1" x14ac:dyDescent="0.2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2.95" customHeight="1" x14ac:dyDescent="0.2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2.95" hidden="1" customHeight="1" x14ac:dyDescent="0.2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2.95" customHeight="1" x14ac:dyDescent="0.2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2.95" customHeight="1" x14ac:dyDescent="0.2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2.95" customHeight="1" x14ac:dyDescent="0.2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2.95" customHeight="1" x14ac:dyDescent="0.2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2.95" customHeight="1" x14ac:dyDescent="0.2">
      <c r="A52" s="47" t="s">
        <v>75</v>
      </c>
      <c r="B52" s="92">
        <v>40000000</v>
      </c>
      <c r="C52" s="92"/>
      <c r="D52" s="92"/>
      <c r="E52" s="92">
        <f t="shared" si="26"/>
        <v>40000000</v>
      </c>
      <c r="F52" s="93">
        <v>40000000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2.95" customHeight="1" x14ac:dyDescent="0.2">
      <c r="A53" s="51" t="s">
        <v>42</v>
      </c>
      <c r="B53" s="95">
        <f>SUM(B42:B52)</f>
        <v>78000000</v>
      </c>
      <c r="C53" s="95">
        <f>SUM(C42:C52)</f>
        <v>0</v>
      </c>
      <c r="D53" s="95"/>
      <c r="E53" s="95">
        <f t="shared" si="26"/>
        <v>78000000</v>
      </c>
      <c r="F53" s="96">
        <f t="shared" ref="F53:O53" si="33">SUM(F42:F52)</f>
        <v>78000000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2.95" customHeight="1" x14ac:dyDescent="0.2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2.95" hidden="1" customHeight="1" x14ac:dyDescent="0.2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2.95" hidden="1" customHeight="1" x14ac:dyDescent="0.2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2.95" customHeight="1" x14ac:dyDescent="0.2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2.95" customHeight="1" x14ac:dyDescent="0.2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2.95" customHeight="1" x14ac:dyDescent="0.2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2.95" customHeight="1" x14ac:dyDescent="0.2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90873000</v>
      </c>
      <c r="C67" s="104">
        <f>SUM(C9:C14,C17:C23,C26:C29,C32,C35:C39,C42:C52,C55:C58,C61:C65)</f>
        <v>0</v>
      </c>
      <c r="D67" s="104"/>
      <c r="E67" s="104">
        <f t="shared" si="35"/>
        <v>90873000</v>
      </c>
      <c r="F67" s="105">
        <f t="shared" ref="F67:O67" si="43">SUM(F9:F14,F17:F23,F26:F29,F32,F35:F39,F42:F52,F55:F58,F61:F65)</f>
        <v>90873000</v>
      </c>
      <c r="G67" s="106">
        <f t="shared" si="43"/>
        <v>5370000</v>
      </c>
      <c r="H67" s="105">
        <f t="shared" si="43"/>
        <v>1724000</v>
      </c>
      <c r="I67" s="106">
        <f t="shared" si="43"/>
        <v>-1135440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1724000</v>
      </c>
      <c r="Q67" s="106">
        <f t="shared" si="37"/>
        <v>-1135440</v>
      </c>
      <c r="R67" s="61">
        <f t="shared" si="38"/>
        <v>0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22.765086491482901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-14.993265548659712</v>
      </c>
      <c r="V67" s="105">
        <f>SUM(V9:V14,V17:V23,V26:V29,V32,V35:V39,V42:V52,V55:V58,V61:V65)</f>
        <v>0</v>
      </c>
      <c r="W67" s="106" t="s">
        <v>36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361060000</v>
      </c>
      <c r="C69" s="92"/>
      <c r="D69" s="92"/>
      <c r="E69" s="92">
        <f>$B69      +$C69      +$D69</f>
        <v>361060000</v>
      </c>
      <c r="F69" s="93">
        <v>361060000</v>
      </c>
      <c r="G69" s="94">
        <v>40000000</v>
      </c>
      <c r="H69" s="93"/>
      <c r="I69" s="94">
        <v>9846863</v>
      </c>
      <c r="J69" s="93"/>
      <c r="K69" s="94"/>
      <c r="L69" s="93"/>
      <c r="M69" s="94"/>
      <c r="N69" s="93"/>
      <c r="O69" s="94"/>
      <c r="P69" s="93">
        <f>$H69      +$J69      +$L69      +$N69</f>
        <v>0</v>
      </c>
      <c r="Q69" s="94">
        <f>$I69      +$K69      +$M69      +$O69</f>
        <v>9846863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0</v>
      </c>
      <c r="U69" s="50">
        <f>IF(($E69      =0),0,(($Q69      /$E69      )*100))</f>
        <v>2.727209605051792</v>
      </c>
      <c r="V69" s="93">
        <v>0</v>
      </c>
      <c r="W69" s="94" t="s">
        <v>36</v>
      </c>
    </row>
    <row r="70" spans="1:23" ht="12.95" customHeight="1" x14ac:dyDescent="0.2">
      <c r="A70" s="56" t="s">
        <v>42</v>
      </c>
      <c r="B70" s="101">
        <f>B69</f>
        <v>361060000</v>
      </c>
      <c r="C70" s="101">
        <f>C69</f>
        <v>0</v>
      </c>
      <c r="D70" s="101"/>
      <c r="E70" s="101">
        <f>$B70      +$C70      +$D70</f>
        <v>361060000</v>
      </c>
      <c r="F70" s="102">
        <f t="shared" ref="F70:O70" si="44">F69</f>
        <v>361060000</v>
      </c>
      <c r="G70" s="103">
        <f t="shared" si="44"/>
        <v>40000000</v>
      </c>
      <c r="H70" s="102">
        <f t="shared" si="44"/>
        <v>0</v>
      </c>
      <c r="I70" s="103">
        <f t="shared" si="44"/>
        <v>9846863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0</v>
      </c>
      <c r="Q70" s="103">
        <f>$I70      +$K70      +$M70      +$O70</f>
        <v>9846863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0</v>
      </c>
      <c r="U70" s="59">
        <f>IF($E70   =0,0,($Q70   /$E70 )*100)</f>
        <v>2.727209605051792</v>
      </c>
      <c r="V70" s="102">
        <f>V69</f>
        <v>0</v>
      </c>
      <c r="W70" s="103" t="s">
        <v>36</v>
      </c>
    </row>
    <row r="71" spans="1:23" ht="12.95" customHeight="1" x14ac:dyDescent="0.2">
      <c r="A71" s="60" t="s">
        <v>87</v>
      </c>
      <c r="B71" s="104">
        <f>B69</f>
        <v>361060000</v>
      </c>
      <c r="C71" s="104">
        <f>C69</f>
        <v>0</v>
      </c>
      <c r="D71" s="104"/>
      <c r="E71" s="104">
        <f>$B71      +$C71      +$D71</f>
        <v>361060000</v>
      </c>
      <c r="F71" s="105">
        <f t="shared" ref="F71:O71" si="45">F69</f>
        <v>361060000</v>
      </c>
      <c r="G71" s="106">
        <f t="shared" si="45"/>
        <v>40000000</v>
      </c>
      <c r="H71" s="105">
        <f t="shared" si="45"/>
        <v>0</v>
      </c>
      <c r="I71" s="106">
        <f t="shared" si="45"/>
        <v>9846863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0</v>
      </c>
      <c r="Q71" s="106">
        <f>$I71      +$K71      +$M71      +$O71</f>
        <v>9846863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0</v>
      </c>
      <c r="U71" s="65">
        <f>IF($E71   =0,0,($Q71   /$E71   )*100)</f>
        <v>2.727209605051792</v>
      </c>
      <c r="V71" s="105">
        <f>V69</f>
        <v>0</v>
      </c>
      <c r="W71" s="106" t="s">
        <v>36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451933000</v>
      </c>
      <c r="C72" s="104">
        <f>SUM(C9:C14,C17:C23,C26:C29,C32,C35:C39,C42:C52,C55:C58,C61:C65,C69)</f>
        <v>0</v>
      </c>
      <c r="D72" s="104"/>
      <c r="E72" s="104">
        <f>$B72      +$C72      +$D72</f>
        <v>451933000</v>
      </c>
      <c r="F72" s="105">
        <f t="shared" ref="F72:O72" si="46">SUM(F9:F14,F17:F23,F26:F29,F32,F35:F39,F42:F52,F55:F58,F61:F65,F69)</f>
        <v>451933000</v>
      </c>
      <c r="G72" s="106">
        <f t="shared" si="46"/>
        <v>45370000</v>
      </c>
      <c r="H72" s="105">
        <f t="shared" si="46"/>
        <v>1724000</v>
      </c>
      <c r="I72" s="106">
        <f t="shared" si="46"/>
        <v>8711423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1724000</v>
      </c>
      <c r="Q72" s="106">
        <f>$I72      +$K72      +$M72      +$O72</f>
        <v>8711423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0.46767381108039707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2.3631696022873698</v>
      </c>
      <c r="V72" s="105">
        <f>SUM(V9:V14,V17:V23,V26:V29,V32,V35:V39,V42:V52,V55:V58,V61:V65,V69)</f>
        <v>0</v>
      </c>
      <c r="W72" s="106" t="s">
        <v>36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133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134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135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136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137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138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139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140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141</v>
      </c>
    </row>
    <row r="116" spans="1:23" x14ac:dyDescent="0.2">
      <c r="A116" s="29" t="s">
        <v>142</v>
      </c>
    </row>
    <row r="117" spans="1:23" x14ac:dyDescent="0.2">
      <c r="A117" s="29" t="s">
        <v>143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144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145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146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YNbhw32N0pkKaKjcMNXdoKBecxO0xgOrR+iWWhasqocOq8BsU/eo5ubS1GUiEQINrwjlOQTORE3D7YTzGOKdxg==" saltValue="NVkt770vb4THmLUtaCc93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113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2.95" customHeight="1" x14ac:dyDescent="0.2">
      <c r="A10" s="47" t="s">
        <v>37</v>
      </c>
      <c r="B10" s="92">
        <v>2300000</v>
      </c>
      <c r="C10" s="92"/>
      <c r="D10" s="92"/>
      <c r="E10" s="92">
        <f t="shared" ref="E10:E15" si="0">$B10      +$C10      +$D10</f>
        <v>2300000</v>
      </c>
      <c r="F10" s="93">
        <v>2300000</v>
      </c>
      <c r="G10" s="94">
        <v>2300000</v>
      </c>
      <c r="H10" s="93"/>
      <c r="I10" s="94"/>
      <c r="J10" s="93"/>
      <c r="K10" s="94"/>
      <c r="L10" s="93"/>
      <c r="M10" s="94"/>
      <c r="N10" s="93"/>
      <c r="O10" s="94"/>
      <c r="P10" s="93">
        <f t="shared" ref="P10:P15" si="1">$H10      +$J10      +$L10      +$N10</f>
        <v>0</v>
      </c>
      <c r="Q10" s="94">
        <f t="shared" ref="Q10:Q15" si="2">$I10      +$K10      +$M10      +$O10</f>
        <v>0</v>
      </c>
      <c r="R10" s="48">
        <f t="shared" ref="R10:R15" si="3">IF(($H10      =0),0,((($H10      -$H10      )/$H10      )*100))</f>
        <v>0</v>
      </c>
      <c r="S10" s="49">
        <f t="shared" ref="S10:S15" si="4">IF(($I10      =0),0,((($I10      -$I10      )/$I10      )*100))</f>
        <v>0</v>
      </c>
      <c r="T10" s="48">
        <f t="shared" ref="T10:T14" si="5">IF(($E10      =0),0,(($P10      /$E10      )*100))</f>
        <v>0</v>
      </c>
      <c r="U10" s="50">
        <f t="shared" ref="U10:U14" si="6">IF(($E10      =0),0,(($Q10      /$E10      )*100))</f>
        <v>0</v>
      </c>
      <c r="V10" s="93">
        <v>0</v>
      </c>
      <c r="W10" s="94" t="s">
        <v>36</v>
      </c>
    </row>
    <row r="11" spans="1:23" ht="12.95" customHeight="1" x14ac:dyDescent="0.2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2.95" customHeight="1" x14ac:dyDescent="0.2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2.95" customHeight="1" x14ac:dyDescent="0.2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2.95" customHeight="1" x14ac:dyDescent="0.2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2.95" customHeight="1" x14ac:dyDescent="0.2">
      <c r="A15" s="51" t="s">
        <v>42</v>
      </c>
      <c r="B15" s="95">
        <f>SUM(B9:B14)</f>
        <v>2300000</v>
      </c>
      <c r="C15" s="95">
        <f>SUM(C9:C14)</f>
        <v>0</v>
      </c>
      <c r="D15" s="95"/>
      <c r="E15" s="95">
        <f t="shared" si="0"/>
        <v>2300000</v>
      </c>
      <c r="F15" s="96">
        <f t="shared" ref="F15:O15" si="7">SUM(F9:F14)</f>
        <v>2300000</v>
      </c>
      <c r="G15" s="97">
        <f t="shared" si="7"/>
        <v>2300000</v>
      </c>
      <c r="H15" s="96">
        <f t="shared" si="7"/>
        <v>0</v>
      </c>
      <c r="I15" s="97">
        <f t="shared" si="7"/>
        <v>0</v>
      </c>
      <c r="J15" s="96">
        <f t="shared" si="7"/>
        <v>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0</v>
      </c>
      <c r="Q15" s="97">
        <f t="shared" si="2"/>
        <v>0</v>
      </c>
      <c r="R15" s="52">
        <f t="shared" si="3"/>
        <v>0</v>
      </c>
      <c r="S15" s="53">
        <f t="shared" si="4"/>
        <v>0</v>
      </c>
      <c r="T15" s="52">
        <f>IF((SUM($E9:$E13))=0,0,(P15/(SUM($E9:$E13))*100))</f>
        <v>0</v>
      </c>
      <c r="U15" s="54">
        <f>IF((SUM($E9:$E13))=0,0,(Q15/(SUM($E9:$E13))*100))</f>
        <v>0</v>
      </c>
      <c r="V15" s="96">
        <f>SUM(V9:V14)</f>
        <v>0</v>
      </c>
      <c r="W15" s="97" t="s">
        <v>36</v>
      </c>
    </row>
    <row r="16" spans="1:23" ht="12.95" customHeight="1" x14ac:dyDescent="0.2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=0),0,((($H17      -$H17      )/$H17      )*100))</f>
        <v>0</v>
      </c>
      <c r="S17" s="49">
        <f t="shared" ref="S17:S24" si="12">IF(($I17      =0),0,((($I17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2.95" customHeight="1" x14ac:dyDescent="0.2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2.95" customHeight="1" x14ac:dyDescent="0.2">
      <c r="A19" s="47" t="s">
        <v>46</v>
      </c>
      <c r="B19" s="92">
        <v>5100000</v>
      </c>
      <c r="C19" s="92"/>
      <c r="D19" s="92"/>
      <c r="E19" s="92">
        <f t="shared" si="8"/>
        <v>5100000</v>
      </c>
      <c r="F19" s="93">
        <v>5100000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2.95" customHeight="1" x14ac:dyDescent="0.2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2.95" customHeight="1" x14ac:dyDescent="0.2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2.95" customHeight="1" x14ac:dyDescent="0.2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2.95" customHeight="1" x14ac:dyDescent="0.2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2.95" customHeight="1" x14ac:dyDescent="0.2">
      <c r="A24" s="51" t="s">
        <v>42</v>
      </c>
      <c r="B24" s="95">
        <f>SUM(B17:B23)</f>
        <v>5100000</v>
      </c>
      <c r="C24" s="95">
        <f>SUM(C17:C23)</f>
        <v>0</v>
      </c>
      <c r="D24" s="95"/>
      <c r="E24" s="95">
        <f t="shared" si="8"/>
        <v>5100000</v>
      </c>
      <c r="F24" s="96">
        <f t="shared" ref="F24:O24" si="15">SUM(F17:F23)</f>
        <v>5100000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2.95" customHeight="1" x14ac:dyDescent="0.2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2.95" customHeight="1" x14ac:dyDescent="0.2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2.95" customHeight="1" x14ac:dyDescent="0.2">
      <c r="A29" s="47" t="s">
        <v>55</v>
      </c>
      <c r="B29" s="92">
        <v>2525000</v>
      </c>
      <c r="C29" s="92"/>
      <c r="D29" s="92"/>
      <c r="E29" s="92">
        <f>$B29      +$C29      +$D29</f>
        <v>2525000</v>
      </c>
      <c r="F29" s="93">
        <v>2525000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2.95" customHeight="1" x14ac:dyDescent="0.2">
      <c r="A30" s="51" t="s">
        <v>42</v>
      </c>
      <c r="B30" s="95">
        <f>SUM(B26:B29)</f>
        <v>2525000</v>
      </c>
      <c r="C30" s="95">
        <f>SUM(C26:C29)</f>
        <v>0</v>
      </c>
      <c r="D30" s="95"/>
      <c r="E30" s="95">
        <f>$B30      +$C30      +$D30</f>
        <v>2525000</v>
      </c>
      <c r="F30" s="96">
        <f t="shared" ref="F30:O30" si="16">SUM(F26:F29)</f>
        <v>2525000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1079000</v>
      </c>
      <c r="C32" s="92"/>
      <c r="D32" s="92"/>
      <c r="E32" s="92">
        <f>$B32      +$C32      +$D32</f>
        <v>1079000</v>
      </c>
      <c r="F32" s="93">
        <v>1079000</v>
      </c>
      <c r="G32" s="94">
        <v>270000</v>
      </c>
      <c r="H32" s="93">
        <v>436000</v>
      </c>
      <c r="I32" s="94"/>
      <c r="J32" s="93"/>
      <c r="K32" s="94"/>
      <c r="L32" s="93"/>
      <c r="M32" s="94"/>
      <c r="N32" s="93"/>
      <c r="O32" s="94"/>
      <c r="P32" s="93">
        <f>$H32      +$J32      +$L32      +$N32</f>
        <v>436000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40.407784986098235</v>
      </c>
      <c r="U32" s="50">
        <f>IF(($E32      =0),0,(($Q32      /$E32      )*100))</f>
        <v>0</v>
      </c>
      <c r="V32" s="93">
        <v>0</v>
      </c>
      <c r="W32" s="94" t="s">
        <v>36</v>
      </c>
    </row>
    <row r="33" spans="1:23" ht="12.95" customHeight="1" x14ac:dyDescent="0.2">
      <c r="A33" s="51" t="s">
        <v>42</v>
      </c>
      <c r="B33" s="95">
        <f>B32</f>
        <v>1079000</v>
      </c>
      <c r="C33" s="95">
        <f>C32</f>
        <v>0</v>
      </c>
      <c r="D33" s="95"/>
      <c r="E33" s="95">
        <f>$B33      +$C33      +$D33</f>
        <v>1079000</v>
      </c>
      <c r="F33" s="96">
        <f t="shared" ref="F33:O33" si="17">F32</f>
        <v>1079000</v>
      </c>
      <c r="G33" s="97">
        <f t="shared" si="17"/>
        <v>270000</v>
      </c>
      <c r="H33" s="96">
        <f t="shared" si="17"/>
        <v>436000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436000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40.407784986098235</v>
      </c>
      <c r="U33" s="54">
        <f>IF($E33   =0,0,($Q33   /$E33   )*100)</f>
        <v>0</v>
      </c>
      <c r="V33" s="96">
        <f>V32</f>
        <v>0</v>
      </c>
      <c r="W33" s="97" t="s">
        <v>36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2.95" customHeight="1" x14ac:dyDescent="0.2">
      <c r="A36" s="47" t="s">
        <v>60</v>
      </c>
      <c r="B36" s="92"/>
      <c r="C36" s="92"/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2.95" customHeight="1" x14ac:dyDescent="0.2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2.95" customHeight="1" x14ac:dyDescent="0.2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2.95" customHeight="1" x14ac:dyDescent="0.2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2.95" customHeight="1" x14ac:dyDescent="0.2">
      <c r="A40" s="51" t="s">
        <v>42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2.95" customHeight="1" x14ac:dyDescent="0.2">
      <c r="A43" s="47" t="s">
        <v>66</v>
      </c>
      <c r="B43" s="92">
        <v>340000000</v>
      </c>
      <c r="C43" s="92"/>
      <c r="D43" s="92"/>
      <c r="E43" s="92">
        <f t="shared" si="26"/>
        <v>340000000</v>
      </c>
      <c r="F43" s="93">
        <v>340000000</v>
      </c>
      <c r="G43" s="94">
        <v>50000000</v>
      </c>
      <c r="H43" s="93">
        <v>11172000</v>
      </c>
      <c r="I43" s="94"/>
      <c r="J43" s="93"/>
      <c r="K43" s="94"/>
      <c r="L43" s="93"/>
      <c r="M43" s="94"/>
      <c r="N43" s="93"/>
      <c r="O43" s="94"/>
      <c r="P43" s="93">
        <f t="shared" si="27"/>
        <v>11172000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3.2858823529411767</v>
      </c>
      <c r="U43" s="50">
        <f t="shared" si="32"/>
        <v>0</v>
      </c>
      <c r="V43" s="93">
        <v>0</v>
      </c>
      <c r="W43" s="94" t="s">
        <v>36</v>
      </c>
    </row>
    <row r="44" spans="1:23" ht="12.95" customHeight="1" x14ac:dyDescent="0.2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2.95" customHeight="1" x14ac:dyDescent="0.2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2.95" customHeight="1" x14ac:dyDescent="0.2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2.95" hidden="1" customHeight="1" x14ac:dyDescent="0.2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2.95" customHeight="1" x14ac:dyDescent="0.2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2.95" customHeight="1" x14ac:dyDescent="0.2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2.95" customHeight="1" x14ac:dyDescent="0.2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2.95" customHeight="1" x14ac:dyDescent="0.2">
      <c r="A51" s="47" t="s">
        <v>74</v>
      </c>
      <c r="B51" s="92">
        <v>100000000</v>
      </c>
      <c r="C51" s="92"/>
      <c r="D51" s="92"/>
      <c r="E51" s="92">
        <f t="shared" si="26"/>
        <v>100000000</v>
      </c>
      <c r="F51" s="93">
        <v>100000000</v>
      </c>
      <c r="G51" s="94">
        <v>40000000</v>
      </c>
      <c r="H51" s="93">
        <v>22690000</v>
      </c>
      <c r="I51" s="94"/>
      <c r="J51" s="93"/>
      <c r="K51" s="94"/>
      <c r="L51" s="93"/>
      <c r="M51" s="94"/>
      <c r="N51" s="93"/>
      <c r="O51" s="94"/>
      <c r="P51" s="93">
        <f t="shared" si="27"/>
        <v>22690000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22.689999999999998</v>
      </c>
      <c r="U51" s="50">
        <f t="shared" si="32"/>
        <v>0</v>
      </c>
      <c r="V51" s="93">
        <v>0</v>
      </c>
      <c r="W51" s="94" t="s">
        <v>36</v>
      </c>
    </row>
    <row r="52" spans="1:23" ht="12.95" customHeight="1" x14ac:dyDescent="0.2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2.95" customHeight="1" x14ac:dyDescent="0.2">
      <c r="A53" s="51" t="s">
        <v>42</v>
      </c>
      <c r="B53" s="95">
        <f>SUM(B42:B52)</f>
        <v>440000000</v>
      </c>
      <c r="C53" s="95">
        <f>SUM(C42:C52)</f>
        <v>0</v>
      </c>
      <c r="D53" s="95"/>
      <c r="E53" s="95">
        <f t="shared" si="26"/>
        <v>440000000</v>
      </c>
      <c r="F53" s="96">
        <f t="shared" ref="F53:O53" si="33">SUM(F42:F52)</f>
        <v>440000000</v>
      </c>
      <c r="G53" s="97">
        <f t="shared" si="33"/>
        <v>90000000</v>
      </c>
      <c r="H53" s="96">
        <f t="shared" si="33"/>
        <v>33862000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33862000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7.6959090909090904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2.95" customHeight="1" x14ac:dyDescent="0.2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2.95" hidden="1" customHeight="1" x14ac:dyDescent="0.2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2.95" hidden="1" customHeight="1" x14ac:dyDescent="0.2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2.95" customHeight="1" x14ac:dyDescent="0.2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2.95" customHeight="1" x14ac:dyDescent="0.2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2.95" customHeight="1" x14ac:dyDescent="0.2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2.95" customHeight="1" x14ac:dyDescent="0.2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451004000</v>
      </c>
      <c r="C67" s="104">
        <f>SUM(C9:C14,C17:C23,C26:C29,C32,C35:C39,C42:C52,C55:C58,C61:C65)</f>
        <v>0</v>
      </c>
      <c r="D67" s="104"/>
      <c r="E67" s="104">
        <f t="shared" si="35"/>
        <v>451004000</v>
      </c>
      <c r="F67" s="105">
        <f t="shared" ref="F67:O67" si="43">SUM(F9:F14,F17:F23,F26:F29,F32,F35:F39,F42:F52,F55:F58,F61:F65)</f>
        <v>451004000</v>
      </c>
      <c r="G67" s="106">
        <f t="shared" si="43"/>
        <v>92570000</v>
      </c>
      <c r="H67" s="105">
        <f t="shared" si="43"/>
        <v>34298000</v>
      </c>
      <c r="I67" s="106">
        <f t="shared" si="43"/>
        <v>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34298000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7.6917901611109123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0</v>
      </c>
      <c r="V67" s="105">
        <f>SUM(V9:V14,V17:V23,V26:V29,V32,V35:V39,V42:V52,V55:V58,V61:V65)</f>
        <v>0</v>
      </c>
      <c r="W67" s="106" t="s">
        <v>36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166277000</v>
      </c>
      <c r="C69" s="92"/>
      <c r="D69" s="92"/>
      <c r="E69" s="92">
        <f>$B69      +$C69      +$D69</f>
        <v>166277000</v>
      </c>
      <c r="F69" s="93">
        <v>166277000</v>
      </c>
      <c r="G69" s="94">
        <v>4945000</v>
      </c>
      <c r="H69" s="93">
        <v>4945000</v>
      </c>
      <c r="I69" s="94"/>
      <c r="J69" s="93"/>
      <c r="K69" s="94"/>
      <c r="L69" s="93"/>
      <c r="M69" s="94"/>
      <c r="N69" s="93"/>
      <c r="O69" s="94"/>
      <c r="P69" s="93">
        <f>$H69      +$J69      +$L69      +$N69</f>
        <v>4945000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2.9739531023533017</v>
      </c>
      <c r="U69" s="50">
        <f>IF(($E69      =0),0,(($Q69      /$E69      )*100))</f>
        <v>0</v>
      </c>
      <c r="V69" s="93">
        <v>0</v>
      </c>
      <c r="W69" s="94" t="s">
        <v>36</v>
      </c>
    </row>
    <row r="70" spans="1:23" ht="12.95" customHeight="1" x14ac:dyDescent="0.2">
      <c r="A70" s="56" t="s">
        <v>42</v>
      </c>
      <c r="B70" s="101">
        <f>B69</f>
        <v>166277000</v>
      </c>
      <c r="C70" s="101">
        <f>C69</f>
        <v>0</v>
      </c>
      <c r="D70" s="101"/>
      <c r="E70" s="101">
        <f>$B70      +$C70      +$D70</f>
        <v>166277000</v>
      </c>
      <c r="F70" s="102">
        <f t="shared" ref="F70:O70" si="44">F69</f>
        <v>166277000</v>
      </c>
      <c r="G70" s="103">
        <f t="shared" si="44"/>
        <v>4945000</v>
      </c>
      <c r="H70" s="102">
        <f t="shared" si="44"/>
        <v>4945000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4945000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2.9739531023533017</v>
      </c>
      <c r="U70" s="59">
        <f>IF($E70   =0,0,($Q70   /$E70 )*100)</f>
        <v>0</v>
      </c>
      <c r="V70" s="102">
        <f>V69</f>
        <v>0</v>
      </c>
      <c r="W70" s="103" t="s">
        <v>36</v>
      </c>
    </row>
    <row r="71" spans="1:23" ht="12.95" customHeight="1" x14ac:dyDescent="0.2">
      <c r="A71" s="60" t="s">
        <v>87</v>
      </c>
      <c r="B71" s="104">
        <f>B69</f>
        <v>166277000</v>
      </c>
      <c r="C71" s="104">
        <f>C69</f>
        <v>0</v>
      </c>
      <c r="D71" s="104"/>
      <c r="E71" s="104">
        <f>$B71      +$C71      +$D71</f>
        <v>166277000</v>
      </c>
      <c r="F71" s="105">
        <f t="shared" ref="F71:O71" si="45">F69</f>
        <v>166277000</v>
      </c>
      <c r="G71" s="106">
        <f t="shared" si="45"/>
        <v>4945000</v>
      </c>
      <c r="H71" s="105">
        <f t="shared" si="45"/>
        <v>4945000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4945000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2.9739531023533017</v>
      </c>
      <c r="U71" s="65">
        <f>IF($E71   =0,0,($Q71   /$E71   )*100)</f>
        <v>0</v>
      </c>
      <c r="V71" s="105">
        <f>V69</f>
        <v>0</v>
      </c>
      <c r="W71" s="106" t="s">
        <v>36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617281000</v>
      </c>
      <c r="C72" s="104">
        <f>SUM(C9:C14,C17:C23,C26:C29,C32,C35:C39,C42:C52,C55:C58,C61:C65,C69)</f>
        <v>0</v>
      </c>
      <c r="D72" s="104"/>
      <c r="E72" s="104">
        <f>$B72      +$C72      +$D72</f>
        <v>617281000</v>
      </c>
      <c r="F72" s="105">
        <f t="shared" ref="F72:O72" si="46">SUM(F9:F14,F17:F23,F26:F29,F32,F35:F39,F42:F52,F55:F58,F61:F65,F69)</f>
        <v>617281000</v>
      </c>
      <c r="G72" s="106">
        <f t="shared" si="46"/>
        <v>97515000</v>
      </c>
      <c r="H72" s="105">
        <f t="shared" si="46"/>
        <v>39243000</v>
      </c>
      <c r="I72" s="106">
        <f t="shared" si="46"/>
        <v>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39243000</v>
      </c>
      <c r="Q72" s="106">
        <f>$I72      +$K72      +$M72      +$O72</f>
        <v>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6.4103590278038691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0</v>
      </c>
      <c r="V72" s="105">
        <f>SUM(V9:V14,V17:V23,V26:V29,V32,V35:V39,V42:V52,V55:V58,V61:V65,V69)</f>
        <v>0</v>
      </c>
      <c r="W72" s="106" t="s">
        <v>36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133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134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135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136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137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138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139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140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141</v>
      </c>
    </row>
    <row r="116" spans="1:23" x14ac:dyDescent="0.2">
      <c r="A116" s="29" t="s">
        <v>142</v>
      </c>
    </row>
    <row r="117" spans="1:23" x14ac:dyDescent="0.2">
      <c r="A117" s="29" t="s">
        <v>143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144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145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146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sqOFi8QjIwjFY9JSakI96BozAWY+isOpevW0q/JMxtuRugqD47apllBhLjMUMmoVKHFDYDdNv1/MEtb9jKvM3Q==" saltValue="rAJ3xwJjaXgg7V5PL4Mu1A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114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2.95" customHeight="1" x14ac:dyDescent="0.2">
      <c r="A10" s="47" t="s">
        <v>37</v>
      </c>
      <c r="B10" s="92">
        <v>1000000</v>
      </c>
      <c r="C10" s="92"/>
      <c r="D10" s="92"/>
      <c r="E10" s="92">
        <f t="shared" ref="E10:E15" si="0">$B10      +$C10      +$D10</f>
        <v>1000000</v>
      </c>
      <c r="F10" s="93">
        <v>1000000</v>
      </c>
      <c r="G10" s="94">
        <v>1000000</v>
      </c>
      <c r="H10" s="93">
        <v>215000</v>
      </c>
      <c r="I10" s="94"/>
      <c r="J10" s="93"/>
      <c r="K10" s="94"/>
      <c r="L10" s="93"/>
      <c r="M10" s="94"/>
      <c r="N10" s="93"/>
      <c r="O10" s="94"/>
      <c r="P10" s="93">
        <f t="shared" ref="P10:P15" si="1">$H10      +$J10      +$L10      +$N10</f>
        <v>215000</v>
      </c>
      <c r="Q10" s="94">
        <f t="shared" ref="Q10:Q15" si="2">$I10      +$K10      +$M10      +$O10</f>
        <v>0</v>
      </c>
      <c r="R10" s="48">
        <f t="shared" ref="R10:R15" si="3">IF(($H10      =0),0,((($H10      -$H10      )/$H10      )*100))</f>
        <v>0</v>
      </c>
      <c r="S10" s="49">
        <f t="shared" ref="S10:S15" si="4">IF(($I10      =0),0,((($I10      -$I10      )/$I10      )*100))</f>
        <v>0</v>
      </c>
      <c r="T10" s="48">
        <f t="shared" ref="T10:T14" si="5">IF(($E10      =0),0,(($P10      /$E10      )*100))</f>
        <v>21.5</v>
      </c>
      <c r="U10" s="50">
        <f t="shared" ref="U10:U14" si="6">IF(($E10      =0),0,(($Q10      /$E10      )*100))</f>
        <v>0</v>
      </c>
      <c r="V10" s="93">
        <v>0</v>
      </c>
      <c r="W10" s="94" t="s">
        <v>36</v>
      </c>
    </row>
    <row r="11" spans="1:23" ht="12.95" customHeight="1" x14ac:dyDescent="0.2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2.95" customHeight="1" x14ac:dyDescent="0.2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2.95" customHeight="1" x14ac:dyDescent="0.2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2.95" customHeight="1" x14ac:dyDescent="0.2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2.95" customHeight="1" x14ac:dyDescent="0.2">
      <c r="A15" s="51" t="s">
        <v>42</v>
      </c>
      <c r="B15" s="95">
        <f>SUM(B9:B14)</f>
        <v>1000000</v>
      </c>
      <c r="C15" s="95">
        <f>SUM(C9:C14)</f>
        <v>0</v>
      </c>
      <c r="D15" s="95"/>
      <c r="E15" s="95">
        <f t="shared" si="0"/>
        <v>1000000</v>
      </c>
      <c r="F15" s="96">
        <f t="shared" ref="F15:O15" si="7">SUM(F9:F14)</f>
        <v>1000000</v>
      </c>
      <c r="G15" s="97">
        <f t="shared" si="7"/>
        <v>1000000</v>
      </c>
      <c r="H15" s="96">
        <f t="shared" si="7"/>
        <v>215000</v>
      </c>
      <c r="I15" s="97">
        <f t="shared" si="7"/>
        <v>0</v>
      </c>
      <c r="J15" s="96">
        <f t="shared" si="7"/>
        <v>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215000</v>
      </c>
      <c r="Q15" s="97">
        <f t="shared" si="2"/>
        <v>0</v>
      </c>
      <c r="R15" s="52">
        <f t="shared" si="3"/>
        <v>0</v>
      </c>
      <c r="S15" s="53">
        <f t="shared" si="4"/>
        <v>0</v>
      </c>
      <c r="T15" s="52">
        <f>IF((SUM($E9:$E13))=0,0,(P15/(SUM($E9:$E13))*100))</f>
        <v>21.5</v>
      </c>
      <c r="U15" s="54">
        <f>IF((SUM($E9:$E13))=0,0,(Q15/(SUM($E9:$E13))*100))</f>
        <v>0</v>
      </c>
      <c r="V15" s="96">
        <f>SUM(V9:V14)</f>
        <v>0</v>
      </c>
      <c r="W15" s="97" t="s">
        <v>36</v>
      </c>
    </row>
    <row r="16" spans="1:23" ht="12.95" customHeight="1" x14ac:dyDescent="0.2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=0),0,((($H17      -$H17      )/$H17      )*100))</f>
        <v>0</v>
      </c>
      <c r="S17" s="49">
        <f t="shared" ref="S17:S24" si="12">IF(($I17      =0),0,((($I17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2.95" customHeight="1" x14ac:dyDescent="0.2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2.95" customHeight="1" x14ac:dyDescent="0.2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2.95" customHeight="1" x14ac:dyDescent="0.2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2.95" customHeight="1" x14ac:dyDescent="0.2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2.95" customHeight="1" x14ac:dyDescent="0.2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2.95" customHeight="1" x14ac:dyDescent="0.2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2.95" customHeight="1" x14ac:dyDescent="0.2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2.95" customHeight="1" x14ac:dyDescent="0.2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2.95" customHeight="1" x14ac:dyDescent="0.2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2.95" customHeight="1" x14ac:dyDescent="0.2">
      <c r="A29" s="47" t="s">
        <v>55</v>
      </c>
      <c r="B29" s="92">
        <v>2641000</v>
      </c>
      <c r="C29" s="92"/>
      <c r="D29" s="92"/>
      <c r="E29" s="92">
        <f>$B29      +$C29      +$D29</f>
        <v>2641000</v>
      </c>
      <c r="F29" s="93">
        <v>2641000</v>
      </c>
      <c r="G29" s="94">
        <v>0</v>
      </c>
      <c r="H29" s="93">
        <v>637000</v>
      </c>
      <c r="I29" s="94"/>
      <c r="J29" s="93"/>
      <c r="K29" s="94"/>
      <c r="L29" s="93"/>
      <c r="M29" s="94"/>
      <c r="N29" s="93"/>
      <c r="O29" s="94"/>
      <c r="P29" s="93">
        <f>$H29      +$J29      +$L29      +$N29</f>
        <v>637000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24.119651647103371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2.95" customHeight="1" x14ac:dyDescent="0.2">
      <c r="A30" s="51" t="s">
        <v>42</v>
      </c>
      <c r="B30" s="95">
        <f>SUM(B26:B29)</f>
        <v>2641000</v>
      </c>
      <c r="C30" s="95">
        <f>SUM(C26:C29)</f>
        <v>0</v>
      </c>
      <c r="D30" s="95"/>
      <c r="E30" s="95">
        <f>$B30      +$C30      +$D30</f>
        <v>2641000</v>
      </c>
      <c r="F30" s="96">
        <f t="shared" ref="F30:O30" si="16">SUM(F26:F29)</f>
        <v>2641000</v>
      </c>
      <c r="G30" s="97">
        <f t="shared" si="16"/>
        <v>0</v>
      </c>
      <c r="H30" s="96">
        <f t="shared" si="16"/>
        <v>637000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637000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24.119651647103371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2306000</v>
      </c>
      <c r="C32" s="92"/>
      <c r="D32" s="92"/>
      <c r="E32" s="92">
        <f>$B32      +$C32      +$D32</f>
        <v>2306000</v>
      </c>
      <c r="F32" s="93">
        <v>2306000</v>
      </c>
      <c r="G32" s="94">
        <v>577000</v>
      </c>
      <c r="H32" s="93">
        <v>565000</v>
      </c>
      <c r="I32" s="94"/>
      <c r="J32" s="93"/>
      <c r="K32" s="94"/>
      <c r="L32" s="93"/>
      <c r="M32" s="94"/>
      <c r="N32" s="93"/>
      <c r="O32" s="94"/>
      <c r="P32" s="93">
        <f>$H32      +$J32      +$L32      +$N32</f>
        <v>565000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24.501300954032956</v>
      </c>
      <c r="U32" s="50">
        <f>IF(($E32      =0),0,(($Q32      /$E32      )*100))</f>
        <v>0</v>
      </c>
      <c r="V32" s="93">
        <v>0</v>
      </c>
      <c r="W32" s="94" t="s">
        <v>36</v>
      </c>
    </row>
    <row r="33" spans="1:23" ht="12.95" customHeight="1" x14ac:dyDescent="0.2">
      <c r="A33" s="51" t="s">
        <v>42</v>
      </c>
      <c r="B33" s="95">
        <f>B32</f>
        <v>2306000</v>
      </c>
      <c r="C33" s="95">
        <f>C32</f>
        <v>0</v>
      </c>
      <c r="D33" s="95"/>
      <c r="E33" s="95">
        <f>$B33      +$C33      +$D33</f>
        <v>2306000</v>
      </c>
      <c r="F33" s="96">
        <f t="shared" ref="F33:O33" si="17">F32</f>
        <v>2306000</v>
      </c>
      <c r="G33" s="97">
        <f t="shared" si="17"/>
        <v>577000</v>
      </c>
      <c r="H33" s="96">
        <f t="shared" si="17"/>
        <v>565000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565000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24.501300954032956</v>
      </c>
      <c r="U33" s="54">
        <f>IF($E33   =0,0,($Q33   /$E33   )*100)</f>
        <v>0</v>
      </c>
      <c r="V33" s="96">
        <f>V32</f>
        <v>0</v>
      </c>
      <c r="W33" s="97" t="s">
        <v>36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2.95" customHeight="1" x14ac:dyDescent="0.2">
      <c r="A36" s="47" t="s">
        <v>60</v>
      </c>
      <c r="B36" s="92"/>
      <c r="C36" s="92"/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2.95" customHeight="1" x14ac:dyDescent="0.2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2.95" customHeight="1" x14ac:dyDescent="0.2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2.95" customHeight="1" x14ac:dyDescent="0.2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2.95" customHeight="1" x14ac:dyDescent="0.2">
      <c r="A40" s="51" t="s">
        <v>42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2.95" customHeight="1" x14ac:dyDescent="0.2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2.95" customHeight="1" x14ac:dyDescent="0.2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2.95" customHeight="1" x14ac:dyDescent="0.2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2.95" customHeight="1" x14ac:dyDescent="0.2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2.95" hidden="1" customHeight="1" x14ac:dyDescent="0.2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2.95" customHeight="1" x14ac:dyDescent="0.2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2.95" customHeight="1" x14ac:dyDescent="0.2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2.95" customHeight="1" x14ac:dyDescent="0.2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2.95" customHeight="1" x14ac:dyDescent="0.2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2.95" customHeight="1" x14ac:dyDescent="0.2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2.95" customHeight="1" x14ac:dyDescent="0.2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2.95" hidden="1" customHeight="1" x14ac:dyDescent="0.2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2.95" hidden="1" customHeight="1" x14ac:dyDescent="0.2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2.95" customHeight="1" x14ac:dyDescent="0.2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2.95" customHeight="1" x14ac:dyDescent="0.2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2.95" customHeight="1" x14ac:dyDescent="0.2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2.95" customHeight="1" x14ac:dyDescent="0.2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5947000</v>
      </c>
      <c r="C67" s="104">
        <f>SUM(C9:C14,C17:C23,C26:C29,C32,C35:C39,C42:C52,C55:C58,C61:C65)</f>
        <v>0</v>
      </c>
      <c r="D67" s="104"/>
      <c r="E67" s="104">
        <f t="shared" si="35"/>
        <v>5947000</v>
      </c>
      <c r="F67" s="105">
        <f t="shared" ref="F67:O67" si="43">SUM(F9:F14,F17:F23,F26:F29,F32,F35:F39,F42:F52,F55:F58,F61:F65)</f>
        <v>5947000</v>
      </c>
      <c r="G67" s="106">
        <f t="shared" si="43"/>
        <v>1577000</v>
      </c>
      <c r="H67" s="105">
        <f t="shared" si="43"/>
        <v>1417000</v>
      </c>
      <c r="I67" s="106">
        <f t="shared" si="43"/>
        <v>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1417000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23.827139734319825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0</v>
      </c>
      <c r="V67" s="105">
        <f>SUM(V9:V14,V17:V23,V26:V29,V32,V35:V39,V42:V52,V55:V58,V61:V65)</f>
        <v>0</v>
      </c>
      <c r="W67" s="106" t="s">
        <v>36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/>
      <c r="C69" s="92"/>
      <c r="D69" s="92"/>
      <c r="E69" s="92">
        <f>$B69      +$C69      +$D69</f>
        <v>0</v>
      </c>
      <c r="F69" s="93">
        <v>0</v>
      </c>
      <c r="G69" s="94">
        <v>0</v>
      </c>
      <c r="H69" s="93"/>
      <c r="I69" s="94"/>
      <c r="J69" s="93"/>
      <c r="K69" s="94"/>
      <c r="L69" s="93"/>
      <c r="M69" s="94"/>
      <c r="N69" s="93"/>
      <c r="O69" s="94"/>
      <c r="P69" s="93">
        <f>$H69      +$J69      +$L69      +$N69</f>
        <v>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0</v>
      </c>
      <c r="U69" s="50">
        <f>IF(($E69      =0),0,(($Q69      /$E69      )*100))</f>
        <v>0</v>
      </c>
      <c r="V69" s="93">
        <v>0</v>
      </c>
      <c r="W69" s="94" t="s">
        <v>36</v>
      </c>
    </row>
    <row r="70" spans="1:23" ht="12.95" customHeight="1" x14ac:dyDescent="0.2">
      <c r="A70" s="56" t="s">
        <v>42</v>
      </c>
      <c r="B70" s="101">
        <f>B69</f>
        <v>0</v>
      </c>
      <c r="C70" s="101">
        <f>C69</f>
        <v>0</v>
      </c>
      <c r="D70" s="101"/>
      <c r="E70" s="101">
        <f>$B70      +$C70      +$D70</f>
        <v>0</v>
      </c>
      <c r="F70" s="102">
        <f t="shared" ref="F70:O70" si="44">F69</f>
        <v>0</v>
      </c>
      <c r="G70" s="103">
        <f t="shared" si="44"/>
        <v>0</v>
      </c>
      <c r="H70" s="102">
        <f t="shared" si="44"/>
        <v>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0</v>
      </c>
      <c r="U70" s="59">
        <f>IF($E70   =0,0,($Q70   /$E70 )*100)</f>
        <v>0</v>
      </c>
      <c r="V70" s="102">
        <f>V69</f>
        <v>0</v>
      </c>
      <c r="W70" s="103" t="s">
        <v>36</v>
      </c>
    </row>
    <row r="71" spans="1:23" ht="12.95" customHeight="1" x14ac:dyDescent="0.2">
      <c r="A71" s="60" t="s">
        <v>87</v>
      </c>
      <c r="B71" s="104">
        <f>B69</f>
        <v>0</v>
      </c>
      <c r="C71" s="104">
        <f>C69</f>
        <v>0</v>
      </c>
      <c r="D71" s="104"/>
      <c r="E71" s="104">
        <f>$B71      +$C71      +$D71</f>
        <v>0</v>
      </c>
      <c r="F71" s="105">
        <f t="shared" ref="F71:O71" si="45">F69</f>
        <v>0</v>
      </c>
      <c r="G71" s="106">
        <f t="shared" si="45"/>
        <v>0</v>
      </c>
      <c r="H71" s="105">
        <f t="shared" si="45"/>
        <v>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0</v>
      </c>
      <c r="U71" s="65">
        <f>IF($E71   =0,0,($Q71   /$E71   )*100)</f>
        <v>0</v>
      </c>
      <c r="V71" s="105">
        <f>V69</f>
        <v>0</v>
      </c>
      <c r="W71" s="106" t="s">
        <v>36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5947000</v>
      </c>
      <c r="C72" s="104">
        <f>SUM(C9:C14,C17:C23,C26:C29,C32,C35:C39,C42:C52,C55:C58,C61:C65,C69)</f>
        <v>0</v>
      </c>
      <c r="D72" s="104"/>
      <c r="E72" s="104">
        <f>$B72      +$C72      +$D72</f>
        <v>5947000</v>
      </c>
      <c r="F72" s="105">
        <f t="shared" ref="F72:O72" si="46">SUM(F9:F14,F17:F23,F26:F29,F32,F35:F39,F42:F52,F55:F58,F61:F65,F69)</f>
        <v>5947000</v>
      </c>
      <c r="G72" s="106">
        <f t="shared" si="46"/>
        <v>1577000</v>
      </c>
      <c r="H72" s="105">
        <f t="shared" si="46"/>
        <v>1417000</v>
      </c>
      <c r="I72" s="106">
        <f t="shared" si="46"/>
        <v>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1417000</v>
      </c>
      <c r="Q72" s="106">
        <f>$I72      +$K72      +$M72      +$O72</f>
        <v>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23.827139734319825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0</v>
      </c>
      <c r="V72" s="105">
        <f>SUM(V9:V14,V17:V23,V26:V29,V32,V35:V39,V42:V52,V55:V58,V61:V65,V69)</f>
        <v>0</v>
      </c>
      <c r="W72" s="106" t="s">
        <v>36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133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134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135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136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137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138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139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140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141</v>
      </c>
    </row>
    <row r="116" spans="1:23" x14ac:dyDescent="0.2">
      <c r="A116" s="29" t="s">
        <v>142</v>
      </c>
    </row>
    <row r="117" spans="1:23" x14ac:dyDescent="0.2">
      <c r="A117" s="29" t="s">
        <v>143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144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145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146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0SZJXwa66/xPHgINB8oCCFNWN368Ji2mYEEq5tONaKxYlBjADvfAo6Osu9ZeuoUPvDsfXVsFewh8b8ttZzoKZA==" saltValue="eGgCj+V2o+AKAyfIxw7b/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115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2.95" customHeight="1" x14ac:dyDescent="0.2">
      <c r="A10" s="47" t="s">
        <v>37</v>
      </c>
      <c r="B10" s="92">
        <v>2900000</v>
      </c>
      <c r="C10" s="92"/>
      <c r="D10" s="92"/>
      <c r="E10" s="92">
        <f t="shared" ref="E10:E15" si="0">$B10      +$C10      +$D10</f>
        <v>2900000</v>
      </c>
      <c r="F10" s="93">
        <v>2900000</v>
      </c>
      <c r="G10" s="94">
        <v>2900000</v>
      </c>
      <c r="H10" s="93">
        <v>50000</v>
      </c>
      <c r="I10" s="94">
        <v>2086492</v>
      </c>
      <c r="J10" s="93"/>
      <c r="K10" s="94"/>
      <c r="L10" s="93"/>
      <c r="M10" s="94"/>
      <c r="N10" s="93"/>
      <c r="O10" s="94"/>
      <c r="P10" s="93">
        <f t="shared" ref="P10:P15" si="1">$H10      +$J10      +$L10      +$N10</f>
        <v>50000</v>
      </c>
      <c r="Q10" s="94">
        <f t="shared" ref="Q10:Q15" si="2">$I10      +$K10      +$M10      +$O10</f>
        <v>2086492</v>
      </c>
      <c r="R10" s="48">
        <f t="shared" ref="R10:R15" si="3">IF(($H10      =0),0,((($H10      -$H10      )/$H10      )*100))</f>
        <v>0</v>
      </c>
      <c r="S10" s="49">
        <f t="shared" ref="S10:S15" si="4">IF(($I10      =0),0,((($I10      -$I10      )/$I10      )*100))</f>
        <v>0</v>
      </c>
      <c r="T10" s="48">
        <f t="shared" ref="T10:T14" si="5">IF(($E10      =0),0,(($P10      /$E10      )*100))</f>
        <v>1.7241379310344827</v>
      </c>
      <c r="U10" s="50">
        <f t="shared" ref="U10:U14" si="6">IF(($E10      =0),0,(($Q10      /$E10      )*100))</f>
        <v>71.948000000000008</v>
      </c>
      <c r="V10" s="93">
        <v>0</v>
      </c>
      <c r="W10" s="94" t="s">
        <v>36</v>
      </c>
    </row>
    <row r="11" spans="1:23" ht="12.95" customHeight="1" x14ac:dyDescent="0.2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2.95" customHeight="1" x14ac:dyDescent="0.2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2.95" customHeight="1" x14ac:dyDescent="0.2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2.95" customHeight="1" x14ac:dyDescent="0.2">
      <c r="A14" s="47" t="s">
        <v>41</v>
      </c>
      <c r="B14" s="92">
        <v>500000</v>
      </c>
      <c r="C14" s="92"/>
      <c r="D14" s="92"/>
      <c r="E14" s="92">
        <f t="shared" si="0"/>
        <v>500000</v>
      </c>
      <c r="F14" s="93">
        <v>500000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2.95" customHeight="1" x14ac:dyDescent="0.2">
      <c r="A15" s="51" t="s">
        <v>42</v>
      </c>
      <c r="B15" s="95">
        <f>SUM(B9:B14)</f>
        <v>3400000</v>
      </c>
      <c r="C15" s="95">
        <f>SUM(C9:C14)</f>
        <v>0</v>
      </c>
      <c r="D15" s="95"/>
      <c r="E15" s="95">
        <f t="shared" si="0"/>
        <v>3400000</v>
      </c>
      <c r="F15" s="96">
        <f t="shared" ref="F15:O15" si="7">SUM(F9:F14)</f>
        <v>3400000</v>
      </c>
      <c r="G15" s="97">
        <f t="shared" si="7"/>
        <v>2900000</v>
      </c>
      <c r="H15" s="96">
        <f t="shared" si="7"/>
        <v>50000</v>
      </c>
      <c r="I15" s="97">
        <f t="shared" si="7"/>
        <v>2086492</v>
      </c>
      <c r="J15" s="96">
        <f t="shared" si="7"/>
        <v>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50000</v>
      </c>
      <c r="Q15" s="97">
        <f t="shared" si="2"/>
        <v>2086492</v>
      </c>
      <c r="R15" s="52">
        <f t="shared" si="3"/>
        <v>0</v>
      </c>
      <c r="S15" s="53">
        <f t="shared" si="4"/>
        <v>0</v>
      </c>
      <c r="T15" s="52">
        <f>IF((SUM($E9:$E13))=0,0,(P15/(SUM($E9:$E13))*100))</f>
        <v>1.7241379310344827</v>
      </c>
      <c r="U15" s="54">
        <f>IF((SUM($E9:$E13))=0,0,(Q15/(SUM($E9:$E13))*100))</f>
        <v>71.948000000000008</v>
      </c>
      <c r="V15" s="96">
        <f>SUM(V9:V14)</f>
        <v>0</v>
      </c>
      <c r="W15" s="97" t="s">
        <v>36</v>
      </c>
    </row>
    <row r="16" spans="1:23" ht="12.95" customHeight="1" x14ac:dyDescent="0.2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=0),0,((($H17      -$H17      )/$H17      )*100))</f>
        <v>0</v>
      </c>
      <c r="S17" s="49">
        <f t="shared" ref="S17:S24" si="12">IF(($I17      =0),0,((($I17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2.95" customHeight="1" x14ac:dyDescent="0.2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2.95" customHeight="1" x14ac:dyDescent="0.2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2.95" customHeight="1" x14ac:dyDescent="0.2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2.95" customHeight="1" x14ac:dyDescent="0.2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2.95" customHeight="1" x14ac:dyDescent="0.2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2.95" customHeight="1" x14ac:dyDescent="0.2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2.95" customHeight="1" x14ac:dyDescent="0.2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2.95" customHeight="1" x14ac:dyDescent="0.2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2.95" customHeight="1" x14ac:dyDescent="0.2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2.95" customHeight="1" x14ac:dyDescent="0.2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2874000</v>
      </c>
      <c r="C32" s="92"/>
      <c r="D32" s="92"/>
      <c r="E32" s="92">
        <f>$B32      +$C32      +$D32</f>
        <v>2874000</v>
      </c>
      <c r="F32" s="93">
        <v>2874000</v>
      </c>
      <c r="G32" s="94">
        <v>719000</v>
      </c>
      <c r="H32" s="93"/>
      <c r="I32" s="94">
        <v>900723</v>
      </c>
      <c r="J32" s="93"/>
      <c r="K32" s="94"/>
      <c r="L32" s="93"/>
      <c r="M32" s="94"/>
      <c r="N32" s="93"/>
      <c r="O32" s="94"/>
      <c r="P32" s="93">
        <f>$H32      +$J32      +$L32      +$N32</f>
        <v>0</v>
      </c>
      <c r="Q32" s="94">
        <f>$I32      +$K32      +$M32      +$O32</f>
        <v>900723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0</v>
      </c>
      <c r="U32" s="50">
        <f>IF(($E32      =0),0,(($Q32      /$E32      )*100))</f>
        <v>31.340396659707725</v>
      </c>
      <c r="V32" s="93">
        <v>0</v>
      </c>
      <c r="W32" s="94" t="s">
        <v>36</v>
      </c>
    </row>
    <row r="33" spans="1:23" ht="12.95" customHeight="1" x14ac:dyDescent="0.2">
      <c r="A33" s="51" t="s">
        <v>42</v>
      </c>
      <c r="B33" s="95">
        <f>B32</f>
        <v>2874000</v>
      </c>
      <c r="C33" s="95">
        <f>C32</f>
        <v>0</v>
      </c>
      <c r="D33" s="95"/>
      <c r="E33" s="95">
        <f>$B33      +$C33      +$D33</f>
        <v>2874000</v>
      </c>
      <c r="F33" s="96">
        <f t="shared" ref="F33:O33" si="17">F32</f>
        <v>2874000</v>
      </c>
      <c r="G33" s="97">
        <f t="shared" si="17"/>
        <v>719000</v>
      </c>
      <c r="H33" s="96">
        <f t="shared" si="17"/>
        <v>0</v>
      </c>
      <c r="I33" s="97">
        <f t="shared" si="17"/>
        <v>900723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0</v>
      </c>
      <c r="Q33" s="97">
        <f>$I33      +$K33      +$M33      +$O33</f>
        <v>900723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0</v>
      </c>
      <c r="U33" s="54">
        <f>IF($E33   =0,0,($Q33   /$E33   )*100)</f>
        <v>31.340396659707725</v>
      </c>
      <c r="V33" s="96">
        <f>V32</f>
        <v>0</v>
      </c>
      <c r="W33" s="97" t="s">
        <v>36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2.95" customHeight="1" x14ac:dyDescent="0.2">
      <c r="A36" s="47" t="s">
        <v>60</v>
      </c>
      <c r="B36" s="92">
        <v>21192000</v>
      </c>
      <c r="C36" s="92"/>
      <c r="D36" s="92"/>
      <c r="E36" s="92">
        <f t="shared" si="18"/>
        <v>21192000</v>
      </c>
      <c r="F36" s="93">
        <v>21192000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2.95" customHeight="1" x14ac:dyDescent="0.2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2.95" customHeight="1" x14ac:dyDescent="0.2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2.95" customHeight="1" x14ac:dyDescent="0.2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2.95" customHeight="1" x14ac:dyDescent="0.2">
      <c r="A40" s="51" t="s">
        <v>42</v>
      </c>
      <c r="B40" s="95">
        <f>SUM(B35:B39)</f>
        <v>21192000</v>
      </c>
      <c r="C40" s="95">
        <f>SUM(C35:C39)</f>
        <v>0</v>
      </c>
      <c r="D40" s="95"/>
      <c r="E40" s="95">
        <f t="shared" si="18"/>
        <v>21192000</v>
      </c>
      <c r="F40" s="96">
        <f t="shared" ref="F40:O40" si="25">SUM(F35:F39)</f>
        <v>21192000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2.95" customHeight="1" x14ac:dyDescent="0.2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2.95" customHeight="1" x14ac:dyDescent="0.2">
      <c r="A44" s="47" t="s">
        <v>67</v>
      </c>
      <c r="B44" s="92">
        <v>30338000</v>
      </c>
      <c r="C44" s="92"/>
      <c r="D44" s="92"/>
      <c r="E44" s="92">
        <f t="shared" si="26"/>
        <v>30338000</v>
      </c>
      <c r="F44" s="93">
        <v>30338000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2.95" customHeight="1" x14ac:dyDescent="0.2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2.95" customHeight="1" x14ac:dyDescent="0.2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2.95" hidden="1" customHeight="1" x14ac:dyDescent="0.2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2.95" customHeight="1" x14ac:dyDescent="0.2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2.95" customHeight="1" x14ac:dyDescent="0.2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2.95" customHeight="1" x14ac:dyDescent="0.2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2.95" customHeight="1" x14ac:dyDescent="0.2">
      <c r="A51" s="47" t="s">
        <v>74</v>
      </c>
      <c r="B51" s="92">
        <v>30000000</v>
      </c>
      <c r="C51" s="92"/>
      <c r="D51" s="92"/>
      <c r="E51" s="92">
        <f t="shared" si="26"/>
        <v>30000000</v>
      </c>
      <c r="F51" s="93">
        <v>30000000</v>
      </c>
      <c r="G51" s="94">
        <v>5000000</v>
      </c>
      <c r="H51" s="93">
        <v>5000000</v>
      </c>
      <c r="I51" s="94"/>
      <c r="J51" s="93"/>
      <c r="K51" s="94"/>
      <c r="L51" s="93"/>
      <c r="M51" s="94"/>
      <c r="N51" s="93"/>
      <c r="O51" s="94"/>
      <c r="P51" s="93">
        <f t="shared" si="27"/>
        <v>5000000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16.666666666666664</v>
      </c>
      <c r="U51" s="50">
        <f t="shared" si="32"/>
        <v>0</v>
      </c>
      <c r="V51" s="93">
        <v>0</v>
      </c>
      <c r="W51" s="94" t="s">
        <v>36</v>
      </c>
    </row>
    <row r="52" spans="1:23" ht="12.95" customHeight="1" x14ac:dyDescent="0.2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2.95" customHeight="1" x14ac:dyDescent="0.2">
      <c r="A53" s="51" t="s">
        <v>42</v>
      </c>
      <c r="B53" s="95">
        <f>SUM(B42:B52)</f>
        <v>60338000</v>
      </c>
      <c r="C53" s="95">
        <f>SUM(C42:C52)</f>
        <v>0</v>
      </c>
      <c r="D53" s="95"/>
      <c r="E53" s="95">
        <f t="shared" si="26"/>
        <v>60338000</v>
      </c>
      <c r="F53" s="96">
        <f t="shared" ref="F53:O53" si="33">SUM(F42:F52)</f>
        <v>60338000</v>
      </c>
      <c r="G53" s="97">
        <f t="shared" si="33"/>
        <v>5000000</v>
      </c>
      <c r="H53" s="96">
        <f t="shared" si="33"/>
        <v>5000000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5000000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16.666666666666664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2.95" customHeight="1" x14ac:dyDescent="0.2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2.95" hidden="1" customHeight="1" x14ac:dyDescent="0.2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2.95" hidden="1" customHeight="1" x14ac:dyDescent="0.2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2.95" customHeight="1" x14ac:dyDescent="0.2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2.95" customHeight="1" x14ac:dyDescent="0.2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2.95" customHeight="1" x14ac:dyDescent="0.2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2.95" customHeight="1" x14ac:dyDescent="0.2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87804000</v>
      </c>
      <c r="C67" s="104">
        <f>SUM(C9:C14,C17:C23,C26:C29,C32,C35:C39,C42:C52,C55:C58,C61:C65)</f>
        <v>0</v>
      </c>
      <c r="D67" s="104"/>
      <c r="E67" s="104">
        <f t="shared" si="35"/>
        <v>87804000</v>
      </c>
      <c r="F67" s="105">
        <f t="shared" ref="F67:O67" si="43">SUM(F9:F14,F17:F23,F26:F29,F32,F35:F39,F42:F52,F55:F58,F61:F65)</f>
        <v>87804000</v>
      </c>
      <c r="G67" s="106">
        <f t="shared" si="43"/>
        <v>8619000</v>
      </c>
      <c r="H67" s="105">
        <f t="shared" si="43"/>
        <v>5050000</v>
      </c>
      <c r="I67" s="106">
        <f t="shared" si="43"/>
        <v>2987215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5050000</v>
      </c>
      <c r="Q67" s="106">
        <f t="shared" si="37"/>
        <v>2987215</v>
      </c>
      <c r="R67" s="61">
        <f t="shared" si="38"/>
        <v>0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14.116397383574665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8.3502403980544528</v>
      </c>
      <c r="V67" s="105">
        <f>SUM(V9:V14,V17:V23,V26:V29,V32,V35:V39,V42:V52,V55:V58,V61:V65)</f>
        <v>0</v>
      </c>
      <c r="W67" s="106" t="s">
        <v>36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137728000</v>
      </c>
      <c r="C69" s="92"/>
      <c r="D69" s="92"/>
      <c r="E69" s="92">
        <f>$B69      +$C69      +$D69</f>
        <v>137728000</v>
      </c>
      <c r="F69" s="93">
        <v>137728000</v>
      </c>
      <c r="G69" s="94">
        <v>97288000</v>
      </c>
      <c r="H69" s="93">
        <v>59917000</v>
      </c>
      <c r="I69" s="94">
        <v>67939637</v>
      </c>
      <c r="J69" s="93"/>
      <c r="K69" s="94"/>
      <c r="L69" s="93"/>
      <c r="M69" s="94"/>
      <c r="N69" s="93"/>
      <c r="O69" s="94"/>
      <c r="P69" s="93">
        <f>$H69      +$J69      +$L69      +$N69</f>
        <v>59917000</v>
      </c>
      <c r="Q69" s="94">
        <f>$I69      +$K69      +$M69      +$O69</f>
        <v>67939637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43.503862685873607</v>
      </c>
      <c r="U69" s="50">
        <f>IF(($E69      =0),0,(($Q69      /$E69      )*100))</f>
        <v>49.32884889056691</v>
      </c>
      <c r="V69" s="93">
        <v>0</v>
      </c>
      <c r="W69" s="94" t="s">
        <v>36</v>
      </c>
    </row>
    <row r="70" spans="1:23" ht="12.95" customHeight="1" x14ac:dyDescent="0.2">
      <c r="A70" s="56" t="s">
        <v>42</v>
      </c>
      <c r="B70" s="101">
        <f>B69</f>
        <v>137728000</v>
      </c>
      <c r="C70" s="101">
        <f>C69</f>
        <v>0</v>
      </c>
      <c r="D70" s="101"/>
      <c r="E70" s="101">
        <f>$B70      +$C70      +$D70</f>
        <v>137728000</v>
      </c>
      <c r="F70" s="102">
        <f t="shared" ref="F70:O70" si="44">F69</f>
        <v>137728000</v>
      </c>
      <c r="G70" s="103">
        <f t="shared" si="44"/>
        <v>97288000</v>
      </c>
      <c r="H70" s="102">
        <f t="shared" si="44"/>
        <v>59917000</v>
      </c>
      <c r="I70" s="103">
        <f t="shared" si="44"/>
        <v>67939637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59917000</v>
      </c>
      <c r="Q70" s="103">
        <f>$I70      +$K70      +$M70      +$O70</f>
        <v>67939637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43.503862685873607</v>
      </c>
      <c r="U70" s="59">
        <f>IF($E70   =0,0,($Q70   /$E70 )*100)</f>
        <v>49.32884889056691</v>
      </c>
      <c r="V70" s="102">
        <f>V69</f>
        <v>0</v>
      </c>
      <c r="W70" s="103" t="s">
        <v>36</v>
      </c>
    </row>
    <row r="71" spans="1:23" ht="12.95" customHeight="1" x14ac:dyDescent="0.2">
      <c r="A71" s="60" t="s">
        <v>87</v>
      </c>
      <c r="B71" s="104">
        <f>B69</f>
        <v>137728000</v>
      </c>
      <c r="C71" s="104">
        <f>C69</f>
        <v>0</v>
      </c>
      <c r="D71" s="104"/>
      <c r="E71" s="104">
        <f>$B71      +$C71      +$D71</f>
        <v>137728000</v>
      </c>
      <c r="F71" s="105">
        <f t="shared" ref="F71:O71" si="45">F69</f>
        <v>137728000</v>
      </c>
      <c r="G71" s="106">
        <f t="shared" si="45"/>
        <v>97288000</v>
      </c>
      <c r="H71" s="105">
        <f t="shared" si="45"/>
        <v>59917000</v>
      </c>
      <c r="I71" s="106">
        <f t="shared" si="45"/>
        <v>67939637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59917000</v>
      </c>
      <c r="Q71" s="106">
        <f>$I71      +$K71      +$M71      +$O71</f>
        <v>67939637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43.503862685873607</v>
      </c>
      <c r="U71" s="65">
        <f>IF($E71   =0,0,($Q71   /$E71   )*100)</f>
        <v>49.32884889056691</v>
      </c>
      <c r="V71" s="105">
        <f>V69</f>
        <v>0</v>
      </c>
      <c r="W71" s="106" t="s">
        <v>36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225532000</v>
      </c>
      <c r="C72" s="104">
        <f>SUM(C9:C14,C17:C23,C26:C29,C32,C35:C39,C42:C52,C55:C58,C61:C65,C69)</f>
        <v>0</v>
      </c>
      <c r="D72" s="104"/>
      <c r="E72" s="104">
        <f>$B72      +$C72      +$D72</f>
        <v>225532000</v>
      </c>
      <c r="F72" s="105">
        <f t="shared" ref="F72:O72" si="46">SUM(F9:F14,F17:F23,F26:F29,F32,F35:F39,F42:F52,F55:F58,F61:F65,F69)</f>
        <v>225532000</v>
      </c>
      <c r="G72" s="106">
        <f t="shared" si="46"/>
        <v>105907000</v>
      </c>
      <c r="H72" s="105">
        <f t="shared" si="46"/>
        <v>64967000</v>
      </c>
      <c r="I72" s="106">
        <f t="shared" si="46"/>
        <v>70926852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64967000</v>
      </c>
      <c r="Q72" s="106">
        <f>$I72      +$K72      +$M72      +$O72</f>
        <v>70926852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37.444525135156944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40.879558737075079</v>
      </c>
      <c r="V72" s="105">
        <f>SUM(V9:V14,V17:V23,V26:V29,V32,V35:V39,V42:V52,V55:V58,V61:V65,V69)</f>
        <v>0</v>
      </c>
      <c r="W72" s="106" t="s">
        <v>36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133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134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135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136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137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138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139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140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141</v>
      </c>
    </row>
    <row r="116" spans="1:23" x14ac:dyDescent="0.2">
      <c r="A116" s="29" t="s">
        <v>142</v>
      </c>
    </row>
    <row r="117" spans="1:23" x14ac:dyDescent="0.2">
      <c r="A117" s="29" t="s">
        <v>143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144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145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146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cxcge2Noa/Pj8oUzbhF7RinnjQe3YbP3iQTcjZUWsJamUUgJH3NfCNJq/PLqZHrGauY5FiiEbXdGUcUe6DX2vw==" saltValue="Mo3alKYvHaP9Lg3xIM9cg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116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2.95" customHeight="1" x14ac:dyDescent="0.2">
      <c r="A10" s="47" t="s">
        <v>37</v>
      </c>
      <c r="B10" s="92">
        <v>2900000</v>
      </c>
      <c r="C10" s="92"/>
      <c r="D10" s="92"/>
      <c r="E10" s="92">
        <f t="shared" ref="E10:E15" si="0">$B10      +$C10      +$D10</f>
        <v>2900000</v>
      </c>
      <c r="F10" s="93">
        <v>2900000</v>
      </c>
      <c r="G10" s="94">
        <v>2900000</v>
      </c>
      <c r="H10" s="93">
        <v>44000</v>
      </c>
      <c r="I10" s="94">
        <v>141220</v>
      </c>
      <c r="J10" s="93"/>
      <c r="K10" s="94"/>
      <c r="L10" s="93"/>
      <c r="M10" s="94"/>
      <c r="N10" s="93"/>
      <c r="O10" s="94"/>
      <c r="P10" s="93">
        <f t="shared" ref="P10:P15" si="1">$H10      +$J10      +$L10      +$N10</f>
        <v>44000</v>
      </c>
      <c r="Q10" s="94">
        <f t="shared" ref="Q10:Q15" si="2">$I10      +$K10      +$M10      +$O10</f>
        <v>141220</v>
      </c>
      <c r="R10" s="48">
        <f t="shared" ref="R10:R15" si="3">IF(($H10      =0),0,((($H10      -$H10      )/$H10      )*100))</f>
        <v>0</v>
      </c>
      <c r="S10" s="49">
        <f t="shared" ref="S10:S15" si="4">IF(($I10      =0),0,((($I10      -$I10      )/$I10      )*100))</f>
        <v>0</v>
      </c>
      <c r="T10" s="48">
        <f t="shared" ref="T10:T14" si="5">IF(($E10      =0),0,(($P10      /$E10      )*100))</f>
        <v>1.5172413793103448</v>
      </c>
      <c r="U10" s="50">
        <f t="shared" ref="U10:U14" si="6">IF(($E10      =0),0,(($Q10      /$E10      )*100))</f>
        <v>4.8696551724137924</v>
      </c>
      <c r="V10" s="93">
        <v>0</v>
      </c>
      <c r="W10" s="94" t="s">
        <v>36</v>
      </c>
    </row>
    <row r="11" spans="1:23" ht="12.95" customHeight="1" x14ac:dyDescent="0.2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2.95" customHeight="1" x14ac:dyDescent="0.2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2.95" customHeight="1" x14ac:dyDescent="0.2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2.95" customHeight="1" x14ac:dyDescent="0.2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2.95" customHeight="1" x14ac:dyDescent="0.2">
      <c r="A15" s="51" t="s">
        <v>42</v>
      </c>
      <c r="B15" s="95">
        <f>SUM(B9:B14)</f>
        <v>2900000</v>
      </c>
      <c r="C15" s="95">
        <f>SUM(C9:C14)</f>
        <v>0</v>
      </c>
      <c r="D15" s="95"/>
      <c r="E15" s="95">
        <f t="shared" si="0"/>
        <v>2900000</v>
      </c>
      <c r="F15" s="96">
        <f t="shared" ref="F15:O15" si="7">SUM(F9:F14)</f>
        <v>2900000</v>
      </c>
      <c r="G15" s="97">
        <f t="shared" si="7"/>
        <v>2900000</v>
      </c>
      <c r="H15" s="96">
        <f t="shared" si="7"/>
        <v>44000</v>
      </c>
      <c r="I15" s="97">
        <f t="shared" si="7"/>
        <v>141220</v>
      </c>
      <c r="J15" s="96">
        <f t="shared" si="7"/>
        <v>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44000</v>
      </c>
      <c r="Q15" s="97">
        <f t="shared" si="2"/>
        <v>141220</v>
      </c>
      <c r="R15" s="52">
        <f t="shared" si="3"/>
        <v>0</v>
      </c>
      <c r="S15" s="53">
        <f t="shared" si="4"/>
        <v>0</v>
      </c>
      <c r="T15" s="52">
        <f>IF((SUM($E9:$E13))=0,0,(P15/(SUM($E9:$E13))*100))</f>
        <v>1.5172413793103448</v>
      </c>
      <c r="U15" s="54">
        <f>IF((SUM($E9:$E13))=0,0,(Q15/(SUM($E9:$E13))*100))</f>
        <v>4.8696551724137924</v>
      </c>
      <c r="V15" s="96">
        <f>SUM(V9:V14)</f>
        <v>0</v>
      </c>
      <c r="W15" s="97" t="s">
        <v>36</v>
      </c>
    </row>
    <row r="16" spans="1:23" ht="12.95" customHeight="1" x14ac:dyDescent="0.2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=0),0,((($H17      -$H17      )/$H17      )*100))</f>
        <v>0</v>
      </c>
      <c r="S17" s="49">
        <f t="shared" ref="S17:S24" si="12">IF(($I17      =0),0,((($I17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2.95" customHeight="1" x14ac:dyDescent="0.2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2.95" customHeight="1" x14ac:dyDescent="0.2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2.95" customHeight="1" x14ac:dyDescent="0.2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2.95" customHeight="1" x14ac:dyDescent="0.2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2.95" customHeight="1" x14ac:dyDescent="0.2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2.95" customHeight="1" x14ac:dyDescent="0.2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2.95" customHeight="1" x14ac:dyDescent="0.2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2.95" customHeight="1" x14ac:dyDescent="0.2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2.95" customHeight="1" x14ac:dyDescent="0.2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2.95" customHeight="1" x14ac:dyDescent="0.2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978000</v>
      </c>
      <c r="C32" s="92"/>
      <c r="D32" s="92"/>
      <c r="E32" s="92">
        <f>$B32      +$C32      +$D32</f>
        <v>978000</v>
      </c>
      <c r="F32" s="93">
        <v>978000</v>
      </c>
      <c r="G32" s="94">
        <v>244000</v>
      </c>
      <c r="H32" s="93">
        <v>244000</v>
      </c>
      <c r="I32" s="94">
        <v>244000</v>
      </c>
      <c r="J32" s="93"/>
      <c r="K32" s="94"/>
      <c r="L32" s="93"/>
      <c r="M32" s="94"/>
      <c r="N32" s="93"/>
      <c r="O32" s="94"/>
      <c r="P32" s="93">
        <f>$H32      +$J32      +$L32      +$N32</f>
        <v>244000</v>
      </c>
      <c r="Q32" s="94">
        <f>$I32      +$K32      +$M32      +$O32</f>
        <v>244000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24.948875255623722</v>
      </c>
      <c r="U32" s="50">
        <f>IF(($E32      =0),0,(($Q32      /$E32      )*100))</f>
        <v>24.948875255623722</v>
      </c>
      <c r="V32" s="93">
        <v>0</v>
      </c>
      <c r="W32" s="94" t="s">
        <v>36</v>
      </c>
    </row>
    <row r="33" spans="1:23" ht="12.95" customHeight="1" x14ac:dyDescent="0.2">
      <c r="A33" s="51" t="s">
        <v>42</v>
      </c>
      <c r="B33" s="95">
        <f>B32</f>
        <v>978000</v>
      </c>
      <c r="C33" s="95">
        <f>C32</f>
        <v>0</v>
      </c>
      <c r="D33" s="95"/>
      <c r="E33" s="95">
        <f>$B33      +$C33      +$D33</f>
        <v>978000</v>
      </c>
      <c r="F33" s="96">
        <f t="shared" ref="F33:O33" si="17">F32</f>
        <v>978000</v>
      </c>
      <c r="G33" s="97">
        <f t="shared" si="17"/>
        <v>244000</v>
      </c>
      <c r="H33" s="96">
        <f t="shared" si="17"/>
        <v>244000</v>
      </c>
      <c r="I33" s="97">
        <f t="shared" si="17"/>
        <v>244000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244000</v>
      </c>
      <c r="Q33" s="97">
        <f>$I33      +$K33      +$M33      +$O33</f>
        <v>244000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24.948875255623722</v>
      </c>
      <c r="U33" s="54">
        <f>IF($E33   =0,0,($Q33   /$E33   )*100)</f>
        <v>24.948875255623722</v>
      </c>
      <c r="V33" s="96">
        <f>V32</f>
        <v>0</v>
      </c>
      <c r="W33" s="97" t="s">
        <v>36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30150000</v>
      </c>
      <c r="C35" s="92"/>
      <c r="D35" s="92"/>
      <c r="E35" s="92">
        <f t="shared" ref="E35:E40" si="18">$B35      +$C35      +$D35</f>
        <v>30150000</v>
      </c>
      <c r="F35" s="93">
        <v>30150000</v>
      </c>
      <c r="G35" s="94">
        <v>0</v>
      </c>
      <c r="H35" s="93">
        <v>645000</v>
      </c>
      <c r="I35" s="94">
        <v>644715</v>
      </c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645000</v>
      </c>
      <c r="Q35" s="94">
        <f t="shared" ref="Q35:Q40" si="20">$I35      +$K35      +$M35      +$O35</f>
        <v>644715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2.1393034825870649</v>
      </c>
      <c r="U35" s="50">
        <f t="shared" ref="U35:U39" si="24">IF(($E35      =0),0,(($Q35      /$E35      )*100))</f>
        <v>2.138358208955224</v>
      </c>
      <c r="V35" s="93">
        <v>0</v>
      </c>
      <c r="W35" s="94" t="s">
        <v>36</v>
      </c>
    </row>
    <row r="36" spans="1:23" ht="12.95" customHeight="1" x14ac:dyDescent="0.2">
      <c r="A36" s="47" t="s">
        <v>60</v>
      </c>
      <c r="B36" s="92">
        <v>46860000</v>
      </c>
      <c r="C36" s="92"/>
      <c r="D36" s="92"/>
      <c r="E36" s="92">
        <f t="shared" si="18"/>
        <v>46860000</v>
      </c>
      <c r="F36" s="93">
        <v>46860000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2.95" customHeight="1" x14ac:dyDescent="0.2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2.95" customHeight="1" x14ac:dyDescent="0.2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2.95" customHeight="1" x14ac:dyDescent="0.2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2.95" customHeight="1" x14ac:dyDescent="0.2">
      <c r="A40" s="51" t="s">
        <v>42</v>
      </c>
      <c r="B40" s="95">
        <f>SUM(B35:B39)</f>
        <v>77010000</v>
      </c>
      <c r="C40" s="95">
        <f>SUM(C35:C39)</f>
        <v>0</v>
      </c>
      <c r="D40" s="95"/>
      <c r="E40" s="95">
        <f t="shared" si="18"/>
        <v>77010000</v>
      </c>
      <c r="F40" s="96">
        <f t="shared" ref="F40:O40" si="25">SUM(F35:F39)</f>
        <v>77010000</v>
      </c>
      <c r="G40" s="97">
        <f t="shared" si="25"/>
        <v>0</v>
      </c>
      <c r="H40" s="96">
        <f t="shared" si="25"/>
        <v>645000</v>
      </c>
      <c r="I40" s="97">
        <f t="shared" si="25"/>
        <v>644715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645000</v>
      </c>
      <c r="Q40" s="97">
        <f t="shared" si="20"/>
        <v>644715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2.1393034825870649</v>
      </c>
      <c r="U40" s="54">
        <f>IF((+$E35+$E38) =0,0,(Q40   /(+$E35+$E38) )*100)</f>
        <v>2.138358208955224</v>
      </c>
      <c r="V40" s="96">
        <f>SUM(V35:V39)</f>
        <v>0</v>
      </c>
      <c r="W40" s="97" t="s">
        <v>36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2.95" customHeight="1" x14ac:dyDescent="0.2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2.95" customHeight="1" x14ac:dyDescent="0.2">
      <c r="A44" s="47" t="s">
        <v>67</v>
      </c>
      <c r="B44" s="92">
        <v>134887000</v>
      </c>
      <c r="C44" s="92"/>
      <c r="D44" s="92"/>
      <c r="E44" s="92">
        <f t="shared" si="26"/>
        <v>134887000</v>
      </c>
      <c r="F44" s="93">
        <v>134887000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2.95" customHeight="1" x14ac:dyDescent="0.2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2.95" customHeight="1" x14ac:dyDescent="0.2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2.95" hidden="1" customHeight="1" x14ac:dyDescent="0.2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2.95" customHeight="1" x14ac:dyDescent="0.2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2.95" customHeight="1" x14ac:dyDescent="0.2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2.95" customHeight="1" x14ac:dyDescent="0.2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2.95" customHeight="1" x14ac:dyDescent="0.2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2.95" customHeight="1" x14ac:dyDescent="0.2">
      <c r="A52" s="47" t="s">
        <v>75</v>
      </c>
      <c r="B52" s="92">
        <v>20000000</v>
      </c>
      <c r="C52" s="92"/>
      <c r="D52" s="92"/>
      <c r="E52" s="92">
        <f t="shared" si="26"/>
        <v>20000000</v>
      </c>
      <c r="F52" s="93">
        <v>20000000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2.95" customHeight="1" x14ac:dyDescent="0.2">
      <c r="A53" s="51" t="s">
        <v>42</v>
      </c>
      <c r="B53" s="95">
        <f>SUM(B42:B52)</f>
        <v>154887000</v>
      </c>
      <c r="C53" s="95">
        <f>SUM(C42:C52)</f>
        <v>0</v>
      </c>
      <c r="D53" s="95"/>
      <c r="E53" s="95">
        <f t="shared" si="26"/>
        <v>154887000</v>
      </c>
      <c r="F53" s="96">
        <f t="shared" ref="F53:O53" si="33">SUM(F42:F52)</f>
        <v>154887000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2.95" customHeight="1" x14ac:dyDescent="0.2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2.95" hidden="1" customHeight="1" x14ac:dyDescent="0.2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2.95" hidden="1" customHeight="1" x14ac:dyDescent="0.2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2.95" customHeight="1" x14ac:dyDescent="0.2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2.95" customHeight="1" x14ac:dyDescent="0.2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2.95" customHeight="1" x14ac:dyDescent="0.2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2.95" customHeight="1" x14ac:dyDescent="0.2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235775000</v>
      </c>
      <c r="C67" s="104">
        <f>SUM(C9:C14,C17:C23,C26:C29,C32,C35:C39,C42:C52,C55:C58,C61:C65)</f>
        <v>0</v>
      </c>
      <c r="D67" s="104"/>
      <c r="E67" s="104">
        <f t="shared" si="35"/>
        <v>235775000</v>
      </c>
      <c r="F67" s="105">
        <f t="shared" ref="F67:O67" si="43">SUM(F9:F14,F17:F23,F26:F29,F32,F35:F39,F42:F52,F55:F58,F61:F65)</f>
        <v>235775000</v>
      </c>
      <c r="G67" s="106">
        <f t="shared" si="43"/>
        <v>3144000</v>
      </c>
      <c r="H67" s="105">
        <f t="shared" si="43"/>
        <v>933000</v>
      </c>
      <c r="I67" s="106">
        <f t="shared" si="43"/>
        <v>1029935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933000</v>
      </c>
      <c r="Q67" s="106">
        <f t="shared" si="37"/>
        <v>1029935</v>
      </c>
      <c r="R67" s="61">
        <f t="shared" si="38"/>
        <v>0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2.7418596449982369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3.0267279887151757</v>
      </c>
      <c r="V67" s="105">
        <f>SUM(V9:V14,V17:V23,V26:V29,V32,V35:V39,V42:V52,V55:V58,V61:V65)</f>
        <v>0</v>
      </c>
      <c r="W67" s="106" t="s">
        <v>36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339658000</v>
      </c>
      <c r="C69" s="92"/>
      <c r="D69" s="92"/>
      <c r="E69" s="92">
        <f>$B69      +$C69      +$D69</f>
        <v>339658000</v>
      </c>
      <c r="F69" s="93">
        <v>339658000</v>
      </c>
      <c r="G69" s="94">
        <v>89504000</v>
      </c>
      <c r="H69" s="93">
        <v>88601000</v>
      </c>
      <c r="I69" s="94">
        <v>76401962</v>
      </c>
      <c r="J69" s="93"/>
      <c r="K69" s="94"/>
      <c r="L69" s="93"/>
      <c r="M69" s="94"/>
      <c r="N69" s="93"/>
      <c r="O69" s="94"/>
      <c r="P69" s="93">
        <f>$H69      +$J69      +$L69      +$N69</f>
        <v>88601000</v>
      </c>
      <c r="Q69" s="94">
        <f>$I69      +$K69      +$M69      +$O69</f>
        <v>76401962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26.085356446778817</v>
      </c>
      <c r="U69" s="50">
        <f>IF(($E69      =0),0,(($Q69      /$E69      )*100))</f>
        <v>22.493791401939596</v>
      </c>
      <c r="V69" s="93">
        <v>0</v>
      </c>
      <c r="W69" s="94" t="s">
        <v>36</v>
      </c>
    </row>
    <row r="70" spans="1:23" ht="12.95" customHeight="1" x14ac:dyDescent="0.2">
      <c r="A70" s="56" t="s">
        <v>42</v>
      </c>
      <c r="B70" s="101">
        <f>B69</f>
        <v>339658000</v>
      </c>
      <c r="C70" s="101">
        <f>C69</f>
        <v>0</v>
      </c>
      <c r="D70" s="101"/>
      <c r="E70" s="101">
        <f>$B70      +$C70      +$D70</f>
        <v>339658000</v>
      </c>
      <c r="F70" s="102">
        <f t="shared" ref="F70:O70" si="44">F69</f>
        <v>339658000</v>
      </c>
      <c r="G70" s="103">
        <f t="shared" si="44"/>
        <v>89504000</v>
      </c>
      <c r="H70" s="102">
        <f t="shared" si="44"/>
        <v>88601000</v>
      </c>
      <c r="I70" s="103">
        <f t="shared" si="44"/>
        <v>76401962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88601000</v>
      </c>
      <c r="Q70" s="103">
        <f>$I70      +$K70      +$M70      +$O70</f>
        <v>76401962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26.085356446778817</v>
      </c>
      <c r="U70" s="59">
        <f>IF($E70   =0,0,($Q70   /$E70 )*100)</f>
        <v>22.493791401939596</v>
      </c>
      <c r="V70" s="102">
        <f>V69</f>
        <v>0</v>
      </c>
      <c r="W70" s="103" t="s">
        <v>36</v>
      </c>
    </row>
    <row r="71" spans="1:23" ht="12.95" customHeight="1" x14ac:dyDescent="0.2">
      <c r="A71" s="60" t="s">
        <v>87</v>
      </c>
      <c r="B71" s="104">
        <f>B69</f>
        <v>339658000</v>
      </c>
      <c r="C71" s="104">
        <f>C69</f>
        <v>0</v>
      </c>
      <c r="D71" s="104"/>
      <c r="E71" s="104">
        <f>$B71      +$C71      +$D71</f>
        <v>339658000</v>
      </c>
      <c r="F71" s="105">
        <f t="shared" ref="F71:O71" si="45">F69</f>
        <v>339658000</v>
      </c>
      <c r="G71" s="106">
        <f t="shared" si="45"/>
        <v>89504000</v>
      </c>
      <c r="H71" s="105">
        <f t="shared" si="45"/>
        <v>88601000</v>
      </c>
      <c r="I71" s="106">
        <f t="shared" si="45"/>
        <v>76401962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88601000</v>
      </c>
      <c r="Q71" s="106">
        <f>$I71      +$K71      +$M71      +$O71</f>
        <v>76401962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26.085356446778817</v>
      </c>
      <c r="U71" s="65">
        <f>IF($E71   =0,0,($Q71   /$E71   )*100)</f>
        <v>22.493791401939596</v>
      </c>
      <c r="V71" s="105">
        <f>V69</f>
        <v>0</v>
      </c>
      <c r="W71" s="106" t="s">
        <v>36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575433000</v>
      </c>
      <c r="C72" s="104">
        <f>SUM(C9:C14,C17:C23,C26:C29,C32,C35:C39,C42:C52,C55:C58,C61:C65,C69)</f>
        <v>0</v>
      </c>
      <c r="D72" s="104"/>
      <c r="E72" s="104">
        <f>$B72      +$C72      +$D72</f>
        <v>575433000</v>
      </c>
      <c r="F72" s="105">
        <f t="shared" ref="F72:O72" si="46">SUM(F9:F14,F17:F23,F26:F29,F32,F35:F39,F42:F52,F55:F58,F61:F65,F69)</f>
        <v>575433000</v>
      </c>
      <c r="G72" s="106">
        <f t="shared" si="46"/>
        <v>92648000</v>
      </c>
      <c r="H72" s="105">
        <f t="shared" si="46"/>
        <v>89534000</v>
      </c>
      <c r="I72" s="106">
        <f t="shared" si="46"/>
        <v>77431897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89534000</v>
      </c>
      <c r="Q72" s="106">
        <f>$I72      +$K72      +$M72      +$O72</f>
        <v>77431897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23.959688080366938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20.721112645376063</v>
      </c>
      <c r="V72" s="105">
        <f>SUM(V9:V14,V17:V23,V26:V29,V32,V35:V39,V42:V52,V55:V58,V61:V65,V69)</f>
        <v>0</v>
      </c>
      <c r="W72" s="106" t="s">
        <v>36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133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134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135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136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137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138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139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140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141</v>
      </c>
    </row>
    <row r="116" spans="1:23" x14ac:dyDescent="0.2">
      <c r="A116" s="29" t="s">
        <v>142</v>
      </c>
    </row>
    <row r="117" spans="1:23" x14ac:dyDescent="0.2">
      <c r="A117" s="29" t="s">
        <v>143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144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145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146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j2auaBpZYnze0o9Tp9iAnvhkvWVPg6WGVmpG6iMHSmKTYU/9r6P4pfWbI4VNDurH4C9l4wQDk8jRrqWJZAM4pw==" saltValue="BEKD/M3cwNBfuOWVoM3Wy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117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2.95" customHeight="1" x14ac:dyDescent="0.2">
      <c r="A10" s="47" t="s">
        <v>37</v>
      </c>
      <c r="B10" s="92">
        <v>1700000</v>
      </c>
      <c r="C10" s="92"/>
      <c r="D10" s="92"/>
      <c r="E10" s="92">
        <f t="shared" ref="E10:E15" si="0">$B10      +$C10      +$D10</f>
        <v>1700000</v>
      </c>
      <c r="F10" s="93">
        <v>1700000</v>
      </c>
      <c r="G10" s="94">
        <v>1700000</v>
      </c>
      <c r="H10" s="93">
        <v>162000</v>
      </c>
      <c r="I10" s="94">
        <v>225554</v>
      </c>
      <c r="J10" s="93"/>
      <c r="K10" s="94"/>
      <c r="L10" s="93"/>
      <c r="M10" s="94"/>
      <c r="N10" s="93"/>
      <c r="O10" s="94"/>
      <c r="P10" s="93">
        <f t="shared" ref="P10:P15" si="1">$H10      +$J10      +$L10      +$N10</f>
        <v>162000</v>
      </c>
      <c r="Q10" s="94">
        <f t="shared" ref="Q10:Q15" si="2">$I10      +$K10      +$M10      +$O10</f>
        <v>225554</v>
      </c>
      <c r="R10" s="48">
        <f t="shared" ref="R10:R15" si="3">IF(($H10      =0),0,((($H10      -$H10      )/$H10      )*100))</f>
        <v>0</v>
      </c>
      <c r="S10" s="49">
        <f t="shared" ref="S10:S15" si="4">IF(($I10      =0),0,((($I10      -$I10      )/$I10      )*100))</f>
        <v>0</v>
      </c>
      <c r="T10" s="48">
        <f t="shared" ref="T10:T14" si="5">IF(($E10      =0),0,(($P10      /$E10      )*100))</f>
        <v>9.5294117647058822</v>
      </c>
      <c r="U10" s="50">
        <f t="shared" ref="U10:U14" si="6">IF(($E10      =0),0,(($Q10      /$E10      )*100))</f>
        <v>13.267882352941177</v>
      </c>
      <c r="V10" s="93">
        <v>0</v>
      </c>
      <c r="W10" s="94" t="s">
        <v>36</v>
      </c>
    </row>
    <row r="11" spans="1:23" ht="12.95" customHeight="1" x14ac:dyDescent="0.2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2.95" customHeight="1" x14ac:dyDescent="0.2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2.95" customHeight="1" x14ac:dyDescent="0.2">
      <c r="A13" s="47" t="s">
        <v>40</v>
      </c>
      <c r="B13" s="92">
        <v>11707000</v>
      </c>
      <c r="C13" s="92"/>
      <c r="D13" s="92"/>
      <c r="E13" s="92">
        <f t="shared" si="0"/>
        <v>11707000</v>
      </c>
      <c r="F13" s="93">
        <v>11707000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2.95" customHeight="1" x14ac:dyDescent="0.2">
      <c r="A14" s="47" t="s">
        <v>41</v>
      </c>
      <c r="B14" s="92">
        <v>100000</v>
      </c>
      <c r="C14" s="92"/>
      <c r="D14" s="92"/>
      <c r="E14" s="92">
        <f t="shared" si="0"/>
        <v>100000</v>
      </c>
      <c r="F14" s="93">
        <v>100000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2.95" customHeight="1" x14ac:dyDescent="0.2">
      <c r="A15" s="51" t="s">
        <v>42</v>
      </c>
      <c r="B15" s="95">
        <f>SUM(B9:B14)</f>
        <v>13507000</v>
      </c>
      <c r="C15" s="95">
        <f>SUM(C9:C14)</f>
        <v>0</v>
      </c>
      <c r="D15" s="95"/>
      <c r="E15" s="95">
        <f t="shared" si="0"/>
        <v>13507000</v>
      </c>
      <c r="F15" s="96">
        <f t="shared" ref="F15:O15" si="7">SUM(F9:F14)</f>
        <v>13507000</v>
      </c>
      <c r="G15" s="97">
        <f t="shared" si="7"/>
        <v>1700000</v>
      </c>
      <c r="H15" s="96">
        <f t="shared" si="7"/>
        <v>162000</v>
      </c>
      <c r="I15" s="97">
        <f t="shared" si="7"/>
        <v>225554</v>
      </c>
      <c r="J15" s="96">
        <f t="shared" si="7"/>
        <v>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162000</v>
      </c>
      <c r="Q15" s="97">
        <f t="shared" si="2"/>
        <v>225554</v>
      </c>
      <c r="R15" s="52">
        <f t="shared" si="3"/>
        <v>0</v>
      </c>
      <c r="S15" s="53">
        <f t="shared" si="4"/>
        <v>0</v>
      </c>
      <c r="T15" s="52">
        <f>IF((SUM($E9:$E13))=0,0,(P15/(SUM($E9:$E13))*100))</f>
        <v>1.208324009845603</v>
      </c>
      <c r="U15" s="54">
        <f>IF((SUM($E9:$E13))=0,0,(Q15/(SUM($E9:$E13))*100))</f>
        <v>1.682359961214291</v>
      </c>
      <c r="V15" s="96">
        <f>SUM(V9:V14)</f>
        <v>0</v>
      </c>
      <c r="W15" s="97" t="s">
        <v>36</v>
      </c>
    </row>
    <row r="16" spans="1:23" ht="12.95" customHeight="1" x14ac:dyDescent="0.2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=0),0,((($H17      -$H17      )/$H17      )*100))</f>
        <v>0</v>
      </c>
      <c r="S17" s="49">
        <f t="shared" ref="S17:S24" si="12">IF(($I17      =0),0,((($I17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2.95" customHeight="1" x14ac:dyDescent="0.2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2.95" customHeight="1" x14ac:dyDescent="0.2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2.95" customHeight="1" x14ac:dyDescent="0.2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2.95" customHeight="1" x14ac:dyDescent="0.2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2.95" customHeight="1" x14ac:dyDescent="0.2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2.95" customHeight="1" x14ac:dyDescent="0.2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2.95" customHeight="1" x14ac:dyDescent="0.2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2.95" customHeight="1" x14ac:dyDescent="0.2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2.95" customHeight="1" x14ac:dyDescent="0.2">
      <c r="A28" s="47" t="s">
        <v>54</v>
      </c>
      <c r="B28" s="92">
        <v>257603000</v>
      </c>
      <c r="C28" s="92"/>
      <c r="D28" s="92"/>
      <c r="E28" s="92">
        <f>$B28      +$C28      +$D28</f>
        <v>257603000</v>
      </c>
      <c r="F28" s="93">
        <v>257603000</v>
      </c>
      <c r="G28" s="94">
        <v>87585000</v>
      </c>
      <c r="H28" s="93">
        <v>83865000</v>
      </c>
      <c r="I28" s="94">
        <v>31220125</v>
      </c>
      <c r="J28" s="93"/>
      <c r="K28" s="94"/>
      <c r="L28" s="93"/>
      <c r="M28" s="94"/>
      <c r="N28" s="93"/>
      <c r="O28" s="94"/>
      <c r="P28" s="93">
        <f>$H28      +$J28      +$L28      +$N28</f>
        <v>83865000</v>
      </c>
      <c r="Q28" s="94">
        <f>$I28      +$K28      +$M28      +$O28</f>
        <v>31220125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32.555909674964965</v>
      </c>
      <c r="U28" s="50">
        <f>IF(($E28      =0),0,(($Q28      /$E28      )*100))</f>
        <v>12.119472599309791</v>
      </c>
      <c r="V28" s="93">
        <v>0</v>
      </c>
      <c r="W28" s="94" t="s">
        <v>36</v>
      </c>
    </row>
    <row r="29" spans="1:23" ht="12.95" customHeight="1" x14ac:dyDescent="0.2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2.95" customHeight="1" x14ac:dyDescent="0.2">
      <c r="A30" s="51" t="s">
        <v>42</v>
      </c>
      <c r="B30" s="95">
        <f>SUM(B26:B29)</f>
        <v>257603000</v>
      </c>
      <c r="C30" s="95">
        <f>SUM(C26:C29)</f>
        <v>0</v>
      </c>
      <c r="D30" s="95"/>
      <c r="E30" s="95">
        <f>$B30      +$C30      +$D30</f>
        <v>257603000</v>
      </c>
      <c r="F30" s="96">
        <f t="shared" ref="F30:O30" si="16">SUM(F26:F29)</f>
        <v>257603000</v>
      </c>
      <c r="G30" s="97">
        <f t="shared" si="16"/>
        <v>87585000</v>
      </c>
      <c r="H30" s="96">
        <f t="shared" si="16"/>
        <v>83865000</v>
      </c>
      <c r="I30" s="97">
        <f t="shared" si="16"/>
        <v>31220125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83865000</v>
      </c>
      <c r="Q30" s="97">
        <f>$I30      +$K30      +$M30      +$O30</f>
        <v>31220125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32.555909674964965</v>
      </c>
      <c r="U30" s="54">
        <f>IF($E30   =0,0,($Q30   /$E30   )*100)</f>
        <v>12.119472599309791</v>
      </c>
      <c r="V30" s="96">
        <f>SUM(V26:V29)</f>
        <v>0</v>
      </c>
      <c r="W30" s="97" t="s">
        <v>36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2196000</v>
      </c>
      <c r="C32" s="92"/>
      <c r="D32" s="92"/>
      <c r="E32" s="92">
        <f>$B32      +$C32      +$D32</f>
        <v>2196000</v>
      </c>
      <c r="F32" s="93">
        <v>2196000</v>
      </c>
      <c r="G32" s="94">
        <v>549000</v>
      </c>
      <c r="H32" s="93">
        <v>513000</v>
      </c>
      <c r="I32" s="94">
        <v>345670</v>
      </c>
      <c r="J32" s="93"/>
      <c r="K32" s="94"/>
      <c r="L32" s="93"/>
      <c r="M32" s="94"/>
      <c r="N32" s="93"/>
      <c r="O32" s="94"/>
      <c r="P32" s="93">
        <f>$H32      +$J32      +$L32      +$N32</f>
        <v>513000</v>
      </c>
      <c r="Q32" s="94">
        <f>$I32      +$K32      +$M32      +$O32</f>
        <v>345670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23.360655737704921</v>
      </c>
      <c r="U32" s="50">
        <f>IF(($E32      =0),0,(($Q32      /$E32      )*100))</f>
        <v>15.740892531876138</v>
      </c>
      <c r="V32" s="93">
        <v>0</v>
      </c>
      <c r="W32" s="94" t="s">
        <v>36</v>
      </c>
    </row>
    <row r="33" spans="1:23" ht="12.95" customHeight="1" x14ac:dyDescent="0.2">
      <c r="A33" s="51" t="s">
        <v>42</v>
      </c>
      <c r="B33" s="95">
        <f>B32</f>
        <v>2196000</v>
      </c>
      <c r="C33" s="95">
        <f>C32</f>
        <v>0</v>
      </c>
      <c r="D33" s="95"/>
      <c r="E33" s="95">
        <f>$B33      +$C33      +$D33</f>
        <v>2196000</v>
      </c>
      <c r="F33" s="96">
        <f t="shared" ref="F33:O33" si="17">F32</f>
        <v>2196000</v>
      </c>
      <c r="G33" s="97">
        <f t="shared" si="17"/>
        <v>549000</v>
      </c>
      <c r="H33" s="96">
        <f t="shared" si="17"/>
        <v>513000</v>
      </c>
      <c r="I33" s="97">
        <f t="shared" si="17"/>
        <v>345670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513000</v>
      </c>
      <c r="Q33" s="97">
        <f>$I33      +$K33      +$M33      +$O33</f>
        <v>345670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23.360655737704921</v>
      </c>
      <c r="U33" s="54">
        <f>IF($E33   =0,0,($Q33   /$E33   )*100)</f>
        <v>15.740892531876138</v>
      </c>
      <c r="V33" s="96">
        <f>V32</f>
        <v>0</v>
      </c>
      <c r="W33" s="97" t="s">
        <v>36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31000000</v>
      </c>
      <c r="C35" s="92"/>
      <c r="D35" s="92"/>
      <c r="E35" s="92">
        <f t="shared" ref="E35:E40" si="18">$B35      +$C35      +$D35</f>
        <v>31000000</v>
      </c>
      <c r="F35" s="93">
        <v>31000000</v>
      </c>
      <c r="G35" s="94">
        <v>0</v>
      </c>
      <c r="H35" s="93">
        <v>4481000</v>
      </c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4481000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14.45483870967742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2.95" customHeight="1" x14ac:dyDescent="0.2">
      <c r="A36" s="47" t="s">
        <v>60</v>
      </c>
      <c r="B36" s="92">
        <v>48504000</v>
      </c>
      <c r="C36" s="92"/>
      <c r="D36" s="92"/>
      <c r="E36" s="92">
        <f t="shared" si="18"/>
        <v>48504000</v>
      </c>
      <c r="F36" s="93">
        <v>48504000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2.95" customHeight="1" x14ac:dyDescent="0.2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2.95" customHeight="1" x14ac:dyDescent="0.2">
      <c r="A38" s="47" t="s">
        <v>62</v>
      </c>
      <c r="B38" s="92">
        <v>5000000</v>
      </c>
      <c r="C38" s="92"/>
      <c r="D38" s="92"/>
      <c r="E38" s="92">
        <f t="shared" si="18"/>
        <v>5000000</v>
      </c>
      <c r="F38" s="93">
        <v>5000000</v>
      </c>
      <c r="G38" s="94">
        <v>2000000</v>
      </c>
      <c r="H38" s="93">
        <v>1219000</v>
      </c>
      <c r="I38" s="94"/>
      <c r="J38" s="93"/>
      <c r="K38" s="94"/>
      <c r="L38" s="93"/>
      <c r="M38" s="94"/>
      <c r="N38" s="93"/>
      <c r="O38" s="94"/>
      <c r="P38" s="93">
        <f t="shared" si="19"/>
        <v>1219000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24.38</v>
      </c>
      <c r="U38" s="50">
        <f t="shared" si="24"/>
        <v>0</v>
      </c>
      <c r="V38" s="93">
        <v>0</v>
      </c>
      <c r="W38" s="94" t="s">
        <v>36</v>
      </c>
    </row>
    <row r="39" spans="1:23" ht="12.95" customHeight="1" x14ac:dyDescent="0.2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2.95" customHeight="1" x14ac:dyDescent="0.2">
      <c r="A40" s="51" t="s">
        <v>42</v>
      </c>
      <c r="B40" s="95">
        <f>SUM(B35:B39)</f>
        <v>84504000</v>
      </c>
      <c r="C40" s="95">
        <f>SUM(C35:C39)</f>
        <v>0</v>
      </c>
      <c r="D40" s="95"/>
      <c r="E40" s="95">
        <f t="shared" si="18"/>
        <v>84504000</v>
      </c>
      <c r="F40" s="96">
        <f t="shared" ref="F40:O40" si="25">SUM(F35:F39)</f>
        <v>84504000</v>
      </c>
      <c r="G40" s="97">
        <f t="shared" si="25"/>
        <v>2000000</v>
      </c>
      <c r="H40" s="96">
        <f t="shared" si="25"/>
        <v>5700000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5700000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15.833333333333332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2.95" customHeight="1" x14ac:dyDescent="0.2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2.95" customHeight="1" x14ac:dyDescent="0.2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2.95" customHeight="1" x14ac:dyDescent="0.2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2.95" customHeight="1" x14ac:dyDescent="0.2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2.95" hidden="1" customHeight="1" x14ac:dyDescent="0.2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2.95" customHeight="1" x14ac:dyDescent="0.2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2.95" customHeight="1" x14ac:dyDescent="0.2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2.95" customHeight="1" x14ac:dyDescent="0.2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2.95" customHeight="1" x14ac:dyDescent="0.2">
      <c r="A51" s="47" t="s">
        <v>74</v>
      </c>
      <c r="B51" s="92">
        <v>95000000</v>
      </c>
      <c r="C51" s="92"/>
      <c r="D51" s="92"/>
      <c r="E51" s="92">
        <f t="shared" si="26"/>
        <v>95000000</v>
      </c>
      <c r="F51" s="93">
        <v>95000000</v>
      </c>
      <c r="G51" s="94">
        <v>25000000</v>
      </c>
      <c r="H51" s="93">
        <v>8404000</v>
      </c>
      <c r="I51" s="94">
        <v>4699360</v>
      </c>
      <c r="J51" s="93"/>
      <c r="K51" s="94"/>
      <c r="L51" s="93"/>
      <c r="M51" s="94"/>
      <c r="N51" s="93"/>
      <c r="O51" s="94"/>
      <c r="P51" s="93">
        <f t="shared" si="27"/>
        <v>8404000</v>
      </c>
      <c r="Q51" s="94">
        <f t="shared" si="28"/>
        <v>4699360</v>
      </c>
      <c r="R51" s="48">
        <f t="shared" si="29"/>
        <v>0</v>
      </c>
      <c r="S51" s="49">
        <f t="shared" si="30"/>
        <v>0</v>
      </c>
      <c r="T51" s="48">
        <f t="shared" si="31"/>
        <v>8.8463157894736835</v>
      </c>
      <c r="U51" s="50">
        <f t="shared" si="32"/>
        <v>4.9466947368421055</v>
      </c>
      <c r="V51" s="93">
        <v>0</v>
      </c>
      <c r="W51" s="94" t="s">
        <v>36</v>
      </c>
    </row>
    <row r="52" spans="1:23" ht="12.95" customHeight="1" x14ac:dyDescent="0.2">
      <c r="A52" s="47" t="s">
        <v>75</v>
      </c>
      <c r="B52" s="92"/>
      <c r="C52" s="92"/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2.95" customHeight="1" x14ac:dyDescent="0.2">
      <c r="A53" s="51" t="s">
        <v>42</v>
      </c>
      <c r="B53" s="95">
        <f>SUM(B42:B52)</f>
        <v>95000000</v>
      </c>
      <c r="C53" s="95">
        <f>SUM(C42:C52)</f>
        <v>0</v>
      </c>
      <c r="D53" s="95"/>
      <c r="E53" s="95">
        <f t="shared" si="26"/>
        <v>95000000</v>
      </c>
      <c r="F53" s="96">
        <f t="shared" ref="F53:O53" si="33">SUM(F42:F52)</f>
        <v>95000000</v>
      </c>
      <c r="G53" s="97">
        <f t="shared" si="33"/>
        <v>25000000</v>
      </c>
      <c r="H53" s="96">
        <f t="shared" si="33"/>
        <v>8404000</v>
      </c>
      <c r="I53" s="97">
        <f t="shared" si="33"/>
        <v>4699360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8404000</v>
      </c>
      <c r="Q53" s="97">
        <f t="shared" si="28"/>
        <v>4699360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8.8463157894736835</v>
      </c>
      <c r="U53" s="54">
        <f>IF((+$E43+$E45+$E47+$E48+$E51) =0,0,(Q53   /(+$E43+$E45+$E47+$E48+$E51) )*100)</f>
        <v>4.9466947368421055</v>
      </c>
      <c r="V53" s="96">
        <f>SUM(V42:V52)</f>
        <v>0</v>
      </c>
      <c r="W53" s="97" t="s">
        <v>36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2.95" customHeight="1" x14ac:dyDescent="0.2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2.95" hidden="1" customHeight="1" x14ac:dyDescent="0.2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2.95" hidden="1" customHeight="1" x14ac:dyDescent="0.2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2.95" customHeight="1" x14ac:dyDescent="0.2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2.95" customHeight="1" x14ac:dyDescent="0.2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2.95" customHeight="1" x14ac:dyDescent="0.2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2.95" customHeight="1" x14ac:dyDescent="0.2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452810000</v>
      </c>
      <c r="C67" s="104">
        <f>SUM(C9:C14,C17:C23,C26:C29,C32,C35:C39,C42:C52,C55:C58,C61:C65)</f>
        <v>0</v>
      </c>
      <c r="D67" s="104"/>
      <c r="E67" s="104">
        <f t="shared" si="35"/>
        <v>452810000</v>
      </c>
      <c r="F67" s="105">
        <f t="shared" ref="F67:O67" si="43">SUM(F9:F14,F17:F23,F26:F29,F32,F35:F39,F42:F52,F55:F58,F61:F65)</f>
        <v>452810000</v>
      </c>
      <c r="G67" s="106">
        <f t="shared" si="43"/>
        <v>116834000</v>
      </c>
      <c r="H67" s="105">
        <f t="shared" si="43"/>
        <v>98644000</v>
      </c>
      <c r="I67" s="106">
        <f t="shared" si="43"/>
        <v>36490709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98644000</v>
      </c>
      <c r="Q67" s="106">
        <f t="shared" si="37"/>
        <v>36490709</v>
      </c>
      <c r="R67" s="61">
        <f t="shared" si="38"/>
        <v>0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24.404387861634909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9.0277504539764379</v>
      </c>
      <c r="V67" s="105">
        <f>SUM(V9:V14,V17:V23,V26:V29,V32,V35:V39,V42:V52,V55:V58,V61:V65)</f>
        <v>0</v>
      </c>
      <c r="W67" s="106" t="s">
        <v>36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291208000</v>
      </c>
      <c r="C69" s="92"/>
      <c r="D69" s="92"/>
      <c r="E69" s="92">
        <f>$B69      +$C69      +$D69</f>
        <v>291208000</v>
      </c>
      <c r="F69" s="93">
        <v>291208000</v>
      </c>
      <c r="G69" s="94">
        <v>93280000</v>
      </c>
      <c r="H69" s="93">
        <v>71614000</v>
      </c>
      <c r="I69" s="94">
        <v>28589579</v>
      </c>
      <c r="J69" s="93"/>
      <c r="K69" s="94"/>
      <c r="L69" s="93"/>
      <c r="M69" s="94"/>
      <c r="N69" s="93"/>
      <c r="O69" s="94"/>
      <c r="P69" s="93">
        <f>$H69      +$J69      +$L69      +$N69</f>
        <v>71614000</v>
      </c>
      <c r="Q69" s="94">
        <f>$I69      +$K69      +$M69      +$O69</f>
        <v>28589579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24.592044174610589</v>
      </c>
      <c r="U69" s="50">
        <f>IF(($E69      =0),0,(($Q69      /$E69      )*100))</f>
        <v>9.8175802175764399</v>
      </c>
      <c r="V69" s="93">
        <v>0</v>
      </c>
      <c r="W69" s="94" t="s">
        <v>36</v>
      </c>
    </row>
    <row r="70" spans="1:23" ht="12.95" customHeight="1" x14ac:dyDescent="0.2">
      <c r="A70" s="56" t="s">
        <v>42</v>
      </c>
      <c r="B70" s="101">
        <f>B69</f>
        <v>291208000</v>
      </c>
      <c r="C70" s="101">
        <f>C69</f>
        <v>0</v>
      </c>
      <c r="D70" s="101"/>
      <c r="E70" s="101">
        <f>$B70      +$C70      +$D70</f>
        <v>291208000</v>
      </c>
      <c r="F70" s="102">
        <f t="shared" ref="F70:O70" si="44">F69</f>
        <v>291208000</v>
      </c>
      <c r="G70" s="103">
        <f t="shared" si="44"/>
        <v>93280000</v>
      </c>
      <c r="H70" s="102">
        <f t="shared" si="44"/>
        <v>71614000</v>
      </c>
      <c r="I70" s="103">
        <f t="shared" si="44"/>
        <v>28589579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71614000</v>
      </c>
      <c r="Q70" s="103">
        <f>$I70      +$K70      +$M70      +$O70</f>
        <v>28589579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24.592044174610589</v>
      </c>
      <c r="U70" s="59">
        <f>IF($E70   =0,0,($Q70   /$E70 )*100)</f>
        <v>9.8175802175764399</v>
      </c>
      <c r="V70" s="102">
        <f>V69</f>
        <v>0</v>
      </c>
      <c r="W70" s="103" t="s">
        <v>36</v>
      </c>
    </row>
    <row r="71" spans="1:23" ht="12.95" customHeight="1" x14ac:dyDescent="0.2">
      <c r="A71" s="60" t="s">
        <v>87</v>
      </c>
      <c r="B71" s="104">
        <f>B69</f>
        <v>291208000</v>
      </c>
      <c r="C71" s="104">
        <f>C69</f>
        <v>0</v>
      </c>
      <c r="D71" s="104"/>
      <c r="E71" s="104">
        <f>$B71      +$C71      +$D71</f>
        <v>291208000</v>
      </c>
      <c r="F71" s="105">
        <f t="shared" ref="F71:O71" si="45">F69</f>
        <v>291208000</v>
      </c>
      <c r="G71" s="106">
        <f t="shared" si="45"/>
        <v>93280000</v>
      </c>
      <c r="H71" s="105">
        <f t="shared" si="45"/>
        <v>71614000</v>
      </c>
      <c r="I71" s="106">
        <f t="shared" si="45"/>
        <v>28589579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71614000</v>
      </c>
      <c r="Q71" s="106">
        <f>$I71      +$K71      +$M71      +$O71</f>
        <v>28589579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24.592044174610589</v>
      </c>
      <c r="U71" s="65">
        <f>IF($E71   =0,0,($Q71   /$E71   )*100)</f>
        <v>9.8175802175764399</v>
      </c>
      <c r="V71" s="105">
        <f>V69</f>
        <v>0</v>
      </c>
      <c r="W71" s="106" t="s">
        <v>36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744018000</v>
      </c>
      <c r="C72" s="104">
        <f>SUM(C9:C14,C17:C23,C26:C29,C32,C35:C39,C42:C52,C55:C58,C61:C65,C69)</f>
        <v>0</v>
      </c>
      <c r="D72" s="104"/>
      <c r="E72" s="104">
        <f>$B72      +$C72      +$D72</f>
        <v>744018000</v>
      </c>
      <c r="F72" s="105">
        <f t="shared" ref="F72:O72" si="46">SUM(F9:F14,F17:F23,F26:F29,F32,F35:F39,F42:F52,F55:F58,F61:F65,F69)</f>
        <v>744018000</v>
      </c>
      <c r="G72" s="106">
        <f t="shared" si="46"/>
        <v>210114000</v>
      </c>
      <c r="H72" s="105">
        <f t="shared" si="46"/>
        <v>170258000</v>
      </c>
      <c r="I72" s="106">
        <f t="shared" si="46"/>
        <v>65080288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170258000</v>
      </c>
      <c r="Q72" s="106">
        <f>$I72      +$K72      +$M72      +$O72</f>
        <v>65080288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24.482969856804722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9.3584955149019144</v>
      </c>
      <c r="V72" s="105">
        <f>SUM(V9:V14,V17:V23,V26:V29,V32,V35:V39,V42:V52,V55:V58,V61:V65,V69)</f>
        <v>0</v>
      </c>
      <c r="W72" s="106" t="s">
        <v>36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133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134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135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136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137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138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139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140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141</v>
      </c>
    </row>
    <row r="116" spans="1:23" x14ac:dyDescent="0.2">
      <c r="A116" s="29" t="s">
        <v>142</v>
      </c>
    </row>
    <row r="117" spans="1:23" x14ac:dyDescent="0.2">
      <c r="A117" s="29" t="s">
        <v>143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144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145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146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6HWuIOjKD0rki9efmHTpBkF6ZG/YWlzybKcdh6UgEsJ0mHOqEMosFEYr4JdwGUQl9z126cjhLNd+VpyMPnWYaA==" saltValue="5aSpVL2lUxAU0p/9u3CYSw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118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/>
      <c r="C9" s="92"/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 t="s">
        <v>36</v>
      </c>
    </row>
    <row r="10" spans="1:23" ht="12.95" customHeight="1" x14ac:dyDescent="0.2">
      <c r="A10" s="47" t="s">
        <v>37</v>
      </c>
      <c r="B10" s="92">
        <v>3100000</v>
      </c>
      <c r="C10" s="92"/>
      <c r="D10" s="92"/>
      <c r="E10" s="92">
        <f t="shared" ref="E10:E15" si="0">$B10      +$C10      +$D10</f>
        <v>3100000</v>
      </c>
      <c r="F10" s="93">
        <v>3100000</v>
      </c>
      <c r="G10" s="94">
        <v>3100000</v>
      </c>
      <c r="H10" s="93">
        <v>700000</v>
      </c>
      <c r="I10" s="94"/>
      <c r="J10" s="93"/>
      <c r="K10" s="94"/>
      <c r="L10" s="93"/>
      <c r="M10" s="94"/>
      <c r="N10" s="93"/>
      <c r="O10" s="94"/>
      <c r="P10" s="93">
        <f t="shared" ref="P10:P15" si="1">$H10      +$J10      +$L10      +$N10</f>
        <v>700000</v>
      </c>
      <c r="Q10" s="94">
        <f t="shared" ref="Q10:Q15" si="2">$I10      +$K10      +$M10      +$O10</f>
        <v>0</v>
      </c>
      <c r="R10" s="48">
        <f t="shared" ref="R10:R15" si="3">IF(($H10      =0),0,((($H10      -$H10      )/$H10      )*100))</f>
        <v>0</v>
      </c>
      <c r="S10" s="49">
        <f t="shared" ref="S10:S15" si="4">IF(($I10      =0),0,((($I10      -$I10      )/$I10      )*100))</f>
        <v>0</v>
      </c>
      <c r="T10" s="48">
        <f t="shared" ref="T10:T14" si="5">IF(($E10      =0),0,(($P10      /$E10      )*100))</f>
        <v>22.58064516129032</v>
      </c>
      <c r="U10" s="50">
        <f t="shared" ref="U10:U14" si="6">IF(($E10      =0),0,(($Q10      /$E10      )*100))</f>
        <v>0</v>
      </c>
      <c r="V10" s="93">
        <v>0</v>
      </c>
      <c r="W10" s="94" t="s">
        <v>36</v>
      </c>
    </row>
    <row r="11" spans="1:23" ht="12.95" customHeight="1" x14ac:dyDescent="0.2">
      <c r="A11" s="47" t="s">
        <v>38</v>
      </c>
      <c r="B11" s="92"/>
      <c r="C11" s="92"/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 t="s">
        <v>36</v>
      </c>
    </row>
    <row r="12" spans="1:23" ht="12.95" customHeight="1" x14ac:dyDescent="0.2">
      <c r="A12" s="47" t="s">
        <v>39</v>
      </c>
      <c r="B12" s="92"/>
      <c r="C12" s="92"/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 t="s">
        <v>36</v>
      </c>
    </row>
    <row r="13" spans="1:23" ht="12.95" customHeight="1" x14ac:dyDescent="0.2">
      <c r="A13" s="47" t="s">
        <v>40</v>
      </c>
      <c r="B13" s="92"/>
      <c r="C13" s="92"/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 t="s">
        <v>36</v>
      </c>
    </row>
    <row r="14" spans="1:23" ht="12.95" customHeight="1" x14ac:dyDescent="0.2">
      <c r="A14" s="47" t="s">
        <v>41</v>
      </c>
      <c r="B14" s="92"/>
      <c r="C14" s="92"/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 t="s">
        <v>36</v>
      </c>
    </row>
    <row r="15" spans="1:23" ht="12.95" customHeight="1" x14ac:dyDescent="0.2">
      <c r="A15" s="51" t="s">
        <v>42</v>
      </c>
      <c r="B15" s="95">
        <f>SUM(B9:B14)</f>
        <v>3100000</v>
      </c>
      <c r="C15" s="95">
        <f>SUM(C9:C14)</f>
        <v>0</v>
      </c>
      <c r="D15" s="95"/>
      <c r="E15" s="95">
        <f t="shared" si="0"/>
        <v>3100000</v>
      </c>
      <c r="F15" s="96">
        <f t="shared" ref="F15:O15" si="7">SUM(F9:F14)</f>
        <v>3100000</v>
      </c>
      <c r="G15" s="97">
        <f t="shared" si="7"/>
        <v>3100000</v>
      </c>
      <c r="H15" s="96">
        <f t="shared" si="7"/>
        <v>700000</v>
      </c>
      <c r="I15" s="97">
        <f t="shared" si="7"/>
        <v>0</v>
      </c>
      <c r="J15" s="96">
        <f t="shared" si="7"/>
        <v>0</v>
      </c>
      <c r="K15" s="97">
        <f t="shared" si="7"/>
        <v>0</v>
      </c>
      <c r="L15" s="96">
        <f t="shared" si="7"/>
        <v>0</v>
      </c>
      <c r="M15" s="97">
        <f t="shared" si="7"/>
        <v>0</v>
      </c>
      <c r="N15" s="96">
        <f t="shared" si="7"/>
        <v>0</v>
      </c>
      <c r="O15" s="97">
        <f t="shared" si="7"/>
        <v>0</v>
      </c>
      <c r="P15" s="96">
        <f t="shared" si="1"/>
        <v>700000</v>
      </c>
      <c r="Q15" s="97">
        <f t="shared" si="2"/>
        <v>0</v>
      </c>
      <c r="R15" s="52">
        <f t="shared" si="3"/>
        <v>0</v>
      </c>
      <c r="S15" s="53">
        <f t="shared" si="4"/>
        <v>0</v>
      </c>
      <c r="T15" s="52">
        <f>IF((SUM($E9:$E13))=0,0,(P15/(SUM($E9:$E13))*100))</f>
        <v>22.58064516129032</v>
      </c>
      <c r="U15" s="54">
        <f>IF((SUM($E9:$E13))=0,0,(Q15/(SUM($E9:$E13))*100))</f>
        <v>0</v>
      </c>
      <c r="V15" s="96">
        <f>SUM(V9:V14)</f>
        <v>0</v>
      </c>
      <c r="W15" s="97" t="s">
        <v>36</v>
      </c>
    </row>
    <row r="16" spans="1:23" ht="12.95" customHeight="1" x14ac:dyDescent="0.2">
      <c r="A16" s="40" t="s">
        <v>43</v>
      </c>
      <c r="B16" s="98" t="s">
        <v>1</v>
      </c>
      <c r="C16" s="98"/>
      <c r="D16" s="98"/>
      <c r="E16" s="98"/>
      <c r="F16" s="99"/>
      <c r="G16" s="100"/>
      <c r="H16" s="99"/>
      <c r="I16" s="100"/>
      <c r="J16" s="99"/>
      <c r="K16" s="100"/>
      <c r="L16" s="99"/>
      <c r="M16" s="100"/>
      <c r="N16" s="99"/>
      <c r="O16" s="100"/>
      <c r="P16" s="99"/>
      <c r="Q16" s="100"/>
      <c r="R16" s="44"/>
      <c r="S16" s="45"/>
      <c r="T16" s="44"/>
      <c r="U16" s="46"/>
      <c r="V16" s="99"/>
      <c r="W16" s="100"/>
    </row>
    <row r="17" spans="1:23" ht="12.95" customHeight="1" x14ac:dyDescent="0.2">
      <c r="A17" s="47" t="s">
        <v>44</v>
      </c>
      <c r="B17" s="92"/>
      <c r="C17" s="92"/>
      <c r="D17" s="92"/>
      <c r="E17" s="92">
        <f t="shared" ref="E17:E24" si="8">$B17      +$C17      +$D17</f>
        <v>0</v>
      </c>
      <c r="F17" s="93">
        <v>0</v>
      </c>
      <c r="G17" s="94">
        <v>0</v>
      </c>
      <c r="H17" s="93"/>
      <c r="I17" s="94"/>
      <c r="J17" s="93"/>
      <c r="K17" s="94"/>
      <c r="L17" s="93"/>
      <c r="M17" s="94"/>
      <c r="N17" s="93"/>
      <c r="O17" s="94"/>
      <c r="P17" s="93">
        <f t="shared" ref="P17:P24" si="9">$H17      +$J17      +$L17      +$N17</f>
        <v>0</v>
      </c>
      <c r="Q17" s="94">
        <f t="shared" ref="Q17:Q24" si="10">$I17      +$K17      +$M17      +$O17</f>
        <v>0</v>
      </c>
      <c r="R17" s="48">
        <f t="shared" ref="R17:R24" si="11">IF(($H17      =0),0,((($H17      -$H17      )/$H17      )*100))</f>
        <v>0</v>
      </c>
      <c r="S17" s="49">
        <f t="shared" ref="S17:S24" si="12">IF(($I17      =0),0,((($I17      -$I17      )/$I17      )*100))</f>
        <v>0</v>
      </c>
      <c r="T17" s="48">
        <f t="shared" ref="T17:T23" si="13">IF(($E17      =0),0,(($P17      /$E17      )*100))</f>
        <v>0</v>
      </c>
      <c r="U17" s="50">
        <f t="shared" ref="U17:U23" si="14">IF(($E17      =0),0,(($Q17      /$E17      )*100))</f>
        <v>0</v>
      </c>
      <c r="V17" s="93">
        <v>0</v>
      </c>
      <c r="W17" s="94" t="s">
        <v>36</v>
      </c>
    </row>
    <row r="18" spans="1:23" ht="12.95" customHeight="1" x14ac:dyDescent="0.2">
      <c r="A18" s="47" t="s">
        <v>45</v>
      </c>
      <c r="B18" s="92"/>
      <c r="C18" s="92"/>
      <c r="D18" s="92"/>
      <c r="E18" s="92">
        <f t="shared" si="8"/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si="9"/>
        <v>0</v>
      </c>
      <c r="Q18" s="94">
        <f t="shared" si="10"/>
        <v>0</v>
      </c>
      <c r="R18" s="48">
        <f t="shared" si="11"/>
        <v>0</v>
      </c>
      <c r="S18" s="49">
        <f t="shared" si="12"/>
        <v>0</v>
      </c>
      <c r="T18" s="48">
        <f t="shared" si="13"/>
        <v>0</v>
      </c>
      <c r="U18" s="50">
        <f t="shared" si="14"/>
        <v>0</v>
      </c>
      <c r="V18" s="93">
        <v>0</v>
      </c>
      <c r="W18" s="94" t="s">
        <v>36</v>
      </c>
    </row>
    <row r="19" spans="1:23" ht="12.95" customHeight="1" x14ac:dyDescent="0.2">
      <c r="A19" s="47" t="s">
        <v>46</v>
      </c>
      <c r="B19" s="92"/>
      <c r="C19" s="92"/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 t="s">
        <v>36</v>
      </c>
    </row>
    <row r="20" spans="1:23" ht="12.95" customHeight="1" x14ac:dyDescent="0.2">
      <c r="A20" s="47" t="s">
        <v>47</v>
      </c>
      <c r="B20" s="92"/>
      <c r="C20" s="92"/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36</v>
      </c>
    </row>
    <row r="21" spans="1:23" ht="12.95" customHeight="1" x14ac:dyDescent="0.2">
      <c r="A21" s="47" t="s">
        <v>48</v>
      </c>
      <c r="B21" s="92"/>
      <c r="C21" s="92"/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 t="s">
        <v>36</v>
      </c>
    </row>
    <row r="22" spans="1:23" ht="12.95" customHeight="1" x14ac:dyDescent="0.2">
      <c r="A22" s="47" t="s">
        <v>49</v>
      </c>
      <c r="B22" s="92"/>
      <c r="C22" s="92"/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36</v>
      </c>
    </row>
    <row r="23" spans="1:23" ht="12.95" customHeight="1" x14ac:dyDescent="0.2">
      <c r="A23" s="47" t="s">
        <v>50</v>
      </c>
      <c r="B23" s="92"/>
      <c r="C23" s="92"/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36</v>
      </c>
    </row>
    <row r="24" spans="1:23" ht="12.95" customHeight="1" x14ac:dyDescent="0.2">
      <c r="A24" s="51" t="s">
        <v>42</v>
      </c>
      <c r="B24" s="95">
        <f>SUM(B17:B23)</f>
        <v>0</v>
      </c>
      <c r="C24" s="95">
        <f>SUM(C17:C23)</f>
        <v>0</v>
      </c>
      <c r="D24" s="95"/>
      <c r="E24" s="95">
        <f t="shared" si="8"/>
        <v>0</v>
      </c>
      <c r="F24" s="96">
        <f t="shared" ref="F24:O24" si="15">SUM(F17:F23)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SUM(V17:V23)</f>
        <v>0</v>
      </c>
      <c r="W24" s="97" t="s">
        <v>36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/>
      <c r="C26" s="92"/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36</v>
      </c>
    </row>
    <row r="27" spans="1:23" ht="12.95" customHeight="1" x14ac:dyDescent="0.2">
      <c r="A27" s="47" t="s">
        <v>53</v>
      </c>
      <c r="B27" s="92"/>
      <c r="C27" s="92"/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36</v>
      </c>
    </row>
    <row r="28" spans="1:23" ht="12.95" customHeight="1" x14ac:dyDescent="0.2">
      <c r="A28" s="47" t="s">
        <v>54</v>
      </c>
      <c r="B28" s="92"/>
      <c r="C28" s="92"/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 t="s">
        <v>36</v>
      </c>
    </row>
    <row r="29" spans="1:23" ht="12.95" customHeight="1" x14ac:dyDescent="0.2">
      <c r="A29" s="47" t="s">
        <v>55</v>
      </c>
      <c r="B29" s="92"/>
      <c r="C29" s="92"/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 t="s">
        <v>36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 t="s">
        <v>36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950000</v>
      </c>
      <c r="C32" s="92"/>
      <c r="D32" s="92"/>
      <c r="E32" s="92">
        <f>$B32      +$C32      +$D32</f>
        <v>950000</v>
      </c>
      <c r="F32" s="93">
        <v>950000</v>
      </c>
      <c r="G32" s="94">
        <v>238000</v>
      </c>
      <c r="H32" s="93">
        <v>459000</v>
      </c>
      <c r="I32" s="94">
        <v>271102</v>
      </c>
      <c r="J32" s="93"/>
      <c r="K32" s="94"/>
      <c r="L32" s="93"/>
      <c r="M32" s="94"/>
      <c r="N32" s="93"/>
      <c r="O32" s="94"/>
      <c r="P32" s="93">
        <f>$H32      +$J32      +$L32      +$N32</f>
        <v>459000</v>
      </c>
      <c r="Q32" s="94">
        <f>$I32      +$K32      +$M32      +$O32</f>
        <v>271102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48.315789473684212</v>
      </c>
      <c r="U32" s="50">
        <f>IF(($E32      =0),0,(($Q32      /$E32      )*100))</f>
        <v>28.537052631578945</v>
      </c>
      <c r="V32" s="93">
        <v>0</v>
      </c>
      <c r="W32" s="94" t="s">
        <v>36</v>
      </c>
    </row>
    <row r="33" spans="1:23" ht="12.95" customHeight="1" x14ac:dyDescent="0.2">
      <c r="A33" s="51" t="s">
        <v>42</v>
      </c>
      <c r="B33" s="95">
        <f>B32</f>
        <v>950000</v>
      </c>
      <c r="C33" s="95">
        <f>C32</f>
        <v>0</v>
      </c>
      <c r="D33" s="95"/>
      <c r="E33" s="95">
        <f>$B33      +$C33      +$D33</f>
        <v>950000</v>
      </c>
      <c r="F33" s="96">
        <f t="shared" ref="F33:O33" si="17">F32</f>
        <v>950000</v>
      </c>
      <c r="G33" s="97">
        <f t="shared" si="17"/>
        <v>238000</v>
      </c>
      <c r="H33" s="96">
        <f t="shared" si="17"/>
        <v>459000</v>
      </c>
      <c r="I33" s="97">
        <f t="shared" si="17"/>
        <v>271102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459000</v>
      </c>
      <c r="Q33" s="97">
        <f>$I33      +$K33      +$M33      +$O33</f>
        <v>271102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48.315789473684212</v>
      </c>
      <c r="U33" s="54">
        <f>IF($E33   =0,0,($Q33   /$E33   )*100)</f>
        <v>28.537052631578945</v>
      </c>
      <c r="V33" s="96">
        <f>V32</f>
        <v>0</v>
      </c>
      <c r="W33" s="97" t="s">
        <v>36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/>
      <c r="C35" s="92"/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 t="s">
        <v>36</v>
      </c>
    </row>
    <row r="36" spans="1:23" ht="12.95" customHeight="1" x14ac:dyDescent="0.2">
      <c r="A36" s="47" t="s">
        <v>60</v>
      </c>
      <c r="B36" s="92">
        <v>285000</v>
      </c>
      <c r="C36" s="92"/>
      <c r="D36" s="92"/>
      <c r="E36" s="92">
        <f t="shared" si="18"/>
        <v>285000</v>
      </c>
      <c r="F36" s="93">
        <v>285000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 t="s">
        <v>36</v>
      </c>
    </row>
    <row r="37" spans="1:23" ht="12.95" customHeight="1" x14ac:dyDescent="0.2">
      <c r="A37" s="47" t="s">
        <v>61</v>
      </c>
      <c r="B37" s="92"/>
      <c r="C37" s="92"/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36</v>
      </c>
    </row>
    <row r="38" spans="1:23" ht="12.95" customHeight="1" x14ac:dyDescent="0.2">
      <c r="A38" s="47" t="s">
        <v>62</v>
      </c>
      <c r="B38" s="92"/>
      <c r="C38" s="92"/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 t="s">
        <v>36</v>
      </c>
    </row>
    <row r="39" spans="1:23" ht="12.95" customHeight="1" x14ac:dyDescent="0.2">
      <c r="A39" s="47" t="s">
        <v>63</v>
      </c>
      <c r="B39" s="92"/>
      <c r="C39" s="92"/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36</v>
      </c>
    </row>
    <row r="40" spans="1:23" ht="12.95" customHeight="1" x14ac:dyDescent="0.2">
      <c r="A40" s="51" t="s">
        <v>42</v>
      </c>
      <c r="B40" s="95">
        <f>SUM(B35:B39)</f>
        <v>285000</v>
      </c>
      <c r="C40" s="95">
        <f>SUM(C35:C39)</f>
        <v>0</v>
      </c>
      <c r="D40" s="95"/>
      <c r="E40" s="95">
        <f t="shared" si="18"/>
        <v>285000</v>
      </c>
      <c r="F40" s="96">
        <f t="shared" ref="F40:O40" si="25">SUM(F35:F39)</f>
        <v>285000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 t="s">
        <v>36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/>
      <c r="C42" s="92"/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36</v>
      </c>
    </row>
    <row r="43" spans="1:23" ht="12.95" customHeight="1" x14ac:dyDescent="0.2">
      <c r="A43" s="47" t="s">
        <v>66</v>
      </c>
      <c r="B43" s="92"/>
      <c r="C43" s="92"/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 t="s">
        <v>36</v>
      </c>
    </row>
    <row r="44" spans="1:23" ht="12.95" customHeight="1" x14ac:dyDescent="0.2">
      <c r="A44" s="47" t="s">
        <v>67</v>
      </c>
      <c r="B44" s="92"/>
      <c r="C44" s="92"/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 t="s">
        <v>36</v>
      </c>
    </row>
    <row r="45" spans="1:23" ht="12.95" customHeight="1" x14ac:dyDescent="0.2">
      <c r="A45" s="47" t="s">
        <v>68</v>
      </c>
      <c r="B45" s="92"/>
      <c r="C45" s="92"/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36</v>
      </c>
    </row>
    <row r="46" spans="1:23" ht="12.95" customHeight="1" x14ac:dyDescent="0.2">
      <c r="A46" s="47" t="s">
        <v>69</v>
      </c>
      <c r="B46" s="92"/>
      <c r="C46" s="92"/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36</v>
      </c>
    </row>
    <row r="47" spans="1:23" ht="12.95" hidden="1" customHeight="1" x14ac:dyDescent="0.2">
      <c r="A47" s="47" t="s">
        <v>70</v>
      </c>
      <c r="B47" s="92"/>
      <c r="C47" s="92"/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36</v>
      </c>
    </row>
    <row r="48" spans="1:23" ht="12.95" customHeight="1" x14ac:dyDescent="0.2">
      <c r="A48" s="47" t="s">
        <v>71</v>
      </c>
      <c r="B48" s="92"/>
      <c r="C48" s="92"/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36</v>
      </c>
    </row>
    <row r="49" spans="1:23" ht="12.95" customHeight="1" x14ac:dyDescent="0.2">
      <c r="A49" s="47" t="s">
        <v>72</v>
      </c>
      <c r="B49" s="92"/>
      <c r="C49" s="92"/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36</v>
      </c>
    </row>
    <row r="50" spans="1:23" ht="12.95" customHeight="1" x14ac:dyDescent="0.2">
      <c r="A50" s="47" t="s">
        <v>73</v>
      </c>
      <c r="B50" s="92"/>
      <c r="C50" s="92"/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36</v>
      </c>
    </row>
    <row r="51" spans="1:23" ht="12.95" customHeight="1" x14ac:dyDescent="0.2">
      <c r="A51" s="47" t="s">
        <v>74</v>
      </c>
      <c r="B51" s="92"/>
      <c r="C51" s="92"/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 t="s">
        <v>36</v>
      </c>
    </row>
    <row r="52" spans="1:23" ht="12.95" customHeight="1" x14ac:dyDescent="0.2">
      <c r="A52" s="47" t="s">
        <v>75</v>
      </c>
      <c r="B52" s="92">
        <v>20000000</v>
      </c>
      <c r="C52" s="92"/>
      <c r="D52" s="92"/>
      <c r="E52" s="92">
        <f t="shared" si="26"/>
        <v>20000000</v>
      </c>
      <c r="F52" s="93">
        <v>20000000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 t="s">
        <v>36</v>
      </c>
    </row>
    <row r="53" spans="1:23" ht="12.95" customHeight="1" x14ac:dyDescent="0.2">
      <c r="A53" s="51" t="s">
        <v>42</v>
      </c>
      <c r="B53" s="95">
        <f>SUM(B42:B52)</f>
        <v>20000000</v>
      </c>
      <c r="C53" s="95">
        <f>SUM(C42:C52)</f>
        <v>0</v>
      </c>
      <c r="D53" s="95"/>
      <c r="E53" s="95">
        <f t="shared" si="26"/>
        <v>20000000</v>
      </c>
      <c r="F53" s="96">
        <f t="shared" ref="F53:O53" si="33">SUM(F42:F52)</f>
        <v>20000000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 t="s">
        <v>36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/>
      <c r="C55" s="92"/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36</v>
      </c>
    </row>
    <row r="56" spans="1:23" ht="12.95" customHeight="1" x14ac:dyDescent="0.2">
      <c r="A56" s="55" t="s">
        <v>78</v>
      </c>
      <c r="B56" s="92"/>
      <c r="C56" s="92"/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36</v>
      </c>
    </row>
    <row r="57" spans="1:23" ht="12.95" hidden="1" customHeight="1" x14ac:dyDescent="0.2">
      <c r="A57" s="55" t="s">
        <v>79</v>
      </c>
      <c r="B57" s="92"/>
      <c r="C57" s="92"/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36</v>
      </c>
    </row>
    <row r="58" spans="1:23" ht="12.95" hidden="1" customHeight="1" x14ac:dyDescent="0.2">
      <c r="A58" s="47" t="s">
        <v>80</v>
      </c>
      <c r="B58" s="92"/>
      <c r="C58" s="92"/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36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36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/>
      <c r="C61" s="92"/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36</v>
      </c>
    </row>
    <row r="62" spans="1:23" ht="12.95" customHeight="1" x14ac:dyDescent="0.2">
      <c r="A62" s="47" t="s">
        <v>83</v>
      </c>
      <c r="B62" s="92"/>
      <c r="C62" s="92"/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36</v>
      </c>
    </row>
    <row r="63" spans="1:23" ht="12.95" customHeight="1" x14ac:dyDescent="0.2">
      <c r="A63" s="47" t="s">
        <v>84</v>
      </c>
      <c r="B63" s="92"/>
      <c r="C63" s="92"/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36</v>
      </c>
    </row>
    <row r="64" spans="1:23" ht="12.95" customHeight="1" x14ac:dyDescent="0.2">
      <c r="A64" s="47" t="s">
        <v>85</v>
      </c>
      <c r="B64" s="92"/>
      <c r="C64" s="92"/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 t="s">
        <v>36</v>
      </c>
    </row>
    <row r="65" spans="1:23" ht="12.95" customHeight="1" x14ac:dyDescent="0.2">
      <c r="A65" s="47" t="s">
        <v>86</v>
      </c>
      <c r="B65" s="92"/>
      <c r="C65" s="92"/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 t="s">
        <v>36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 t="s">
        <v>36</v>
      </c>
    </row>
    <row r="67" spans="1:23" ht="12.95" customHeight="1" x14ac:dyDescent="0.2">
      <c r="A67" s="60" t="s">
        <v>87</v>
      </c>
      <c r="B67" s="104">
        <f>SUM(B9:B14,B17:B23,B26:B29,B32,B35:B39,B42:B52,B55:B58,B61:B65)</f>
        <v>24335000</v>
      </c>
      <c r="C67" s="104">
        <f>SUM(C9:C14,C17:C23,C26:C29,C32,C35:C39,C42:C52,C55:C58,C61:C65)</f>
        <v>0</v>
      </c>
      <c r="D67" s="104"/>
      <c r="E67" s="104">
        <f t="shared" si="35"/>
        <v>24335000</v>
      </c>
      <c r="F67" s="105">
        <f t="shared" ref="F67:O67" si="43">SUM(F9:F14,F17:F23,F26:F29,F32,F35:F39,F42:F52,F55:F58,F61:F65)</f>
        <v>24335000</v>
      </c>
      <c r="G67" s="106">
        <f t="shared" si="43"/>
        <v>3338000</v>
      </c>
      <c r="H67" s="105">
        <f t="shared" si="43"/>
        <v>1159000</v>
      </c>
      <c r="I67" s="106">
        <f t="shared" si="43"/>
        <v>271102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1159000</v>
      </c>
      <c r="Q67" s="106">
        <f t="shared" si="37"/>
        <v>271102</v>
      </c>
      <c r="R67" s="61">
        <f t="shared" si="38"/>
        <v>0</v>
      </c>
      <c r="S67" s="62">
        <f t="shared" si="39"/>
        <v>0</v>
      </c>
      <c r="T67" s="61">
        <f>IF((+$E9+$E10+$E11+$E12+$E13+$E17+$E18+$E20+$E21+$E22+$E26+$E27+$E28+$E29+$E32+$E35+$E38+$E43+$E45+$E47+$E48+$E51+$E55+$E56+$E57+$E58+$E61+$E63+$E64+$E65)=0,0,(P67/(+$E9+$E10+$E11+$E12+$E13+$E17+$E18+$E20+$E21+$E22+$E26+$E27+$E28+$E29+$E32+$E35+$E38+$E43+$E45+$E47+$E48+$E51+$E55+$E56+$E57+$E58+$E61+$E63+$E64+$E65)*100))</f>
        <v>28.617283950617285</v>
      </c>
      <c r="U67" s="61">
        <f>IF((+$E9+$E10+$E11+$E12+$E13+$E17+$E18+$E20+$E21+$E22+$E26+$E27+$E28+$E29+$E32+$E35+$E38+$E43+$E45+$E47+$E48+$E51+$E55+$E56+$E57+$E58+$E61+$E63+$E64+$E65)=0,0,(Q67/(+$E9+$E10+$E11+$E12+$E13+$E17+$E18+$E20+$E21+$E22+$E26+$E27+$E28+$E29+$E32+$E35+$E38+$E43+$E45+$E47+$E48+$E51+$E55+$E56+$E57+$E58+$E61+$E63+$E64+$E65)*100))</f>
        <v>6.6938765432098775</v>
      </c>
      <c r="V67" s="105">
        <f>SUM(V9:V14,V17:V23,V26:V29,V32,V35:V39,V42:V52,V55:V58,V61:V65)</f>
        <v>0</v>
      </c>
      <c r="W67" s="106" t="s">
        <v>36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30205000</v>
      </c>
      <c r="C69" s="92"/>
      <c r="D69" s="92"/>
      <c r="E69" s="92">
        <f>$B69      +$C69      +$D69</f>
        <v>30205000</v>
      </c>
      <c r="F69" s="93">
        <v>30205000</v>
      </c>
      <c r="G69" s="94">
        <v>7244000</v>
      </c>
      <c r="H69" s="93">
        <v>6818000</v>
      </c>
      <c r="I69" s="94"/>
      <c r="J69" s="93"/>
      <c r="K69" s="94"/>
      <c r="L69" s="93"/>
      <c r="M69" s="94"/>
      <c r="N69" s="93"/>
      <c r="O69" s="94"/>
      <c r="P69" s="93">
        <f>$H69      +$J69      +$L69      +$N69</f>
        <v>6818000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22.57242178447277</v>
      </c>
      <c r="U69" s="50">
        <f>IF(($E69      =0),0,(($Q69      /$E69      )*100))</f>
        <v>0</v>
      </c>
      <c r="V69" s="93">
        <v>0</v>
      </c>
      <c r="W69" s="94" t="s">
        <v>36</v>
      </c>
    </row>
    <row r="70" spans="1:23" ht="12.95" customHeight="1" x14ac:dyDescent="0.2">
      <c r="A70" s="56" t="s">
        <v>42</v>
      </c>
      <c r="B70" s="101">
        <f>B69</f>
        <v>30205000</v>
      </c>
      <c r="C70" s="101">
        <f>C69</f>
        <v>0</v>
      </c>
      <c r="D70" s="101"/>
      <c r="E70" s="101">
        <f>$B70      +$C70      +$D70</f>
        <v>30205000</v>
      </c>
      <c r="F70" s="102">
        <f t="shared" ref="F70:O70" si="44">F69</f>
        <v>30205000</v>
      </c>
      <c r="G70" s="103">
        <f t="shared" si="44"/>
        <v>7244000</v>
      </c>
      <c r="H70" s="102">
        <f t="shared" si="44"/>
        <v>6818000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6818000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22.57242178447277</v>
      </c>
      <c r="U70" s="59">
        <f>IF($E70   =0,0,($Q70   /$E70 )*100)</f>
        <v>0</v>
      </c>
      <c r="V70" s="102">
        <f>V69</f>
        <v>0</v>
      </c>
      <c r="W70" s="103" t="s">
        <v>36</v>
      </c>
    </row>
    <row r="71" spans="1:23" ht="12.95" customHeight="1" x14ac:dyDescent="0.2">
      <c r="A71" s="60" t="s">
        <v>87</v>
      </c>
      <c r="B71" s="104">
        <f>B69</f>
        <v>30205000</v>
      </c>
      <c r="C71" s="104">
        <f>C69</f>
        <v>0</v>
      </c>
      <c r="D71" s="104"/>
      <c r="E71" s="104">
        <f>$B71      +$C71      +$D71</f>
        <v>30205000</v>
      </c>
      <c r="F71" s="105">
        <f t="shared" ref="F71:O71" si="45">F69</f>
        <v>30205000</v>
      </c>
      <c r="G71" s="106">
        <f t="shared" si="45"/>
        <v>7244000</v>
      </c>
      <c r="H71" s="105">
        <f t="shared" si="45"/>
        <v>6818000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6818000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22.57242178447277</v>
      </c>
      <c r="U71" s="65">
        <f>IF($E71   =0,0,($Q71   /$E71   )*100)</f>
        <v>0</v>
      </c>
      <c r="V71" s="105">
        <f>V69</f>
        <v>0</v>
      </c>
      <c r="W71" s="106" t="s">
        <v>36</v>
      </c>
    </row>
    <row r="72" spans="1:23" ht="12.95" customHeight="1" thickBot="1" x14ac:dyDescent="0.25">
      <c r="A72" s="60" t="s">
        <v>89</v>
      </c>
      <c r="B72" s="104">
        <f>SUM(B9:B14,B17:B23,B26:B29,B32,B35:B39,B42:B52,B55:B58,B61:B65,B69)</f>
        <v>54540000</v>
      </c>
      <c r="C72" s="104">
        <f>SUM(C9:C14,C17:C23,C26:C29,C32,C35:C39,C42:C52,C55:C58,C61:C65,C69)</f>
        <v>0</v>
      </c>
      <c r="D72" s="104"/>
      <c r="E72" s="104">
        <f>$B72      +$C72      +$D72</f>
        <v>54540000</v>
      </c>
      <c r="F72" s="105">
        <f t="shared" ref="F72:O72" si="46">SUM(F9:F14,F17:F23,F26:F29,F32,F35:F39,F42:F52,F55:F58,F61:F65,F69)</f>
        <v>54540000</v>
      </c>
      <c r="G72" s="106">
        <f t="shared" si="46"/>
        <v>10582000</v>
      </c>
      <c r="H72" s="105">
        <f t="shared" si="46"/>
        <v>7977000</v>
      </c>
      <c r="I72" s="106">
        <f t="shared" si="46"/>
        <v>271102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7977000</v>
      </c>
      <c r="Q72" s="106">
        <f>$I72      +$K72      +$M72      +$O72</f>
        <v>271102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17+$E18+$E20+$E21+$E22+$E26+$E27+$E28+$E29+$E32+$E35+$E38+$E43+$E45+$E47+$E48+$E51+$E55+$E56+$E57+$E58+$E61++$E63+$E64+$E65+$E69)=0,0,(P72/(+$E9+$E10+$E11+$E12+$E13+$E17+$E18+$E20+$E21+$E22+$E26+$E27+$E28+$E29+$E32+$E35+$E38+$E43+$E45+$E47+$E48+$E51+$E55+$E56+$E57+$E58+$E61+$E63+$E64+$E65+$E69)*100))</f>
        <v>23.28711137060283</v>
      </c>
      <c r="U72" s="65">
        <f>IF((+$E9+$E10+$E11+$E12+$E13+$E17+$E18+$E20+$E21+$E22+$E26+$E27+$E28+$E29+$E32+$E35+$E38+$E43+$E45+$E47+$E48+$E51+$E55+$E56+$E57+$E58+$E61+$E63+$E65+$E69)=0,0,(Q72/(+$E9+$E10+$E11+$E12+$E13+$E17+$E18+$E20+$E21+$E22+$E26+$E27+$E28+$E29+$E32+$E35+$E38+$E43+$E45+$E47+$E48+$E51+$E55+$E56+$E57+$E58+$E61+$E63+$E65+$E69)*100))</f>
        <v>0.7914231499051233</v>
      </c>
      <c r="V72" s="105">
        <f>SUM(V9:V14,V17:V23,V26:V29,V32,V35:V39,V42:V52,V55:V58,V61:V65,V69)</f>
        <v>0</v>
      </c>
      <c r="W72" s="106" t="s">
        <v>36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133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134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135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136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137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138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/>
      <c r="C86" s="118"/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/>
      <c r="C87" s="113"/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/>
      <c r="C88" s="113"/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/>
      <c r="C89" s="113"/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/>
      <c r="C90" s="113"/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/>
      <c r="C91" s="113"/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/>
      <c r="C92" s="113"/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/>
      <c r="C93" s="113"/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139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140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141</v>
      </c>
    </row>
    <row r="116" spans="1:23" x14ac:dyDescent="0.2">
      <c r="A116" s="29" t="s">
        <v>142</v>
      </c>
    </row>
    <row r="117" spans="1:23" x14ac:dyDescent="0.2">
      <c r="A117" s="29" t="s">
        <v>143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144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145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146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sheetProtection algorithmName="SHA-512" hashValue="BHVccfnvcjusIkbgkp5g7Ef0QBtgjepqFp5uSuqeRPFe2csTW6hecLVwRSODll3mj1LXGQlh/ScbEo9CEpLEzw==" saltValue="1c0aeVcS5uuNys4nJw7xqg==" spinCount="100000" sheet="1" objects="1" scenarios="1"/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F0B15BDE1AF5247A2C08C59CF169AFC" ma:contentTypeVersion="" ma:contentTypeDescription="Create a new document." ma:contentTypeScope="" ma:versionID="363d5c93a3038518048110f357a637ba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c9f2915bc449c9eb1438cf294b3051d9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48E5B3F8-6D3A-4169-B90C-E5916DA47554}"/>
</file>

<file path=customXml/itemProps2.xml><?xml version="1.0" encoding="utf-8"?>
<ds:datastoreItem xmlns:ds="http://schemas.openxmlformats.org/officeDocument/2006/customXml" ds:itemID="{7A60C926-C323-43D6-A238-B1FB79E9B19D}"/>
</file>

<file path=customXml/itemProps3.xml><?xml version="1.0" encoding="utf-8"?>
<ds:datastoreItem xmlns:ds="http://schemas.openxmlformats.org/officeDocument/2006/customXml" ds:itemID="{27F2E0AC-8CC1-4619-AF6D-169F92D99C4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23</vt:i4>
      </vt:variant>
    </vt:vector>
  </HeadingPairs>
  <TitlesOfParts>
    <vt:vector size="46" baseType="lpstr">
      <vt:lpstr>Summary</vt:lpstr>
      <vt:lpstr>DC37</vt:lpstr>
      <vt:lpstr>DC38</vt:lpstr>
      <vt:lpstr>DC39</vt:lpstr>
      <vt:lpstr>DC40</vt:lpstr>
      <vt:lpstr>NW371</vt:lpstr>
      <vt:lpstr>NW372</vt:lpstr>
      <vt:lpstr>NW373</vt:lpstr>
      <vt:lpstr>NW374</vt:lpstr>
      <vt:lpstr>NW375</vt:lpstr>
      <vt:lpstr>NW381</vt:lpstr>
      <vt:lpstr>NW382</vt:lpstr>
      <vt:lpstr>NW383</vt:lpstr>
      <vt:lpstr>NW384</vt:lpstr>
      <vt:lpstr>NW385</vt:lpstr>
      <vt:lpstr>NW392</vt:lpstr>
      <vt:lpstr>NW393</vt:lpstr>
      <vt:lpstr>NW394</vt:lpstr>
      <vt:lpstr>NW396</vt:lpstr>
      <vt:lpstr>NW397</vt:lpstr>
      <vt:lpstr>NW403</vt:lpstr>
      <vt:lpstr>NW404</vt:lpstr>
      <vt:lpstr>NW405</vt:lpstr>
      <vt:lpstr>'DC37'!Print_Area</vt:lpstr>
      <vt:lpstr>'DC38'!Print_Area</vt:lpstr>
      <vt:lpstr>'DC39'!Print_Area</vt:lpstr>
      <vt:lpstr>'DC40'!Print_Area</vt:lpstr>
      <vt:lpstr>'NW371'!Print_Area</vt:lpstr>
      <vt:lpstr>'NW372'!Print_Area</vt:lpstr>
      <vt:lpstr>'NW373'!Print_Area</vt:lpstr>
      <vt:lpstr>'NW374'!Print_Area</vt:lpstr>
      <vt:lpstr>'NW375'!Print_Area</vt:lpstr>
      <vt:lpstr>'NW381'!Print_Area</vt:lpstr>
      <vt:lpstr>'NW382'!Print_Area</vt:lpstr>
      <vt:lpstr>'NW383'!Print_Area</vt:lpstr>
      <vt:lpstr>'NW384'!Print_Area</vt:lpstr>
      <vt:lpstr>'NW385'!Print_Area</vt:lpstr>
      <vt:lpstr>'NW392'!Print_Area</vt:lpstr>
      <vt:lpstr>'NW393'!Print_Area</vt:lpstr>
      <vt:lpstr>'NW394'!Print_Area</vt:lpstr>
      <vt:lpstr>'NW396'!Print_Area</vt:lpstr>
      <vt:lpstr>'NW397'!Print_Area</vt:lpstr>
      <vt:lpstr>'NW403'!Print_Area</vt:lpstr>
      <vt:lpstr>'NW404'!Print_Area</vt:lpstr>
      <vt:lpstr>'NW405'!Print_Area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Sephiri Tlhomeli</dc:creator>
  <cp:lastModifiedBy>Sephiri Tlhomeli</cp:lastModifiedBy>
  <dcterms:created xsi:type="dcterms:W3CDTF">2023-11-01T10:54:14Z</dcterms:created>
  <dcterms:modified xsi:type="dcterms:W3CDTF">2023-11-01T10:55:44Z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0x0101003F0B15BDE1AF5247A2C08C59CF169AFC</vt:lpwstr>
  </property>
</Properties>
</file>