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5405\Downloads\"/>
    </mc:Choice>
  </mc:AlternateContent>
  <xr:revisionPtr revIDLastSave="0" documentId="8_{41A4233B-AC23-4B5E-A0DE-6EAEA8E3C9A4}" xr6:coauthVersionLast="47" xr6:coauthVersionMax="47" xr10:uidLastSave="{00000000-0000-0000-0000-000000000000}"/>
  <workbookProtection workbookAlgorithmName="SHA-512" workbookHashValue="cMQMEO6mHdzaJAk1phUqPsSX33hPAxqpN+Fmgy7R1Q8gefDroPlBnlM/kZjjJLrk12i86OwklWKGt/lb+Mmenw==" workbookSaltValue="HDDSk1cg9arty/lDW/hd2w==" workbookSpinCount="100000" lockStructure="1"/>
  <bookViews>
    <workbookView xWindow="-120" yWindow="-120" windowWidth="29040" windowHeight="15840" xr2:uid="{00000000-000D-0000-FFFF-FFFF00000000}"/>
  </bookViews>
  <sheets>
    <sheet name="Summary" sheetId="1" r:id="rId1"/>
    <sheet name="CPT" sheetId="2" r:id="rId2"/>
    <sheet name="DC1" sheetId="3" r:id="rId3"/>
    <sheet name="DC2" sheetId="4" r:id="rId4"/>
    <sheet name="DC3" sheetId="5" r:id="rId5"/>
    <sheet name="DC4" sheetId="6" r:id="rId6"/>
    <sheet name="DC5" sheetId="7" r:id="rId7"/>
    <sheet name="WC011" sheetId="8" r:id="rId8"/>
    <sheet name="WC012" sheetId="9" r:id="rId9"/>
    <sheet name="WC013" sheetId="10" r:id="rId10"/>
    <sheet name="WC014" sheetId="11" r:id="rId11"/>
    <sheet name="WC015" sheetId="12" r:id="rId12"/>
    <sheet name="WC022" sheetId="13" r:id="rId13"/>
    <sheet name="WC023" sheetId="14" r:id="rId14"/>
    <sheet name="WC024" sheetId="15" r:id="rId15"/>
    <sheet name="WC025" sheetId="16" r:id="rId16"/>
    <sheet name="WC026" sheetId="17" r:id="rId17"/>
    <sheet name="WC031" sheetId="18" r:id="rId18"/>
    <sheet name="WC032" sheetId="19" r:id="rId19"/>
    <sheet name="WC033" sheetId="20" r:id="rId20"/>
    <sheet name="WC034" sheetId="21" r:id="rId21"/>
    <sheet name="WC041" sheetId="22" r:id="rId22"/>
    <sheet name="WC042" sheetId="23" r:id="rId23"/>
    <sheet name="WC043" sheetId="24" r:id="rId24"/>
    <sheet name="WC044" sheetId="25" r:id="rId25"/>
    <sheet name="WC045" sheetId="26" r:id="rId26"/>
    <sheet name="WC047" sheetId="27" r:id="rId27"/>
    <sheet name="WC048" sheetId="28" r:id="rId28"/>
    <sheet name="WC051" sheetId="29" r:id="rId29"/>
    <sheet name="WC052" sheetId="30" r:id="rId30"/>
    <sheet name="WC053" sheetId="31" r:id="rId31"/>
  </sheets>
  <definedNames>
    <definedName name="_xlnm.Print_Area" localSheetId="1">CPT!$A$1:$X$127</definedName>
    <definedName name="_xlnm.Print_Area" localSheetId="2">'DC1'!$A$1:$X$127</definedName>
    <definedName name="_xlnm.Print_Area" localSheetId="3">'DC2'!$A$1:$X$127</definedName>
    <definedName name="_xlnm.Print_Area" localSheetId="4">'DC3'!$A$1:$X$127</definedName>
    <definedName name="_xlnm.Print_Area" localSheetId="5">'DC4'!$A$1:$X$127</definedName>
    <definedName name="_xlnm.Print_Area" localSheetId="6">'DC5'!$A$1:$X$127</definedName>
    <definedName name="_xlnm.Print_Area" localSheetId="0">Summary!$A$1:$X$127</definedName>
    <definedName name="_xlnm.Print_Area" localSheetId="7">'WC011'!$A$1:$X$127</definedName>
    <definedName name="_xlnm.Print_Area" localSheetId="8">'WC012'!$A$1:$X$127</definedName>
    <definedName name="_xlnm.Print_Area" localSheetId="9">'WC013'!$A$1:$X$127</definedName>
    <definedName name="_xlnm.Print_Area" localSheetId="10">'WC014'!$A$1:$X$127</definedName>
    <definedName name="_xlnm.Print_Area" localSheetId="11">'WC015'!$A$1:$X$127</definedName>
    <definedName name="_xlnm.Print_Area" localSheetId="12">'WC022'!$A$1:$X$127</definedName>
    <definedName name="_xlnm.Print_Area" localSheetId="13">'WC023'!$A$1:$X$127</definedName>
    <definedName name="_xlnm.Print_Area" localSheetId="14">'WC024'!$A$1:$X$127</definedName>
    <definedName name="_xlnm.Print_Area" localSheetId="15">'WC025'!$A$1:$X$127</definedName>
    <definedName name="_xlnm.Print_Area" localSheetId="16">'WC026'!$A$1:$X$127</definedName>
    <definedName name="_xlnm.Print_Area" localSheetId="17">'WC031'!$A$1:$X$127</definedName>
    <definedName name="_xlnm.Print_Area" localSheetId="18">'WC032'!$A$1:$X$127</definedName>
    <definedName name="_xlnm.Print_Area" localSheetId="19">'WC033'!$A$1:$X$127</definedName>
    <definedName name="_xlnm.Print_Area" localSheetId="20">'WC034'!$A$1:$X$127</definedName>
    <definedName name="_xlnm.Print_Area" localSheetId="21">'WC041'!$A$1:$X$127</definedName>
    <definedName name="_xlnm.Print_Area" localSheetId="22">'WC042'!$A$1:$X$127</definedName>
    <definedName name="_xlnm.Print_Area" localSheetId="23">'WC043'!$A$1:$X$127</definedName>
    <definedName name="_xlnm.Print_Area" localSheetId="24">'WC044'!$A$1:$X$127</definedName>
    <definedName name="_xlnm.Print_Area" localSheetId="25">'WC045'!$A$1:$X$127</definedName>
    <definedName name="_xlnm.Print_Area" localSheetId="26">'WC047'!$A$1:$X$127</definedName>
    <definedName name="_xlnm.Print_Area" localSheetId="27">'WC048'!$A$1:$X$127</definedName>
    <definedName name="_xlnm.Print_Area" localSheetId="28">'WC051'!$A$1:$X$127</definedName>
    <definedName name="_xlnm.Print_Area" localSheetId="29">'WC052'!$A$1:$X$127</definedName>
    <definedName name="_xlnm.Print_Area" localSheetId="30">'WC053'!$A$1:$X$127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3" i="2" l="1"/>
  <c r="V113" i="2"/>
  <c r="Q113" i="2"/>
  <c r="P113" i="2"/>
  <c r="O113" i="2"/>
  <c r="N113" i="2"/>
  <c r="M113" i="2"/>
  <c r="S113" i="2" s="1"/>
  <c r="L113" i="2"/>
  <c r="R113" i="2" s="1"/>
  <c r="K113" i="2"/>
  <c r="J113" i="2"/>
  <c r="I113" i="2"/>
  <c r="H113" i="2"/>
  <c r="G113" i="2"/>
  <c r="F113" i="2"/>
  <c r="E113" i="2"/>
  <c r="U113" i="2" s="1"/>
  <c r="D113" i="2"/>
  <c r="C113" i="2"/>
  <c r="B113" i="2"/>
  <c r="Q112" i="2"/>
  <c r="P112" i="2"/>
  <c r="O112" i="2"/>
  <c r="N112" i="2"/>
  <c r="U111" i="2"/>
  <c r="T111" i="2"/>
  <c r="S111" i="2"/>
  <c r="R111" i="2"/>
  <c r="S110" i="2"/>
  <c r="R110" i="2"/>
  <c r="E110" i="2"/>
  <c r="S109" i="2"/>
  <c r="R109" i="2"/>
  <c r="E109" i="2"/>
  <c r="U109" i="2" s="1"/>
  <c r="S108" i="2"/>
  <c r="R108" i="2"/>
  <c r="E108" i="2"/>
  <c r="U108" i="2" s="1"/>
  <c r="S107" i="2"/>
  <c r="R107" i="2"/>
  <c r="E107" i="2"/>
  <c r="S106" i="2"/>
  <c r="R106" i="2"/>
  <c r="E106" i="2"/>
  <c r="U106" i="2" s="1"/>
  <c r="S105" i="2"/>
  <c r="R105" i="2"/>
  <c r="E105" i="2"/>
  <c r="S104" i="2"/>
  <c r="R104" i="2"/>
  <c r="E104" i="2"/>
  <c r="U104" i="2" s="1"/>
  <c r="T103" i="2"/>
  <c r="S103" i="2"/>
  <c r="R103" i="2"/>
  <c r="E103" i="2"/>
  <c r="U103" i="2" s="1"/>
  <c r="S102" i="2"/>
  <c r="R102" i="2"/>
  <c r="E102" i="2"/>
  <c r="S101" i="2"/>
  <c r="R101" i="2"/>
  <c r="E101" i="2"/>
  <c r="U101" i="2" s="1"/>
  <c r="S100" i="2"/>
  <c r="R100" i="2"/>
  <c r="E100" i="2"/>
  <c r="U100" i="2" s="1"/>
  <c r="S99" i="2"/>
  <c r="R99" i="2"/>
  <c r="E99" i="2"/>
  <c r="S98" i="2"/>
  <c r="R98" i="2"/>
  <c r="E98" i="2"/>
  <c r="U98" i="2" s="1"/>
  <c r="S97" i="2"/>
  <c r="R97" i="2"/>
  <c r="E97" i="2"/>
  <c r="S96" i="2"/>
  <c r="R96" i="2"/>
  <c r="E96" i="2"/>
  <c r="U96" i="2" s="1"/>
  <c r="W95" i="2"/>
  <c r="W112" i="2" s="1"/>
  <c r="V95" i="2"/>
  <c r="V112" i="2" s="1"/>
  <c r="M95" i="2"/>
  <c r="M112" i="2" s="1"/>
  <c r="S112" i="2" s="1"/>
  <c r="L95" i="2"/>
  <c r="R95" i="2" s="1"/>
  <c r="K95" i="2"/>
  <c r="K112" i="2" s="1"/>
  <c r="J95" i="2"/>
  <c r="J112" i="2" s="1"/>
  <c r="I95" i="2"/>
  <c r="I112" i="2" s="1"/>
  <c r="H95" i="2"/>
  <c r="H112" i="2" s="1"/>
  <c r="G95" i="2"/>
  <c r="G112" i="2" s="1"/>
  <c r="F95" i="2"/>
  <c r="F112" i="2" s="1"/>
  <c r="D95" i="2"/>
  <c r="D112" i="2" s="1"/>
  <c r="C95" i="2"/>
  <c r="C112" i="2" s="1"/>
  <c r="B95" i="2"/>
  <c r="B112" i="2" s="1"/>
  <c r="W113" i="3"/>
  <c r="V113" i="3"/>
  <c r="Q113" i="3"/>
  <c r="P113" i="3"/>
  <c r="O113" i="3"/>
  <c r="N113" i="3"/>
  <c r="M113" i="3"/>
  <c r="S113" i="3" s="1"/>
  <c r="L113" i="3"/>
  <c r="R113" i="3" s="1"/>
  <c r="K113" i="3"/>
  <c r="J113" i="3"/>
  <c r="I113" i="3"/>
  <c r="H113" i="3"/>
  <c r="G113" i="3"/>
  <c r="F113" i="3"/>
  <c r="E113" i="3"/>
  <c r="T113" i="3" s="1"/>
  <c r="D113" i="3"/>
  <c r="C113" i="3"/>
  <c r="B113" i="3"/>
  <c r="Q112" i="3"/>
  <c r="P112" i="3"/>
  <c r="O112" i="3"/>
  <c r="N112" i="3"/>
  <c r="U111" i="3"/>
  <c r="T111" i="3"/>
  <c r="S111" i="3"/>
  <c r="R111" i="3"/>
  <c r="S110" i="3"/>
  <c r="R110" i="3"/>
  <c r="E110" i="3"/>
  <c r="U110" i="3" s="1"/>
  <c r="S109" i="3"/>
  <c r="R109" i="3"/>
  <c r="E109" i="3"/>
  <c r="U109" i="3" s="1"/>
  <c r="S108" i="3"/>
  <c r="R108" i="3"/>
  <c r="E108" i="3"/>
  <c r="S107" i="3"/>
  <c r="R107" i="3"/>
  <c r="E107" i="3"/>
  <c r="U107" i="3" s="1"/>
  <c r="S106" i="3"/>
  <c r="R106" i="3"/>
  <c r="E106" i="3"/>
  <c r="S105" i="3"/>
  <c r="R105" i="3"/>
  <c r="E105" i="3"/>
  <c r="U105" i="3" s="1"/>
  <c r="S104" i="3"/>
  <c r="R104" i="3"/>
  <c r="E104" i="3"/>
  <c r="U104" i="3" s="1"/>
  <c r="S103" i="3"/>
  <c r="R103" i="3"/>
  <c r="E103" i="3"/>
  <c r="S102" i="3"/>
  <c r="R102" i="3"/>
  <c r="E102" i="3"/>
  <c r="U102" i="3" s="1"/>
  <c r="S101" i="3"/>
  <c r="R101" i="3"/>
  <c r="E101" i="3"/>
  <c r="U101" i="3" s="1"/>
  <c r="S100" i="3"/>
  <c r="R100" i="3"/>
  <c r="E100" i="3"/>
  <c r="T99" i="3"/>
  <c r="S99" i="3"/>
  <c r="R99" i="3"/>
  <c r="E99" i="3"/>
  <c r="U99" i="3" s="1"/>
  <c r="S98" i="3"/>
  <c r="R98" i="3"/>
  <c r="E98" i="3"/>
  <c r="T97" i="3"/>
  <c r="S97" i="3"/>
  <c r="R97" i="3"/>
  <c r="E97" i="3"/>
  <c r="U97" i="3" s="1"/>
  <c r="S96" i="3"/>
  <c r="R96" i="3"/>
  <c r="E96" i="3"/>
  <c r="U96" i="3" s="1"/>
  <c r="W95" i="3"/>
  <c r="W112" i="3" s="1"/>
  <c r="V95" i="3"/>
  <c r="V112" i="3" s="1"/>
  <c r="M95" i="3"/>
  <c r="L95" i="3"/>
  <c r="L112" i="3" s="1"/>
  <c r="R112" i="3" s="1"/>
  <c r="K95" i="3"/>
  <c r="K112" i="3" s="1"/>
  <c r="J95" i="3"/>
  <c r="J112" i="3" s="1"/>
  <c r="I95" i="3"/>
  <c r="I112" i="3" s="1"/>
  <c r="H95" i="3"/>
  <c r="H112" i="3" s="1"/>
  <c r="G95" i="3"/>
  <c r="G112" i="3" s="1"/>
  <c r="F95" i="3"/>
  <c r="F112" i="3" s="1"/>
  <c r="D95" i="3"/>
  <c r="D112" i="3" s="1"/>
  <c r="C95" i="3"/>
  <c r="C112" i="3" s="1"/>
  <c r="B95" i="3"/>
  <c r="B112" i="3" s="1"/>
  <c r="W113" i="4"/>
  <c r="V113" i="4"/>
  <c r="Q113" i="4"/>
  <c r="P113" i="4"/>
  <c r="O113" i="4"/>
  <c r="N113" i="4"/>
  <c r="M113" i="4"/>
  <c r="S113" i="4" s="1"/>
  <c r="L113" i="4"/>
  <c r="R113" i="4" s="1"/>
  <c r="K113" i="4"/>
  <c r="J113" i="4"/>
  <c r="I113" i="4"/>
  <c r="H113" i="4"/>
  <c r="G113" i="4"/>
  <c r="F113" i="4"/>
  <c r="E113" i="4"/>
  <c r="U113" i="4" s="1"/>
  <c r="D113" i="4"/>
  <c r="C113" i="4"/>
  <c r="B113" i="4"/>
  <c r="Q112" i="4"/>
  <c r="P112" i="4"/>
  <c r="O112" i="4"/>
  <c r="N112" i="4"/>
  <c r="U111" i="4"/>
  <c r="T111" i="4"/>
  <c r="S111" i="4"/>
  <c r="R111" i="4"/>
  <c r="S110" i="4"/>
  <c r="R110" i="4"/>
  <c r="E110" i="4"/>
  <c r="S109" i="4"/>
  <c r="R109" i="4"/>
  <c r="E109" i="4"/>
  <c r="S108" i="4"/>
  <c r="R108" i="4"/>
  <c r="E108" i="4"/>
  <c r="U108" i="4" s="1"/>
  <c r="S107" i="4"/>
  <c r="R107" i="4"/>
  <c r="E107" i="4"/>
  <c r="T107" i="4" s="1"/>
  <c r="S106" i="4"/>
  <c r="R106" i="4"/>
  <c r="E106" i="4"/>
  <c r="U106" i="4" s="1"/>
  <c r="S105" i="4"/>
  <c r="R105" i="4"/>
  <c r="E105" i="4"/>
  <c r="U105" i="4" s="1"/>
  <c r="S104" i="4"/>
  <c r="R104" i="4"/>
  <c r="E104" i="4"/>
  <c r="U104" i="4" s="1"/>
  <c r="S103" i="4"/>
  <c r="R103" i="4"/>
  <c r="E103" i="4"/>
  <c r="T103" i="4" s="1"/>
  <c r="S102" i="4"/>
  <c r="R102" i="4"/>
  <c r="E102" i="4"/>
  <c r="S101" i="4"/>
  <c r="R101" i="4"/>
  <c r="E101" i="4"/>
  <c r="S100" i="4"/>
  <c r="R100" i="4"/>
  <c r="E100" i="4"/>
  <c r="U100" i="4" s="1"/>
  <c r="S99" i="4"/>
  <c r="R99" i="4"/>
  <c r="E99" i="4"/>
  <c r="T99" i="4" s="1"/>
  <c r="S98" i="4"/>
  <c r="R98" i="4"/>
  <c r="E98" i="4"/>
  <c r="U98" i="4" s="1"/>
  <c r="S97" i="4"/>
  <c r="R97" i="4"/>
  <c r="E97" i="4"/>
  <c r="S96" i="4"/>
  <c r="R96" i="4"/>
  <c r="E96" i="4"/>
  <c r="U96" i="4" s="1"/>
  <c r="W95" i="4"/>
  <c r="W112" i="4" s="1"/>
  <c r="V95" i="4"/>
  <c r="V112" i="4" s="1"/>
  <c r="S95" i="4"/>
  <c r="M95" i="4"/>
  <c r="M112" i="4" s="1"/>
  <c r="S112" i="4" s="1"/>
  <c r="L95" i="4"/>
  <c r="K95" i="4"/>
  <c r="K112" i="4" s="1"/>
  <c r="J95" i="4"/>
  <c r="J112" i="4" s="1"/>
  <c r="I95" i="4"/>
  <c r="I112" i="4" s="1"/>
  <c r="H95" i="4"/>
  <c r="H112" i="4" s="1"/>
  <c r="G95" i="4"/>
  <c r="G112" i="4" s="1"/>
  <c r="F95" i="4"/>
  <c r="F112" i="4" s="1"/>
  <c r="D95" i="4"/>
  <c r="D112" i="4" s="1"/>
  <c r="C95" i="4"/>
  <c r="C112" i="4" s="1"/>
  <c r="B95" i="4"/>
  <c r="B112" i="4" s="1"/>
  <c r="W113" i="5"/>
  <c r="V113" i="5"/>
  <c r="S113" i="5"/>
  <c r="R113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E113" i="5"/>
  <c r="T113" i="5" s="1"/>
  <c r="D113" i="5"/>
  <c r="C113" i="5"/>
  <c r="B113" i="5"/>
  <c r="W112" i="5"/>
  <c r="Q112" i="5"/>
  <c r="P112" i="5"/>
  <c r="O112" i="5"/>
  <c r="N112" i="5"/>
  <c r="U111" i="5"/>
  <c r="T111" i="5"/>
  <c r="S111" i="5"/>
  <c r="R111" i="5"/>
  <c r="S110" i="5"/>
  <c r="R110" i="5"/>
  <c r="E110" i="5"/>
  <c r="S109" i="5"/>
  <c r="R109" i="5"/>
  <c r="E109" i="5"/>
  <c r="T109" i="5" s="1"/>
  <c r="S108" i="5"/>
  <c r="R108" i="5"/>
  <c r="E108" i="5"/>
  <c r="T108" i="5" s="1"/>
  <c r="S107" i="5"/>
  <c r="R107" i="5"/>
  <c r="E107" i="5"/>
  <c r="T107" i="5" s="1"/>
  <c r="S106" i="5"/>
  <c r="R106" i="5"/>
  <c r="E106" i="5"/>
  <c r="S105" i="5"/>
  <c r="R105" i="5"/>
  <c r="E105" i="5"/>
  <c r="U105" i="5" s="1"/>
  <c r="S104" i="5"/>
  <c r="R104" i="5"/>
  <c r="E104" i="5"/>
  <c r="S103" i="5"/>
  <c r="R103" i="5"/>
  <c r="E103" i="5"/>
  <c r="U103" i="5" s="1"/>
  <c r="S102" i="5"/>
  <c r="R102" i="5"/>
  <c r="E102" i="5"/>
  <c r="S101" i="5"/>
  <c r="R101" i="5"/>
  <c r="E101" i="5"/>
  <c r="U101" i="5" s="1"/>
  <c r="S100" i="5"/>
  <c r="R100" i="5"/>
  <c r="E100" i="5"/>
  <c r="T100" i="5" s="1"/>
  <c r="S99" i="5"/>
  <c r="R99" i="5"/>
  <c r="E99" i="5"/>
  <c r="S98" i="5"/>
  <c r="R98" i="5"/>
  <c r="E98" i="5"/>
  <c r="T98" i="5" s="1"/>
  <c r="S97" i="5"/>
  <c r="R97" i="5"/>
  <c r="E97" i="5"/>
  <c r="S96" i="5"/>
  <c r="R96" i="5"/>
  <c r="E96" i="5"/>
  <c r="U96" i="5" s="1"/>
  <c r="W95" i="5"/>
  <c r="V95" i="5"/>
  <c r="V112" i="5" s="1"/>
  <c r="M95" i="5"/>
  <c r="M112" i="5" s="1"/>
  <c r="S112" i="5" s="1"/>
  <c r="L95" i="5"/>
  <c r="K95" i="5"/>
  <c r="K112" i="5" s="1"/>
  <c r="J95" i="5"/>
  <c r="J112" i="5" s="1"/>
  <c r="I95" i="5"/>
  <c r="I112" i="5" s="1"/>
  <c r="H95" i="5"/>
  <c r="H112" i="5" s="1"/>
  <c r="G95" i="5"/>
  <c r="G112" i="5" s="1"/>
  <c r="F95" i="5"/>
  <c r="F112" i="5" s="1"/>
  <c r="D95" i="5"/>
  <c r="D112" i="5" s="1"/>
  <c r="C95" i="5"/>
  <c r="C112" i="5" s="1"/>
  <c r="B95" i="5"/>
  <c r="B112" i="5" s="1"/>
  <c r="W113" i="6"/>
  <c r="V113" i="6"/>
  <c r="Q113" i="6"/>
  <c r="P113" i="6"/>
  <c r="O113" i="6"/>
  <c r="N113" i="6"/>
  <c r="M113" i="6"/>
  <c r="S113" i="6" s="1"/>
  <c r="L113" i="6"/>
  <c r="R113" i="6" s="1"/>
  <c r="K113" i="6"/>
  <c r="J113" i="6"/>
  <c r="I113" i="6"/>
  <c r="H113" i="6"/>
  <c r="G113" i="6"/>
  <c r="F113" i="6"/>
  <c r="E113" i="6"/>
  <c r="T113" i="6" s="1"/>
  <c r="D113" i="6"/>
  <c r="C113" i="6"/>
  <c r="B113" i="6"/>
  <c r="Q112" i="6"/>
  <c r="P112" i="6"/>
  <c r="O112" i="6"/>
  <c r="N112" i="6"/>
  <c r="U111" i="6"/>
  <c r="T111" i="6"/>
  <c r="S111" i="6"/>
  <c r="R111" i="6"/>
  <c r="S110" i="6"/>
  <c r="R110" i="6"/>
  <c r="E110" i="6"/>
  <c r="T110" i="6" s="1"/>
  <c r="U109" i="6"/>
  <c r="S109" i="6"/>
  <c r="R109" i="6"/>
  <c r="E109" i="6"/>
  <c r="T109" i="6" s="1"/>
  <c r="S108" i="6"/>
  <c r="R108" i="6"/>
  <c r="E108" i="6"/>
  <c r="U108" i="6" s="1"/>
  <c r="U107" i="6"/>
  <c r="T107" i="6"/>
  <c r="S107" i="6"/>
  <c r="R107" i="6"/>
  <c r="E107" i="6"/>
  <c r="S106" i="6"/>
  <c r="R106" i="6"/>
  <c r="E106" i="6"/>
  <c r="U106" i="6" s="1"/>
  <c r="U105" i="6"/>
  <c r="T105" i="6"/>
  <c r="S105" i="6"/>
  <c r="R105" i="6"/>
  <c r="E105" i="6"/>
  <c r="S104" i="6"/>
  <c r="R104" i="6"/>
  <c r="E104" i="6"/>
  <c r="S103" i="6"/>
  <c r="R103" i="6"/>
  <c r="E103" i="6"/>
  <c r="S102" i="6"/>
  <c r="R102" i="6"/>
  <c r="E102" i="6"/>
  <c r="U102" i="6" s="1"/>
  <c r="S101" i="6"/>
  <c r="R101" i="6"/>
  <c r="E101" i="6"/>
  <c r="T101" i="6" s="1"/>
  <c r="S100" i="6"/>
  <c r="R100" i="6"/>
  <c r="E100" i="6"/>
  <c r="U100" i="6" s="1"/>
  <c r="S99" i="6"/>
  <c r="R99" i="6"/>
  <c r="E99" i="6"/>
  <c r="T99" i="6" s="1"/>
  <c r="S98" i="6"/>
  <c r="R98" i="6"/>
  <c r="E98" i="6"/>
  <c r="S97" i="6"/>
  <c r="R97" i="6"/>
  <c r="E97" i="6"/>
  <c r="T97" i="6" s="1"/>
  <c r="S96" i="6"/>
  <c r="R96" i="6"/>
  <c r="E96" i="6"/>
  <c r="W95" i="6"/>
  <c r="W112" i="6" s="1"/>
  <c r="V95" i="6"/>
  <c r="V112" i="6" s="1"/>
  <c r="M95" i="6"/>
  <c r="L95" i="6"/>
  <c r="K95" i="6"/>
  <c r="K112" i="6" s="1"/>
  <c r="J95" i="6"/>
  <c r="J112" i="6" s="1"/>
  <c r="I95" i="6"/>
  <c r="I112" i="6" s="1"/>
  <c r="H95" i="6"/>
  <c r="H112" i="6" s="1"/>
  <c r="G95" i="6"/>
  <c r="G112" i="6" s="1"/>
  <c r="F95" i="6"/>
  <c r="F112" i="6" s="1"/>
  <c r="D95" i="6"/>
  <c r="D112" i="6" s="1"/>
  <c r="C95" i="6"/>
  <c r="C112" i="6" s="1"/>
  <c r="B95" i="6"/>
  <c r="B112" i="6" s="1"/>
  <c r="W113" i="7"/>
  <c r="V113" i="7"/>
  <c r="Q113" i="7"/>
  <c r="P113" i="7"/>
  <c r="O113" i="7"/>
  <c r="N113" i="7"/>
  <c r="M113" i="7"/>
  <c r="S113" i="7" s="1"/>
  <c r="L113" i="7"/>
  <c r="R113" i="7" s="1"/>
  <c r="K113" i="7"/>
  <c r="J113" i="7"/>
  <c r="I113" i="7"/>
  <c r="H113" i="7"/>
  <c r="G113" i="7"/>
  <c r="F113" i="7"/>
  <c r="E113" i="7"/>
  <c r="U113" i="7" s="1"/>
  <c r="D113" i="7"/>
  <c r="C113" i="7"/>
  <c r="B113" i="7"/>
  <c r="Q112" i="7"/>
  <c r="P112" i="7"/>
  <c r="O112" i="7"/>
  <c r="N112" i="7"/>
  <c r="U111" i="7"/>
  <c r="T111" i="7"/>
  <c r="S111" i="7"/>
  <c r="R111" i="7"/>
  <c r="U110" i="7"/>
  <c r="S110" i="7"/>
  <c r="R110" i="7"/>
  <c r="E110" i="7"/>
  <c r="T110" i="7" s="1"/>
  <c r="S109" i="7"/>
  <c r="R109" i="7"/>
  <c r="E109" i="7"/>
  <c r="U109" i="7" s="1"/>
  <c r="S108" i="7"/>
  <c r="R108" i="7"/>
  <c r="E108" i="7"/>
  <c r="S107" i="7"/>
  <c r="R107" i="7"/>
  <c r="E107" i="7"/>
  <c r="S106" i="7"/>
  <c r="R106" i="7"/>
  <c r="E106" i="7"/>
  <c r="T106" i="7" s="1"/>
  <c r="S105" i="7"/>
  <c r="R105" i="7"/>
  <c r="E105" i="7"/>
  <c r="S104" i="7"/>
  <c r="R104" i="7"/>
  <c r="E104" i="7"/>
  <c r="S103" i="7"/>
  <c r="R103" i="7"/>
  <c r="E103" i="7"/>
  <c r="S102" i="7"/>
  <c r="R102" i="7"/>
  <c r="E102" i="7"/>
  <c r="T102" i="7" s="1"/>
  <c r="S101" i="7"/>
  <c r="R101" i="7"/>
  <c r="E101" i="7"/>
  <c r="U101" i="7" s="1"/>
  <c r="S100" i="7"/>
  <c r="R100" i="7"/>
  <c r="E100" i="7"/>
  <c r="U100" i="7" s="1"/>
  <c r="S99" i="7"/>
  <c r="R99" i="7"/>
  <c r="E99" i="7"/>
  <c r="S98" i="7"/>
  <c r="R98" i="7"/>
  <c r="E98" i="7"/>
  <c r="U98" i="7" s="1"/>
  <c r="S97" i="7"/>
  <c r="R97" i="7"/>
  <c r="E97" i="7"/>
  <c r="U97" i="7" s="1"/>
  <c r="S96" i="7"/>
  <c r="R96" i="7"/>
  <c r="E96" i="7"/>
  <c r="W95" i="7"/>
  <c r="W112" i="7" s="1"/>
  <c r="V95" i="7"/>
  <c r="V112" i="7" s="1"/>
  <c r="M95" i="7"/>
  <c r="M112" i="7" s="1"/>
  <c r="S112" i="7" s="1"/>
  <c r="L95" i="7"/>
  <c r="L112" i="7" s="1"/>
  <c r="R112" i="7" s="1"/>
  <c r="K95" i="7"/>
  <c r="K112" i="7" s="1"/>
  <c r="J95" i="7"/>
  <c r="J112" i="7" s="1"/>
  <c r="I95" i="7"/>
  <c r="I112" i="7" s="1"/>
  <c r="H95" i="7"/>
  <c r="H112" i="7" s="1"/>
  <c r="G95" i="7"/>
  <c r="G112" i="7" s="1"/>
  <c r="F95" i="7"/>
  <c r="F112" i="7" s="1"/>
  <c r="D95" i="7"/>
  <c r="D112" i="7" s="1"/>
  <c r="C95" i="7"/>
  <c r="C112" i="7" s="1"/>
  <c r="B95" i="7"/>
  <c r="B112" i="7" s="1"/>
  <c r="W113" i="8"/>
  <c r="V113" i="8"/>
  <c r="R113" i="8"/>
  <c r="Q113" i="8"/>
  <c r="P113" i="8"/>
  <c r="O113" i="8"/>
  <c r="N113" i="8"/>
  <c r="M113" i="8"/>
  <c r="S113" i="8" s="1"/>
  <c r="L113" i="8"/>
  <c r="K113" i="8"/>
  <c r="J113" i="8"/>
  <c r="I113" i="8"/>
  <c r="H113" i="8"/>
  <c r="G113" i="8"/>
  <c r="F113" i="8"/>
  <c r="E113" i="8"/>
  <c r="U113" i="8" s="1"/>
  <c r="D113" i="8"/>
  <c r="C113" i="8"/>
  <c r="B113" i="8"/>
  <c r="Q112" i="8"/>
  <c r="P112" i="8"/>
  <c r="O112" i="8"/>
  <c r="N112" i="8"/>
  <c r="U111" i="8"/>
  <c r="T111" i="8"/>
  <c r="S111" i="8"/>
  <c r="R111" i="8"/>
  <c r="S110" i="8"/>
  <c r="R110" i="8"/>
  <c r="E110" i="8"/>
  <c r="T110" i="8" s="1"/>
  <c r="T109" i="8"/>
  <c r="S109" i="8"/>
  <c r="R109" i="8"/>
  <c r="E109" i="8"/>
  <c r="U109" i="8" s="1"/>
  <c r="S108" i="8"/>
  <c r="R108" i="8"/>
  <c r="E108" i="8"/>
  <c r="S107" i="8"/>
  <c r="R107" i="8"/>
  <c r="E107" i="8"/>
  <c r="S106" i="8"/>
  <c r="R106" i="8"/>
  <c r="E106" i="8"/>
  <c r="S105" i="8"/>
  <c r="R105" i="8"/>
  <c r="E105" i="8"/>
  <c r="S104" i="8"/>
  <c r="R104" i="8"/>
  <c r="E104" i="8"/>
  <c r="S103" i="8"/>
  <c r="R103" i="8"/>
  <c r="E103" i="8"/>
  <c r="S102" i="8"/>
  <c r="R102" i="8"/>
  <c r="E102" i="8"/>
  <c r="S101" i="8"/>
  <c r="R101" i="8"/>
  <c r="E101" i="8"/>
  <c r="S100" i="8"/>
  <c r="R100" i="8"/>
  <c r="E100" i="8"/>
  <c r="S99" i="8"/>
  <c r="R99" i="8"/>
  <c r="E99" i="8"/>
  <c r="U99" i="8" s="1"/>
  <c r="T98" i="8"/>
  <c r="S98" i="8"/>
  <c r="R98" i="8"/>
  <c r="E98" i="8"/>
  <c r="U98" i="8" s="1"/>
  <c r="S97" i="8"/>
  <c r="R97" i="8"/>
  <c r="E97" i="8"/>
  <c r="U96" i="8"/>
  <c r="T96" i="8"/>
  <c r="S96" i="8"/>
  <c r="R96" i="8"/>
  <c r="E96" i="8"/>
  <c r="W95" i="8"/>
  <c r="W112" i="8" s="1"/>
  <c r="V95" i="8"/>
  <c r="V112" i="8" s="1"/>
  <c r="M95" i="8"/>
  <c r="L95" i="8"/>
  <c r="L112" i="8" s="1"/>
  <c r="R112" i="8" s="1"/>
  <c r="K95" i="8"/>
  <c r="K112" i="8" s="1"/>
  <c r="J95" i="8"/>
  <c r="J112" i="8" s="1"/>
  <c r="I95" i="8"/>
  <c r="I112" i="8" s="1"/>
  <c r="H95" i="8"/>
  <c r="H112" i="8" s="1"/>
  <c r="G95" i="8"/>
  <c r="G112" i="8" s="1"/>
  <c r="F95" i="8"/>
  <c r="F112" i="8" s="1"/>
  <c r="D95" i="8"/>
  <c r="D112" i="8" s="1"/>
  <c r="C95" i="8"/>
  <c r="C112" i="8" s="1"/>
  <c r="B95" i="8"/>
  <c r="B112" i="8" s="1"/>
  <c r="W113" i="9"/>
  <c r="V113" i="9"/>
  <c r="Q113" i="9"/>
  <c r="P113" i="9"/>
  <c r="O113" i="9"/>
  <c r="N113" i="9"/>
  <c r="M113" i="9"/>
  <c r="S113" i="9" s="1"/>
  <c r="L113" i="9"/>
  <c r="R113" i="9" s="1"/>
  <c r="K113" i="9"/>
  <c r="J113" i="9"/>
  <c r="I113" i="9"/>
  <c r="H113" i="9"/>
  <c r="G113" i="9"/>
  <c r="F113" i="9"/>
  <c r="E113" i="9"/>
  <c r="D113" i="9"/>
  <c r="C113" i="9"/>
  <c r="B113" i="9"/>
  <c r="Q112" i="9"/>
  <c r="P112" i="9"/>
  <c r="O112" i="9"/>
  <c r="N112" i="9"/>
  <c r="U111" i="9"/>
  <c r="T111" i="9"/>
  <c r="S111" i="9"/>
  <c r="R111" i="9"/>
  <c r="S110" i="9"/>
  <c r="R110" i="9"/>
  <c r="E110" i="9"/>
  <c r="S109" i="9"/>
  <c r="R109" i="9"/>
  <c r="E109" i="9"/>
  <c r="U109" i="9" s="1"/>
  <c r="S108" i="9"/>
  <c r="R108" i="9"/>
  <c r="E108" i="9"/>
  <c r="S107" i="9"/>
  <c r="R107" i="9"/>
  <c r="E107" i="9"/>
  <c r="S106" i="9"/>
  <c r="R106" i="9"/>
  <c r="E106" i="9"/>
  <c r="S105" i="9"/>
  <c r="R105" i="9"/>
  <c r="E105" i="9"/>
  <c r="S104" i="9"/>
  <c r="R104" i="9"/>
  <c r="E104" i="9"/>
  <c r="S103" i="9"/>
  <c r="R103" i="9"/>
  <c r="E103" i="9"/>
  <c r="S102" i="9"/>
  <c r="R102" i="9"/>
  <c r="E102" i="9"/>
  <c r="S101" i="9"/>
  <c r="R101" i="9"/>
  <c r="E101" i="9"/>
  <c r="U101" i="9" s="1"/>
  <c r="S100" i="9"/>
  <c r="R100" i="9"/>
  <c r="E100" i="9"/>
  <c r="U100" i="9" s="1"/>
  <c r="S99" i="9"/>
  <c r="R99" i="9"/>
  <c r="E99" i="9"/>
  <c r="S98" i="9"/>
  <c r="R98" i="9"/>
  <c r="E98" i="9"/>
  <c r="S97" i="9"/>
  <c r="R97" i="9"/>
  <c r="E97" i="9"/>
  <c r="U96" i="9"/>
  <c r="S96" i="9"/>
  <c r="R96" i="9"/>
  <c r="E96" i="9"/>
  <c r="T96" i="9" s="1"/>
  <c r="W95" i="9"/>
  <c r="W112" i="9" s="1"/>
  <c r="V95" i="9"/>
  <c r="V112" i="9" s="1"/>
  <c r="M95" i="9"/>
  <c r="S95" i="9" s="1"/>
  <c r="L95" i="9"/>
  <c r="K95" i="9"/>
  <c r="K112" i="9" s="1"/>
  <c r="J95" i="9"/>
  <c r="J112" i="9" s="1"/>
  <c r="I95" i="9"/>
  <c r="I112" i="9" s="1"/>
  <c r="H95" i="9"/>
  <c r="H112" i="9" s="1"/>
  <c r="G95" i="9"/>
  <c r="G112" i="9" s="1"/>
  <c r="F95" i="9"/>
  <c r="F112" i="9" s="1"/>
  <c r="D95" i="9"/>
  <c r="D112" i="9" s="1"/>
  <c r="C95" i="9"/>
  <c r="C112" i="9" s="1"/>
  <c r="B95" i="9"/>
  <c r="B112" i="9" s="1"/>
  <c r="W113" i="10"/>
  <c r="V113" i="10"/>
  <c r="Q113" i="10"/>
  <c r="P113" i="10"/>
  <c r="O113" i="10"/>
  <c r="N113" i="10"/>
  <c r="M113" i="10"/>
  <c r="S113" i="10" s="1"/>
  <c r="L113" i="10"/>
  <c r="R113" i="10" s="1"/>
  <c r="K113" i="10"/>
  <c r="J113" i="10"/>
  <c r="I113" i="10"/>
  <c r="H113" i="10"/>
  <c r="G113" i="10"/>
  <c r="F113" i="10"/>
  <c r="E113" i="10"/>
  <c r="U113" i="10" s="1"/>
  <c r="D113" i="10"/>
  <c r="C113" i="10"/>
  <c r="B113" i="10"/>
  <c r="Q112" i="10"/>
  <c r="P112" i="10"/>
  <c r="O112" i="10"/>
  <c r="N112" i="10"/>
  <c r="U111" i="10"/>
  <c r="T111" i="10"/>
  <c r="S111" i="10"/>
  <c r="R111" i="10"/>
  <c r="S110" i="10"/>
  <c r="R110" i="10"/>
  <c r="E110" i="10"/>
  <c r="U110" i="10" s="1"/>
  <c r="S109" i="10"/>
  <c r="R109" i="10"/>
  <c r="E109" i="10"/>
  <c r="S108" i="10"/>
  <c r="R108" i="10"/>
  <c r="E108" i="10"/>
  <c r="U108" i="10" s="1"/>
  <c r="S107" i="10"/>
  <c r="R107" i="10"/>
  <c r="E107" i="10"/>
  <c r="S106" i="10"/>
  <c r="R106" i="10"/>
  <c r="E106" i="10"/>
  <c r="U106" i="10" s="1"/>
  <c r="S105" i="10"/>
  <c r="R105" i="10"/>
  <c r="E105" i="10"/>
  <c r="T104" i="10"/>
  <c r="S104" i="10"/>
  <c r="R104" i="10"/>
  <c r="E104" i="10"/>
  <c r="U104" i="10" s="1"/>
  <c r="S103" i="10"/>
  <c r="R103" i="10"/>
  <c r="E103" i="10"/>
  <c r="T103" i="10" s="1"/>
  <c r="S102" i="10"/>
  <c r="R102" i="10"/>
  <c r="E102" i="10"/>
  <c r="U102" i="10" s="1"/>
  <c r="S101" i="10"/>
  <c r="R101" i="10"/>
  <c r="E101" i="10"/>
  <c r="T101" i="10" s="1"/>
  <c r="S100" i="10"/>
  <c r="R100" i="10"/>
  <c r="E100" i="10"/>
  <c r="S99" i="10"/>
  <c r="R99" i="10"/>
  <c r="E99" i="10"/>
  <c r="S98" i="10"/>
  <c r="R98" i="10"/>
  <c r="E98" i="10"/>
  <c r="U98" i="10" s="1"/>
  <c r="S97" i="10"/>
  <c r="R97" i="10"/>
  <c r="E97" i="10"/>
  <c r="T97" i="10" s="1"/>
  <c r="S96" i="10"/>
  <c r="R96" i="10"/>
  <c r="E96" i="10"/>
  <c r="T96" i="10" s="1"/>
  <c r="W95" i="10"/>
  <c r="W112" i="10" s="1"/>
  <c r="V95" i="10"/>
  <c r="V112" i="10" s="1"/>
  <c r="M95" i="10"/>
  <c r="L95" i="10"/>
  <c r="K95" i="10"/>
  <c r="K112" i="10" s="1"/>
  <c r="J95" i="10"/>
  <c r="J112" i="10" s="1"/>
  <c r="I95" i="10"/>
  <c r="I112" i="10" s="1"/>
  <c r="H95" i="10"/>
  <c r="H112" i="10" s="1"/>
  <c r="G95" i="10"/>
  <c r="G112" i="10" s="1"/>
  <c r="F95" i="10"/>
  <c r="F112" i="10" s="1"/>
  <c r="D95" i="10"/>
  <c r="D112" i="10" s="1"/>
  <c r="C95" i="10"/>
  <c r="C112" i="10" s="1"/>
  <c r="B95" i="10"/>
  <c r="B112" i="10" s="1"/>
  <c r="W113" i="11"/>
  <c r="V113" i="11"/>
  <c r="Q113" i="11"/>
  <c r="P113" i="11"/>
  <c r="O113" i="11"/>
  <c r="N113" i="11"/>
  <c r="M113" i="11"/>
  <c r="S113" i="11" s="1"/>
  <c r="L113" i="11"/>
  <c r="R113" i="11" s="1"/>
  <c r="K113" i="11"/>
  <c r="J113" i="11"/>
  <c r="I113" i="11"/>
  <c r="H113" i="11"/>
  <c r="G113" i="11"/>
  <c r="F113" i="11"/>
  <c r="E113" i="11"/>
  <c r="T113" i="11" s="1"/>
  <c r="D113" i="11"/>
  <c r="C113" i="11"/>
  <c r="B113" i="11"/>
  <c r="Q112" i="11"/>
  <c r="P112" i="11"/>
  <c r="O112" i="11"/>
  <c r="N112" i="11"/>
  <c r="U111" i="11"/>
  <c r="T111" i="11"/>
  <c r="S111" i="11"/>
  <c r="R111" i="11"/>
  <c r="S110" i="11"/>
  <c r="R110" i="11"/>
  <c r="E110" i="11"/>
  <c r="S109" i="11"/>
  <c r="R109" i="11"/>
  <c r="E109" i="11"/>
  <c r="S108" i="11"/>
  <c r="R108" i="11"/>
  <c r="E108" i="11"/>
  <c r="S107" i="11"/>
  <c r="R107" i="11"/>
  <c r="E107" i="11"/>
  <c r="T107" i="11" s="1"/>
  <c r="S106" i="11"/>
  <c r="R106" i="11"/>
  <c r="E106" i="11"/>
  <c r="S105" i="11"/>
  <c r="R105" i="11"/>
  <c r="E105" i="11"/>
  <c r="S104" i="11"/>
  <c r="R104" i="11"/>
  <c r="E104" i="11"/>
  <c r="U104" i="11" s="1"/>
  <c r="S103" i="11"/>
  <c r="R103" i="11"/>
  <c r="E103" i="11"/>
  <c r="S102" i="11"/>
  <c r="R102" i="11"/>
  <c r="E102" i="11"/>
  <c r="T102" i="11" s="1"/>
  <c r="S101" i="11"/>
  <c r="R101" i="11"/>
  <c r="E101" i="11"/>
  <c r="U101" i="11" s="1"/>
  <c r="S100" i="11"/>
  <c r="R100" i="11"/>
  <c r="E100" i="11"/>
  <c r="S99" i="11"/>
  <c r="R99" i="11"/>
  <c r="E99" i="11"/>
  <c r="S98" i="11"/>
  <c r="R98" i="11"/>
  <c r="E98" i="11"/>
  <c r="S97" i="11"/>
  <c r="R97" i="11"/>
  <c r="E97" i="11"/>
  <c r="T96" i="11"/>
  <c r="S96" i="11"/>
  <c r="R96" i="11"/>
  <c r="E96" i="11"/>
  <c r="U96" i="11" s="1"/>
  <c r="W95" i="11"/>
  <c r="W112" i="11" s="1"/>
  <c r="V95" i="11"/>
  <c r="V112" i="11" s="1"/>
  <c r="M95" i="11"/>
  <c r="L95" i="11"/>
  <c r="L112" i="11" s="1"/>
  <c r="R112" i="11" s="1"/>
  <c r="K95" i="11"/>
  <c r="K112" i="11" s="1"/>
  <c r="J95" i="11"/>
  <c r="J112" i="11" s="1"/>
  <c r="I95" i="11"/>
  <c r="I112" i="11" s="1"/>
  <c r="H95" i="11"/>
  <c r="H112" i="11" s="1"/>
  <c r="G95" i="11"/>
  <c r="G112" i="11" s="1"/>
  <c r="F95" i="11"/>
  <c r="F112" i="11" s="1"/>
  <c r="D95" i="11"/>
  <c r="D112" i="11" s="1"/>
  <c r="C95" i="11"/>
  <c r="C112" i="11" s="1"/>
  <c r="B95" i="11"/>
  <c r="B112" i="11" s="1"/>
  <c r="W113" i="12"/>
  <c r="V113" i="12"/>
  <c r="R113" i="12"/>
  <c r="Q113" i="12"/>
  <c r="P113" i="12"/>
  <c r="O113" i="12"/>
  <c r="N113" i="12"/>
  <c r="M113" i="12"/>
  <c r="S113" i="12" s="1"/>
  <c r="L113" i="12"/>
  <c r="K113" i="12"/>
  <c r="J113" i="12"/>
  <c r="I113" i="12"/>
  <c r="H113" i="12"/>
  <c r="G113" i="12"/>
  <c r="F113" i="12"/>
  <c r="E113" i="12"/>
  <c r="U113" i="12" s="1"/>
  <c r="D113" i="12"/>
  <c r="C113" i="12"/>
  <c r="B113" i="12"/>
  <c r="Q112" i="12"/>
  <c r="P112" i="12"/>
  <c r="O112" i="12"/>
  <c r="N112" i="12"/>
  <c r="U111" i="12"/>
  <c r="T111" i="12"/>
  <c r="S111" i="12"/>
  <c r="R111" i="12"/>
  <c r="S110" i="12"/>
  <c r="R110" i="12"/>
  <c r="E110" i="12"/>
  <c r="U110" i="12" s="1"/>
  <c r="S109" i="12"/>
  <c r="R109" i="12"/>
  <c r="E109" i="12"/>
  <c r="S108" i="12"/>
  <c r="R108" i="12"/>
  <c r="E108" i="12"/>
  <c r="S107" i="12"/>
  <c r="R107" i="12"/>
  <c r="E107" i="12"/>
  <c r="T106" i="12"/>
  <c r="S106" i="12"/>
  <c r="R106" i="12"/>
  <c r="E106" i="12"/>
  <c r="U106" i="12" s="1"/>
  <c r="S105" i="12"/>
  <c r="R105" i="12"/>
  <c r="E105" i="12"/>
  <c r="U105" i="12" s="1"/>
  <c r="S104" i="12"/>
  <c r="R104" i="12"/>
  <c r="E104" i="12"/>
  <c r="U104" i="12" s="1"/>
  <c r="S103" i="12"/>
  <c r="R103" i="12"/>
  <c r="E103" i="12"/>
  <c r="S102" i="12"/>
  <c r="R102" i="12"/>
  <c r="E102" i="12"/>
  <c r="U102" i="12" s="1"/>
  <c r="S101" i="12"/>
  <c r="R101" i="12"/>
  <c r="E101" i="12"/>
  <c r="S100" i="12"/>
  <c r="R100" i="12"/>
  <c r="E100" i="12"/>
  <c r="T100" i="12" s="1"/>
  <c r="S99" i="12"/>
  <c r="R99" i="12"/>
  <c r="E99" i="12"/>
  <c r="S98" i="12"/>
  <c r="R98" i="12"/>
  <c r="E98" i="12"/>
  <c r="U98" i="12" s="1"/>
  <c r="S97" i="12"/>
  <c r="R97" i="12"/>
  <c r="E97" i="12"/>
  <c r="S96" i="12"/>
  <c r="R96" i="12"/>
  <c r="E96" i="12"/>
  <c r="W95" i="12"/>
  <c r="W112" i="12" s="1"/>
  <c r="V95" i="12"/>
  <c r="V112" i="12" s="1"/>
  <c r="M95" i="12"/>
  <c r="L95" i="12"/>
  <c r="K95" i="12"/>
  <c r="K112" i="12" s="1"/>
  <c r="J95" i="12"/>
  <c r="J112" i="12" s="1"/>
  <c r="I95" i="12"/>
  <c r="I112" i="12" s="1"/>
  <c r="H95" i="12"/>
  <c r="H112" i="12" s="1"/>
  <c r="G95" i="12"/>
  <c r="G112" i="12" s="1"/>
  <c r="F95" i="12"/>
  <c r="F112" i="12" s="1"/>
  <c r="D95" i="12"/>
  <c r="D112" i="12" s="1"/>
  <c r="C95" i="12"/>
  <c r="C112" i="12" s="1"/>
  <c r="B95" i="12"/>
  <c r="B112" i="12" s="1"/>
  <c r="W113" i="13"/>
  <c r="V113" i="13"/>
  <c r="Q113" i="13"/>
  <c r="P113" i="13"/>
  <c r="O113" i="13"/>
  <c r="N113" i="13"/>
  <c r="M113" i="13"/>
  <c r="S113" i="13" s="1"/>
  <c r="L113" i="13"/>
  <c r="R113" i="13" s="1"/>
  <c r="K113" i="13"/>
  <c r="J113" i="13"/>
  <c r="I113" i="13"/>
  <c r="H113" i="13"/>
  <c r="G113" i="13"/>
  <c r="F113" i="13"/>
  <c r="E113" i="13"/>
  <c r="T113" i="13" s="1"/>
  <c r="D113" i="13"/>
  <c r="C113" i="13"/>
  <c r="B113" i="13"/>
  <c r="Q112" i="13"/>
  <c r="P112" i="13"/>
  <c r="O112" i="13"/>
  <c r="N112" i="13"/>
  <c r="U111" i="13"/>
  <c r="T111" i="13"/>
  <c r="S111" i="13"/>
  <c r="R111" i="13"/>
  <c r="S110" i="13"/>
  <c r="R110" i="13"/>
  <c r="E110" i="13"/>
  <c r="S109" i="13"/>
  <c r="R109" i="13"/>
  <c r="E109" i="13"/>
  <c r="S108" i="13"/>
  <c r="R108" i="13"/>
  <c r="E108" i="13"/>
  <c r="T108" i="13" s="1"/>
  <c r="S107" i="13"/>
  <c r="R107" i="13"/>
  <c r="E107" i="13"/>
  <c r="S106" i="13"/>
  <c r="R106" i="13"/>
  <c r="E106" i="13"/>
  <c r="T105" i="13"/>
  <c r="S105" i="13"/>
  <c r="R105" i="13"/>
  <c r="E105" i="13"/>
  <c r="U105" i="13" s="1"/>
  <c r="S104" i="13"/>
  <c r="R104" i="13"/>
  <c r="E104" i="13"/>
  <c r="T103" i="13"/>
  <c r="S103" i="13"/>
  <c r="R103" i="13"/>
  <c r="E103" i="13"/>
  <c r="U103" i="13" s="1"/>
  <c r="S102" i="13"/>
  <c r="R102" i="13"/>
  <c r="E102" i="13"/>
  <c r="T101" i="13"/>
  <c r="S101" i="13"/>
  <c r="R101" i="13"/>
  <c r="E101" i="13"/>
  <c r="U101" i="13" s="1"/>
  <c r="S100" i="13"/>
  <c r="R100" i="13"/>
  <c r="E100" i="13"/>
  <c r="U100" i="13" s="1"/>
  <c r="S99" i="13"/>
  <c r="R99" i="13"/>
  <c r="E99" i="13"/>
  <c r="U99" i="13" s="1"/>
  <c r="T98" i="13"/>
  <c r="S98" i="13"/>
  <c r="R98" i="13"/>
  <c r="E98" i="13"/>
  <c r="U98" i="13" s="1"/>
  <c r="S97" i="13"/>
  <c r="R97" i="13"/>
  <c r="E97" i="13"/>
  <c r="S96" i="13"/>
  <c r="R96" i="13"/>
  <c r="E96" i="13"/>
  <c r="W95" i="13"/>
  <c r="W112" i="13" s="1"/>
  <c r="V95" i="13"/>
  <c r="V112" i="13" s="1"/>
  <c r="M95" i="13"/>
  <c r="S95" i="13" s="1"/>
  <c r="L95" i="13"/>
  <c r="L112" i="13" s="1"/>
  <c r="R112" i="13" s="1"/>
  <c r="K95" i="13"/>
  <c r="K112" i="13" s="1"/>
  <c r="J95" i="13"/>
  <c r="J112" i="13" s="1"/>
  <c r="I95" i="13"/>
  <c r="I112" i="13" s="1"/>
  <c r="H95" i="13"/>
  <c r="H112" i="13" s="1"/>
  <c r="G95" i="13"/>
  <c r="G112" i="13" s="1"/>
  <c r="F95" i="13"/>
  <c r="F112" i="13" s="1"/>
  <c r="D95" i="13"/>
  <c r="D112" i="13" s="1"/>
  <c r="C95" i="13"/>
  <c r="C112" i="13" s="1"/>
  <c r="B95" i="13"/>
  <c r="B112" i="13" s="1"/>
  <c r="W113" i="14"/>
  <c r="V113" i="14"/>
  <c r="Q113" i="14"/>
  <c r="P113" i="14"/>
  <c r="O113" i="14"/>
  <c r="N113" i="14"/>
  <c r="M113" i="14"/>
  <c r="S113" i="14" s="1"/>
  <c r="L113" i="14"/>
  <c r="R113" i="14" s="1"/>
  <c r="K113" i="14"/>
  <c r="J113" i="14"/>
  <c r="I113" i="14"/>
  <c r="H113" i="14"/>
  <c r="G113" i="14"/>
  <c r="F113" i="14"/>
  <c r="E113" i="14"/>
  <c r="U113" i="14" s="1"/>
  <c r="D113" i="14"/>
  <c r="C113" i="14"/>
  <c r="B113" i="14"/>
  <c r="Q112" i="14"/>
  <c r="P112" i="14"/>
  <c r="O112" i="14"/>
  <c r="N112" i="14"/>
  <c r="U111" i="14"/>
  <c r="T111" i="14"/>
  <c r="S111" i="14"/>
  <c r="R111" i="14"/>
  <c r="S110" i="14"/>
  <c r="R110" i="14"/>
  <c r="E110" i="14"/>
  <c r="S109" i="14"/>
  <c r="R109" i="14"/>
  <c r="E109" i="14"/>
  <c r="T109" i="14" s="1"/>
  <c r="S108" i="14"/>
  <c r="R108" i="14"/>
  <c r="E108" i="14"/>
  <c r="S107" i="14"/>
  <c r="R107" i="14"/>
  <c r="E107" i="14"/>
  <c r="T107" i="14" s="1"/>
  <c r="S106" i="14"/>
  <c r="R106" i="14"/>
  <c r="E106" i="14"/>
  <c r="S105" i="14"/>
  <c r="R105" i="14"/>
  <c r="E105" i="14"/>
  <c r="T105" i="14" s="1"/>
  <c r="S104" i="14"/>
  <c r="R104" i="14"/>
  <c r="E104" i="14"/>
  <c r="T104" i="14" s="1"/>
  <c r="S103" i="14"/>
  <c r="R103" i="14"/>
  <c r="E103" i="14"/>
  <c r="S102" i="14"/>
  <c r="R102" i="14"/>
  <c r="E102" i="14"/>
  <c r="T102" i="14" s="1"/>
  <c r="S101" i="14"/>
  <c r="R101" i="14"/>
  <c r="E101" i="14"/>
  <c r="S100" i="14"/>
  <c r="R100" i="14"/>
  <c r="E100" i="14"/>
  <c r="U100" i="14" s="1"/>
  <c r="S99" i="14"/>
  <c r="R99" i="14"/>
  <c r="E99" i="14"/>
  <c r="U99" i="14" s="1"/>
  <c r="S98" i="14"/>
  <c r="R98" i="14"/>
  <c r="E98" i="14"/>
  <c r="U98" i="14" s="1"/>
  <c r="S97" i="14"/>
  <c r="R97" i="14"/>
  <c r="E97" i="14"/>
  <c r="T96" i="14"/>
  <c r="S96" i="14"/>
  <c r="R96" i="14"/>
  <c r="E96" i="14"/>
  <c r="U96" i="14" s="1"/>
  <c r="W95" i="14"/>
  <c r="W112" i="14" s="1"/>
  <c r="V95" i="14"/>
  <c r="V112" i="14" s="1"/>
  <c r="M95" i="14"/>
  <c r="S95" i="14" s="1"/>
  <c r="L95" i="14"/>
  <c r="L112" i="14" s="1"/>
  <c r="R112" i="14" s="1"/>
  <c r="K95" i="14"/>
  <c r="K112" i="14" s="1"/>
  <c r="J95" i="14"/>
  <c r="J112" i="14" s="1"/>
  <c r="I95" i="14"/>
  <c r="I112" i="14" s="1"/>
  <c r="H95" i="14"/>
  <c r="H112" i="14" s="1"/>
  <c r="G95" i="14"/>
  <c r="G112" i="14" s="1"/>
  <c r="F95" i="14"/>
  <c r="F112" i="14" s="1"/>
  <c r="D95" i="14"/>
  <c r="D112" i="14" s="1"/>
  <c r="C95" i="14"/>
  <c r="C112" i="14" s="1"/>
  <c r="B95" i="14"/>
  <c r="B112" i="14" s="1"/>
  <c r="W113" i="15"/>
  <c r="V113" i="15"/>
  <c r="Q113" i="15"/>
  <c r="P113" i="15"/>
  <c r="O113" i="15"/>
  <c r="N113" i="15"/>
  <c r="M113" i="15"/>
  <c r="S113" i="15" s="1"/>
  <c r="L113" i="15"/>
  <c r="R113" i="15" s="1"/>
  <c r="K113" i="15"/>
  <c r="J113" i="15"/>
  <c r="I113" i="15"/>
  <c r="H113" i="15"/>
  <c r="G113" i="15"/>
  <c r="F113" i="15"/>
  <c r="E113" i="15"/>
  <c r="D113" i="15"/>
  <c r="C113" i="15"/>
  <c r="B113" i="15"/>
  <c r="Q112" i="15"/>
  <c r="P112" i="15"/>
  <c r="O112" i="15"/>
  <c r="N112" i="15"/>
  <c r="U111" i="15"/>
  <c r="T111" i="15"/>
  <c r="S111" i="15"/>
  <c r="R111" i="15"/>
  <c r="S110" i="15"/>
  <c r="R110" i="15"/>
  <c r="E110" i="15"/>
  <c r="U110" i="15" s="1"/>
  <c r="S109" i="15"/>
  <c r="R109" i="15"/>
  <c r="E109" i="15"/>
  <c r="U109" i="15" s="1"/>
  <c r="S108" i="15"/>
  <c r="R108" i="15"/>
  <c r="E108" i="15"/>
  <c r="U108" i="15" s="1"/>
  <c r="S107" i="15"/>
  <c r="R107" i="15"/>
  <c r="E107" i="15"/>
  <c r="S106" i="15"/>
  <c r="R106" i="15"/>
  <c r="E106" i="15"/>
  <c r="T106" i="15" s="1"/>
  <c r="S105" i="15"/>
  <c r="R105" i="15"/>
  <c r="E105" i="15"/>
  <c r="S104" i="15"/>
  <c r="R104" i="15"/>
  <c r="E104" i="15"/>
  <c r="T104" i="15" s="1"/>
  <c r="S103" i="15"/>
  <c r="R103" i="15"/>
  <c r="E103" i="15"/>
  <c r="S102" i="15"/>
  <c r="R102" i="15"/>
  <c r="E102" i="15"/>
  <c r="T102" i="15" s="1"/>
  <c r="S101" i="15"/>
  <c r="R101" i="15"/>
  <c r="E101" i="15"/>
  <c r="S100" i="15"/>
  <c r="R100" i="15"/>
  <c r="E100" i="15"/>
  <c r="S99" i="15"/>
  <c r="R99" i="15"/>
  <c r="E99" i="15"/>
  <c r="S98" i="15"/>
  <c r="R98" i="15"/>
  <c r="E98" i="15"/>
  <c r="S97" i="15"/>
  <c r="R97" i="15"/>
  <c r="E97" i="15"/>
  <c r="S96" i="15"/>
  <c r="R96" i="15"/>
  <c r="E96" i="15"/>
  <c r="W95" i="15"/>
  <c r="W112" i="15" s="1"/>
  <c r="V95" i="15"/>
  <c r="V112" i="15" s="1"/>
  <c r="M95" i="15"/>
  <c r="L95" i="15"/>
  <c r="K95" i="15"/>
  <c r="K112" i="15" s="1"/>
  <c r="J95" i="15"/>
  <c r="J112" i="15" s="1"/>
  <c r="I95" i="15"/>
  <c r="I112" i="15" s="1"/>
  <c r="H95" i="15"/>
  <c r="H112" i="15" s="1"/>
  <c r="G95" i="15"/>
  <c r="G112" i="15" s="1"/>
  <c r="F95" i="15"/>
  <c r="F112" i="15" s="1"/>
  <c r="D95" i="15"/>
  <c r="D112" i="15" s="1"/>
  <c r="C95" i="15"/>
  <c r="C112" i="15" s="1"/>
  <c r="B95" i="15"/>
  <c r="B112" i="15" s="1"/>
  <c r="W113" i="16"/>
  <c r="V113" i="16"/>
  <c r="Q113" i="16"/>
  <c r="P113" i="16"/>
  <c r="O113" i="16"/>
  <c r="N113" i="16"/>
  <c r="M113" i="16"/>
  <c r="S113" i="16" s="1"/>
  <c r="L113" i="16"/>
  <c r="R113" i="16" s="1"/>
  <c r="K113" i="16"/>
  <c r="J113" i="16"/>
  <c r="I113" i="16"/>
  <c r="H113" i="16"/>
  <c r="G113" i="16"/>
  <c r="F113" i="16"/>
  <c r="E113" i="16"/>
  <c r="D113" i="16"/>
  <c r="C113" i="16"/>
  <c r="B113" i="16"/>
  <c r="Q112" i="16"/>
  <c r="P112" i="16"/>
  <c r="O112" i="16"/>
  <c r="N112" i="16"/>
  <c r="U111" i="16"/>
  <c r="T111" i="16"/>
  <c r="S111" i="16"/>
  <c r="R111" i="16"/>
  <c r="S110" i="16"/>
  <c r="R110" i="16"/>
  <c r="E110" i="16"/>
  <c r="U110" i="16" s="1"/>
  <c r="S109" i="16"/>
  <c r="R109" i="16"/>
  <c r="E109" i="16"/>
  <c r="S108" i="16"/>
  <c r="R108" i="16"/>
  <c r="E108" i="16"/>
  <c r="U108" i="16" s="1"/>
  <c r="S107" i="16"/>
  <c r="R107" i="16"/>
  <c r="E107" i="16"/>
  <c r="T107" i="16" s="1"/>
  <c r="S106" i="16"/>
  <c r="R106" i="16"/>
  <c r="E106" i="16"/>
  <c r="U106" i="16" s="1"/>
  <c r="S105" i="16"/>
  <c r="R105" i="16"/>
  <c r="E105" i="16"/>
  <c r="T105" i="16" s="1"/>
  <c r="S104" i="16"/>
  <c r="R104" i="16"/>
  <c r="E104" i="16"/>
  <c r="T104" i="16" s="1"/>
  <c r="S103" i="16"/>
  <c r="R103" i="16"/>
  <c r="E103" i="16"/>
  <c r="S102" i="16"/>
  <c r="R102" i="16"/>
  <c r="E102" i="16"/>
  <c r="S101" i="16"/>
  <c r="R101" i="16"/>
  <c r="E101" i="16"/>
  <c r="T101" i="16" s="1"/>
  <c r="S100" i="16"/>
  <c r="R100" i="16"/>
  <c r="E100" i="16"/>
  <c r="S99" i="16"/>
  <c r="R99" i="16"/>
  <c r="E99" i="16"/>
  <c r="T99" i="16" s="1"/>
  <c r="S98" i="16"/>
  <c r="R98" i="16"/>
  <c r="E98" i="16"/>
  <c r="S97" i="16"/>
  <c r="R97" i="16"/>
  <c r="E97" i="16"/>
  <c r="S96" i="16"/>
  <c r="R96" i="16"/>
  <c r="E96" i="16"/>
  <c r="W95" i="16"/>
  <c r="W112" i="16" s="1"/>
  <c r="V95" i="16"/>
  <c r="V112" i="16" s="1"/>
  <c r="M95" i="16"/>
  <c r="M112" i="16" s="1"/>
  <c r="S112" i="16" s="1"/>
  <c r="L95" i="16"/>
  <c r="K95" i="16"/>
  <c r="K112" i="16" s="1"/>
  <c r="J95" i="16"/>
  <c r="J112" i="16" s="1"/>
  <c r="I95" i="16"/>
  <c r="I112" i="16" s="1"/>
  <c r="H95" i="16"/>
  <c r="H112" i="16" s="1"/>
  <c r="G95" i="16"/>
  <c r="G112" i="16" s="1"/>
  <c r="F95" i="16"/>
  <c r="F112" i="16" s="1"/>
  <c r="D95" i="16"/>
  <c r="D112" i="16" s="1"/>
  <c r="C95" i="16"/>
  <c r="C112" i="16" s="1"/>
  <c r="B95" i="16"/>
  <c r="B112" i="16" s="1"/>
  <c r="W113" i="17"/>
  <c r="V113" i="17"/>
  <c r="Q113" i="17"/>
  <c r="P113" i="17"/>
  <c r="O113" i="17"/>
  <c r="N113" i="17"/>
  <c r="M113" i="17"/>
  <c r="S113" i="17" s="1"/>
  <c r="L113" i="17"/>
  <c r="R113" i="17" s="1"/>
  <c r="K113" i="17"/>
  <c r="J113" i="17"/>
  <c r="I113" i="17"/>
  <c r="H113" i="17"/>
  <c r="G113" i="17"/>
  <c r="F113" i="17"/>
  <c r="E113" i="17"/>
  <c r="T113" i="17" s="1"/>
  <c r="D113" i="17"/>
  <c r="C113" i="17"/>
  <c r="B113" i="17"/>
  <c r="Q112" i="17"/>
  <c r="P112" i="17"/>
  <c r="O112" i="17"/>
  <c r="N112" i="17"/>
  <c r="U111" i="17"/>
  <c r="T111" i="17"/>
  <c r="S111" i="17"/>
  <c r="R111" i="17"/>
  <c r="S110" i="17"/>
  <c r="R110" i="17"/>
  <c r="E110" i="17"/>
  <c r="T110" i="17" s="1"/>
  <c r="S109" i="17"/>
  <c r="R109" i="17"/>
  <c r="E109" i="17"/>
  <c r="S108" i="17"/>
  <c r="R108" i="17"/>
  <c r="E108" i="17"/>
  <c r="T108" i="17" s="1"/>
  <c r="S107" i="17"/>
  <c r="R107" i="17"/>
  <c r="E107" i="17"/>
  <c r="S106" i="17"/>
  <c r="R106" i="17"/>
  <c r="E106" i="17"/>
  <c r="T106" i="17" s="1"/>
  <c r="S105" i="17"/>
  <c r="R105" i="17"/>
  <c r="E105" i="17"/>
  <c r="S104" i="17"/>
  <c r="R104" i="17"/>
  <c r="E104" i="17"/>
  <c r="S103" i="17"/>
  <c r="R103" i="17"/>
  <c r="E103" i="17"/>
  <c r="U103" i="17" s="1"/>
  <c r="S102" i="17"/>
  <c r="R102" i="17"/>
  <c r="E102" i="17"/>
  <c r="S101" i="17"/>
  <c r="R101" i="17"/>
  <c r="E101" i="17"/>
  <c r="U101" i="17" s="1"/>
  <c r="S100" i="17"/>
  <c r="R100" i="17"/>
  <c r="E100" i="17"/>
  <c r="S99" i="17"/>
  <c r="R99" i="17"/>
  <c r="E99" i="17"/>
  <c r="T99" i="17" s="1"/>
  <c r="S98" i="17"/>
  <c r="R98" i="17"/>
  <c r="E98" i="17"/>
  <c r="S97" i="17"/>
  <c r="R97" i="17"/>
  <c r="E97" i="17"/>
  <c r="T97" i="17" s="1"/>
  <c r="S96" i="17"/>
  <c r="R96" i="17"/>
  <c r="E96" i="17"/>
  <c r="U96" i="17" s="1"/>
  <c r="W95" i="17"/>
  <c r="W112" i="17" s="1"/>
  <c r="V95" i="17"/>
  <c r="V112" i="17" s="1"/>
  <c r="M95" i="17"/>
  <c r="L95" i="17"/>
  <c r="K95" i="17"/>
  <c r="K112" i="17" s="1"/>
  <c r="J95" i="17"/>
  <c r="J112" i="17" s="1"/>
  <c r="I95" i="17"/>
  <c r="I112" i="17" s="1"/>
  <c r="H95" i="17"/>
  <c r="H112" i="17" s="1"/>
  <c r="G95" i="17"/>
  <c r="G112" i="17" s="1"/>
  <c r="F95" i="17"/>
  <c r="F112" i="17" s="1"/>
  <c r="D95" i="17"/>
  <c r="D112" i="17" s="1"/>
  <c r="C95" i="17"/>
  <c r="C112" i="17" s="1"/>
  <c r="B95" i="17"/>
  <c r="B112" i="17" s="1"/>
  <c r="W113" i="18"/>
  <c r="V113" i="18"/>
  <c r="U113" i="18"/>
  <c r="T113" i="18"/>
  <c r="Q113" i="18"/>
  <c r="P113" i="18"/>
  <c r="O113" i="18"/>
  <c r="N113" i="18"/>
  <c r="M113" i="18"/>
  <c r="S113" i="18" s="1"/>
  <c r="L113" i="18"/>
  <c r="R113" i="18" s="1"/>
  <c r="K113" i="18"/>
  <c r="J113" i="18"/>
  <c r="I113" i="18"/>
  <c r="H113" i="18"/>
  <c r="G113" i="18"/>
  <c r="F113" i="18"/>
  <c r="E113" i="18"/>
  <c r="D113" i="18"/>
  <c r="C113" i="18"/>
  <c r="B113" i="18"/>
  <c r="Q112" i="18"/>
  <c r="P112" i="18"/>
  <c r="O112" i="18"/>
  <c r="N112" i="18"/>
  <c r="U111" i="18"/>
  <c r="T111" i="18"/>
  <c r="S111" i="18"/>
  <c r="R111" i="18"/>
  <c r="S110" i="18"/>
  <c r="R110" i="18"/>
  <c r="E110" i="18"/>
  <c r="U110" i="18" s="1"/>
  <c r="S109" i="18"/>
  <c r="R109" i="18"/>
  <c r="E109" i="18"/>
  <c r="T109" i="18" s="1"/>
  <c r="S108" i="18"/>
  <c r="R108" i="18"/>
  <c r="E108" i="18"/>
  <c r="U108" i="18" s="1"/>
  <c r="S107" i="18"/>
  <c r="R107" i="18"/>
  <c r="E107" i="18"/>
  <c r="S106" i="18"/>
  <c r="R106" i="18"/>
  <c r="E106" i="18"/>
  <c r="U106" i="18" s="1"/>
  <c r="S105" i="18"/>
  <c r="R105" i="18"/>
  <c r="E105" i="18"/>
  <c r="U105" i="18" s="1"/>
  <c r="S104" i="18"/>
  <c r="R104" i="18"/>
  <c r="E104" i="18"/>
  <c r="S103" i="18"/>
  <c r="R103" i="18"/>
  <c r="E103" i="18"/>
  <c r="U103" i="18" s="1"/>
  <c r="S102" i="18"/>
  <c r="R102" i="18"/>
  <c r="E102" i="18"/>
  <c r="U102" i="18" s="1"/>
  <c r="S101" i="18"/>
  <c r="R101" i="18"/>
  <c r="E101" i="18"/>
  <c r="T101" i="18" s="1"/>
  <c r="S100" i="18"/>
  <c r="R100" i="18"/>
  <c r="E100" i="18"/>
  <c r="U100" i="18" s="1"/>
  <c r="S99" i="18"/>
  <c r="R99" i="18"/>
  <c r="E99" i="18"/>
  <c r="S98" i="18"/>
  <c r="R98" i="18"/>
  <c r="E98" i="18"/>
  <c r="U98" i="18" s="1"/>
  <c r="S97" i="18"/>
  <c r="R97" i="18"/>
  <c r="E97" i="18"/>
  <c r="U97" i="18" s="1"/>
  <c r="S96" i="18"/>
  <c r="R96" i="18"/>
  <c r="E96" i="18"/>
  <c r="U96" i="18" s="1"/>
  <c r="W95" i="18"/>
  <c r="W112" i="18" s="1"/>
  <c r="V95" i="18"/>
  <c r="V112" i="18" s="1"/>
  <c r="M95" i="18"/>
  <c r="M112" i="18" s="1"/>
  <c r="S112" i="18" s="1"/>
  <c r="L95" i="18"/>
  <c r="K95" i="18"/>
  <c r="K112" i="18" s="1"/>
  <c r="J95" i="18"/>
  <c r="J112" i="18" s="1"/>
  <c r="I95" i="18"/>
  <c r="I112" i="18" s="1"/>
  <c r="H95" i="18"/>
  <c r="H112" i="18" s="1"/>
  <c r="G95" i="18"/>
  <c r="G112" i="18" s="1"/>
  <c r="F95" i="18"/>
  <c r="F112" i="18" s="1"/>
  <c r="D95" i="18"/>
  <c r="D112" i="18" s="1"/>
  <c r="C95" i="18"/>
  <c r="C112" i="18" s="1"/>
  <c r="B95" i="18"/>
  <c r="B112" i="18" s="1"/>
  <c r="W113" i="19"/>
  <c r="V113" i="19"/>
  <c r="R113" i="19"/>
  <c r="Q113" i="19"/>
  <c r="P113" i="19"/>
  <c r="O113" i="19"/>
  <c r="N113" i="19"/>
  <c r="M113" i="19"/>
  <c r="S113" i="19" s="1"/>
  <c r="L113" i="19"/>
  <c r="K113" i="19"/>
  <c r="J113" i="19"/>
  <c r="I113" i="19"/>
  <c r="H113" i="19"/>
  <c r="G113" i="19"/>
  <c r="F113" i="19"/>
  <c r="E113" i="19"/>
  <c r="T113" i="19" s="1"/>
  <c r="D113" i="19"/>
  <c r="C113" i="19"/>
  <c r="B113" i="19"/>
  <c r="Q112" i="19"/>
  <c r="P112" i="19"/>
  <c r="O112" i="19"/>
  <c r="N112" i="19"/>
  <c r="U111" i="19"/>
  <c r="T111" i="19"/>
  <c r="S111" i="19"/>
  <c r="R111" i="19"/>
  <c r="S110" i="19"/>
  <c r="R110" i="19"/>
  <c r="E110" i="19"/>
  <c r="T110" i="19" s="1"/>
  <c r="S109" i="19"/>
  <c r="R109" i="19"/>
  <c r="E109" i="19"/>
  <c r="T109" i="19" s="1"/>
  <c r="S108" i="19"/>
  <c r="R108" i="19"/>
  <c r="E108" i="19"/>
  <c r="T108" i="19" s="1"/>
  <c r="S107" i="19"/>
  <c r="R107" i="19"/>
  <c r="E107" i="19"/>
  <c r="T107" i="19" s="1"/>
  <c r="S106" i="19"/>
  <c r="R106" i="19"/>
  <c r="E106" i="19"/>
  <c r="U106" i="19" s="1"/>
  <c r="S105" i="19"/>
  <c r="R105" i="19"/>
  <c r="E105" i="19"/>
  <c r="U105" i="19" s="1"/>
  <c r="S104" i="19"/>
  <c r="R104" i="19"/>
  <c r="E104" i="19"/>
  <c r="U104" i="19" s="1"/>
  <c r="S103" i="19"/>
  <c r="R103" i="19"/>
  <c r="E103" i="19"/>
  <c r="U103" i="19" s="1"/>
  <c r="S102" i="19"/>
  <c r="R102" i="19"/>
  <c r="E102" i="19"/>
  <c r="T102" i="19" s="1"/>
  <c r="S101" i="19"/>
  <c r="R101" i="19"/>
  <c r="E101" i="19"/>
  <c r="U101" i="19" s="1"/>
  <c r="S100" i="19"/>
  <c r="R100" i="19"/>
  <c r="E100" i="19"/>
  <c r="S99" i="19"/>
  <c r="R99" i="19"/>
  <c r="E99" i="19"/>
  <c r="U99" i="19" s="1"/>
  <c r="S98" i="19"/>
  <c r="R98" i="19"/>
  <c r="E98" i="19"/>
  <c r="U98" i="19" s="1"/>
  <c r="S97" i="19"/>
  <c r="R97" i="19"/>
  <c r="E97" i="19"/>
  <c r="U97" i="19" s="1"/>
  <c r="S96" i="19"/>
  <c r="R96" i="19"/>
  <c r="E96" i="19"/>
  <c r="T96" i="19" s="1"/>
  <c r="W95" i="19"/>
  <c r="W112" i="19" s="1"/>
  <c r="V95" i="19"/>
  <c r="V112" i="19" s="1"/>
  <c r="M95" i="19"/>
  <c r="M112" i="19" s="1"/>
  <c r="S112" i="19" s="1"/>
  <c r="L95" i="19"/>
  <c r="L112" i="19" s="1"/>
  <c r="R112" i="19" s="1"/>
  <c r="K95" i="19"/>
  <c r="K112" i="19" s="1"/>
  <c r="J95" i="19"/>
  <c r="J112" i="19" s="1"/>
  <c r="I95" i="19"/>
  <c r="I112" i="19" s="1"/>
  <c r="H95" i="19"/>
  <c r="H112" i="19" s="1"/>
  <c r="G95" i="19"/>
  <c r="G112" i="19" s="1"/>
  <c r="F95" i="19"/>
  <c r="F112" i="19" s="1"/>
  <c r="D95" i="19"/>
  <c r="D112" i="19" s="1"/>
  <c r="C95" i="19"/>
  <c r="C112" i="19" s="1"/>
  <c r="B95" i="19"/>
  <c r="B112" i="19" s="1"/>
  <c r="W113" i="20"/>
  <c r="V113" i="20"/>
  <c r="T113" i="20"/>
  <c r="Q113" i="20"/>
  <c r="P113" i="20"/>
  <c r="O113" i="20"/>
  <c r="N113" i="20"/>
  <c r="M113" i="20"/>
  <c r="S113" i="20" s="1"/>
  <c r="L113" i="20"/>
  <c r="R113" i="20" s="1"/>
  <c r="K113" i="20"/>
  <c r="J113" i="20"/>
  <c r="I113" i="20"/>
  <c r="H113" i="20"/>
  <c r="G113" i="20"/>
  <c r="F113" i="20"/>
  <c r="E113" i="20"/>
  <c r="U113" i="20" s="1"/>
  <c r="D113" i="20"/>
  <c r="C113" i="20"/>
  <c r="B113" i="20"/>
  <c r="Q112" i="20"/>
  <c r="P112" i="20"/>
  <c r="O112" i="20"/>
  <c r="N112" i="20"/>
  <c r="U111" i="20"/>
  <c r="T111" i="20"/>
  <c r="S111" i="20"/>
  <c r="R111" i="20"/>
  <c r="S110" i="20"/>
  <c r="R110" i="20"/>
  <c r="E110" i="20"/>
  <c r="T110" i="20" s="1"/>
  <c r="S109" i="20"/>
  <c r="R109" i="20"/>
  <c r="E109" i="20"/>
  <c r="S108" i="20"/>
  <c r="R108" i="20"/>
  <c r="E108" i="20"/>
  <c r="T108" i="20" s="1"/>
  <c r="S107" i="20"/>
  <c r="R107" i="20"/>
  <c r="E107" i="20"/>
  <c r="U107" i="20" s="1"/>
  <c r="S106" i="20"/>
  <c r="R106" i="20"/>
  <c r="E106" i="20"/>
  <c r="U106" i="20" s="1"/>
  <c r="S105" i="20"/>
  <c r="R105" i="20"/>
  <c r="E105" i="20"/>
  <c r="U105" i="20" s="1"/>
  <c r="S104" i="20"/>
  <c r="R104" i="20"/>
  <c r="E104" i="20"/>
  <c r="S103" i="20"/>
  <c r="R103" i="20"/>
  <c r="E103" i="20"/>
  <c r="T103" i="20" s="1"/>
  <c r="S102" i="20"/>
  <c r="R102" i="20"/>
  <c r="E102" i="20"/>
  <c r="S101" i="20"/>
  <c r="R101" i="20"/>
  <c r="E101" i="20"/>
  <c r="T101" i="20" s="1"/>
  <c r="U100" i="20"/>
  <c r="T100" i="20"/>
  <c r="S100" i="20"/>
  <c r="R100" i="20"/>
  <c r="E100" i="20"/>
  <c r="S99" i="20"/>
  <c r="R99" i="20"/>
  <c r="E99" i="20"/>
  <c r="U99" i="20" s="1"/>
  <c r="S98" i="20"/>
  <c r="R98" i="20"/>
  <c r="E98" i="20"/>
  <c r="S97" i="20"/>
  <c r="R97" i="20"/>
  <c r="E97" i="20"/>
  <c r="S96" i="20"/>
  <c r="R96" i="20"/>
  <c r="E96" i="20"/>
  <c r="W95" i="20"/>
  <c r="W112" i="20" s="1"/>
  <c r="V95" i="20"/>
  <c r="V112" i="20" s="1"/>
  <c r="M95" i="20"/>
  <c r="M112" i="20" s="1"/>
  <c r="S112" i="20" s="1"/>
  <c r="L95" i="20"/>
  <c r="L112" i="20" s="1"/>
  <c r="R112" i="20" s="1"/>
  <c r="K95" i="20"/>
  <c r="K112" i="20" s="1"/>
  <c r="J95" i="20"/>
  <c r="J112" i="20" s="1"/>
  <c r="I95" i="20"/>
  <c r="I112" i="20" s="1"/>
  <c r="H95" i="20"/>
  <c r="H112" i="20" s="1"/>
  <c r="G95" i="20"/>
  <c r="G112" i="20" s="1"/>
  <c r="F95" i="20"/>
  <c r="F112" i="20" s="1"/>
  <c r="D95" i="20"/>
  <c r="D112" i="20" s="1"/>
  <c r="C95" i="20"/>
  <c r="C112" i="20" s="1"/>
  <c r="B95" i="20"/>
  <c r="B112" i="20" s="1"/>
  <c r="W113" i="21"/>
  <c r="V113" i="21"/>
  <c r="Q113" i="21"/>
  <c r="P113" i="21"/>
  <c r="O113" i="21"/>
  <c r="N113" i="21"/>
  <c r="M113" i="21"/>
  <c r="S113" i="21" s="1"/>
  <c r="L113" i="21"/>
  <c r="R113" i="21" s="1"/>
  <c r="K113" i="21"/>
  <c r="J113" i="21"/>
  <c r="I113" i="21"/>
  <c r="H113" i="21"/>
  <c r="G113" i="21"/>
  <c r="F113" i="21"/>
  <c r="E113" i="21"/>
  <c r="U113" i="21" s="1"/>
  <c r="D113" i="21"/>
  <c r="C113" i="21"/>
  <c r="B113" i="21"/>
  <c r="Q112" i="21"/>
  <c r="P112" i="21"/>
  <c r="O112" i="21"/>
  <c r="N112" i="21"/>
  <c r="U111" i="21"/>
  <c r="T111" i="21"/>
  <c r="S111" i="21"/>
  <c r="R111" i="21"/>
  <c r="S110" i="21"/>
  <c r="R110" i="21"/>
  <c r="E110" i="21"/>
  <c r="T110" i="21" s="1"/>
  <c r="S109" i="21"/>
  <c r="R109" i="21"/>
  <c r="E109" i="21"/>
  <c r="S108" i="21"/>
  <c r="R108" i="21"/>
  <c r="E108" i="21"/>
  <c r="S107" i="21"/>
  <c r="R107" i="21"/>
  <c r="E107" i="21"/>
  <c r="S106" i="21"/>
  <c r="R106" i="21"/>
  <c r="E106" i="21"/>
  <c r="T106" i="21" s="1"/>
  <c r="S105" i="21"/>
  <c r="R105" i="21"/>
  <c r="E105" i="21"/>
  <c r="U105" i="21" s="1"/>
  <c r="S104" i="21"/>
  <c r="R104" i="21"/>
  <c r="E104" i="21"/>
  <c r="T104" i="21" s="1"/>
  <c r="S103" i="21"/>
  <c r="R103" i="21"/>
  <c r="E103" i="21"/>
  <c r="S102" i="21"/>
  <c r="R102" i="21"/>
  <c r="E102" i="21"/>
  <c r="T102" i="21" s="1"/>
  <c r="S101" i="21"/>
  <c r="R101" i="21"/>
  <c r="E101" i="21"/>
  <c r="S100" i="21"/>
  <c r="R100" i="21"/>
  <c r="E100" i="21"/>
  <c r="T100" i="21" s="1"/>
  <c r="S99" i="21"/>
  <c r="R99" i="21"/>
  <c r="E99" i="21"/>
  <c r="S98" i="21"/>
  <c r="R98" i="21"/>
  <c r="E98" i="21"/>
  <c r="S97" i="21"/>
  <c r="R97" i="21"/>
  <c r="E97" i="21"/>
  <c r="S96" i="21"/>
  <c r="R96" i="21"/>
  <c r="E96" i="21"/>
  <c r="W95" i="21"/>
  <c r="W112" i="21" s="1"/>
  <c r="V95" i="21"/>
  <c r="V112" i="21" s="1"/>
  <c r="M95" i="21"/>
  <c r="S95" i="21" s="1"/>
  <c r="L95" i="21"/>
  <c r="L112" i="21" s="1"/>
  <c r="R112" i="21" s="1"/>
  <c r="K95" i="21"/>
  <c r="K112" i="21" s="1"/>
  <c r="J95" i="21"/>
  <c r="J112" i="21" s="1"/>
  <c r="I95" i="21"/>
  <c r="I112" i="21" s="1"/>
  <c r="H95" i="21"/>
  <c r="H112" i="21" s="1"/>
  <c r="G95" i="21"/>
  <c r="G112" i="21" s="1"/>
  <c r="F95" i="21"/>
  <c r="F112" i="21" s="1"/>
  <c r="D95" i="21"/>
  <c r="D112" i="21" s="1"/>
  <c r="C95" i="21"/>
  <c r="C112" i="21" s="1"/>
  <c r="B95" i="21"/>
  <c r="B112" i="21" s="1"/>
  <c r="W113" i="22"/>
  <c r="V113" i="22"/>
  <c r="Q113" i="22"/>
  <c r="P113" i="22"/>
  <c r="O113" i="22"/>
  <c r="N113" i="22"/>
  <c r="M113" i="22"/>
  <c r="S113" i="22" s="1"/>
  <c r="L113" i="22"/>
  <c r="R113" i="22" s="1"/>
  <c r="K113" i="22"/>
  <c r="J113" i="22"/>
  <c r="I113" i="22"/>
  <c r="H113" i="22"/>
  <c r="G113" i="22"/>
  <c r="F113" i="22"/>
  <c r="E113" i="22"/>
  <c r="U113" i="22" s="1"/>
  <c r="D113" i="22"/>
  <c r="C113" i="22"/>
  <c r="B113" i="22"/>
  <c r="Q112" i="22"/>
  <c r="P112" i="22"/>
  <c r="O112" i="22"/>
  <c r="N112" i="22"/>
  <c r="U111" i="22"/>
  <c r="T111" i="22"/>
  <c r="S111" i="22"/>
  <c r="R111" i="22"/>
  <c r="S110" i="22"/>
  <c r="R110" i="22"/>
  <c r="E110" i="22"/>
  <c r="S109" i="22"/>
  <c r="R109" i="22"/>
  <c r="E109" i="22"/>
  <c r="U109" i="22" s="1"/>
  <c r="S108" i="22"/>
  <c r="R108" i="22"/>
  <c r="E108" i="22"/>
  <c r="T108" i="22" s="1"/>
  <c r="T107" i="22"/>
  <c r="S107" i="22"/>
  <c r="R107" i="22"/>
  <c r="E107" i="22"/>
  <c r="U107" i="22" s="1"/>
  <c r="S106" i="22"/>
  <c r="R106" i="22"/>
  <c r="E106" i="22"/>
  <c r="T105" i="22"/>
  <c r="S105" i="22"/>
  <c r="R105" i="22"/>
  <c r="E105" i="22"/>
  <c r="U105" i="22" s="1"/>
  <c r="S104" i="22"/>
  <c r="R104" i="22"/>
  <c r="E104" i="22"/>
  <c r="U104" i="22" s="1"/>
  <c r="S103" i="22"/>
  <c r="R103" i="22"/>
  <c r="E103" i="22"/>
  <c r="S102" i="22"/>
  <c r="R102" i="22"/>
  <c r="E102" i="22"/>
  <c r="U102" i="22" s="1"/>
  <c r="S101" i="22"/>
  <c r="R101" i="22"/>
  <c r="E101" i="22"/>
  <c r="S100" i="22"/>
  <c r="R100" i="22"/>
  <c r="E100" i="22"/>
  <c r="U100" i="22" s="1"/>
  <c r="S99" i="22"/>
  <c r="R99" i="22"/>
  <c r="E99" i="22"/>
  <c r="T99" i="22" s="1"/>
  <c r="S98" i="22"/>
  <c r="R98" i="22"/>
  <c r="E98" i="22"/>
  <c r="U98" i="22" s="1"/>
  <c r="S97" i="22"/>
  <c r="R97" i="22"/>
  <c r="E97" i="22"/>
  <c r="T97" i="22" s="1"/>
  <c r="S96" i="22"/>
  <c r="R96" i="22"/>
  <c r="E96" i="22"/>
  <c r="W95" i="22"/>
  <c r="W112" i="22" s="1"/>
  <c r="V95" i="22"/>
  <c r="V112" i="22" s="1"/>
  <c r="M95" i="22"/>
  <c r="S95" i="22" s="1"/>
  <c r="L95" i="22"/>
  <c r="K95" i="22"/>
  <c r="K112" i="22" s="1"/>
  <c r="J95" i="22"/>
  <c r="J112" i="22" s="1"/>
  <c r="I95" i="22"/>
  <c r="I112" i="22" s="1"/>
  <c r="H95" i="22"/>
  <c r="H112" i="22" s="1"/>
  <c r="G95" i="22"/>
  <c r="G112" i="22" s="1"/>
  <c r="F95" i="22"/>
  <c r="F112" i="22" s="1"/>
  <c r="D95" i="22"/>
  <c r="D112" i="22" s="1"/>
  <c r="C95" i="22"/>
  <c r="C112" i="22" s="1"/>
  <c r="B95" i="22"/>
  <c r="B112" i="22" s="1"/>
  <c r="W113" i="23"/>
  <c r="V113" i="23"/>
  <c r="S113" i="23"/>
  <c r="Q113" i="23"/>
  <c r="P113" i="23"/>
  <c r="O113" i="23"/>
  <c r="N113" i="23"/>
  <c r="M113" i="23"/>
  <c r="L113" i="23"/>
  <c r="R113" i="23" s="1"/>
  <c r="K113" i="23"/>
  <c r="J113" i="23"/>
  <c r="I113" i="23"/>
  <c r="H113" i="23"/>
  <c r="G113" i="23"/>
  <c r="F113" i="23"/>
  <c r="E113" i="23"/>
  <c r="U113" i="23" s="1"/>
  <c r="D113" i="23"/>
  <c r="C113" i="23"/>
  <c r="B113" i="23"/>
  <c r="Q112" i="23"/>
  <c r="P112" i="23"/>
  <c r="O112" i="23"/>
  <c r="N112" i="23"/>
  <c r="U111" i="23"/>
  <c r="T111" i="23"/>
  <c r="S111" i="23"/>
  <c r="R111" i="23"/>
  <c r="S110" i="23"/>
  <c r="R110" i="23"/>
  <c r="E110" i="23"/>
  <c r="T110" i="23" s="1"/>
  <c r="S109" i="23"/>
  <c r="R109" i="23"/>
  <c r="E109" i="23"/>
  <c r="U109" i="23" s="1"/>
  <c r="S108" i="23"/>
  <c r="R108" i="23"/>
  <c r="E108" i="23"/>
  <c r="T108" i="23" s="1"/>
  <c r="S107" i="23"/>
  <c r="R107" i="23"/>
  <c r="E107" i="23"/>
  <c r="U107" i="23" s="1"/>
  <c r="S106" i="23"/>
  <c r="R106" i="23"/>
  <c r="E106" i="23"/>
  <c r="S105" i="23"/>
  <c r="R105" i="23"/>
  <c r="E105" i="23"/>
  <c r="U105" i="23" s="1"/>
  <c r="S104" i="23"/>
  <c r="R104" i="23"/>
  <c r="E104" i="23"/>
  <c r="T104" i="23" s="1"/>
  <c r="S103" i="23"/>
  <c r="R103" i="23"/>
  <c r="E103" i="23"/>
  <c r="U103" i="23" s="1"/>
  <c r="S102" i="23"/>
  <c r="R102" i="23"/>
  <c r="E102" i="23"/>
  <c r="S101" i="23"/>
  <c r="R101" i="23"/>
  <c r="E101" i="23"/>
  <c r="S100" i="23"/>
  <c r="R100" i="23"/>
  <c r="E100" i="23"/>
  <c r="T100" i="23" s="1"/>
  <c r="S99" i="23"/>
  <c r="R99" i="23"/>
  <c r="E99" i="23"/>
  <c r="T99" i="23" s="1"/>
  <c r="S98" i="23"/>
  <c r="R98" i="23"/>
  <c r="E98" i="23"/>
  <c r="T98" i="23" s="1"/>
  <c r="S97" i="23"/>
  <c r="R97" i="23"/>
  <c r="E97" i="23"/>
  <c r="S96" i="23"/>
  <c r="R96" i="23"/>
  <c r="E96" i="23"/>
  <c r="U96" i="23" s="1"/>
  <c r="W95" i="23"/>
  <c r="W112" i="23" s="1"/>
  <c r="V95" i="23"/>
  <c r="V112" i="23" s="1"/>
  <c r="M95" i="23"/>
  <c r="M112" i="23" s="1"/>
  <c r="S112" i="23" s="1"/>
  <c r="L95" i="23"/>
  <c r="L112" i="23" s="1"/>
  <c r="R112" i="23" s="1"/>
  <c r="K95" i="23"/>
  <c r="K112" i="23" s="1"/>
  <c r="J95" i="23"/>
  <c r="J112" i="23" s="1"/>
  <c r="I95" i="23"/>
  <c r="I112" i="23" s="1"/>
  <c r="H95" i="23"/>
  <c r="H112" i="23" s="1"/>
  <c r="G95" i="23"/>
  <c r="G112" i="23" s="1"/>
  <c r="F95" i="23"/>
  <c r="F112" i="23" s="1"/>
  <c r="D95" i="23"/>
  <c r="D112" i="23" s="1"/>
  <c r="C95" i="23"/>
  <c r="C112" i="23" s="1"/>
  <c r="B95" i="23"/>
  <c r="B112" i="23" s="1"/>
  <c r="W113" i="24"/>
  <c r="V113" i="24"/>
  <c r="T113" i="24"/>
  <c r="S113" i="24"/>
  <c r="Q113" i="24"/>
  <c r="P113" i="24"/>
  <c r="O113" i="24"/>
  <c r="N113" i="24"/>
  <c r="M113" i="24"/>
  <c r="L113" i="24"/>
  <c r="R113" i="24" s="1"/>
  <c r="K113" i="24"/>
  <c r="J113" i="24"/>
  <c r="I113" i="24"/>
  <c r="H113" i="24"/>
  <c r="G113" i="24"/>
  <c r="F113" i="24"/>
  <c r="E113" i="24"/>
  <c r="U113" i="24" s="1"/>
  <c r="D113" i="24"/>
  <c r="C113" i="24"/>
  <c r="B113" i="24"/>
  <c r="Q112" i="24"/>
  <c r="P112" i="24"/>
  <c r="O112" i="24"/>
  <c r="N112" i="24"/>
  <c r="U111" i="24"/>
  <c r="T111" i="24"/>
  <c r="S111" i="24"/>
  <c r="R111" i="24"/>
  <c r="S110" i="24"/>
  <c r="R110" i="24"/>
  <c r="E110" i="24"/>
  <c r="S109" i="24"/>
  <c r="R109" i="24"/>
  <c r="E109" i="24"/>
  <c r="T109" i="24" s="1"/>
  <c r="S108" i="24"/>
  <c r="R108" i="24"/>
  <c r="E108" i="24"/>
  <c r="U108" i="24" s="1"/>
  <c r="S107" i="24"/>
  <c r="R107" i="24"/>
  <c r="E107" i="24"/>
  <c r="T107" i="24" s="1"/>
  <c r="S106" i="24"/>
  <c r="R106" i="24"/>
  <c r="E106" i="24"/>
  <c r="U106" i="24" s="1"/>
  <c r="S105" i="24"/>
  <c r="R105" i="24"/>
  <c r="E105" i="24"/>
  <c r="U105" i="24" s="1"/>
  <c r="S104" i="24"/>
  <c r="R104" i="24"/>
  <c r="E104" i="24"/>
  <c r="T104" i="24" s="1"/>
  <c r="S103" i="24"/>
  <c r="R103" i="24"/>
  <c r="E103" i="24"/>
  <c r="U103" i="24" s="1"/>
  <c r="S102" i="24"/>
  <c r="R102" i="24"/>
  <c r="E102" i="24"/>
  <c r="S101" i="24"/>
  <c r="R101" i="24"/>
  <c r="E101" i="24"/>
  <c r="U101" i="24" s="1"/>
  <c r="S100" i="24"/>
  <c r="R100" i="24"/>
  <c r="E100" i="24"/>
  <c r="U100" i="24" s="1"/>
  <c r="S99" i="24"/>
  <c r="R99" i="24"/>
  <c r="E99" i="24"/>
  <c r="T99" i="24" s="1"/>
  <c r="S98" i="24"/>
  <c r="R98" i="24"/>
  <c r="E98" i="24"/>
  <c r="S97" i="24"/>
  <c r="R97" i="24"/>
  <c r="E97" i="24"/>
  <c r="U97" i="24" s="1"/>
  <c r="S96" i="24"/>
  <c r="R96" i="24"/>
  <c r="E96" i="24"/>
  <c r="W95" i="24"/>
  <c r="W112" i="24" s="1"/>
  <c r="V95" i="24"/>
  <c r="V112" i="24" s="1"/>
  <c r="M95" i="24"/>
  <c r="M112" i="24" s="1"/>
  <c r="S112" i="24" s="1"/>
  <c r="L95" i="24"/>
  <c r="K95" i="24"/>
  <c r="K112" i="24" s="1"/>
  <c r="J95" i="24"/>
  <c r="J112" i="24" s="1"/>
  <c r="I95" i="24"/>
  <c r="I112" i="24" s="1"/>
  <c r="H95" i="24"/>
  <c r="H112" i="24" s="1"/>
  <c r="G95" i="24"/>
  <c r="G112" i="24" s="1"/>
  <c r="F95" i="24"/>
  <c r="F112" i="24" s="1"/>
  <c r="D95" i="24"/>
  <c r="D112" i="24" s="1"/>
  <c r="C95" i="24"/>
  <c r="C112" i="24" s="1"/>
  <c r="B95" i="24"/>
  <c r="B112" i="24" s="1"/>
  <c r="W113" i="25"/>
  <c r="V113" i="25"/>
  <c r="Q113" i="25"/>
  <c r="P113" i="25"/>
  <c r="O113" i="25"/>
  <c r="N113" i="25"/>
  <c r="M113" i="25"/>
  <c r="S113" i="25" s="1"/>
  <c r="L113" i="25"/>
  <c r="R113" i="25" s="1"/>
  <c r="K113" i="25"/>
  <c r="J113" i="25"/>
  <c r="I113" i="25"/>
  <c r="H113" i="25"/>
  <c r="G113" i="25"/>
  <c r="F113" i="25"/>
  <c r="E113" i="25"/>
  <c r="D113" i="25"/>
  <c r="C113" i="25"/>
  <c r="B113" i="25"/>
  <c r="Q112" i="25"/>
  <c r="P112" i="25"/>
  <c r="O112" i="25"/>
  <c r="N112" i="25"/>
  <c r="U111" i="25"/>
  <c r="T111" i="25"/>
  <c r="S111" i="25"/>
  <c r="R111" i="25"/>
  <c r="S110" i="25"/>
  <c r="R110" i="25"/>
  <c r="E110" i="25"/>
  <c r="S109" i="25"/>
  <c r="R109" i="25"/>
  <c r="E109" i="25"/>
  <c r="U109" i="25" s="1"/>
  <c r="S108" i="25"/>
  <c r="R108" i="25"/>
  <c r="E108" i="25"/>
  <c r="S107" i="25"/>
  <c r="R107" i="25"/>
  <c r="E107" i="25"/>
  <c r="T107" i="25" s="1"/>
  <c r="S106" i="25"/>
  <c r="R106" i="25"/>
  <c r="E106" i="25"/>
  <c r="S105" i="25"/>
  <c r="R105" i="25"/>
  <c r="E105" i="25"/>
  <c r="U105" i="25" s="1"/>
  <c r="S104" i="25"/>
  <c r="R104" i="25"/>
  <c r="E104" i="25"/>
  <c r="T104" i="25" s="1"/>
  <c r="S103" i="25"/>
  <c r="R103" i="25"/>
  <c r="E103" i="25"/>
  <c r="S102" i="25"/>
  <c r="R102" i="25"/>
  <c r="E102" i="25"/>
  <c r="U102" i="25" s="1"/>
  <c r="S101" i="25"/>
  <c r="R101" i="25"/>
  <c r="E101" i="25"/>
  <c r="U101" i="25" s="1"/>
  <c r="S100" i="25"/>
  <c r="R100" i="25"/>
  <c r="E100" i="25"/>
  <c r="T100" i="25" s="1"/>
  <c r="S99" i="25"/>
  <c r="R99" i="25"/>
  <c r="E99" i="25"/>
  <c r="U99" i="25" s="1"/>
  <c r="S98" i="25"/>
  <c r="R98" i="25"/>
  <c r="E98" i="25"/>
  <c r="U98" i="25" s="1"/>
  <c r="S97" i="25"/>
  <c r="R97" i="25"/>
  <c r="E97" i="25"/>
  <c r="T97" i="25" s="1"/>
  <c r="S96" i="25"/>
  <c r="R96" i="25"/>
  <c r="E96" i="25"/>
  <c r="W95" i="25"/>
  <c r="W112" i="25" s="1"/>
  <c r="V95" i="25"/>
  <c r="V112" i="25" s="1"/>
  <c r="M95" i="25"/>
  <c r="M112" i="25" s="1"/>
  <c r="S112" i="25" s="1"/>
  <c r="L95" i="25"/>
  <c r="L112" i="25" s="1"/>
  <c r="R112" i="25" s="1"/>
  <c r="K95" i="25"/>
  <c r="K112" i="25" s="1"/>
  <c r="J95" i="25"/>
  <c r="J112" i="25" s="1"/>
  <c r="I95" i="25"/>
  <c r="I112" i="25" s="1"/>
  <c r="H95" i="25"/>
  <c r="H112" i="25" s="1"/>
  <c r="G95" i="25"/>
  <c r="G112" i="25" s="1"/>
  <c r="F95" i="25"/>
  <c r="F112" i="25" s="1"/>
  <c r="D95" i="25"/>
  <c r="D112" i="25" s="1"/>
  <c r="C95" i="25"/>
  <c r="C112" i="25" s="1"/>
  <c r="B95" i="25"/>
  <c r="B112" i="25" s="1"/>
  <c r="W113" i="26"/>
  <c r="V113" i="26"/>
  <c r="Q113" i="26"/>
  <c r="P113" i="26"/>
  <c r="O113" i="26"/>
  <c r="N113" i="26"/>
  <c r="M113" i="26"/>
  <c r="S113" i="26" s="1"/>
  <c r="L113" i="26"/>
  <c r="R113" i="26" s="1"/>
  <c r="K113" i="26"/>
  <c r="J113" i="26"/>
  <c r="I113" i="26"/>
  <c r="H113" i="26"/>
  <c r="G113" i="26"/>
  <c r="F113" i="26"/>
  <c r="E113" i="26"/>
  <c r="D113" i="26"/>
  <c r="C113" i="26"/>
  <c r="B113" i="26"/>
  <c r="Q112" i="26"/>
  <c r="P112" i="26"/>
  <c r="O112" i="26"/>
  <c r="N112" i="26"/>
  <c r="U111" i="26"/>
  <c r="T111" i="26"/>
  <c r="S111" i="26"/>
  <c r="R111" i="26"/>
  <c r="S110" i="26"/>
  <c r="R110" i="26"/>
  <c r="E110" i="26"/>
  <c r="T110" i="26" s="1"/>
  <c r="S109" i="26"/>
  <c r="R109" i="26"/>
  <c r="E109" i="26"/>
  <c r="U108" i="26"/>
  <c r="S108" i="26"/>
  <c r="R108" i="26"/>
  <c r="E108" i="26"/>
  <c r="T108" i="26" s="1"/>
  <c r="S107" i="26"/>
  <c r="R107" i="26"/>
  <c r="E107" i="26"/>
  <c r="S106" i="26"/>
  <c r="R106" i="26"/>
  <c r="E106" i="26"/>
  <c r="U106" i="26" s="1"/>
  <c r="S105" i="26"/>
  <c r="R105" i="26"/>
  <c r="E105" i="26"/>
  <c r="S104" i="26"/>
  <c r="R104" i="26"/>
  <c r="E104" i="26"/>
  <c r="S103" i="26"/>
  <c r="R103" i="26"/>
  <c r="E103" i="26"/>
  <c r="S102" i="26"/>
  <c r="R102" i="26"/>
  <c r="E102" i="26"/>
  <c r="T102" i="26" s="1"/>
  <c r="S101" i="26"/>
  <c r="R101" i="26"/>
  <c r="E101" i="26"/>
  <c r="T101" i="26" s="1"/>
  <c r="S100" i="26"/>
  <c r="R100" i="26"/>
  <c r="E100" i="26"/>
  <c r="T100" i="26" s="1"/>
  <c r="S99" i="26"/>
  <c r="R99" i="26"/>
  <c r="E99" i="26"/>
  <c r="U99" i="26" s="1"/>
  <c r="S98" i="26"/>
  <c r="R98" i="26"/>
  <c r="E98" i="26"/>
  <c r="S97" i="26"/>
  <c r="R97" i="26"/>
  <c r="E97" i="26"/>
  <c r="S96" i="26"/>
  <c r="R96" i="26"/>
  <c r="E96" i="26"/>
  <c r="W95" i="26"/>
  <c r="W112" i="26" s="1"/>
  <c r="V95" i="26"/>
  <c r="V112" i="26" s="1"/>
  <c r="M95" i="26"/>
  <c r="S95" i="26" s="1"/>
  <c r="L95" i="26"/>
  <c r="R95" i="26" s="1"/>
  <c r="K95" i="26"/>
  <c r="K112" i="26" s="1"/>
  <c r="J95" i="26"/>
  <c r="J112" i="26" s="1"/>
  <c r="I95" i="26"/>
  <c r="I112" i="26" s="1"/>
  <c r="H95" i="26"/>
  <c r="H112" i="26" s="1"/>
  <c r="G95" i="26"/>
  <c r="G112" i="26" s="1"/>
  <c r="F95" i="26"/>
  <c r="F112" i="26" s="1"/>
  <c r="D95" i="26"/>
  <c r="D112" i="26" s="1"/>
  <c r="C95" i="26"/>
  <c r="C112" i="26" s="1"/>
  <c r="B95" i="26"/>
  <c r="B112" i="26" s="1"/>
  <c r="W113" i="27"/>
  <c r="V113" i="27"/>
  <c r="T113" i="27"/>
  <c r="S113" i="27"/>
  <c r="Q113" i="27"/>
  <c r="P113" i="27"/>
  <c r="O113" i="27"/>
  <c r="N113" i="27"/>
  <c r="M113" i="27"/>
  <c r="L113" i="27"/>
  <c r="R113" i="27" s="1"/>
  <c r="K113" i="27"/>
  <c r="J113" i="27"/>
  <c r="I113" i="27"/>
  <c r="H113" i="27"/>
  <c r="G113" i="27"/>
  <c r="F113" i="27"/>
  <c r="E113" i="27"/>
  <c r="U113" i="27" s="1"/>
  <c r="D113" i="27"/>
  <c r="C113" i="27"/>
  <c r="B113" i="27"/>
  <c r="Q112" i="27"/>
  <c r="P112" i="27"/>
  <c r="O112" i="27"/>
  <c r="N112" i="27"/>
  <c r="U111" i="27"/>
  <c r="T111" i="27"/>
  <c r="S111" i="27"/>
  <c r="R111" i="27"/>
  <c r="S110" i="27"/>
  <c r="R110" i="27"/>
  <c r="E110" i="27"/>
  <c r="T110" i="27" s="1"/>
  <c r="S109" i="27"/>
  <c r="R109" i="27"/>
  <c r="E109" i="27"/>
  <c r="U109" i="27" s="1"/>
  <c r="S108" i="27"/>
  <c r="R108" i="27"/>
  <c r="E108" i="27"/>
  <c r="S107" i="27"/>
  <c r="R107" i="27"/>
  <c r="E107" i="27"/>
  <c r="U107" i="27" s="1"/>
  <c r="S106" i="27"/>
  <c r="R106" i="27"/>
  <c r="E106" i="27"/>
  <c r="T106" i="27" s="1"/>
  <c r="S105" i="27"/>
  <c r="R105" i="27"/>
  <c r="E105" i="27"/>
  <c r="S104" i="27"/>
  <c r="R104" i="27"/>
  <c r="E104" i="27"/>
  <c r="T104" i="27" s="1"/>
  <c r="T103" i="27"/>
  <c r="S103" i="27"/>
  <c r="R103" i="27"/>
  <c r="E103" i="27"/>
  <c r="U103" i="27" s="1"/>
  <c r="S102" i="27"/>
  <c r="R102" i="27"/>
  <c r="E102" i="27"/>
  <c r="T102" i="27" s="1"/>
  <c r="T101" i="27"/>
  <c r="S101" i="27"/>
  <c r="R101" i="27"/>
  <c r="E101" i="27"/>
  <c r="U101" i="27" s="1"/>
  <c r="S100" i="27"/>
  <c r="R100" i="27"/>
  <c r="E100" i="27"/>
  <c r="U100" i="27" s="1"/>
  <c r="S99" i="27"/>
  <c r="R99" i="27"/>
  <c r="E99" i="27"/>
  <c r="T99" i="27" s="1"/>
  <c r="S98" i="27"/>
  <c r="R98" i="27"/>
  <c r="E98" i="27"/>
  <c r="U98" i="27" s="1"/>
  <c r="S97" i="27"/>
  <c r="R97" i="27"/>
  <c r="E97" i="27"/>
  <c r="T96" i="27"/>
  <c r="S96" i="27"/>
  <c r="R96" i="27"/>
  <c r="E96" i="27"/>
  <c r="U96" i="27" s="1"/>
  <c r="W95" i="27"/>
  <c r="W112" i="27" s="1"/>
  <c r="V95" i="27"/>
  <c r="V112" i="27" s="1"/>
  <c r="M95" i="27"/>
  <c r="M112" i="27" s="1"/>
  <c r="S112" i="27" s="1"/>
  <c r="L95" i="27"/>
  <c r="R95" i="27" s="1"/>
  <c r="K95" i="27"/>
  <c r="K112" i="27" s="1"/>
  <c r="J95" i="27"/>
  <c r="J112" i="27" s="1"/>
  <c r="I95" i="27"/>
  <c r="I112" i="27" s="1"/>
  <c r="H95" i="27"/>
  <c r="H112" i="27" s="1"/>
  <c r="G95" i="27"/>
  <c r="G112" i="27" s="1"/>
  <c r="F95" i="27"/>
  <c r="F112" i="27" s="1"/>
  <c r="D95" i="27"/>
  <c r="D112" i="27" s="1"/>
  <c r="C95" i="27"/>
  <c r="C112" i="27" s="1"/>
  <c r="B95" i="27"/>
  <c r="B112" i="27" s="1"/>
  <c r="W113" i="28"/>
  <c r="V113" i="28"/>
  <c r="Q113" i="28"/>
  <c r="P113" i="28"/>
  <c r="O113" i="28"/>
  <c r="N113" i="28"/>
  <c r="M113" i="28"/>
  <c r="S113" i="28" s="1"/>
  <c r="L113" i="28"/>
  <c r="R113" i="28" s="1"/>
  <c r="K113" i="28"/>
  <c r="J113" i="28"/>
  <c r="I113" i="28"/>
  <c r="H113" i="28"/>
  <c r="G113" i="28"/>
  <c r="F113" i="28"/>
  <c r="E113" i="28"/>
  <c r="U113" i="28" s="1"/>
  <c r="D113" i="28"/>
  <c r="C113" i="28"/>
  <c r="B113" i="28"/>
  <c r="Q112" i="28"/>
  <c r="P112" i="28"/>
  <c r="O112" i="28"/>
  <c r="N112" i="28"/>
  <c r="U111" i="28"/>
  <c r="T111" i="28"/>
  <c r="S111" i="28"/>
  <c r="R111" i="28"/>
  <c r="S110" i="28"/>
  <c r="R110" i="28"/>
  <c r="E110" i="28"/>
  <c r="U110" i="28" s="1"/>
  <c r="S109" i="28"/>
  <c r="R109" i="28"/>
  <c r="E109" i="28"/>
  <c r="U109" i="28" s="1"/>
  <c r="S108" i="28"/>
  <c r="R108" i="28"/>
  <c r="E108" i="28"/>
  <c r="T108" i="28" s="1"/>
  <c r="S107" i="28"/>
  <c r="R107" i="28"/>
  <c r="E107" i="28"/>
  <c r="T107" i="28" s="1"/>
  <c r="S106" i="28"/>
  <c r="R106" i="28"/>
  <c r="E106" i="28"/>
  <c r="S105" i="28"/>
  <c r="R105" i="28"/>
  <c r="E105" i="28"/>
  <c r="T105" i="28" s="1"/>
  <c r="S104" i="28"/>
  <c r="R104" i="28"/>
  <c r="E104" i="28"/>
  <c r="U104" i="28" s="1"/>
  <c r="S103" i="28"/>
  <c r="R103" i="28"/>
  <c r="E103" i="28"/>
  <c r="T103" i="28" s="1"/>
  <c r="S102" i="28"/>
  <c r="R102" i="28"/>
  <c r="E102" i="28"/>
  <c r="T102" i="28" s="1"/>
  <c r="S101" i="28"/>
  <c r="R101" i="28"/>
  <c r="E101" i="28"/>
  <c r="U101" i="28" s="1"/>
  <c r="S100" i="28"/>
  <c r="R100" i="28"/>
  <c r="E100" i="28"/>
  <c r="T100" i="28" s="1"/>
  <c r="S99" i="28"/>
  <c r="R99" i="28"/>
  <c r="E99" i="28"/>
  <c r="U99" i="28" s="1"/>
  <c r="S98" i="28"/>
  <c r="R98" i="28"/>
  <c r="E98" i="28"/>
  <c r="S97" i="28"/>
  <c r="R97" i="28"/>
  <c r="E97" i="28"/>
  <c r="S96" i="28"/>
  <c r="R96" i="28"/>
  <c r="E96" i="28"/>
  <c r="U96" i="28" s="1"/>
  <c r="W95" i="28"/>
  <c r="W112" i="28" s="1"/>
  <c r="V95" i="28"/>
  <c r="V112" i="28" s="1"/>
  <c r="M95" i="28"/>
  <c r="M112" i="28" s="1"/>
  <c r="S112" i="28" s="1"/>
  <c r="L95" i="28"/>
  <c r="K95" i="28"/>
  <c r="K112" i="28" s="1"/>
  <c r="J95" i="28"/>
  <c r="J112" i="28" s="1"/>
  <c r="I95" i="28"/>
  <c r="I112" i="28" s="1"/>
  <c r="H95" i="28"/>
  <c r="H112" i="28" s="1"/>
  <c r="G95" i="28"/>
  <c r="G112" i="28" s="1"/>
  <c r="F95" i="28"/>
  <c r="F112" i="28" s="1"/>
  <c r="D95" i="28"/>
  <c r="D112" i="28" s="1"/>
  <c r="C95" i="28"/>
  <c r="C112" i="28" s="1"/>
  <c r="B95" i="28"/>
  <c r="B112" i="28" s="1"/>
  <c r="W113" i="29"/>
  <c r="V113" i="29"/>
  <c r="Q113" i="29"/>
  <c r="P113" i="29"/>
  <c r="O113" i="29"/>
  <c r="N113" i="29"/>
  <c r="M113" i="29"/>
  <c r="S113" i="29" s="1"/>
  <c r="L113" i="29"/>
  <c r="R113" i="29" s="1"/>
  <c r="K113" i="29"/>
  <c r="J113" i="29"/>
  <c r="I113" i="29"/>
  <c r="H113" i="29"/>
  <c r="G113" i="29"/>
  <c r="F113" i="29"/>
  <c r="E113" i="29"/>
  <c r="D113" i="29"/>
  <c r="C113" i="29"/>
  <c r="B113" i="29"/>
  <c r="Q112" i="29"/>
  <c r="P112" i="29"/>
  <c r="O112" i="29"/>
  <c r="N112" i="29"/>
  <c r="U111" i="29"/>
  <c r="T111" i="29"/>
  <c r="S111" i="29"/>
  <c r="R111" i="29"/>
  <c r="S110" i="29"/>
  <c r="R110" i="29"/>
  <c r="E110" i="29"/>
  <c r="U110" i="29" s="1"/>
  <c r="S109" i="29"/>
  <c r="R109" i="29"/>
  <c r="E109" i="29"/>
  <c r="S108" i="29"/>
  <c r="R108" i="29"/>
  <c r="E108" i="29"/>
  <c r="U108" i="29" s="1"/>
  <c r="S107" i="29"/>
  <c r="R107" i="29"/>
  <c r="E107" i="29"/>
  <c r="T107" i="29" s="1"/>
  <c r="S106" i="29"/>
  <c r="R106" i="29"/>
  <c r="E106" i="29"/>
  <c r="U106" i="29" s="1"/>
  <c r="S105" i="29"/>
  <c r="R105" i="29"/>
  <c r="E105" i="29"/>
  <c r="S104" i="29"/>
  <c r="R104" i="29"/>
  <c r="E104" i="29"/>
  <c r="T104" i="29" s="1"/>
  <c r="S103" i="29"/>
  <c r="R103" i="29"/>
  <c r="E103" i="29"/>
  <c r="U103" i="29" s="1"/>
  <c r="S102" i="29"/>
  <c r="R102" i="29"/>
  <c r="E102" i="29"/>
  <c r="U102" i="29" s="1"/>
  <c r="S101" i="29"/>
  <c r="R101" i="29"/>
  <c r="E101" i="29"/>
  <c r="U101" i="29" s="1"/>
  <c r="U100" i="29"/>
  <c r="S100" i="29"/>
  <c r="R100" i="29"/>
  <c r="E100" i="29"/>
  <c r="T100" i="29" s="1"/>
  <c r="S99" i="29"/>
  <c r="R99" i="29"/>
  <c r="E99" i="29"/>
  <c r="T99" i="29" s="1"/>
  <c r="T98" i="29"/>
  <c r="S98" i="29"/>
  <c r="R98" i="29"/>
  <c r="E98" i="29"/>
  <c r="U98" i="29" s="1"/>
  <c r="S97" i="29"/>
  <c r="R97" i="29"/>
  <c r="E97" i="29"/>
  <c r="S96" i="29"/>
  <c r="R96" i="29"/>
  <c r="E96" i="29"/>
  <c r="U96" i="29" s="1"/>
  <c r="W95" i="29"/>
  <c r="W112" i="29" s="1"/>
  <c r="V95" i="29"/>
  <c r="V112" i="29" s="1"/>
  <c r="M95" i="29"/>
  <c r="M112" i="29" s="1"/>
  <c r="S112" i="29" s="1"/>
  <c r="L95" i="29"/>
  <c r="R95" i="29" s="1"/>
  <c r="K95" i="29"/>
  <c r="K112" i="29" s="1"/>
  <c r="J95" i="29"/>
  <c r="J112" i="29" s="1"/>
  <c r="I95" i="29"/>
  <c r="I112" i="29" s="1"/>
  <c r="H95" i="29"/>
  <c r="H112" i="29" s="1"/>
  <c r="G95" i="29"/>
  <c r="G112" i="29" s="1"/>
  <c r="F95" i="29"/>
  <c r="F112" i="29" s="1"/>
  <c r="D95" i="29"/>
  <c r="D112" i="29" s="1"/>
  <c r="C95" i="29"/>
  <c r="C112" i="29" s="1"/>
  <c r="B95" i="29"/>
  <c r="B112" i="29" s="1"/>
  <c r="W113" i="30"/>
  <c r="V113" i="30"/>
  <c r="R113" i="30"/>
  <c r="Q113" i="30"/>
  <c r="P113" i="30"/>
  <c r="O113" i="30"/>
  <c r="N113" i="30"/>
  <c r="M113" i="30"/>
  <c r="S113" i="30" s="1"/>
  <c r="L113" i="30"/>
  <c r="K113" i="30"/>
  <c r="J113" i="30"/>
  <c r="I113" i="30"/>
  <c r="H113" i="30"/>
  <c r="G113" i="30"/>
  <c r="F113" i="30"/>
  <c r="E113" i="30"/>
  <c r="T113" i="30" s="1"/>
  <c r="D113" i="30"/>
  <c r="C113" i="30"/>
  <c r="B113" i="30"/>
  <c r="Q112" i="30"/>
  <c r="P112" i="30"/>
  <c r="O112" i="30"/>
  <c r="N112" i="30"/>
  <c r="U111" i="30"/>
  <c r="T111" i="30"/>
  <c r="S111" i="30"/>
  <c r="R111" i="30"/>
  <c r="S110" i="30"/>
  <c r="R110" i="30"/>
  <c r="E110" i="30"/>
  <c r="T110" i="30" s="1"/>
  <c r="S109" i="30"/>
  <c r="R109" i="30"/>
  <c r="E109" i="30"/>
  <c r="U109" i="30" s="1"/>
  <c r="S108" i="30"/>
  <c r="R108" i="30"/>
  <c r="E108" i="30"/>
  <c r="T108" i="30" s="1"/>
  <c r="S107" i="30"/>
  <c r="R107" i="30"/>
  <c r="E107" i="30"/>
  <c r="U106" i="30"/>
  <c r="S106" i="30"/>
  <c r="R106" i="30"/>
  <c r="E106" i="30"/>
  <c r="T106" i="30" s="1"/>
  <c r="S105" i="30"/>
  <c r="R105" i="30"/>
  <c r="E105" i="30"/>
  <c r="S104" i="30"/>
  <c r="R104" i="30"/>
  <c r="E104" i="30"/>
  <c r="U104" i="30" s="1"/>
  <c r="S103" i="30"/>
  <c r="R103" i="30"/>
  <c r="E103" i="30"/>
  <c r="S102" i="30"/>
  <c r="R102" i="30"/>
  <c r="E102" i="30"/>
  <c r="U102" i="30" s="1"/>
  <c r="S101" i="30"/>
  <c r="R101" i="30"/>
  <c r="E101" i="30"/>
  <c r="T101" i="30" s="1"/>
  <c r="S100" i="30"/>
  <c r="R100" i="30"/>
  <c r="E100" i="30"/>
  <c r="T100" i="30" s="1"/>
  <c r="S99" i="30"/>
  <c r="R99" i="30"/>
  <c r="E99" i="30"/>
  <c r="U99" i="30" s="1"/>
  <c r="S98" i="30"/>
  <c r="R98" i="30"/>
  <c r="E98" i="30"/>
  <c r="T98" i="30" s="1"/>
  <c r="S97" i="30"/>
  <c r="R97" i="30"/>
  <c r="E97" i="30"/>
  <c r="U97" i="30" s="1"/>
  <c r="S96" i="30"/>
  <c r="R96" i="30"/>
  <c r="E96" i="30"/>
  <c r="T96" i="30" s="1"/>
  <c r="W95" i="30"/>
  <c r="W112" i="30" s="1"/>
  <c r="V95" i="30"/>
  <c r="V112" i="30" s="1"/>
  <c r="M95" i="30"/>
  <c r="S95" i="30" s="1"/>
  <c r="L95" i="30"/>
  <c r="R95" i="30" s="1"/>
  <c r="K95" i="30"/>
  <c r="K112" i="30" s="1"/>
  <c r="J95" i="30"/>
  <c r="J112" i="30" s="1"/>
  <c r="I95" i="30"/>
  <c r="I112" i="30" s="1"/>
  <c r="H95" i="30"/>
  <c r="H112" i="30" s="1"/>
  <c r="G95" i="30"/>
  <c r="G112" i="30" s="1"/>
  <c r="F95" i="30"/>
  <c r="F112" i="30" s="1"/>
  <c r="D95" i="30"/>
  <c r="D112" i="30" s="1"/>
  <c r="C95" i="30"/>
  <c r="C112" i="30" s="1"/>
  <c r="B95" i="30"/>
  <c r="B112" i="30" s="1"/>
  <c r="W113" i="31"/>
  <c r="V113" i="31"/>
  <c r="Q113" i="31"/>
  <c r="P113" i="31"/>
  <c r="O113" i="31"/>
  <c r="N113" i="31"/>
  <c r="M113" i="31"/>
  <c r="S113" i="31" s="1"/>
  <c r="L113" i="31"/>
  <c r="R113" i="31" s="1"/>
  <c r="K113" i="31"/>
  <c r="J113" i="31"/>
  <c r="I113" i="31"/>
  <c r="H113" i="31"/>
  <c r="G113" i="31"/>
  <c r="F113" i="31"/>
  <c r="E113" i="31"/>
  <c r="U113" i="31" s="1"/>
  <c r="D113" i="31"/>
  <c r="C113" i="31"/>
  <c r="B113" i="31"/>
  <c r="Q112" i="31"/>
  <c r="P112" i="31"/>
  <c r="O112" i="31"/>
  <c r="N112" i="31"/>
  <c r="U111" i="31"/>
  <c r="T111" i="31"/>
  <c r="S111" i="31"/>
  <c r="R111" i="31"/>
  <c r="S110" i="31"/>
  <c r="R110" i="31"/>
  <c r="E110" i="31"/>
  <c r="T110" i="31" s="1"/>
  <c r="S109" i="31"/>
  <c r="R109" i="31"/>
  <c r="E109" i="31"/>
  <c r="T109" i="31" s="1"/>
  <c r="S108" i="31"/>
  <c r="R108" i="31"/>
  <c r="E108" i="31"/>
  <c r="T108" i="31" s="1"/>
  <c r="S107" i="31"/>
  <c r="R107" i="31"/>
  <c r="E107" i="31"/>
  <c r="U107" i="31" s="1"/>
  <c r="S106" i="31"/>
  <c r="R106" i="31"/>
  <c r="E106" i="31"/>
  <c r="S105" i="31"/>
  <c r="R105" i="31"/>
  <c r="E105" i="31"/>
  <c r="T105" i="31" s="1"/>
  <c r="S104" i="31"/>
  <c r="R104" i="31"/>
  <c r="E104" i="31"/>
  <c r="U104" i="31" s="1"/>
  <c r="S103" i="31"/>
  <c r="R103" i="31"/>
  <c r="E103" i="31"/>
  <c r="T103" i="31" s="1"/>
  <c r="S102" i="31"/>
  <c r="R102" i="31"/>
  <c r="E102" i="31"/>
  <c r="U102" i="31" s="1"/>
  <c r="S101" i="31"/>
  <c r="R101" i="31"/>
  <c r="E101" i="31"/>
  <c r="T101" i="31" s="1"/>
  <c r="S100" i="31"/>
  <c r="R100" i="31"/>
  <c r="E100" i="31"/>
  <c r="T100" i="31" s="1"/>
  <c r="S99" i="31"/>
  <c r="R99" i="31"/>
  <c r="E99" i="31"/>
  <c r="T99" i="31" s="1"/>
  <c r="U98" i="31"/>
  <c r="S98" i="31"/>
  <c r="R98" i="31"/>
  <c r="E98" i="31"/>
  <c r="T98" i="31" s="1"/>
  <c r="S97" i="31"/>
  <c r="R97" i="31"/>
  <c r="E97" i="31"/>
  <c r="U97" i="31" s="1"/>
  <c r="S96" i="31"/>
  <c r="R96" i="31"/>
  <c r="E96" i="31"/>
  <c r="W95" i="31"/>
  <c r="W112" i="31" s="1"/>
  <c r="V95" i="31"/>
  <c r="V112" i="31" s="1"/>
  <c r="M95" i="31"/>
  <c r="M112" i="31" s="1"/>
  <c r="S112" i="31" s="1"/>
  <c r="L95" i="31"/>
  <c r="L112" i="31" s="1"/>
  <c r="R112" i="31" s="1"/>
  <c r="K95" i="31"/>
  <c r="K112" i="31" s="1"/>
  <c r="J95" i="31"/>
  <c r="J112" i="31" s="1"/>
  <c r="I95" i="31"/>
  <c r="I112" i="31" s="1"/>
  <c r="H95" i="31"/>
  <c r="H112" i="31" s="1"/>
  <c r="G95" i="31"/>
  <c r="G112" i="31" s="1"/>
  <c r="F95" i="31"/>
  <c r="F112" i="31" s="1"/>
  <c r="D95" i="31"/>
  <c r="D112" i="31" s="1"/>
  <c r="C95" i="31"/>
  <c r="C112" i="31" s="1"/>
  <c r="B95" i="31"/>
  <c r="B112" i="31" s="1"/>
  <c r="W113" i="1"/>
  <c r="V113" i="1"/>
  <c r="Q113" i="1"/>
  <c r="P113" i="1"/>
  <c r="O113" i="1"/>
  <c r="N113" i="1"/>
  <c r="M113" i="1"/>
  <c r="S113" i="1" s="1"/>
  <c r="L113" i="1"/>
  <c r="R113" i="1" s="1"/>
  <c r="K113" i="1"/>
  <c r="J113" i="1"/>
  <c r="I113" i="1"/>
  <c r="H113" i="1"/>
  <c r="G113" i="1"/>
  <c r="F113" i="1"/>
  <c r="E113" i="1"/>
  <c r="D113" i="1"/>
  <c r="C113" i="1"/>
  <c r="B113" i="1"/>
  <c r="Q112" i="1"/>
  <c r="P112" i="1"/>
  <c r="O112" i="1"/>
  <c r="N112" i="1"/>
  <c r="U111" i="1"/>
  <c r="T111" i="1"/>
  <c r="S111" i="1"/>
  <c r="R111" i="1"/>
  <c r="S110" i="1"/>
  <c r="R110" i="1"/>
  <c r="E110" i="1"/>
  <c r="T110" i="1" s="1"/>
  <c r="S109" i="1"/>
  <c r="R109" i="1"/>
  <c r="E109" i="1"/>
  <c r="T109" i="1" s="1"/>
  <c r="S108" i="1"/>
  <c r="R108" i="1"/>
  <c r="E108" i="1"/>
  <c r="U108" i="1" s="1"/>
  <c r="S107" i="1"/>
  <c r="R107" i="1"/>
  <c r="E107" i="1"/>
  <c r="T107" i="1" s="1"/>
  <c r="S106" i="1"/>
  <c r="R106" i="1"/>
  <c r="E106" i="1"/>
  <c r="S105" i="1"/>
  <c r="R105" i="1"/>
  <c r="E105" i="1"/>
  <c r="U105" i="1" s="1"/>
  <c r="S104" i="1"/>
  <c r="R104" i="1"/>
  <c r="E104" i="1"/>
  <c r="S103" i="1"/>
  <c r="R103" i="1"/>
  <c r="E103" i="1"/>
  <c r="T103" i="1" s="1"/>
  <c r="S102" i="1"/>
  <c r="R102" i="1"/>
  <c r="E102" i="1"/>
  <c r="T102" i="1" s="1"/>
  <c r="S101" i="1"/>
  <c r="R101" i="1"/>
  <c r="E101" i="1"/>
  <c r="U101" i="1" s="1"/>
  <c r="S100" i="1"/>
  <c r="R100" i="1"/>
  <c r="E100" i="1"/>
  <c r="T100" i="1" s="1"/>
  <c r="S99" i="1"/>
  <c r="R99" i="1"/>
  <c r="E99" i="1"/>
  <c r="U99" i="1" s="1"/>
  <c r="S98" i="1"/>
  <c r="R98" i="1"/>
  <c r="E98" i="1"/>
  <c r="U98" i="1" s="1"/>
  <c r="S97" i="1"/>
  <c r="R97" i="1"/>
  <c r="E97" i="1"/>
  <c r="U97" i="1" s="1"/>
  <c r="S96" i="1"/>
  <c r="R96" i="1"/>
  <c r="E96" i="1"/>
  <c r="W95" i="1"/>
  <c r="W112" i="1" s="1"/>
  <c r="V95" i="1"/>
  <c r="V112" i="1" s="1"/>
  <c r="M95" i="1"/>
  <c r="M112" i="1" s="1"/>
  <c r="S112" i="1" s="1"/>
  <c r="L95" i="1"/>
  <c r="L112" i="1" s="1"/>
  <c r="R112" i="1" s="1"/>
  <c r="K95" i="1"/>
  <c r="K112" i="1" s="1"/>
  <c r="J95" i="1"/>
  <c r="J112" i="1" s="1"/>
  <c r="I95" i="1"/>
  <c r="I112" i="1" s="1"/>
  <c r="H95" i="1"/>
  <c r="H112" i="1" s="1"/>
  <c r="G95" i="1"/>
  <c r="G112" i="1" s="1"/>
  <c r="F95" i="1"/>
  <c r="F112" i="1" s="1"/>
  <c r="D95" i="1"/>
  <c r="D112" i="1" s="1"/>
  <c r="C95" i="1"/>
  <c r="C112" i="1" s="1"/>
  <c r="B95" i="1"/>
  <c r="B112" i="1" s="1"/>
  <c r="E83" i="2"/>
  <c r="E82" i="2"/>
  <c r="E81" i="2"/>
  <c r="E80" i="2"/>
  <c r="W79" i="2"/>
  <c r="V79" i="2"/>
  <c r="M79" i="2"/>
  <c r="L79" i="2"/>
  <c r="K79" i="2"/>
  <c r="J79" i="2"/>
  <c r="I79" i="2"/>
  <c r="H79" i="2"/>
  <c r="G79" i="2"/>
  <c r="F79" i="2"/>
  <c r="D79" i="2"/>
  <c r="C79" i="2"/>
  <c r="B79" i="2"/>
  <c r="A76" i="2"/>
  <c r="E83" i="3"/>
  <c r="E82" i="3"/>
  <c r="E81" i="3"/>
  <c r="E80" i="3"/>
  <c r="W79" i="3"/>
  <c r="V79" i="3"/>
  <c r="M79" i="3"/>
  <c r="L79" i="3"/>
  <c r="K79" i="3"/>
  <c r="J79" i="3"/>
  <c r="I79" i="3"/>
  <c r="H79" i="3"/>
  <c r="G79" i="3"/>
  <c r="F79" i="3"/>
  <c r="D79" i="3"/>
  <c r="C79" i="3"/>
  <c r="B79" i="3"/>
  <c r="A76" i="3"/>
  <c r="E83" i="4"/>
  <c r="E82" i="4"/>
  <c r="E81" i="4"/>
  <c r="E80" i="4"/>
  <c r="W79" i="4"/>
  <c r="V79" i="4"/>
  <c r="M79" i="4"/>
  <c r="L79" i="4"/>
  <c r="K79" i="4"/>
  <c r="J79" i="4"/>
  <c r="I79" i="4"/>
  <c r="H79" i="4"/>
  <c r="G79" i="4"/>
  <c r="F79" i="4"/>
  <c r="D79" i="4"/>
  <c r="C79" i="4"/>
  <c r="B79" i="4"/>
  <c r="A76" i="4"/>
  <c r="E83" i="5"/>
  <c r="E82" i="5"/>
  <c r="E81" i="5"/>
  <c r="E80" i="5"/>
  <c r="W79" i="5"/>
  <c r="V79" i="5"/>
  <c r="M79" i="5"/>
  <c r="L79" i="5"/>
  <c r="K79" i="5"/>
  <c r="J79" i="5"/>
  <c r="I79" i="5"/>
  <c r="H79" i="5"/>
  <c r="G79" i="5"/>
  <c r="F79" i="5"/>
  <c r="D79" i="5"/>
  <c r="C79" i="5"/>
  <c r="B79" i="5"/>
  <c r="A76" i="5"/>
  <c r="E83" i="6"/>
  <c r="E82" i="6"/>
  <c r="E81" i="6"/>
  <c r="E80" i="6"/>
  <c r="W79" i="6"/>
  <c r="V79" i="6"/>
  <c r="M79" i="6"/>
  <c r="L79" i="6"/>
  <c r="K79" i="6"/>
  <c r="J79" i="6"/>
  <c r="I79" i="6"/>
  <c r="H79" i="6"/>
  <c r="G79" i="6"/>
  <c r="F79" i="6"/>
  <c r="D79" i="6"/>
  <c r="C79" i="6"/>
  <c r="B79" i="6"/>
  <c r="A76" i="6"/>
  <c r="E83" i="7"/>
  <c r="E82" i="7"/>
  <c r="E81" i="7"/>
  <c r="E80" i="7"/>
  <c r="W79" i="7"/>
  <c r="V79" i="7"/>
  <c r="M79" i="7"/>
  <c r="L79" i="7"/>
  <c r="K79" i="7"/>
  <c r="J79" i="7"/>
  <c r="I79" i="7"/>
  <c r="H79" i="7"/>
  <c r="G79" i="7"/>
  <c r="F79" i="7"/>
  <c r="D79" i="7"/>
  <c r="C79" i="7"/>
  <c r="B79" i="7"/>
  <c r="A76" i="7"/>
  <c r="E83" i="8"/>
  <c r="E82" i="8"/>
  <c r="E81" i="8"/>
  <c r="E80" i="8"/>
  <c r="W79" i="8"/>
  <c r="V79" i="8"/>
  <c r="M79" i="8"/>
  <c r="L79" i="8"/>
  <c r="K79" i="8"/>
  <c r="J79" i="8"/>
  <c r="I79" i="8"/>
  <c r="H79" i="8"/>
  <c r="G79" i="8"/>
  <c r="F79" i="8"/>
  <c r="D79" i="8"/>
  <c r="C79" i="8"/>
  <c r="B79" i="8"/>
  <c r="A76" i="8"/>
  <c r="E83" i="9"/>
  <c r="E82" i="9"/>
  <c r="E81" i="9"/>
  <c r="E80" i="9"/>
  <c r="W79" i="9"/>
  <c r="V79" i="9"/>
  <c r="M79" i="9"/>
  <c r="L79" i="9"/>
  <c r="K79" i="9"/>
  <c r="J79" i="9"/>
  <c r="I79" i="9"/>
  <c r="H79" i="9"/>
  <c r="G79" i="9"/>
  <c r="F79" i="9"/>
  <c r="D79" i="9"/>
  <c r="C79" i="9"/>
  <c r="B79" i="9"/>
  <c r="A76" i="9"/>
  <c r="E83" i="10"/>
  <c r="E82" i="10"/>
  <c r="E81" i="10"/>
  <c r="E80" i="10"/>
  <c r="W79" i="10"/>
  <c r="V79" i="10"/>
  <c r="M79" i="10"/>
  <c r="L79" i="10"/>
  <c r="K79" i="10"/>
  <c r="J79" i="10"/>
  <c r="I79" i="10"/>
  <c r="H79" i="10"/>
  <c r="G79" i="10"/>
  <c r="F79" i="10"/>
  <c r="D79" i="10"/>
  <c r="C79" i="10"/>
  <c r="B79" i="10"/>
  <c r="A76" i="10"/>
  <c r="E83" i="11"/>
  <c r="E82" i="11"/>
  <c r="E81" i="11"/>
  <c r="E80" i="11"/>
  <c r="W79" i="11"/>
  <c r="V79" i="11"/>
  <c r="M79" i="11"/>
  <c r="L79" i="11"/>
  <c r="K79" i="11"/>
  <c r="J79" i="11"/>
  <c r="I79" i="11"/>
  <c r="H79" i="11"/>
  <c r="G79" i="11"/>
  <c r="F79" i="11"/>
  <c r="D79" i="11"/>
  <c r="C79" i="11"/>
  <c r="B79" i="11"/>
  <c r="A76" i="11"/>
  <c r="E83" i="12"/>
  <c r="E82" i="12"/>
  <c r="E81" i="12"/>
  <c r="E80" i="12"/>
  <c r="W79" i="12"/>
  <c r="V79" i="12"/>
  <c r="M79" i="12"/>
  <c r="L79" i="12"/>
  <c r="K79" i="12"/>
  <c r="J79" i="12"/>
  <c r="I79" i="12"/>
  <c r="H79" i="12"/>
  <c r="G79" i="12"/>
  <c r="F79" i="12"/>
  <c r="D79" i="12"/>
  <c r="C79" i="12"/>
  <c r="B79" i="12"/>
  <c r="A76" i="12"/>
  <c r="E83" i="13"/>
  <c r="E82" i="13"/>
  <c r="E81" i="13"/>
  <c r="E80" i="13"/>
  <c r="W79" i="13"/>
  <c r="V79" i="13"/>
  <c r="M79" i="13"/>
  <c r="L79" i="13"/>
  <c r="K79" i="13"/>
  <c r="J79" i="13"/>
  <c r="I79" i="13"/>
  <c r="H79" i="13"/>
  <c r="G79" i="13"/>
  <c r="F79" i="13"/>
  <c r="D79" i="13"/>
  <c r="C79" i="13"/>
  <c r="B79" i="13"/>
  <c r="A76" i="13"/>
  <c r="E83" i="14"/>
  <c r="E82" i="14"/>
  <c r="E81" i="14"/>
  <c r="E80" i="14"/>
  <c r="W79" i="14"/>
  <c r="V79" i="14"/>
  <c r="M79" i="14"/>
  <c r="L79" i="14"/>
  <c r="K79" i="14"/>
  <c r="J79" i="14"/>
  <c r="I79" i="14"/>
  <c r="H79" i="14"/>
  <c r="G79" i="14"/>
  <c r="F79" i="14"/>
  <c r="D79" i="14"/>
  <c r="C79" i="14"/>
  <c r="B79" i="14"/>
  <c r="A76" i="14"/>
  <c r="E83" i="15"/>
  <c r="E82" i="15"/>
  <c r="E81" i="15"/>
  <c r="E80" i="15"/>
  <c r="W79" i="15"/>
  <c r="V79" i="15"/>
  <c r="M79" i="15"/>
  <c r="L79" i="15"/>
  <c r="K79" i="15"/>
  <c r="J79" i="15"/>
  <c r="I79" i="15"/>
  <c r="H79" i="15"/>
  <c r="G79" i="15"/>
  <c r="F79" i="15"/>
  <c r="D79" i="15"/>
  <c r="C79" i="15"/>
  <c r="B79" i="15"/>
  <c r="A76" i="15"/>
  <c r="E83" i="16"/>
  <c r="E82" i="16"/>
  <c r="E81" i="16"/>
  <c r="E80" i="16"/>
  <c r="W79" i="16"/>
  <c r="V79" i="16"/>
  <c r="M79" i="16"/>
  <c r="L79" i="16"/>
  <c r="K79" i="16"/>
  <c r="J79" i="16"/>
  <c r="I79" i="16"/>
  <c r="H79" i="16"/>
  <c r="G79" i="16"/>
  <c r="F79" i="16"/>
  <c r="D79" i="16"/>
  <c r="C79" i="16"/>
  <c r="B79" i="16"/>
  <c r="A76" i="16"/>
  <c r="E83" i="17"/>
  <c r="E82" i="17"/>
  <c r="E81" i="17"/>
  <c r="E80" i="17"/>
  <c r="W79" i="17"/>
  <c r="V79" i="17"/>
  <c r="M79" i="17"/>
  <c r="L79" i="17"/>
  <c r="K79" i="17"/>
  <c r="J79" i="17"/>
  <c r="I79" i="17"/>
  <c r="H79" i="17"/>
  <c r="G79" i="17"/>
  <c r="F79" i="17"/>
  <c r="D79" i="17"/>
  <c r="C79" i="17"/>
  <c r="B79" i="17"/>
  <c r="A76" i="17"/>
  <c r="E83" i="18"/>
  <c r="E82" i="18"/>
  <c r="E81" i="18"/>
  <c r="E80" i="18"/>
  <c r="W79" i="18"/>
  <c r="V79" i="18"/>
  <c r="M79" i="18"/>
  <c r="L79" i="18"/>
  <c r="K79" i="18"/>
  <c r="J79" i="18"/>
  <c r="I79" i="18"/>
  <c r="H79" i="18"/>
  <c r="G79" i="18"/>
  <c r="F79" i="18"/>
  <c r="D79" i="18"/>
  <c r="C79" i="18"/>
  <c r="B79" i="18"/>
  <c r="A76" i="18"/>
  <c r="E83" i="19"/>
  <c r="E82" i="19"/>
  <c r="E81" i="19"/>
  <c r="E80" i="19"/>
  <c r="W79" i="19"/>
  <c r="V79" i="19"/>
  <c r="M79" i="19"/>
  <c r="L79" i="19"/>
  <c r="K79" i="19"/>
  <c r="J79" i="19"/>
  <c r="I79" i="19"/>
  <c r="H79" i="19"/>
  <c r="G79" i="19"/>
  <c r="F79" i="19"/>
  <c r="D79" i="19"/>
  <c r="C79" i="19"/>
  <c r="B79" i="19"/>
  <c r="A76" i="19"/>
  <c r="E83" i="20"/>
  <c r="E82" i="20"/>
  <c r="E81" i="20"/>
  <c r="E80" i="20"/>
  <c r="W79" i="20"/>
  <c r="V79" i="20"/>
  <c r="M79" i="20"/>
  <c r="L79" i="20"/>
  <c r="K79" i="20"/>
  <c r="J79" i="20"/>
  <c r="I79" i="20"/>
  <c r="H79" i="20"/>
  <c r="G79" i="20"/>
  <c r="F79" i="20"/>
  <c r="D79" i="20"/>
  <c r="C79" i="20"/>
  <c r="B79" i="20"/>
  <c r="A76" i="20"/>
  <c r="E83" i="21"/>
  <c r="E82" i="21"/>
  <c r="E81" i="21"/>
  <c r="E80" i="21"/>
  <c r="W79" i="21"/>
  <c r="V79" i="21"/>
  <c r="M79" i="21"/>
  <c r="L79" i="21"/>
  <c r="K79" i="21"/>
  <c r="J79" i="21"/>
  <c r="I79" i="21"/>
  <c r="H79" i="21"/>
  <c r="G79" i="21"/>
  <c r="F79" i="21"/>
  <c r="D79" i="21"/>
  <c r="C79" i="21"/>
  <c r="B79" i="21"/>
  <c r="A76" i="21"/>
  <c r="E83" i="22"/>
  <c r="E82" i="22"/>
  <c r="E81" i="22"/>
  <c r="E80" i="22"/>
  <c r="W79" i="22"/>
  <c r="V79" i="22"/>
  <c r="M79" i="22"/>
  <c r="L79" i="22"/>
  <c r="K79" i="22"/>
  <c r="J79" i="22"/>
  <c r="I79" i="22"/>
  <c r="H79" i="22"/>
  <c r="G79" i="22"/>
  <c r="F79" i="22"/>
  <c r="D79" i="22"/>
  <c r="C79" i="22"/>
  <c r="B79" i="22"/>
  <c r="A76" i="22"/>
  <c r="E83" i="23"/>
  <c r="E82" i="23"/>
  <c r="E81" i="23"/>
  <c r="E80" i="23"/>
  <c r="W79" i="23"/>
  <c r="V79" i="23"/>
  <c r="M79" i="23"/>
  <c r="L79" i="23"/>
  <c r="K79" i="23"/>
  <c r="J79" i="23"/>
  <c r="I79" i="23"/>
  <c r="H79" i="23"/>
  <c r="G79" i="23"/>
  <c r="F79" i="23"/>
  <c r="D79" i="23"/>
  <c r="C79" i="23"/>
  <c r="B79" i="23"/>
  <c r="A76" i="23"/>
  <c r="E83" i="24"/>
  <c r="E82" i="24"/>
  <c r="E81" i="24"/>
  <c r="E80" i="24"/>
  <c r="W79" i="24"/>
  <c r="V79" i="24"/>
  <c r="M79" i="24"/>
  <c r="L79" i="24"/>
  <c r="K79" i="24"/>
  <c r="J79" i="24"/>
  <c r="I79" i="24"/>
  <c r="H79" i="24"/>
  <c r="G79" i="24"/>
  <c r="F79" i="24"/>
  <c r="D79" i="24"/>
  <c r="C79" i="24"/>
  <c r="B79" i="24"/>
  <c r="A76" i="24"/>
  <c r="E83" i="25"/>
  <c r="E82" i="25"/>
  <c r="E81" i="25"/>
  <c r="E80" i="25"/>
  <c r="W79" i="25"/>
  <c r="V79" i="25"/>
  <c r="M79" i="25"/>
  <c r="L79" i="25"/>
  <c r="K79" i="25"/>
  <c r="J79" i="25"/>
  <c r="I79" i="25"/>
  <c r="H79" i="25"/>
  <c r="G79" i="25"/>
  <c r="F79" i="25"/>
  <c r="D79" i="25"/>
  <c r="C79" i="25"/>
  <c r="B79" i="25"/>
  <c r="A76" i="25"/>
  <c r="E83" i="26"/>
  <c r="E82" i="26"/>
  <c r="E81" i="26"/>
  <c r="E80" i="26"/>
  <c r="W79" i="26"/>
  <c r="V79" i="26"/>
  <c r="M79" i="26"/>
  <c r="L79" i="26"/>
  <c r="K79" i="26"/>
  <c r="J79" i="26"/>
  <c r="I79" i="26"/>
  <c r="H79" i="26"/>
  <c r="G79" i="26"/>
  <c r="F79" i="26"/>
  <c r="D79" i="26"/>
  <c r="C79" i="26"/>
  <c r="B79" i="26"/>
  <c r="A76" i="26"/>
  <c r="E83" i="27"/>
  <c r="E82" i="27"/>
  <c r="E81" i="27"/>
  <c r="E80" i="27"/>
  <c r="W79" i="27"/>
  <c r="V79" i="27"/>
  <c r="M79" i="27"/>
  <c r="L79" i="27"/>
  <c r="K79" i="27"/>
  <c r="J79" i="27"/>
  <c r="I79" i="27"/>
  <c r="H79" i="27"/>
  <c r="G79" i="27"/>
  <c r="F79" i="27"/>
  <c r="D79" i="27"/>
  <c r="C79" i="27"/>
  <c r="B79" i="27"/>
  <c r="A76" i="27"/>
  <c r="E83" i="28"/>
  <c r="E82" i="28"/>
  <c r="E81" i="28"/>
  <c r="E80" i="28"/>
  <c r="W79" i="28"/>
  <c r="V79" i="28"/>
  <c r="M79" i="28"/>
  <c r="L79" i="28"/>
  <c r="K79" i="28"/>
  <c r="J79" i="28"/>
  <c r="I79" i="28"/>
  <c r="H79" i="28"/>
  <c r="G79" i="28"/>
  <c r="F79" i="28"/>
  <c r="D79" i="28"/>
  <c r="C79" i="28"/>
  <c r="B79" i="28"/>
  <c r="A76" i="28"/>
  <c r="E83" i="29"/>
  <c r="E82" i="29"/>
  <c r="E81" i="29"/>
  <c r="E80" i="29"/>
  <c r="W79" i="29"/>
  <c r="V79" i="29"/>
  <c r="M79" i="29"/>
  <c r="L79" i="29"/>
  <c r="K79" i="29"/>
  <c r="J79" i="29"/>
  <c r="I79" i="29"/>
  <c r="H79" i="29"/>
  <c r="G79" i="29"/>
  <c r="F79" i="29"/>
  <c r="D79" i="29"/>
  <c r="C79" i="29"/>
  <c r="B79" i="29"/>
  <c r="A76" i="29"/>
  <c r="E83" i="30"/>
  <c r="E82" i="30"/>
  <c r="E81" i="30"/>
  <c r="E80" i="30"/>
  <c r="W79" i="30"/>
  <c r="V79" i="30"/>
  <c r="M79" i="30"/>
  <c r="L79" i="30"/>
  <c r="K79" i="30"/>
  <c r="J79" i="30"/>
  <c r="I79" i="30"/>
  <c r="H79" i="30"/>
  <c r="G79" i="30"/>
  <c r="F79" i="30"/>
  <c r="D79" i="30"/>
  <c r="C79" i="30"/>
  <c r="B79" i="30"/>
  <c r="A76" i="30"/>
  <c r="E83" i="31"/>
  <c r="E82" i="31"/>
  <c r="E81" i="31"/>
  <c r="E80" i="31"/>
  <c r="W79" i="31"/>
  <c r="V79" i="31"/>
  <c r="M79" i="31"/>
  <c r="L79" i="31"/>
  <c r="K79" i="31"/>
  <c r="J79" i="31"/>
  <c r="I79" i="31"/>
  <c r="H79" i="31"/>
  <c r="G79" i="31"/>
  <c r="F79" i="31"/>
  <c r="D79" i="31"/>
  <c r="C79" i="31"/>
  <c r="B79" i="31"/>
  <c r="A76" i="31"/>
  <c r="E83" i="1"/>
  <c r="E82" i="1"/>
  <c r="E81" i="1"/>
  <c r="E80" i="1"/>
  <c r="W79" i="1"/>
  <c r="V79" i="1"/>
  <c r="M79" i="1"/>
  <c r="L79" i="1"/>
  <c r="K79" i="1"/>
  <c r="J79" i="1"/>
  <c r="I79" i="1"/>
  <c r="H79" i="1"/>
  <c r="G79" i="1"/>
  <c r="F79" i="1"/>
  <c r="D79" i="1"/>
  <c r="C79" i="1"/>
  <c r="B79" i="1"/>
  <c r="A76" i="1"/>
  <c r="S93" i="31"/>
  <c r="R93" i="31"/>
  <c r="Q93" i="31"/>
  <c r="P93" i="31"/>
  <c r="E93" i="31"/>
  <c r="U93" i="31" s="1"/>
  <c r="S92" i="31"/>
  <c r="R92" i="31"/>
  <c r="Q92" i="31"/>
  <c r="P92" i="31"/>
  <c r="E92" i="31"/>
  <c r="S91" i="31"/>
  <c r="R91" i="31"/>
  <c r="Q91" i="31"/>
  <c r="P91" i="31"/>
  <c r="E91" i="31"/>
  <c r="S90" i="31"/>
  <c r="R90" i="31"/>
  <c r="Q90" i="31"/>
  <c r="P90" i="31"/>
  <c r="E90" i="31"/>
  <c r="S89" i="31"/>
  <c r="R89" i="31"/>
  <c r="Q89" i="31"/>
  <c r="P89" i="31"/>
  <c r="E89" i="31"/>
  <c r="T88" i="31"/>
  <c r="S88" i="31"/>
  <c r="R88" i="31"/>
  <c r="Q88" i="31"/>
  <c r="P88" i="31"/>
  <c r="E88" i="31"/>
  <c r="U88" i="31" s="1"/>
  <c r="S87" i="31"/>
  <c r="R87" i="31"/>
  <c r="Q87" i="31"/>
  <c r="P87" i="31"/>
  <c r="E87" i="31"/>
  <c r="U87" i="31" s="1"/>
  <c r="S86" i="31"/>
  <c r="R86" i="31"/>
  <c r="Q86" i="31"/>
  <c r="P86" i="31"/>
  <c r="E86" i="31"/>
  <c r="T86" i="31" s="1"/>
  <c r="V72" i="31"/>
  <c r="O72" i="31"/>
  <c r="N72" i="31"/>
  <c r="M72" i="31"/>
  <c r="L72" i="31"/>
  <c r="K72" i="31"/>
  <c r="J72" i="31"/>
  <c r="I72" i="31"/>
  <c r="S72" i="31" s="1"/>
  <c r="H72" i="31"/>
  <c r="R72" i="31" s="1"/>
  <c r="G72" i="31"/>
  <c r="F72" i="31"/>
  <c r="C72" i="31"/>
  <c r="B72" i="31"/>
  <c r="E72" i="31" s="1"/>
  <c r="V71" i="31"/>
  <c r="S71" i="31"/>
  <c r="O71" i="31"/>
  <c r="N71" i="31"/>
  <c r="M71" i="31"/>
  <c r="L71" i="31"/>
  <c r="K71" i="31"/>
  <c r="J71" i="31"/>
  <c r="I71" i="31"/>
  <c r="H71" i="31"/>
  <c r="P71" i="31" s="1"/>
  <c r="G71" i="31"/>
  <c r="F71" i="31"/>
  <c r="C71" i="31"/>
  <c r="B71" i="31"/>
  <c r="E71" i="31" s="1"/>
  <c r="V70" i="31"/>
  <c r="O70" i="31"/>
  <c r="N70" i="31"/>
  <c r="M70" i="31"/>
  <c r="L70" i="31"/>
  <c r="K70" i="31"/>
  <c r="J70" i="31"/>
  <c r="I70" i="31"/>
  <c r="H70" i="31"/>
  <c r="R70" i="31" s="1"/>
  <c r="G70" i="31"/>
  <c r="F70" i="31"/>
  <c r="E70" i="31"/>
  <c r="C70" i="31"/>
  <c r="B70" i="31"/>
  <c r="S69" i="31"/>
  <c r="R69" i="31"/>
  <c r="Q69" i="31"/>
  <c r="P69" i="31"/>
  <c r="E69" i="31"/>
  <c r="V67" i="31"/>
  <c r="O67" i="31"/>
  <c r="N67" i="31"/>
  <c r="M67" i="31"/>
  <c r="L67" i="31"/>
  <c r="K67" i="31"/>
  <c r="J67" i="31"/>
  <c r="I67" i="31"/>
  <c r="S67" i="31" s="1"/>
  <c r="H67" i="31"/>
  <c r="R67" i="31" s="1"/>
  <c r="G67" i="31"/>
  <c r="F67" i="31"/>
  <c r="C67" i="31"/>
  <c r="B67" i="31"/>
  <c r="V66" i="31"/>
  <c r="O66" i="31"/>
  <c r="N66" i="31"/>
  <c r="M66" i="31"/>
  <c r="L66" i="31"/>
  <c r="K66" i="31"/>
  <c r="J66" i="31"/>
  <c r="I66" i="31"/>
  <c r="S66" i="31" s="1"/>
  <c r="H66" i="31"/>
  <c r="R66" i="31" s="1"/>
  <c r="G66" i="31"/>
  <c r="F66" i="31"/>
  <c r="C66" i="31"/>
  <c r="B66" i="31"/>
  <c r="S65" i="31"/>
  <c r="R65" i="31"/>
  <c r="Q65" i="31"/>
  <c r="P65" i="31"/>
  <c r="E65" i="31"/>
  <c r="T65" i="31" s="1"/>
  <c r="S64" i="31"/>
  <c r="R64" i="31"/>
  <c r="Q64" i="31"/>
  <c r="P64" i="31"/>
  <c r="E64" i="31"/>
  <c r="T63" i="31"/>
  <c r="S63" i="31"/>
  <c r="R63" i="31"/>
  <c r="Q63" i="31"/>
  <c r="P63" i="31"/>
  <c r="E63" i="31"/>
  <c r="U63" i="31" s="1"/>
  <c r="S62" i="31"/>
  <c r="R62" i="31"/>
  <c r="Q62" i="31"/>
  <c r="P62" i="31"/>
  <c r="E62" i="31"/>
  <c r="S61" i="31"/>
  <c r="R61" i="31"/>
  <c r="Q61" i="31"/>
  <c r="P61" i="31"/>
  <c r="E61" i="31"/>
  <c r="V59" i="31"/>
  <c r="O59" i="31"/>
  <c r="N59" i="31"/>
  <c r="M59" i="31"/>
  <c r="L59" i="31"/>
  <c r="K59" i="31"/>
  <c r="J59" i="31"/>
  <c r="I59" i="31"/>
  <c r="H59" i="31"/>
  <c r="R59" i="31" s="1"/>
  <c r="G59" i="31"/>
  <c r="F59" i="31"/>
  <c r="C59" i="31"/>
  <c r="B59" i="31"/>
  <c r="S58" i="31"/>
  <c r="R58" i="31"/>
  <c r="Q58" i="31"/>
  <c r="P58" i="31"/>
  <c r="E58" i="31"/>
  <c r="S57" i="31"/>
  <c r="R57" i="31"/>
  <c r="Q57" i="31"/>
  <c r="P57" i="31"/>
  <c r="E57" i="31"/>
  <c r="U56" i="31"/>
  <c r="S56" i="31"/>
  <c r="R56" i="31"/>
  <c r="Q56" i="31"/>
  <c r="P56" i="31"/>
  <c r="E56" i="31"/>
  <c r="T56" i="31" s="1"/>
  <c r="S55" i="31"/>
  <c r="R55" i="31"/>
  <c r="Q55" i="31"/>
  <c r="P55" i="31"/>
  <c r="E55" i="31"/>
  <c r="U55" i="31" s="1"/>
  <c r="V53" i="31"/>
  <c r="O53" i="31"/>
  <c r="N53" i="31"/>
  <c r="M53" i="31"/>
  <c r="L53" i="31"/>
  <c r="K53" i="31"/>
  <c r="J53" i="31"/>
  <c r="I53" i="31"/>
  <c r="S53" i="31" s="1"/>
  <c r="H53" i="31"/>
  <c r="R53" i="31" s="1"/>
  <c r="G53" i="31"/>
  <c r="F53" i="31"/>
  <c r="C53" i="31"/>
  <c r="B53" i="31"/>
  <c r="U52" i="31"/>
  <c r="S52" i="31"/>
  <c r="R52" i="31"/>
  <c r="Q52" i="31"/>
  <c r="P52" i="31"/>
  <c r="E52" i="31"/>
  <c r="T52" i="31" s="1"/>
  <c r="T51" i="31"/>
  <c r="S51" i="31"/>
  <c r="R51" i="31"/>
  <c r="Q51" i="31"/>
  <c r="P51" i="31"/>
  <c r="E51" i="31"/>
  <c r="U51" i="31" s="1"/>
  <c r="S50" i="31"/>
  <c r="R50" i="31"/>
  <c r="Q50" i="31"/>
  <c r="P50" i="31"/>
  <c r="E50" i="31"/>
  <c r="U50" i="31" s="1"/>
  <c r="U49" i="31"/>
  <c r="S49" i="31"/>
  <c r="R49" i="31"/>
  <c r="Q49" i="31"/>
  <c r="P49" i="31"/>
  <c r="E49" i="31"/>
  <c r="T49" i="31" s="1"/>
  <c r="T48" i="31"/>
  <c r="S48" i="31"/>
  <c r="R48" i="31"/>
  <c r="Q48" i="31"/>
  <c r="P48" i="31"/>
  <c r="E48" i="31"/>
  <c r="U48" i="31" s="1"/>
  <c r="T47" i="31"/>
  <c r="S47" i="31"/>
  <c r="R47" i="31"/>
  <c r="Q47" i="31"/>
  <c r="P47" i="31"/>
  <c r="E47" i="31"/>
  <c r="U47" i="31" s="1"/>
  <c r="S46" i="31"/>
  <c r="R46" i="31"/>
  <c r="Q46" i="31"/>
  <c r="P46" i="31"/>
  <c r="E46" i="31"/>
  <c r="S45" i="31"/>
  <c r="R45" i="31"/>
  <c r="Q45" i="31"/>
  <c r="P45" i="31"/>
  <c r="E45" i="31"/>
  <c r="U44" i="31"/>
  <c r="S44" i="31"/>
  <c r="R44" i="31"/>
  <c r="Q44" i="31"/>
  <c r="P44" i="31"/>
  <c r="E44" i="31"/>
  <c r="T44" i="31" s="1"/>
  <c r="S43" i="31"/>
  <c r="R43" i="31"/>
  <c r="Q43" i="31"/>
  <c r="P43" i="31"/>
  <c r="E43" i="31"/>
  <c r="T43" i="31" s="1"/>
  <c r="S42" i="31"/>
  <c r="R42" i="31"/>
  <c r="Q42" i="31"/>
  <c r="P42" i="31"/>
  <c r="E42" i="31"/>
  <c r="U42" i="31" s="1"/>
  <c r="V40" i="31"/>
  <c r="O40" i="31"/>
  <c r="N40" i="31"/>
  <c r="M40" i="31"/>
  <c r="L40" i="31"/>
  <c r="K40" i="31"/>
  <c r="J40" i="31"/>
  <c r="I40" i="31"/>
  <c r="S40" i="31" s="1"/>
  <c r="H40" i="31"/>
  <c r="R40" i="31" s="1"/>
  <c r="G40" i="31"/>
  <c r="F40" i="31"/>
  <c r="C40" i="31"/>
  <c r="E40" i="31" s="1"/>
  <c r="B40" i="31"/>
  <c r="U39" i="31"/>
  <c r="S39" i="31"/>
  <c r="R39" i="31"/>
  <c r="Q39" i="31"/>
  <c r="P39" i="31"/>
  <c r="E39" i="31"/>
  <c r="T39" i="31" s="1"/>
  <c r="S38" i="31"/>
  <c r="R38" i="31"/>
  <c r="Q38" i="31"/>
  <c r="P38" i="31"/>
  <c r="E38" i="31"/>
  <c r="U38" i="31" s="1"/>
  <c r="U37" i="31"/>
  <c r="S37" i="31"/>
  <c r="R37" i="31"/>
  <c r="Q37" i="31"/>
  <c r="P37" i="31"/>
  <c r="E37" i="31"/>
  <c r="T37" i="31" s="1"/>
  <c r="U36" i="31"/>
  <c r="T36" i="31"/>
  <c r="S36" i="31"/>
  <c r="R36" i="31"/>
  <c r="Q36" i="31"/>
  <c r="P36" i="31"/>
  <c r="E36" i="31"/>
  <c r="S35" i="31"/>
  <c r="R35" i="31"/>
  <c r="Q35" i="31"/>
  <c r="P35" i="31"/>
  <c r="E35" i="31"/>
  <c r="T35" i="31" s="1"/>
  <c r="V33" i="31"/>
  <c r="O33" i="31"/>
  <c r="N33" i="31"/>
  <c r="M33" i="31"/>
  <c r="L33" i="31"/>
  <c r="K33" i="31"/>
  <c r="J33" i="31"/>
  <c r="I33" i="31"/>
  <c r="S33" i="31" s="1"/>
  <c r="H33" i="31"/>
  <c r="R33" i="31" s="1"/>
  <c r="G33" i="31"/>
  <c r="F33" i="31"/>
  <c r="C33" i="31"/>
  <c r="B33" i="31"/>
  <c r="S32" i="31"/>
  <c r="R32" i="31"/>
  <c r="Q32" i="31"/>
  <c r="P32" i="31"/>
  <c r="E32" i="31"/>
  <c r="U32" i="31" s="1"/>
  <c r="V30" i="31"/>
  <c r="O30" i="31"/>
  <c r="N30" i="31"/>
  <c r="M30" i="31"/>
  <c r="L30" i="31"/>
  <c r="K30" i="31"/>
  <c r="J30" i="31"/>
  <c r="I30" i="31"/>
  <c r="H30" i="31"/>
  <c r="G30" i="31"/>
  <c r="F30" i="31"/>
  <c r="C30" i="31"/>
  <c r="B30" i="31"/>
  <c r="E30" i="31" s="1"/>
  <c r="U29" i="31"/>
  <c r="S29" i="31"/>
  <c r="R29" i="31"/>
  <c r="Q29" i="31"/>
  <c r="P29" i="31"/>
  <c r="E29" i="31"/>
  <c r="T29" i="31" s="1"/>
  <c r="T28" i="31"/>
  <c r="S28" i="31"/>
  <c r="R28" i="31"/>
  <c r="Q28" i="31"/>
  <c r="P28" i="31"/>
  <c r="E28" i="31"/>
  <c r="U28" i="31" s="1"/>
  <c r="T27" i="31"/>
  <c r="S27" i="31"/>
  <c r="R27" i="31"/>
  <c r="Q27" i="31"/>
  <c r="P27" i="31"/>
  <c r="E27" i="31"/>
  <c r="U27" i="31" s="1"/>
  <c r="S26" i="31"/>
  <c r="R26" i="31"/>
  <c r="Q26" i="31"/>
  <c r="P26" i="31"/>
  <c r="E26" i="31"/>
  <c r="V24" i="31"/>
  <c r="O24" i="31"/>
  <c r="N24" i="31"/>
  <c r="M24" i="31"/>
  <c r="L24" i="31"/>
  <c r="K24" i="31"/>
  <c r="J24" i="31"/>
  <c r="I24" i="31"/>
  <c r="S24" i="31" s="1"/>
  <c r="H24" i="31"/>
  <c r="R24" i="31" s="1"/>
  <c r="G24" i="31"/>
  <c r="F24" i="31"/>
  <c r="C24" i="31"/>
  <c r="B24" i="31"/>
  <c r="E24" i="31" s="1"/>
  <c r="S23" i="31"/>
  <c r="R23" i="31"/>
  <c r="Q23" i="31"/>
  <c r="P23" i="31"/>
  <c r="E23" i="31"/>
  <c r="U23" i="31" s="1"/>
  <c r="S22" i="31"/>
  <c r="R22" i="31"/>
  <c r="Q22" i="31"/>
  <c r="P22" i="31"/>
  <c r="E22" i="31"/>
  <c r="S21" i="31"/>
  <c r="R21" i="31"/>
  <c r="Q21" i="31"/>
  <c r="P21" i="31"/>
  <c r="E21" i="31"/>
  <c r="S20" i="31"/>
  <c r="R20" i="31"/>
  <c r="Q20" i="31"/>
  <c r="P20" i="31"/>
  <c r="E20" i="31"/>
  <c r="T20" i="31" s="1"/>
  <c r="T19" i="31"/>
  <c r="S19" i="31"/>
  <c r="R19" i="31"/>
  <c r="Q19" i="31"/>
  <c r="P19" i="31"/>
  <c r="E19" i="31"/>
  <c r="U19" i="31" s="1"/>
  <c r="S18" i="31"/>
  <c r="R18" i="31"/>
  <c r="Q18" i="31"/>
  <c r="P18" i="31"/>
  <c r="E18" i="31"/>
  <c r="U17" i="31"/>
  <c r="S17" i="31"/>
  <c r="R17" i="31"/>
  <c r="Q17" i="31"/>
  <c r="P17" i="31"/>
  <c r="E17" i="31"/>
  <c r="T17" i="31" s="1"/>
  <c r="V15" i="31"/>
  <c r="S15" i="31"/>
  <c r="O15" i="31"/>
  <c r="N15" i="31"/>
  <c r="M15" i="31"/>
  <c r="L15" i="31"/>
  <c r="K15" i="31"/>
  <c r="J15" i="31"/>
  <c r="I15" i="31"/>
  <c r="H15" i="31"/>
  <c r="R15" i="31" s="1"/>
  <c r="G15" i="31"/>
  <c r="F15" i="31"/>
  <c r="C15" i="31"/>
  <c r="B15" i="31"/>
  <c r="S14" i="31"/>
  <c r="R14" i="31"/>
  <c r="Q14" i="31"/>
  <c r="P14" i="31"/>
  <c r="E14" i="31"/>
  <c r="U14" i="31" s="1"/>
  <c r="S13" i="31"/>
  <c r="R13" i="31"/>
  <c r="Q13" i="31"/>
  <c r="P13" i="31"/>
  <c r="E13" i="31"/>
  <c r="U12" i="31"/>
  <c r="T12" i="31"/>
  <c r="S12" i="31"/>
  <c r="R12" i="31"/>
  <c r="Q12" i="31"/>
  <c r="P12" i="31"/>
  <c r="E12" i="31"/>
  <c r="T11" i="31"/>
  <c r="S11" i="31"/>
  <c r="R11" i="31"/>
  <c r="Q11" i="31"/>
  <c r="P11" i="31"/>
  <c r="E11" i="31"/>
  <c r="U11" i="31" s="1"/>
  <c r="S10" i="31"/>
  <c r="R10" i="31"/>
  <c r="Q10" i="31"/>
  <c r="P10" i="31"/>
  <c r="E10" i="31"/>
  <c r="S9" i="31"/>
  <c r="R9" i="31"/>
  <c r="Q9" i="31"/>
  <c r="P9" i="31"/>
  <c r="E9" i="31"/>
  <c r="U93" i="30"/>
  <c r="S93" i="30"/>
  <c r="R93" i="30"/>
  <c r="Q93" i="30"/>
  <c r="P93" i="30"/>
  <c r="E93" i="30"/>
  <c r="T93" i="30" s="1"/>
  <c r="U92" i="30"/>
  <c r="S92" i="30"/>
  <c r="R92" i="30"/>
  <c r="Q92" i="30"/>
  <c r="P92" i="30"/>
  <c r="E92" i="30"/>
  <c r="T92" i="30" s="1"/>
  <c r="S91" i="30"/>
  <c r="R91" i="30"/>
  <c r="Q91" i="30"/>
  <c r="P91" i="30"/>
  <c r="E91" i="30"/>
  <c r="U91" i="30" s="1"/>
  <c r="S90" i="30"/>
  <c r="R90" i="30"/>
  <c r="Q90" i="30"/>
  <c r="P90" i="30"/>
  <c r="E90" i="30"/>
  <c r="U89" i="30"/>
  <c r="T89" i="30"/>
  <c r="S89" i="30"/>
  <c r="R89" i="30"/>
  <c r="Q89" i="30"/>
  <c r="P89" i="30"/>
  <c r="E89" i="30"/>
  <c r="T88" i="30"/>
  <c r="S88" i="30"/>
  <c r="R88" i="30"/>
  <c r="Q88" i="30"/>
  <c r="P88" i="30"/>
  <c r="E88" i="30"/>
  <c r="U88" i="30" s="1"/>
  <c r="S87" i="30"/>
  <c r="R87" i="30"/>
  <c r="Q87" i="30"/>
  <c r="P87" i="30"/>
  <c r="E87" i="30"/>
  <c r="S86" i="30"/>
  <c r="R86" i="30"/>
  <c r="Q86" i="30"/>
  <c r="P86" i="30"/>
  <c r="E86" i="30"/>
  <c r="V72" i="30"/>
  <c r="O72" i="30"/>
  <c r="N72" i="30"/>
  <c r="M72" i="30"/>
  <c r="L72" i="30"/>
  <c r="K72" i="30"/>
  <c r="J72" i="30"/>
  <c r="I72" i="30"/>
  <c r="H72" i="30"/>
  <c r="R72" i="30" s="1"/>
  <c r="G72" i="30"/>
  <c r="F72" i="30"/>
  <c r="C72" i="30"/>
  <c r="B72" i="30"/>
  <c r="V71" i="30"/>
  <c r="O71" i="30"/>
  <c r="N71" i="30"/>
  <c r="M71" i="30"/>
  <c r="L71" i="30"/>
  <c r="K71" i="30"/>
  <c r="J71" i="30"/>
  <c r="I71" i="30"/>
  <c r="S71" i="30" s="1"/>
  <c r="H71" i="30"/>
  <c r="R71" i="30" s="1"/>
  <c r="G71" i="30"/>
  <c r="F71" i="30"/>
  <c r="C71" i="30"/>
  <c r="B71" i="30"/>
  <c r="V70" i="30"/>
  <c r="S70" i="30"/>
  <c r="O70" i="30"/>
  <c r="N70" i="30"/>
  <c r="M70" i="30"/>
  <c r="L70" i="30"/>
  <c r="K70" i="30"/>
  <c r="J70" i="30"/>
  <c r="I70" i="30"/>
  <c r="H70" i="30"/>
  <c r="R70" i="30" s="1"/>
  <c r="G70" i="30"/>
  <c r="F70" i="30"/>
  <c r="C70" i="30"/>
  <c r="B70" i="30"/>
  <c r="E70" i="30" s="1"/>
  <c r="T69" i="30"/>
  <c r="S69" i="30"/>
  <c r="R69" i="30"/>
  <c r="Q69" i="30"/>
  <c r="P69" i="30"/>
  <c r="E69" i="30"/>
  <c r="U69" i="30" s="1"/>
  <c r="V67" i="30"/>
  <c r="O67" i="30"/>
  <c r="Q67" i="30" s="1"/>
  <c r="N67" i="30"/>
  <c r="M67" i="30"/>
  <c r="L67" i="30"/>
  <c r="K67" i="30"/>
  <c r="J67" i="30"/>
  <c r="I67" i="30"/>
  <c r="S67" i="30" s="1"/>
  <c r="H67" i="30"/>
  <c r="G67" i="30"/>
  <c r="F67" i="30"/>
  <c r="C67" i="30"/>
  <c r="B67" i="30"/>
  <c r="V66" i="30"/>
  <c r="O66" i="30"/>
  <c r="N66" i="30"/>
  <c r="M66" i="30"/>
  <c r="L66" i="30"/>
  <c r="K66" i="30"/>
  <c r="J66" i="30"/>
  <c r="I66" i="30"/>
  <c r="S66" i="30" s="1"/>
  <c r="H66" i="30"/>
  <c r="G66" i="30"/>
  <c r="F66" i="30"/>
  <c r="C66" i="30"/>
  <c r="B66" i="30"/>
  <c r="S65" i="30"/>
  <c r="R65" i="30"/>
  <c r="Q65" i="30"/>
  <c r="P65" i="30"/>
  <c r="E65" i="30"/>
  <c r="U64" i="30"/>
  <c r="T64" i="30"/>
  <c r="S64" i="30"/>
  <c r="R64" i="30"/>
  <c r="Q64" i="30"/>
  <c r="P64" i="30"/>
  <c r="E64" i="30"/>
  <c r="T63" i="30"/>
  <c r="S63" i="30"/>
  <c r="R63" i="30"/>
  <c r="Q63" i="30"/>
  <c r="P63" i="30"/>
  <c r="E63" i="30"/>
  <c r="U63" i="30" s="1"/>
  <c r="S62" i="30"/>
  <c r="R62" i="30"/>
  <c r="Q62" i="30"/>
  <c r="P62" i="30"/>
  <c r="E62" i="30"/>
  <c r="S61" i="30"/>
  <c r="R61" i="30"/>
  <c r="Q61" i="30"/>
  <c r="P61" i="30"/>
  <c r="E61" i="30"/>
  <c r="U61" i="30" s="1"/>
  <c r="V59" i="30"/>
  <c r="O59" i="30"/>
  <c r="N59" i="30"/>
  <c r="M59" i="30"/>
  <c r="L59" i="30"/>
  <c r="K59" i="30"/>
  <c r="J59" i="30"/>
  <c r="I59" i="30"/>
  <c r="H59" i="30"/>
  <c r="R59" i="30" s="1"/>
  <c r="G59" i="30"/>
  <c r="F59" i="30"/>
  <c r="C59" i="30"/>
  <c r="B59" i="30"/>
  <c r="S58" i="30"/>
  <c r="R58" i="30"/>
  <c r="Q58" i="30"/>
  <c r="P58" i="30"/>
  <c r="E58" i="30"/>
  <c r="S57" i="30"/>
  <c r="R57" i="30"/>
  <c r="Q57" i="30"/>
  <c r="P57" i="30"/>
  <c r="E57" i="30"/>
  <c r="T57" i="30" s="1"/>
  <c r="U56" i="30"/>
  <c r="T56" i="30"/>
  <c r="S56" i="30"/>
  <c r="R56" i="30"/>
  <c r="Q56" i="30"/>
  <c r="P56" i="30"/>
  <c r="E56" i="30"/>
  <c r="U55" i="30"/>
  <c r="S55" i="30"/>
  <c r="R55" i="30"/>
  <c r="Q55" i="30"/>
  <c r="P55" i="30"/>
  <c r="E55" i="30"/>
  <c r="T55" i="30" s="1"/>
  <c r="V53" i="30"/>
  <c r="O53" i="30"/>
  <c r="N53" i="30"/>
  <c r="M53" i="30"/>
  <c r="L53" i="30"/>
  <c r="K53" i="30"/>
  <c r="J53" i="30"/>
  <c r="I53" i="30"/>
  <c r="H53" i="30"/>
  <c r="R53" i="30" s="1"/>
  <c r="G53" i="30"/>
  <c r="F53" i="30"/>
  <c r="C53" i="30"/>
  <c r="B53" i="30"/>
  <c r="S52" i="30"/>
  <c r="R52" i="30"/>
  <c r="Q52" i="30"/>
  <c r="P52" i="30"/>
  <c r="E52" i="30"/>
  <c r="U51" i="30"/>
  <c r="T51" i="30"/>
  <c r="S51" i="30"/>
  <c r="R51" i="30"/>
  <c r="Q51" i="30"/>
  <c r="P51" i="30"/>
  <c r="E51" i="30"/>
  <c r="S50" i="30"/>
  <c r="R50" i="30"/>
  <c r="Q50" i="30"/>
  <c r="P50" i="30"/>
  <c r="E50" i="30"/>
  <c r="U50" i="30" s="1"/>
  <c r="T49" i="30"/>
  <c r="S49" i="30"/>
  <c r="R49" i="30"/>
  <c r="Q49" i="30"/>
  <c r="P49" i="30"/>
  <c r="E49" i="30"/>
  <c r="U49" i="30" s="1"/>
  <c r="S48" i="30"/>
  <c r="R48" i="30"/>
  <c r="Q48" i="30"/>
  <c r="P48" i="30"/>
  <c r="E48" i="30"/>
  <c r="U48" i="30" s="1"/>
  <c r="S47" i="30"/>
  <c r="R47" i="30"/>
  <c r="Q47" i="30"/>
  <c r="P47" i="30"/>
  <c r="E47" i="30"/>
  <c r="S46" i="30"/>
  <c r="R46" i="30"/>
  <c r="Q46" i="30"/>
  <c r="P46" i="30"/>
  <c r="E46" i="30"/>
  <c r="S45" i="30"/>
  <c r="R45" i="30"/>
  <c r="Q45" i="30"/>
  <c r="P45" i="30"/>
  <c r="E45" i="30"/>
  <c r="T45" i="30" s="1"/>
  <c r="S44" i="30"/>
  <c r="R44" i="30"/>
  <c r="Q44" i="30"/>
  <c r="P44" i="30"/>
  <c r="E44" i="30"/>
  <c r="U44" i="30" s="1"/>
  <c r="S43" i="30"/>
  <c r="R43" i="30"/>
  <c r="Q43" i="30"/>
  <c r="P43" i="30"/>
  <c r="E43" i="30"/>
  <c r="S42" i="30"/>
  <c r="R42" i="30"/>
  <c r="Q42" i="30"/>
  <c r="P42" i="30"/>
  <c r="E42" i="30"/>
  <c r="U42" i="30" s="1"/>
  <c r="V40" i="30"/>
  <c r="O40" i="30"/>
  <c r="N40" i="30"/>
  <c r="M40" i="30"/>
  <c r="L40" i="30"/>
  <c r="K40" i="30"/>
  <c r="J40" i="30"/>
  <c r="I40" i="30"/>
  <c r="S40" i="30" s="1"/>
  <c r="H40" i="30"/>
  <c r="G40" i="30"/>
  <c r="F40" i="30"/>
  <c r="E40" i="30"/>
  <c r="C40" i="30"/>
  <c r="B40" i="30"/>
  <c r="U39" i="30"/>
  <c r="T39" i="30"/>
  <c r="S39" i="30"/>
  <c r="R39" i="30"/>
  <c r="Q39" i="30"/>
  <c r="P39" i="30"/>
  <c r="E39" i="30"/>
  <c r="S38" i="30"/>
  <c r="R38" i="30"/>
  <c r="Q38" i="30"/>
  <c r="P38" i="30"/>
  <c r="E38" i="30"/>
  <c r="U38" i="30" s="1"/>
  <c r="U37" i="30"/>
  <c r="T37" i="30"/>
  <c r="S37" i="30"/>
  <c r="R37" i="30"/>
  <c r="Q37" i="30"/>
  <c r="P37" i="30"/>
  <c r="E37" i="30"/>
  <c r="U36" i="30"/>
  <c r="T36" i="30"/>
  <c r="S36" i="30"/>
  <c r="R36" i="30"/>
  <c r="Q36" i="30"/>
  <c r="P36" i="30"/>
  <c r="E36" i="30"/>
  <c r="S35" i="30"/>
  <c r="R35" i="30"/>
  <c r="Q35" i="30"/>
  <c r="P35" i="30"/>
  <c r="T35" i="30" s="1"/>
  <c r="E35" i="30"/>
  <c r="V33" i="30"/>
  <c r="O33" i="30"/>
  <c r="N33" i="30"/>
  <c r="M33" i="30"/>
  <c r="L33" i="30"/>
  <c r="K33" i="30"/>
  <c r="J33" i="30"/>
  <c r="I33" i="30"/>
  <c r="S33" i="30" s="1"/>
  <c r="H33" i="30"/>
  <c r="R33" i="30" s="1"/>
  <c r="G33" i="30"/>
  <c r="F33" i="30"/>
  <c r="E33" i="30"/>
  <c r="C33" i="30"/>
  <c r="B33" i="30"/>
  <c r="S32" i="30"/>
  <c r="R32" i="30"/>
  <c r="Q32" i="30"/>
  <c r="P32" i="30"/>
  <c r="E32" i="30"/>
  <c r="T32" i="30" s="1"/>
  <c r="V30" i="30"/>
  <c r="O30" i="30"/>
  <c r="N30" i="30"/>
  <c r="M30" i="30"/>
  <c r="L30" i="30"/>
  <c r="K30" i="30"/>
  <c r="J30" i="30"/>
  <c r="I30" i="30"/>
  <c r="S30" i="30" s="1"/>
  <c r="H30" i="30"/>
  <c r="R30" i="30" s="1"/>
  <c r="G30" i="30"/>
  <c r="F30" i="30"/>
  <c r="C30" i="30"/>
  <c r="B30" i="30"/>
  <c r="E30" i="30" s="1"/>
  <c r="T29" i="30"/>
  <c r="S29" i="30"/>
  <c r="R29" i="30"/>
  <c r="Q29" i="30"/>
  <c r="P29" i="30"/>
  <c r="E29" i="30"/>
  <c r="U29" i="30" s="1"/>
  <c r="U28" i="30"/>
  <c r="S28" i="30"/>
  <c r="R28" i="30"/>
  <c r="Q28" i="30"/>
  <c r="P28" i="30"/>
  <c r="E28" i="30"/>
  <c r="T28" i="30" s="1"/>
  <c r="S27" i="30"/>
  <c r="R27" i="30"/>
  <c r="Q27" i="30"/>
  <c r="P27" i="30"/>
  <c r="E27" i="30"/>
  <c r="U27" i="30" s="1"/>
  <c r="S26" i="30"/>
  <c r="R26" i="30"/>
  <c r="Q26" i="30"/>
  <c r="P26" i="30"/>
  <c r="E26" i="30"/>
  <c r="V24" i="30"/>
  <c r="O24" i="30"/>
  <c r="N24" i="30"/>
  <c r="M24" i="30"/>
  <c r="L24" i="30"/>
  <c r="K24" i="30"/>
  <c r="J24" i="30"/>
  <c r="I24" i="30"/>
  <c r="S24" i="30" s="1"/>
  <c r="H24" i="30"/>
  <c r="R24" i="30" s="1"/>
  <c r="G24" i="30"/>
  <c r="F24" i="30"/>
  <c r="C24" i="30"/>
  <c r="B24" i="30"/>
  <c r="E24" i="30" s="1"/>
  <c r="T23" i="30"/>
  <c r="S23" i="30"/>
  <c r="R23" i="30"/>
  <c r="Q23" i="30"/>
  <c r="P23" i="30"/>
  <c r="E23" i="30"/>
  <c r="U23" i="30" s="1"/>
  <c r="S22" i="30"/>
  <c r="R22" i="30"/>
  <c r="Q22" i="30"/>
  <c r="P22" i="30"/>
  <c r="E22" i="30"/>
  <c r="S21" i="30"/>
  <c r="R21" i="30"/>
  <c r="Q21" i="30"/>
  <c r="P21" i="30"/>
  <c r="E21" i="30"/>
  <c r="T21" i="30" s="1"/>
  <c r="U20" i="30"/>
  <c r="S20" i="30"/>
  <c r="R20" i="30"/>
  <c r="Q20" i="30"/>
  <c r="P20" i="30"/>
  <c r="E20" i="30"/>
  <c r="T20" i="30" s="1"/>
  <c r="U19" i="30"/>
  <c r="T19" i="30"/>
  <c r="S19" i="30"/>
  <c r="R19" i="30"/>
  <c r="Q19" i="30"/>
  <c r="P19" i="30"/>
  <c r="E19" i="30"/>
  <c r="S18" i="30"/>
  <c r="R18" i="30"/>
  <c r="Q18" i="30"/>
  <c r="P18" i="30"/>
  <c r="E18" i="30"/>
  <c r="U18" i="30" s="1"/>
  <c r="S17" i="30"/>
  <c r="R17" i="30"/>
  <c r="Q17" i="30"/>
  <c r="P17" i="30"/>
  <c r="E17" i="30"/>
  <c r="V15" i="30"/>
  <c r="O15" i="30"/>
  <c r="N15" i="30"/>
  <c r="M15" i="30"/>
  <c r="L15" i="30"/>
  <c r="K15" i="30"/>
  <c r="J15" i="30"/>
  <c r="I15" i="30"/>
  <c r="S15" i="30" s="1"/>
  <c r="H15" i="30"/>
  <c r="R15" i="30" s="1"/>
  <c r="G15" i="30"/>
  <c r="F15" i="30"/>
  <c r="C15" i="30"/>
  <c r="B15" i="30"/>
  <c r="T14" i="30"/>
  <c r="S14" i="30"/>
  <c r="R14" i="30"/>
  <c r="Q14" i="30"/>
  <c r="P14" i="30"/>
  <c r="E14" i="30"/>
  <c r="U14" i="30" s="1"/>
  <c r="S13" i="30"/>
  <c r="R13" i="30"/>
  <c r="Q13" i="30"/>
  <c r="P13" i="30"/>
  <c r="E13" i="30"/>
  <c r="U13" i="30" s="1"/>
  <c r="S12" i="30"/>
  <c r="R12" i="30"/>
  <c r="Q12" i="30"/>
  <c r="P12" i="30"/>
  <c r="E12" i="30"/>
  <c r="U12" i="30" s="1"/>
  <c r="T11" i="30"/>
  <c r="S11" i="30"/>
  <c r="R11" i="30"/>
  <c r="Q11" i="30"/>
  <c r="P11" i="30"/>
  <c r="E11" i="30"/>
  <c r="U11" i="30" s="1"/>
  <c r="S10" i="30"/>
  <c r="R10" i="30"/>
  <c r="Q10" i="30"/>
  <c r="P10" i="30"/>
  <c r="E10" i="30"/>
  <c r="S9" i="30"/>
  <c r="R9" i="30"/>
  <c r="Q9" i="30"/>
  <c r="P9" i="30"/>
  <c r="E9" i="30"/>
  <c r="U9" i="30" s="1"/>
  <c r="S93" i="29"/>
  <c r="R93" i="29"/>
  <c r="Q93" i="29"/>
  <c r="P93" i="29"/>
  <c r="E93" i="29"/>
  <c r="U92" i="29"/>
  <c r="T92" i="29"/>
  <c r="S92" i="29"/>
  <c r="R92" i="29"/>
  <c r="Q92" i="29"/>
  <c r="P92" i="29"/>
  <c r="E92" i="29"/>
  <c r="T91" i="29"/>
  <c r="S91" i="29"/>
  <c r="R91" i="29"/>
  <c r="Q91" i="29"/>
  <c r="P91" i="29"/>
  <c r="E91" i="29"/>
  <c r="U91" i="29" s="1"/>
  <c r="U90" i="29"/>
  <c r="S90" i="29"/>
  <c r="R90" i="29"/>
  <c r="Q90" i="29"/>
  <c r="P90" i="29"/>
  <c r="E90" i="29"/>
  <c r="T90" i="29" s="1"/>
  <c r="U89" i="29"/>
  <c r="T89" i="29"/>
  <c r="S89" i="29"/>
  <c r="R89" i="29"/>
  <c r="Q89" i="29"/>
  <c r="P89" i="29"/>
  <c r="E89" i="29"/>
  <c r="S88" i="29"/>
  <c r="R88" i="29"/>
  <c r="Q88" i="29"/>
  <c r="P88" i="29"/>
  <c r="E88" i="29"/>
  <c r="U88" i="29" s="1"/>
  <c r="S87" i="29"/>
  <c r="R87" i="29"/>
  <c r="Q87" i="29"/>
  <c r="P87" i="29"/>
  <c r="E87" i="29"/>
  <c r="S86" i="29"/>
  <c r="R86" i="29"/>
  <c r="Q86" i="29"/>
  <c r="P86" i="29"/>
  <c r="E86" i="29"/>
  <c r="T86" i="29" s="1"/>
  <c r="V72" i="29"/>
  <c r="O72" i="29"/>
  <c r="N72" i="29"/>
  <c r="M72" i="29"/>
  <c r="L72" i="29"/>
  <c r="K72" i="29"/>
  <c r="J72" i="29"/>
  <c r="I72" i="29"/>
  <c r="S72" i="29" s="1"/>
  <c r="H72" i="29"/>
  <c r="R72" i="29" s="1"/>
  <c r="G72" i="29"/>
  <c r="F72" i="29"/>
  <c r="C72" i="29"/>
  <c r="B72" i="29"/>
  <c r="V71" i="29"/>
  <c r="O71" i="29"/>
  <c r="N71" i="29"/>
  <c r="M71" i="29"/>
  <c r="L71" i="29"/>
  <c r="K71" i="29"/>
  <c r="J71" i="29"/>
  <c r="I71" i="29"/>
  <c r="S71" i="29" s="1"/>
  <c r="H71" i="29"/>
  <c r="R71" i="29" s="1"/>
  <c r="G71" i="29"/>
  <c r="F71" i="29"/>
  <c r="C71" i="29"/>
  <c r="E71" i="29" s="1"/>
  <c r="B71" i="29"/>
  <c r="V70" i="29"/>
  <c r="O70" i="29"/>
  <c r="N70" i="29"/>
  <c r="M70" i="29"/>
  <c r="L70" i="29"/>
  <c r="K70" i="29"/>
  <c r="J70" i="29"/>
  <c r="I70" i="29"/>
  <c r="S70" i="29" s="1"/>
  <c r="H70" i="29"/>
  <c r="R70" i="29" s="1"/>
  <c r="G70" i="29"/>
  <c r="F70" i="29"/>
  <c r="C70" i="29"/>
  <c r="B70" i="29"/>
  <c r="E70" i="29" s="1"/>
  <c r="S69" i="29"/>
  <c r="R69" i="29"/>
  <c r="Q69" i="29"/>
  <c r="P69" i="29"/>
  <c r="E69" i="29"/>
  <c r="T69" i="29" s="1"/>
  <c r="V67" i="29"/>
  <c r="O67" i="29"/>
  <c r="N67" i="29"/>
  <c r="M67" i="29"/>
  <c r="L67" i="29"/>
  <c r="K67" i="29"/>
  <c r="J67" i="29"/>
  <c r="I67" i="29"/>
  <c r="S67" i="29" s="1"/>
  <c r="H67" i="29"/>
  <c r="G67" i="29"/>
  <c r="F67" i="29"/>
  <c r="C67" i="29"/>
  <c r="B67" i="29"/>
  <c r="V66" i="29"/>
  <c r="O66" i="29"/>
  <c r="N66" i="29"/>
  <c r="M66" i="29"/>
  <c r="L66" i="29"/>
  <c r="K66" i="29"/>
  <c r="J66" i="29"/>
  <c r="I66" i="29"/>
  <c r="Q66" i="29" s="1"/>
  <c r="H66" i="29"/>
  <c r="G66" i="29"/>
  <c r="F66" i="29"/>
  <c r="C66" i="29"/>
  <c r="B66" i="29"/>
  <c r="E66" i="29" s="1"/>
  <c r="S65" i="29"/>
  <c r="R65" i="29"/>
  <c r="Q65" i="29"/>
  <c r="P65" i="29"/>
  <c r="E65" i="29"/>
  <c r="T65" i="29" s="1"/>
  <c r="S64" i="29"/>
  <c r="R64" i="29"/>
  <c r="Q64" i="29"/>
  <c r="P64" i="29"/>
  <c r="E64" i="29"/>
  <c r="U64" i="29" s="1"/>
  <c r="S63" i="29"/>
  <c r="R63" i="29"/>
  <c r="Q63" i="29"/>
  <c r="P63" i="29"/>
  <c r="E63" i="29"/>
  <c r="U63" i="29" s="1"/>
  <c r="T62" i="29"/>
  <c r="S62" i="29"/>
  <c r="R62" i="29"/>
  <c r="Q62" i="29"/>
  <c r="P62" i="29"/>
  <c r="E62" i="29"/>
  <c r="U62" i="29" s="1"/>
  <c r="U61" i="29"/>
  <c r="S61" i="29"/>
  <c r="R61" i="29"/>
  <c r="Q61" i="29"/>
  <c r="P61" i="29"/>
  <c r="E61" i="29"/>
  <c r="T61" i="29" s="1"/>
  <c r="V59" i="29"/>
  <c r="O59" i="29"/>
  <c r="N59" i="29"/>
  <c r="M59" i="29"/>
  <c r="L59" i="29"/>
  <c r="K59" i="29"/>
  <c r="J59" i="29"/>
  <c r="I59" i="29"/>
  <c r="S59" i="29" s="1"/>
  <c r="H59" i="29"/>
  <c r="R59" i="29" s="1"/>
  <c r="G59" i="29"/>
  <c r="F59" i="29"/>
  <c r="C59" i="29"/>
  <c r="B59" i="29"/>
  <c r="S58" i="29"/>
  <c r="R58" i="29"/>
  <c r="Q58" i="29"/>
  <c r="P58" i="29"/>
  <c r="E58" i="29"/>
  <c r="S57" i="29"/>
  <c r="R57" i="29"/>
  <c r="Q57" i="29"/>
  <c r="P57" i="29"/>
  <c r="E57" i="29"/>
  <c r="T57" i="29" s="1"/>
  <c r="U56" i="29"/>
  <c r="S56" i="29"/>
  <c r="R56" i="29"/>
  <c r="Q56" i="29"/>
  <c r="P56" i="29"/>
  <c r="E56" i="29"/>
  <c r="T56" i="29" s="1"/>
  <c r="S55" i="29"/>
  <c r="R55" i="29"/>
  <c r="Q55" i="29"/>
  <c r="P55" i="29"/>
  <c r="E55" i="29"/>
  <c r="U55" i="29" s="1"/>
  <c r="V53" i="29"/>
  <c r="O53" i="29"/>
  <c r="N53" i="29"/>
  <c r="M53" i="29"/>
  <c r="L53" i="29"/>
  <c r="K53" i="29"/>
  <c r="J53" i="29"/>
  <c r="I53" i="29"/>
  <c r="S53" i="29" s="1"/>
  <c r="H53" i="29"/>
  <c r="G53" i="29"/>
  <c r="F53" i="29"/>
  <c r="C53" i="29"/>
  <c r="B53" i="29"/>
  <c r="U52" i="29"/>
  <c r="T52" i="29"/>
  <c r="S52" i="29"/>
  <c r="R52" i="29"/>
  <c r="Q52" i="29"/>
  <c r="P52" i="29"/>
  <c r="E52" i="29"/>
  <c r="S51" i="29"/>
  <c r="R51" i="29"/>
  <c r="Q51" i="29"/>
  <c r="P51" i="29"/>
  <c r="E51" i="29"/>
  <c r="T51" i="29" s="1"/>
  <c r="S50" i="29"/>
  <c r="R50" i="29"/>
  <c r="Q50" i="29"/>
  <c r="P50" i="29"/>
  <c r="E50" i="29"/>
  <c r="S49" i="29"/>
  <c r="R49" i="29"/>
  <c r="Q49" i="29"/>
  <c r="P49" i="29"/>
  <c r="E49" i="29"/>
  <c r="T49" i="29" s="1"/>
  <c r="T48" i="29"/>
  <c r="S48" i="29"/>
  <c r="R48" i="29"/>
  <c r="Q48" i="29"/>
  <c r="P48" i="29"/>
  <c r="E48" i="29"/>
  <c r="U48" i="29" s="1"/>
  <c r="U47" i="29"/>
  <c r="S47" i="29"/>
  <c r="R47" i="29"/>
  <c r="Q47" i="29"/>
  <c r="P47" i="29"/>
  <c r="E47" i="29"/>
  <c r="T47" i="29" s="1"/>
  <c r="S46" i="29"/>
  <c r="R46" i="29"/>
  <c r="Q46" i="29"/>
  <c r="P46" i="29"/>
  <c r="E46" i="29"/>
  <c r="U45" i="29"/>
  <c r="S45" i="29"/>
  <c r="R45" i="29"/>
  <c r="Q45" i="29"/>
  <c r="P45" i="29"/>
  <c r="E45" i="29"/>
  <c r="T45" i="29" s="1"/>
  <c r="U44" i="29"/>
  <c r="T44" i="29"/>
  <c r="S44" i="29"/>
  <c r="R44" i="29"/>
  <c r="Q44" i="29"/>
  <c r="P44" i="29"/>
  <c r="E44" i="29"/>
  <c r="S43" i="29"/>
  <c r="R43" i="29"/>
  <c r="Q43" i="29"/>
  <c r="P43" i="29"/>
  <c r="E43" i="29"/>
  <c r="T43" i="29" s="1"/>
  <c r="S42" i="29"/>
  <c r="R42" i="29"/>
  <c r="Q42" i="29"/>
  <c r="P42" i="29"/>
  <c r="E42" i="29"/>
  <c r="V40" i="29"/>
  <c r="O40" i="29"/>
  <c r="N40" i="29"/>
  <c r="M40" i="29"/>
  <c r="L40" i="29"/>
  <c r="K40" i="29"/>
  <c r="J40" i="29"/>
  <c r="I40" i="29"/>
  <c r="S40" i="29" s="1"/>
  <c r="H40" i="29"/>
  <c r="R40" i="29" s="1"/>
  <c r="G40" i="29"/>
  <c r="F40" i="29"/>
  <c r="C40" i="29"/>
  <c r="E40" i="29" s="1"/>
  <c r="B40" i="29"/>
  <c r="T39" i="29"/>
  <c r="S39" i="29"/>
  <c r="R39" i="29"/>
  <c r="Q39" i="29"/>
  <c r="P39" i="29"/>
  <c r="E39" i="29"/>
  <c r="U39" i="29" s="1"/>
  <c r="S38" i="29"/>
  <c r="R38" i="29"/>
  <c r="Q38" i="29"/>
  <c r="P38" i="29"/>
  <c r="E38" i="29"/>
  <c r="S37" i="29"/>
  <c r="R37" i="29"/>
  <c r="Q37" i="29"/>
  <c r="P37" i="29"/>
  <c r="E37" i="29"/>
  <c r="T37" i="29" s="1"/>
  <c r="U36" i="29"/>
  <c r="T36" i="29"/>
  <c r="S36" i="29"/>
  <c r="R36" i="29"/>
  <c r="Q36" i="29"/>
  <c r="P36" i="29"/>
  <c r="E36" i="29"/>
  <c r="S35" i="29"/>
  <c r="R35" i="29"/>
  <c r="Q35" i="29"/>
  <c r="P35" i="29"/>
  <c r="E35" i="29"/>
  <c r="U35" i="29" s="1"/>
  <c r="V33" i="29"/>
  <c r="O33" i="29"/>
  <c r="N33" i="29"/>
  <c r="M33" i="29"/>
  <c r="L33" i="29"/>
  <c r="K33" i="29"/>
  <c r="J33" i="29"/>
  <c r="I33" i="29"/>
  <c r="H33" i="29"/>
  <c r="R33" i="29" s="1"/>
  <c r="G33" i="29"/>
  <c r="F33" i="29"/>
  <c r="E33" i="29"/>
  <c r="C33" i="29"/>
  <c r="B33" i="29"/>
  <c r="S32" i="29"/>
  <c r="R32" i="29"/>
  <c r="Q32" i="29"/>
  <c r="P32" i="29"/>
  <c r="E32" i="29"/>
  <c r="V30" i="29"/>
  <c r="O30" i="29"/>
  <c r="N30" i="29"/>
  <c r="M30" i="29"/>
  <c r="L30" i="29"/>
  <c r="K30" i="29"/>
  <c r="J30" i="29"/>
  <c r="I30" i="29"/>
  <c r="S30" i="29" s="1"/>
  <c r="H30" i="29"/>
  <c r="G30" i="29"/>
  <c r="F30" i="29"/>
  <c r="C30" i="29"/>
  <c r="B30" i="29"/>
  <c r="S29" i="29"/>
  <c r="R29" i="29"/>
  <c r="Q29" i="29"/>
  <c r="P29" i="29"/>
  <c r="E29" i="29"/>
  <c r="T29" i="29" s="1"/>
  <c r="S28" i="29"/>
  <c r="R28" i="29"/>
  <c r="Q28" i="29"/>
  <c r="P28" i="29"/>
  <c r="E28" i="29"/>
  <c r="T28" i="29" s="1"/>
  <c r="S27" i="29"/>
  <c r="R27" i="29"/>
  <c r="Q27" i="29"/>
  <c r="P27" i="29"/>
  <c r="E27" i="29"/>
  <c r="S26" i="29"/>
  <c r="R26" i="29"/>
  <c r="Q26" i="29"/>
  <c r="P26" i="29"/>
  <c r="E26" i="29"/>
  <c r="V24" i="29"/>
  <c r="O24" i="29"/>
  <c r="N24" i="29"/>
  <c r="M24" i="29"/>
  <c r="L24" i="29"/>
  <c r="K24" i="29"/>
  <c r="J24" i="29"/>
  <c r="I24" i="29"/>
  <c r="S24" i="29" s="1"/>
  <c r="H24" i="29"/>
  <c r="G24" i="29"/>
  <c r="F24" i="29"/>
  <c r="E24" i="29"/>
  <c r="C24" i="29"/>
  <c r="B24" i="29"/>
  <c r="S23" i="29"/>
  <c r="R23" i="29"/>
  <c r="Q23" i="29"/>
  <c r="P23" i="29"/>
  <c r="E23" i="29"/>
  <c r="U23" i="29" s="1"/>
  <c r="S22" i="29"/>
  <c r="R22" i="29"/>
  <c r="Q22" i="29"/>
  <c r="P22" i="29"/>
  <c r="E22" i="29"/>
  <c r="U21" i="29"/>
  <c r="S21" i="29"/>
  <c r="R21" i="29"/>
  <c r="Q21" i="29"/>
  <c r="P21" i="29"/>
  <c r="E21" i="29"/>
  <c r="T21" i="29" s="1"/>
  <c r="U20" i="29"/>
  <c r="S20" i="29"/>
  <c r="R20" i="29"/>
  <c r="Q20" i="29"/>
  <c r="P20" i="29"/>
  <c r="E20" i="29"/>
  <c r="T20" i="29" s="1"/>
  <c r="U19" i="29"/>
  <c r="T19" i="29"/>
  <c r="S19" i="29"/>
  <c r="R19" i="29"/>
  <c r="Q19" i="29"/>
  <c r="P19" i="29"/>
  <c r="E19" i="29"/>
  <c r="S18" i="29"/>
  <c r="R18" i="29"/>
  <c r="Q18" i="29"/>
  <c r="P18" i="29"/>
  <c r="E18" i="29"/>
  <c r="S17" i="29"/>
  <c r="R17" i="29"/>
  <c r="Q17" i="29"/>
  <c r="P17" i="29"/>
  <c r="E17" i="29"/>
  <c r="T17" i="29" s="1"/>
  <c r="V15" i="29"/>
  <c r="O15" i="29"/>
  <c r="N15" i="29"/>
  <c r="M15" i="29"/>
  <c r="L15" i="29"/>
  <c r="K15" i="29"/>
  <c r="J15" i="29"/>
  <c r="I15" i="29"/>
  <c r="H15" i="29"/>
  <c r="R15" i="29" s="1"/>
  <c r="G15" i="29"/>
  <c r="F15" i="29"/>
  <c r="C15" i="29"/>
  <c r="E15" i="29" s="1"/>
  <c r="B15" i="29"/>
  <c r="S14" i="29"/>
  <c r="R14" i="29"/>
  <c r="Q14" i="29"/>
  <c r="P14" i="29"/>
  <c r="E14" i="29"/>
  <c r="S13" i="29"/>
  <c r="R13" i="29"/>
  <c r="Q13" i="29"/>
  <c r="P13" i="29"/>
  <c r="E13" i="29"/>
  <c r="T13" i="29" s="1"/>
  <c r="S12" i="29"/>
  <c r="R12" i="29"/>
  <c r="Q12" i="29"/>
  <c r="P12" i="29"/>
  <c r="E12" i="29"/>
  <c r="T12" i="29" s="1"/>
  <c r="S11" i="29"/>
  <c r="R11" i="29"/>
  <c r="Q11" i="29"/>
  <c r="P11" i="29"/>
  <c r="E11" i="29"/>
  <c r="T10" i="29"/>
  <c r="S10" i="29"/>
  <c r="R10" i="29"/>
  <c r="Q10" i="29"/>
  <c r="P10" i="29"/>
  <c r="E10" i="29"/>
  <c r="U10" i="29" s="1"/>
  <c r="T9" i="29"/>
  <c r="S9" i="29"/>
  <c r="R9" i="29"/>
  <c r="Q9" i="29"/>
  <c r="P9" i="29"/>
  <c r="E9" i="29"/>
  <c r="U9" i="29" s="1"/>
  <c r="U93" i="28"/>
  <c r="S93" i="28"/>
  <c r="R93" i="28"/>
  <c r="Q93" i="28"/>
  <c r="P93" i="28"/>
  <c r="E93" i="28"/>
  <c r="T93" i="28" s="1"/>
  <c r="S92" i="28"/>
  <c r="R92" i="28"/>
  <c r="Q92" i="28"/>
  <c r="P92" i="28"/>
  <c r="E92" i="28"/>
  <c r="U92" i="28" s="1"/>
  <c r="S91" i="28"/>
  <c r="R91" i="28"/>
  <c r="Q91" i="28"/>
  <c r="P91" i="28"/>
  <c r="E91" i="28"/>
  <c r="S90" i="28"/>
  <c r="R90" i="28"/>
  <c r="Q90" i="28"/>
  <c r="P90" i="28"/>
  <c r="E90" i="28"/>
  <c r="S89" i="28"/>
  <c r="R89" i="28"/>
  <c r="Q89" i="28"/>
  <c r="P89" i="28"/>
  <c r="E89" i="28"/>
  <c r="T89" i="28" s="1"/>
  <c r="S88" i="28"/>
  <c r="R88" i="28"/>
  <c r="Q88" i="28"/>
  <c r="P88" i="28"/>
  <c r="E88" i="28"/>
  <c r="U88" i="28" s="1"/>
  <c r="T87" i="28"/>
  <c r="S87" i="28"/>
  <c r="R87" i="28"/>
  <c r="Q87" i="28"/>
  <c r="P87" i="28"/>
  <c r="E87" i="28"/>
  <c r="U87" i="28" s="1"/>
  <c r="U86" i="28"/>
  <c r="S86" i="28"/>
  <c r="R86" i="28"/>
  <c r="Q86" i="28"/>
  <c r="P86" i="28"/>
  <c r="E86" i="28"/>
  <c r="T86" i="28" s="1"/>
  <c r="V72" i="28"/>
  <c r="O72" i="28"/>
  <c r="N72" i="28"/>
  <c r="M72" i="28"/>
  <c r="L72" i="28"/>
  <c r="K72" i="28"/>
  <c r="J72" i="28"/>
  <c r="I72" i="28"/>
  <c r="S72" i="28" s="1"/>
  <c r="H72" i="28"/>
  <c r="R72" i="28" s="1"/>
  <c r="G72" i="28"/>
  <c r="F72" i="28"/>
  <c r="C72" i="28"/>
  <c r="B72" i="28"/>
  <c r="V71" i="28"/>
  <c r="O71" i="28"/>
  <c r="N71" i="28"/>
  <c r="M71" i="28"/>
  <c r="L71" i="28"/>
  <c r="K71" i="28"/>
  <c r="J71" i="28"/>
  <c r="I71" i="28"/>
  <c r="S71" i="28" s="1"/>
  <c r="H71" i="28"/>
  <c r="R71" i="28" s="1"/>
  <c r="G71" i="28"/>
  <c r="F71" i="28"/>
  <c r="C71" i="28"/>
  <c r="B71" i="28"/>
  <c r="V70" i="28"/>
  <c r="O70" i="28"/>
  <c r="N70" i="28"/>
  <c r="M70" i="28"/>
  <c r="L70" i="28"/>
  <c r="K70" i="28"/>
  <c r="J70" i="28"/>
  <c r="I70" i="28"/>
  <c r="H70" i="28"/>
  <c r="R70" i="28" s="1"/>
  <c r="G70" i="28"/>
  <c r="F70" i="28"/>
  <c r="C70" i="28"/>
  <c r="E70" i="28" s="1"/>
  <c r="B70" i="28"/>
  <c r="S69" i="28"/>
  <c r="R69" i="28"/>
  <c r="Q69" i="28"/>
  <c r="P69" i="28"/>
  <c r="E69" i="28"/>
  <c r="V67" i="28"/>
  <c r="O67" i="28"/>
  <c r="N67" i="28"/>
  <c r="M67" i="28"/>
  <c r="L67" i="28"/>
  <c r="K67" i="28"/>
  <c r="J67" i="28"/>
  <c r="I67" i="28"/>
  <c r="S67" i="28" s="1"/>
  <c r="H67" i="28"/>
  <c r="R67" i="28" s="1"/>
  <c r="G67" i="28"/>
  <c r="F67" i="28"/>
  <c r="C67" i="28"/>
  <c r="B67" i="28"/>
  <c r="V66" i="28"/>
  <c r="O66" i="28"/>
  <c r="N66" i="28"/>
  <c r="M66" i="28"/>
  <c r="L66" i="28"/>
  <c r="K66" i="28"/>
  <c r="J66" i="28"/>
  <c r="I66" i="28"/>
  <c r="S66" i="28" s="1"/>
  <c r="H66" i="28"/>
  <c r="G66" i="28"/>
  <c r="F66" i="28"/>
  <c r="C66" i="28"/>
  <c r="B66" i="28"/>
  <c r="E66" i="28" s="1"/>
  <c r="U65" i="28"/>
  <c r="S65" i="28"/>
  <c r="R65" i="28"/>
  <c r="Q65" i="28"/>
  <c r="P65" i="28"/>
  <c r="E65" i="28"/>
  <c r="T65" i="28" s="1"/>
  <c r="T64" i="28"/>
  <c r="S64" i="28"/>
  <c r="R64" i="28"/>
  <c r="Q64" i="28"/>
  <c r="P64" i="28"/>
  <c r="E64" i="28"/>
  <c r="U64" i="28" s="1"/>
  <c r="T63" i="28"/>
  <c r="S63" i="28"/>
  <c r="R63" i="28"/>
  <c r="Q63" i="28"/>
  <c r="P63" i="28"/>
  <c r="E63" i="28"/>
  <c r="U63" i="28" s="1"/>
  <c r="S62" i="28"/>
  <c r="R62" i="28"/>
  <c r="Q62" i="28"/>
  <c r="P62" i="28"/>
  <c r="E62" i="28"/>
  <c r="S61" i="28"/>
  <c r="R61" i="28"/>
  <c r="Q61" i="28"/>
  <c r="P61" i="28"/>
  <c r="E61" i="28"/>
  <c r="V59" i="28"/>
  <c r="O59" i="28"/>
  <c r="N59" i="28"/>
  <c r="M59" i="28"/>
  <c r="L59" i="28"/>
  <c r="K59" i="28"/>
  <c r="J59" i="28"/>
  <c r="I59" i="28"/>
  <c r="H59" i="28"/>
  <c r="R59" i="28" s="1"/>
  <c r="G59" i="28"/>
  <c r="F59" i="28"/>
  <c r="C59" i="28"/>
  <c r="E59" i="28" s="1"/>
  <c r="B59" i="28"/>
  <c r="S58" i="28"/>
  <c r="R58" i="28"/>
  <c r="Q58" i="28"/>
  <c r="P58" i="28"/>
  <c r="E58" i="28"/>
  <c r="S57" i="28"/>
  <c r="R57" i="28"/>
  <c r="Q57" i="28"/>
  <c r="P57" i="28"/>
  <c r="E57" i="28"/>
  <c r="S56" i="28"/>
  <c r="R56" i="28"/>
  <c r="Q56" i="28"/>
  <c r="P56" i="28"/>
  <c r="E56" i="28"/>
  <c r="T56" i="28" s="1"/>
  <c r="S55" i="28"/>
  <c r="R55" i="28"/>
  <c r="Q55" i="28"/>
  <c r="P55" i="28"/>
  <c r="E55" i="28"/>
  <c r="U55" i="28" s="1"/>
  <c r="V53" i="28"/>
  <c r="O53" i="28"/>
  <c r="N53" i="28"/>
  <c r="M53" i="28"/>
  <c r="L53" i="28"/>
  <c r="K53" i="28"/>
  <c r="J53" i="28"/>
  <c r="I53" i="28"/>
  <c r="S53" i="28" s="1"/>
  <c r="H53" i="28"/>
  <c r="R53" i="28" s="1"/>
  <c r="G53" i="28"/>
  <c r="F53" i="28"/>
  <c r="C53" i="28"/>
  <c r="B53" i="28"/>
  <c r="S52" i="28"/>
  <c r="R52" i="28"/>
  <c r="Q52" i="28"/>
  <c r="P52" i="28"/>
  <c r="E52" i="28"/>
  <c r="T52" i="28" s="1"/>
  <c r="S51" i="28"/>
  <c r="R51" i="28"/>
  <c r="Q51" i="28"/>
  <c r="P51" i="28"/>
  <c r="E51" i="28"/>
  <c r="U51" i="28" s="1"/>
  <c r="T50" i="28"/>
  <c r="S50" i="28"/>
  <c r="R50" i="28"/>
  <c r="Q50" i="28"/>
  <c r="P50" i="28"/>
  <c r="E50" i="28"/>
  <c r="U50" i="28" s="1"/>
  <c r="U49" i="28"/>
  <c r="S49" i="28"/>
  <c r="R49" i="28"/>
  <c r="Q49" i="28"/>
  <c r="P49" i="28"/>
  <c r="E49" i="28"/>
  <c r="T49" i="28" s="1"/>
  <c r="U48" i="28"/>
  <c r="S48" i="28"/>
  <c r="R48" i="28"/>
  <c r="Q48" i="28"/>
  <c r="P48" i="28"/>
  <c r="E48" i="28"/>
  <c r="T48" i="28" s="1"/>
  <c r="S47" i="28"/>
  <c r="R47" i="28"/>
  <c r="Q47" i="28"/>
  <c r="P47" i="28"/>
  <c r="E47" i="28"/>
  <c r="U47" i="28" s="1"/>
  <c r="S46" i="28"/>
  <c r="R46" i="28"/>
  <c r="Q46" i="28"/>
  <c r="P46" i="28"/>
  <c r="E46" i="28"/>
  <c r="S45" i="28"/>
  <c r="R45" i="28"/>
  <c r="Q45" i="28"/>
  <c r="P45" i="28"/>
  <c r="E45" i="28"/>
  <c r="S44" i="28"/>
  <c r="R44" i="28"/>
  <c r="Q44" i="28"/>
  <c r="P44" i="28"/>
  <c r="E44" i="28"/>
  <c r="T44" i="28" s="1"/>
  <c r="S43" i="28"/>
  <c r="R43" i="28"/>
  <c r="Q43" i="28"/>
  <c r="P43" i="28"/>
  <c r="E43" i="28"/>
  <c r="T42" i="28"/>
  <c r="S42" i="28"/>
  <c r="R42" i="28"/>
  <c r="Q42" i="28"/>
  <c r="P42" i="28"/>
  <c r="E42" i="28"/>
  <c r="U42" i="28" s="1"/>
  <c r="V40" i="28"/>
  <c r="R40" i="28"/>
  <c r="O40" i="28"/>
  <c r="N40" i="28"/>
  <c r="M40" i="28"/>
  <c r="L40" i="28"/>
  <c r="K40" i="28"/>
  <c r="J40" i="28"/>
  <c r="I40" i="28"/>
  <c r="H40" i="28"/>
  <c r="P40" i="28" s="1"/>
  <c r="G40" i="28"/>
  <c r="F40" i="28"/>
  <c r="C40" i="28"/>
  <c r="B40" i="28"/>
  <c r="E40" i="28" s="1"/>
  <c r="T39" i="28"/>
  <c r="S39" i="28"/>
  <c r="R39" i="28"/>
  <c r="Q39" i="28"/>
  <c r="P39" i="28"/>
  <c r="E39" i="28"/>
  <c r="U39" i="28" s="1"/>
  <c r="S38" i="28"/>
  <c r="R38" i="28"/>
  <c r="Q38" i="28"/>
  <c r="P38" i="28"/>
  <c r="E38" i="28"/>
  <c r="U38" i="28" s="1"/>
  <c r="S37" i="28"/>
  <c r="R37" i="28"/>
  <c r="Q37" i="28"/>
  <c r="P37" i="28"/>
  <c r="E37" i="28"/>
  <c r="U36" i="28"/>
  <c r="T36" i="28"/>
  <c r="S36" i="28"/>
  <c r="R36" i="28"/>
  <c r="Q36" i="28"/>
  <c r="P36" i="28"/>
  <c r="E36" i="28"/>
  <c r="T35" i="28"/>
  <c r="S35" i="28"/>
  <c r="R35" i="28"/>
  <c r="Q35" i="28"/>
  <c r="P35" i="28"/>
  <c r="E35" i="28"/>
  <c r="V33" i="28"/>
  <c r="Q33" i="28"/>
  <c r="O33" i="28"/>
  <c r="N33" i="28"/>
  <c r="M33" i="28"/>
  <c r="L33" i="28"/>
  <c r="K33" i="28"/>
  <c r="J33" i="28"/>
  <c r="I33" i="28"/>
  <c r="S33" i="28" s="1"/>
  <c r="H33" i="28"/>
  <c r="G33" i="28"/>
  <c r="F33" i="28"/>
  <c r="C33" i="28"/>
  <c r="B33" i="28"/>
  <c r="E33" i="28" s="1"/>
  <c r="S32" i="28"/>
  <c r="R32" i="28"/>
  <c r="Q32" i="28"/>
  <c r="U32" i="28" s="1"/>
  <c r="P32" i="28"/>
  <c r="E32" i="28"/>
  <c r="T32" i="28" s="1"/>
  <c r="V30" i="28"/>
  <c r="O30" i="28"/>
  <c r="N30" i="28"/>
  <c r="M30" i="28"/>
  <c r="L30" i="28"/>
  <c r="K30" i="28"/>
  <c r="J30" i="28"/>
  <c r="I30" i="28"/>
  <c r="S30" i="28" s="1"/>
  <c r="H30" i="28"/>
  <c r="G30" i="28"/>
  <c r="F30" i="28"/>
  <c r="C30" i="28"/>
  <c r="B30" i="28"/>
  <c r="U29" i="28"/>
  <c r="S29" i="28"/>
  <c r="R29" i="28"/>
  <c r="Q29" i="28"/>
  <c r="P29" i="28"/>
  <c r="E29" i="28"/>
  <c r="T29" i="28" s="1"/>
  <c r="U28" i="28"/>
  <c r="T28" i="28"/>
  <c r="S28" i="28"/>
  <c r="R28" i="28"/>
  <c r="Q28" i="28"/>
  <c r="P28" i="28"/>
  <c r="E28" i="28"/>
  <c r="S27" i="28"/>
  <c r="R27" i="28"/>
  <c r="Q27" i="28"/>
  <c r="P27" i="28"/>
  <c r="E27" i="28"/>
  <c r="U27" i="28" s="1"/>
  <c r="S26" i="28"/>
  <c r="R26" i="28"/>
  <c r="Q26" i="28"/>
  <c r="P26" i="28"/>
  <c r="E26" i="28"/>
  <c r="V24" i="28"/>
  <c r="O24" i="28"/>
  <c r="N24" i="28"/>
  <c r="M24" i="28"/>
  <c r="L24" i="28"/>
  <c r="K24" i="28"/>
  <c r="J24" i="28"/>
  <c r="I24" i="28"/>
  <c r="S24" i="28" s="1"/>
  <c r="H24" i="28"/>
  <c r="R24" i="28" s="1"/>
  <c r="G24" i="28"/>
  <c r="F24" i="28"/>
  <c r="C24" i="28"/>
  <c r="E24" i="28" s="1"/>
  <c r="B24" i="28"/>
  <c r="T23" i="28"/>
  <c r="S23" i="28"/>
  <c r="R23" i="28"/>
  <c r="Q23" i="28"/>
  <c r="P23" i="28"/>
  <c r="E23" i="28"/>
  <c r="U23" i="28" s="1"/>
  <c r="S22" i="28"/>
  <c r="R22" i="28"/>
  <c r="Q22" i="28"/>
  <c r="P22" i="28"/>
  <c r="E22" i="28"/>
  <c r="S21" i="28"/>
  <c r="R21" i="28"/>
  <c r="Q21" i="28"/>
  <c r="P21" i="28"/>
  <c r="E21" i="28"/>
  <c r="U20" i="28"/>
  <c r="S20" i="28"/>
  <c r="R20" i="28"/>
  <c r="Q20" i="28"/>
  <c r="P20" i="28"/>
  <c r="E20" i="28"/>
  <c r="T20" i="28" s="1"/>
  <c r="S19" i="28"/>
  <c r="R19" i="28"/>
  <c r="Q19" i="28"/>
  <c r="P19" i="28"/>
  <c r="E19" i="28"/>
  <c r="S18" i="28"/>
  <c r="R18" i="28"/>
  <c r="Q18" i="28"/>
  <c r="P18" i="28"/>
  <c r="E18" i="28"/>
  <c r="U18" i="28" s="1"/>
  <c r="U17" i="28"/>
  <c r="S17" i="28"/>
  <c r="R17" i="28"/>
  <c r="Q17" i="28"/>
  <c r="P17" i="28"/>
  <c r="E17" i="28"/>
  <c r="T17" i="28" s="1"/>
  <c r="V15" i="28"/>
  <c r="O15" i="28"/>
  <c r="N15" i="28"/>
  <c r="M15" i="28"/>
  <c r="L15" i="28"/>
  <c r="K15" i="28"/>
  <c r="J15" i="28"/>
  <c r="I15" i="28"/>
  <c r="S15" i="28" s="1"/>
  <c r="H15" i="28"/>
  <c r="R15" i="28" s="1"/>
  <c r="G15" i="28"/>
  <c r="F15" i="28"/>
  <c r="C15" i="28"/>
  <c r="B15" i="28"/>
  <c r="S14" i="28"/>
  <c r="R14" i="28"/>
  <c r="Q14" i="28"/>
  <c r="P14" i="28"/>
  <c r="E14" i="28"/>
  <c r="U14" i="28" s="1"/>
  <c r="U13" i="28"/>
  <c r="S13" i="28"/>
  <c r="R13" i="28"/>
  <c r="Q13" i="28"/>
  <c r="P13" i="28"/>
  <c r="E13" i="28"/>
  <c r="T12" i="28"/>
  <c r="S12" i="28"/>
  <c r="R12" i="28"/>
  <c r="Q12" i="28"/>
  <c r="P12" i="28"/>
  <c r="E12" i="28"/>
  <c r="U12" i="28" s="1"/>
  <c r="T11" i="28"/>
  <c r="S11" i="28"/>
  <c r="R11" i="28"/>
  <c r="Q11" i="28"/>
  <c r="P11" i="28"/>
  <c r="E11" i="28"/>
  <c r="U11" i="28" s="1"/>
  <c r="S10" i="28"/>
  <c r="R10" i="28"/>
  <c r="Q10" i="28"/>
  <c r="P10" i="28"/>
  <c r="E10" i="28"/>
  <c r="S9" i="28"/>
  <c r="R9" i="28"/>
  <c r="Q9" i="28"/>
  <c r="P9" i="28"/>
  <c r="E9" i="28"/>
  <c r="U93" i="27"/>
  <c r="S93" i="27"/>
  <c r="R93" i="27"/>
  <c r="Q93" i="27"/>
  <c r="P93" i="27"/>
  <c r="E93" i="27"/>
  <c r="T93" i="27" s="1"/>
  <c r="S92" i="27"/>
  <c r="R92" i="27"/>
  <c r="Q92" i="27"/>
  <c r="P92" i="27"/>
  <c r="E92" i="27"/>
  <c r="T92" i="27" s="1"/>
  <c r="S91" i="27"/>
  <c r="R91" i="27"/>
  <c r="Q91" i="27"/>
  <c r="P91" i="27"/>
  <c r="E91" i="27"/>
  <c r="U91" i="27" s="1"/>
  <c r="S90" i="27"/>
  <c r="R90" i="27"/>
  <c r="Q90" i="27"/>
  <c r="P90" i="27"/>
  <c r="E90" i="27"/>
  <c r="T90" i="27" s="1"/>
  <c r="U89" i="27"/>
  <c r="T89" i="27"/>
  <c r="S89" i="27"/>
  <c r="R89" i="27"/>
  <c r="Q89" i="27"/>
  <c r="P89" i="27"/>
  <c r="E89" i="27"/>
  <c r="S88" i="27"/>
  <c r="R88" i="27"/>
  <c r="Q88" i="27"/>
  <c r="P88" i="27"/>
  <c r="E88" i="27"/>
  <c r="U88" i="27" s="1"/>
  <c r="S87" i="27"/>
  <c r="R87" i="27"/>
  <c r="Q87" i="27"/>
  <c r="P87" i="27"/>
  <c r="E87" i="27"/>
  <c r="S86" i="27"/>
  <c r="R86" i="27"/>
  <c r="Q86" i="27"/>
  <c r="P86" i="27"/>
  <c r="E86" i="27"/>
  <c r="V72" i="27"/>
  <c r="O72" i="27"/>
  <c r="N72" i="27"/>
  <c r="M72" i="27"/>
  <c r="L72" i="27"/>
  <c r="K72" i="27"/>
  <c r="J72" i="27"/>
  <c r="I72" i="27"/>
  <c r="S72" i="27" s="1"/>
  <c r="H72" i="27"/>
  <c r="R72" i="27" s="1"/>
  <c r="G72" i="27"/>
  <c r="F72" i="27"/>
  <c r="C72" i="27"/>
  <c r="B72" i="27"/>
  <c r="V71" i="27"/>
  <c r="O71" i="27"/>
  <c r="N71" i="27"/>
  <c r="M71" i="27"/>
  <c r="L71" i="27"/>
  <c r="K71" i="27"/>
  <c r="Q71" i="27" s="1"/>
  <c r="J71" i="27"/>
  <c r="I71" i="27"/>
  <c r="S71" i="27" s="1"/>
  <c r="H71" i="27"/>
  <c r="R71" i="27" s="1"/>
  <c r="G71" i="27"/>
  <c r="F71" i="27"/>
  <c r="C71" i="27"/>
  <c r="B71" i="27"/>
  <c r="V70" i="27"/>
  <c r="O70" i="27"/>
  <c r="N70" i="27"/>
  <c r="M70" i="27"/>
  <c r="L70" i="27"/>
  <c r="K70" i="27"/>
  <c r="J70" i="27"/>
  <c r="I70" i="27"/>
  <c r="Q70" i="27" s="1"/>
  <c r="H70" i="27"/>
  <c r="R70" i="27" s="1"/>
  <c r="G70" i="27"/>
  <c r="F70" i="27"/>
  <c r="C70" i="27"/>
  <c r="B70" i="27"/>
  <c r="E70" i="27" s="1"/>
  <c r="S69" i="27"/>
  <c r="R69" i="27"/>
  <c r="Q69" i="27"/>
  <c r="P69" i="27"/>
  <c r="E69" i="27"/>
  <c r="V67" i="27"/>
  <c r="O67" i="27"/>
  <c r="N67" i="27"/>
  <c r="M67" i="27"/>
  <c r="L67" i="27"/>
  <c r="K67" i="27"/>
  <c r="J67" i="27"/>
  <c r="I67" i="27"/>
  <c r="S67" i="27" s="1"/>
  <c r="H67" i="27"/>
  <c r="R67" i="27" s="1"/>
  <c r="G67" i="27"/>
  <c r="F67" i="27"/>
  <c r="C67" i="27"/>
  <c r="B67" i="27"/>
  <c r="V66" i="27"/>
  <c r="O66" i="27"/>
  <c r="N66" i="27"/>
  <c r="M66" i="27"/>
  <c r="L66" i="27"/>
  <c r="K66" i="27"/>
  <c r="J66" i="27"/>
  <c r="I66" i="27"/>
  <c r="S66" i="27" s="1"/>
  <c r="H66" i="27"/>
  <c r="R66" i="27" s="1"/>
  <c r="G66" i="27"/>
  <c r="F66" i="27"/>
  <c r="C66" i="27"/>
  <c r="B66" i="27"/>
  <c r="S65" i="27"/>
  <c r="R65" i="27"/>
  <c r="Q65" i="27"/>
  <c r="P65" i="27"/>
  <c r="E65" i="27"/>
  <c r="U64" i="27"/>
  <c r="T64" i="27"/>
  <c r="S64" i="27"/>
  <c r="R64" i="27"/>
  <c r="Q64" i="27"/>
  <c r="P64" i="27"/>
  <c r="E64" i="27"/>
  <c r="S63" i="27"/>
  <c r="R63" i="27"/>
  <c r="Q63" i="27"/>
  <c r="P63" i="27"/>
  <c r="E63" i="27"/>
  <c r="T63" i="27" s="1"/>
  <c r="S62" i="27"/>
  <c r="R62" i="27"/>
  <c r="Q62" i="27"/>
  <c r="P62" i="27"/>
  <c r="E62" i="27"/>
  <c r="U62" i="27" s="1"/>
  <c r="S61" i="27"/>
  <c r="R61" i="27"/>
  <c r="Q61" i="27"/>
  <c r="P61" i="27"/>
  <c r="E61" i="27"/>
  <c r="T61" i="27" s="1"/>
  <c r="V59" i="27"/>
  <c r="O59" i="27"/>
  <c r="N59" i="27"/>
  <c r="M59" i="27"/>
  <c r="L59" i="27"/>
  <c r="K59" i="27"/>
  <c r="J59" i="27"/>
  <c r="I59" i="27"/>
  <c r="S59" i="27" s="1"/>
  <c r="H59" i="27"/>
  <c r="R59" i="27" s="1"/>
  <c r="G59" i="27"/>
  <c r="F59" i="27"/>
  <c r="C59" i="27"/>
  <c r="B59" i="27"/>
  <c r="S58" i="27"/>
  <c r="R58" i="27"/>
  <c r="Q58" i="27"/>
  <c r="P58" i="27"/>
  <c r="E58" i="27"/>
  <c r="S57" i="27"/>
  <c r="R57" i="27"/>
  <c r="Q57" i="27"/>
  <c r="P57" i="27"/>
  <c r="E57" i="27"/>
  <c r="T57" i="27" s="1"/>
  <c r="S56" i="27"/>
  <c r="R56" i="27"/>
  <c r="Q56" i="27"/>
  <c r="P56" i="27"/>
  <c r="E56" i="27"/>
  <c r="U56" i="27" s="1"/>
  <c r="S55" i="27"/>
  <c r="R55" i="27"/>
  <c r="Q55" i="27"/>
  <c r="P55" i="27"/>
  <c r="E55" i="27"/>
  <c r="V53" i="27"/>
  <c r="O53" i="27"/>
  <c r="N53" i="27"/>
  <c r="M53" i="27"/>
  <c r="L53" i="27"/>
  <c r="K53" i="27"/>
  <c r="J53" i="27"/>
  <c r="I53" i="27"/>
  <c r="S53" i="27" s="1"/>
  <c r="H53" i="27"/>
  <c r="R53" i="27" s="1"/>
  <c r="G53" i="27"/>
  <c r="F53" i="27"/>
  <c r="C53" i="27"/>
  <c r="B53" i="27"/>
  <c r="T52" i="27"/>
  <c r="S52" i="27"/>
  <c r="R52" i="27"/>
  <c r="Q52" i="27"/>
  <c r="P52" i="27"/>
  <c r="E52" i="27"/>
  <c r="U52" i="27" s="1"/>
  <c r="T51" i="27"/>
  <c r="S51" i="27"/>
  <c r="R51" i="27"/>
  <c r="Q51" i="27"/>
  <c r="P51" i="27"/>
  <c r="E51" i="27"/>
  <c r="U51" i="27" s="1"/>
  <c r="S50" i="27"/>
  <c r="R50" i="27"/>
  <c r="Q50" i="27"/>
  <c r="P50" i="27"/>
  <c r="E50" i="27"/>
  <c r="S49" i="27"/>
  <c r="R49" i="27"/>
  <c r="Q49" i="27"/>
  <c r="P49" i="27"/>
  <c r="E49" i="27"/>
  <c r="U48" i="27"/>
  <c r="S48" i="27"/>
  <c r="R48" i="27"/>
  <c r="Q48" i="27"/>
  <c r="P48" i="27"/>
  <c r="E48" i="27"/>
  <c r="T48" i="27" s="1"/>
  <c r="U47" i="27"/>
  <c r="T47" i="27"/>
  <c r="S47" i="27"/>
  <c r="R47" i="27"/>
  <c r="Q47" i="27"/>
  <c r="P47" i="27"/>
  <c r="E47" i="27"/>
  <c r="S46" i="27"/>
  <c r="R46" i="27"/>
  <c r="Q46" i="27"/>
  <c r="P46" i="27"/>
  <c r="E46" i="27"/>
  <c r="U46" i="27" s="1"/>
  <c r="U45" i="27"/>
  <c r="S45" i="27"/>
  <c r="R45" i="27"/>
  <c r="Q45" i="27"/>
  <c r="P45" i="27"/>
  <c r="E45" i="27"/>
  <c r="T45" i="27" s="1"/>
  <c r="U44" i="27"/>
  <c r="T44" i="27"/>
  <c r="S44" i="27"/>
  <c r="R44" i="27"/>
  <c r="Q44" i="27"/>
  <c r="P44" i="27"/>
  <c r="E44" i="27"/>
  <c r="S43" i="27"/>
  <c r="R43" i="27"/>
  <c r="Q43" i="27"/>
  <c r="P43" i="27"/>
  <c r="E43" i="27"/>
  <c r="T43" i="27" s="1"/>
  <c r="S42" i="27"/>
  <c r="R42" i="27"/>
  <c r="Q42" i="27"/>
  <c r="P42" i="27"/>
  <c r="E42" i="27"/>
  <c r="V40" i="27"/>
  <c r="O40" i="27"/>
  <c r="N40" i="27"/>
  <c r="M40" i="27"/>
  <c r="L40" i="27"/>
  <c r="K40" i="27"/>
  <c r="J40" i="27"/>
  <c r="I40" i="27"/>
  <c r="S40" i="27" s="1"/>
  <c r="H40" i="27"/>
  <c r="R40" i="27" s="1"/>
  <c r="G40" i="27"/>
  <c r="F40" i="27"/>
  <c r="C40" i="27"/>
  <c r="E40" i="27" s="1"/>
  <c r="B40" i="27"/>
  <c r="T39" i="27"/>
  <c r="S39" i="27"/>
  <c r="R39" i="27"/>
  <c r="Q39" i="27"/>
  <c r="P39" i="27"/>
  <c r="E39" i="27"/>
  <c r="U39" i="27" s="1"/>
  <c r="S38" i="27"/>
  <c r="R38" i="27"/>
  <c r="Q38" i="27"/>
  <c r="P38" i="27"/>
  <c r="E38" i="27"/>
  <c r="S37" i="27"/>
  <c r="R37" i="27"/>
  <c r="Q37" i="27"/>
  <c r="P37" i="27"/>
  <c r="E37" i="27"/>
  <c r="U36" i="27"/>
  <c r="T36" i="27"/>
  <c r="S36" i="27"/>
  <c r="R36" i="27"/>
  <c r="Q36" i="27"/>
  <c r="P36" i="27"/>
  <c r="E36" i="27"/>
  <c r="S35" i="27"/>
  <c r="R35" i="27"/>
  <c r="Q35" i="27"/>
  <c r="P35" i="27"/>
  <c r="E35" i="27"/>
  <c r="V33" i="27"/>
  <c r="O33" i="27"/>
  <c r="N33" i="27"/>
  <c r="M33" i="27"/>
  <c r="L33" i="27"/>
  <c r="K33" i="27"/>
  <c r="J33" i="27"/>
  <c r="I33" i="27"/>
  <c r="S33" i="27" s="1"/>
  <c r="H33" i="27"/>
  <c r="R33" i="27" s="1"/>
  <c r="G33" i="27"/>
  <c r="F33" i="27"/>
  <c r="C33" i="27"/>
  <c r="B33" i="27"/>
  <c r="S32" i="27"/>
  <c r="R32" i="27"/>
  <c r="Q32" i="27"/>
  <c r="U32" i="27" s="1"/>
  <c r="P32" i="27"/>
  <c r="T32" i="27" s="1"/>
  <c r="E32" i="27"/>
  <c r="V30" i="27"/>
  <c r="O30" i="27"/>
  <c r="N30" i="27"/>
  <c r="M30" i="27"/>
  <c r="L30" i="27"/>
  <c r="K30" i="27"/>
  <c r="J30" i="27"/>
  <c r="I30" i="27"/>
  <c r="S30" i="27" s="1"/>
  <c r="H30" i="27"/>
  <c r="P30" i="27" s="1"/>
  <c r="G30" i="27"/>
  <c r="F30" i="27"/>
  <c r="C30" i="27"/>
  <c r="B30" i="27"/>
  <c r="S29" i="27"/>
  <c r="R29" i="27"/>
  <c r="Q29" i="27"/>
  <c r="P29" i="27"/>
  <c r="E29" i="27"/>
  <c r="S28" i="27"/>
  <c r="R28" i="27"/>
  <c r="Q28" i="27"/>
  <c r="P28" i="27"/>
  <c r="E28" i="27"/>
  <c r="U27" i="27"/>
  <c r="S27" i="27"/>
  <c r="R27" i="27"/>
  <c r="Q27" i="27"/>
  <c r="P27" i="27"/>
  <c r="E27" i="27"/>
  <c r="T27" i="27" s="1"/>
  <c r="S26" i="27"/>
  <c r="R26" i="27"/>
  <c r="Q26" i="27"/>
  <c r="P26" i="27"/>
  <c r="E26" i="27"/>
  <c r="U26" i="27" s="1"/>
  <c r="V24" i="27"/>
  <c r="R24" i="27"/>
  <c r="O24" i="27"/>
  <c r="N24" i="27"/>
  <c r="M24" i="27"/>
  <c r="L24" i="27"/>
  <c r="K24" i="27"/>
  <c r="J24" i="27"/>
  <c r="I24" i="27"/>
  <c r="S24" i="27" s="1"/>
  <c r="H24" i="27"/>
  <c r="G24" i="27"/>
  <c r="F24" i="27"/>
  <c r="C24" i="27"/>
  <c r="E24" i="27" s="1"/>
  <c r="B24" i="27"/>
  <c r="S23" i="27"/>
  <c r="R23" i="27"/>
  <c r="Q23" i="27"/>
  <c r="P23" i="27"/>
  <c r="E23" i="27"/>
  <c r="T23" i="27" s="1"/>
  <c r="T22" i="27"/>
  <c r="S22" i="27"/>
  <c r="R22" i="27"/>
  <c r="Q22" i="27"/>
  <c r="P22" i="27"/>
  <c r="E22" i="27"/>
  <c r="U22" i="27" s="1"/>
  <c r="U21" i="27"/>
  <c r="S21" i="27"/>
  <c r="R21" i="27"/>
  <c r="Q21" i="27"/>
  <c r="P21" i="27"/>
  <c r="E21" i="27"/>
  <c r="T21" i="27" s="1"/>
  <c r="U20" i="27"/>
  <c r="S20" i="27"/>
  <c r="R20" i="27"/>
  <c r="Q20" i="27"/>
  <c r="P20" i="27"/>
  <c r="E20" i="27"/>
  <c r="T20" i="27" s="1"/>
  <c r="S19" i="27"/>
  <c r="R19" i="27"/>
  <c r="Q19" i="27"/>
  <c r="P19" i="27"/>
  <c r="E19" i="27"/>
  <c r="U19" i="27" s="1"/>
  <c r="S18" i="27"/>
  <c r="R18" i="27"/>
  <c r="Q18" i="27"/>
  <c r="P18" i="27"/>
  <c r="E18" i="27"/>
  <c r="S17" i="27"/>
  <c r="R17" i="27"/>
  <c r="Q17" i="27"/>
  <c r="P17" i="27"/>
  <c r="E17" i="27"/>
  <c r="V15" i="27"/>
  <c r="O15" i="27"/>
  <c r="N15" i="27"/>
  <c r="M15" i="27"/>
  <c r="L15" i="27"/>
  <c r="K15" i="27"/>
  <c r="J15" i="27"/>
  <c r="I15" i="27"/>
  <c r="H15" i="27"/>
  <c r="R15" i="27" s="1"/>
  <c r="G15" i="27"/>
  <c r="F15" i="27"/>
  <c r="E15" i="27"/>
  <c r="C15" i="27"/>
  <c r="B15" i="27"/>
  <c r="S14" i="27"/>
  <c r="R14" i="27"/>
  <c r="Q14" i="27"/>
  <c r="P14" i="27"/>
  <c r="E14" i="27"/>
  <c r="S13" i="27"/>
  <c r="R13" i="27"/>
  <c r="Q13" i="27"/>
  <c r="P13" i="27"/>
  <c r="E13" i="27"/>
  <c r="S12" i="27"/>
  <c r="R12" i="27"/>
  <c r="Q12" i="27"/>
  <c r="P12" i="27"/>
  <c r="E12" i="27"/>
  <c r="T12" i="27" s="1"/>
  <c r="S11" i="27"/>
  <c r="R11" i="27"/>
  <c r="Q11" i="27"/>
  <c r="P11" i="27"/>
  <c r="E11" i="27"/>
  <c r="U11" i="27" s="1"/>
  <c r="T10" i="27"/>
  <c r="S10" i="27"/>
  <c r="R10" i="27"/>
  <c r="Q10" i="27"/>
  <c r="P10" i="27"/>
  <c r="E10" i="27"/>
  <c r="U9" i="27"/>
  <c r="S9" i="27"/>
  <c r="R9" i="27"/>
  <c r="Q9" i="27"/>
  <c r="P9" i="27"/>
  <c r="E9" i="27"/>
  <c r="T9" i="27" s="1"/>
  <c r="U93" i="26"/>
  <c r="S93" i="26"/>
  <c r="R93" i="26"/>
  <c r="Q93" i="26"/>
  <c r="P93" i="26"/>
  <c r="E93" i="26"/>
  <c r="T93" i="26" s="1"/>
  <c r="S92" i="26"/>
  <c r="R92" i="26"/>
  <c r="Q92" i="26"/>
  <c r="P92" i="26"/>
  <c r="E92" i="26"/>
  <c r="U92" i="26" s="1"/>
  <c r="S91" i="26"/>
  <c r="R91" i="26"/>
  <c r="Q91" i="26"/>
  <c r="P91" i="26"/>
  <c r="E91" i="26"/>
  <c r="S90" i="26"/>
  <c r="R90" i="26"/>
  <c r="Q90" i="26"/>
  <c r="P90" i="26"/>
  <c r="E90" i="26"/>
  <c r="S89" i="26"/>
  <c r="R89" i="26"/>
  <c r="Q89" i="26"/>
  <c r="P89" i="26"/>
  <c r="E89" i="26"/>
  <c r="T89" i="26" s="1"/>
  <c r="S88" i="26"/>
  <c r="R88" i="26"/>
  <c r="Q88" i="26"/>
  <c r="P88" i="26"/>
  <c r="E88" i="26"/>
  <c r="U88" i="26" s="1"/>
  <c r="T87" i="26"/>
  <c r="S87" i="26"/>
  <c r="R87" i="26"/>
  <c r="Q87" i="26"/>
  <c r="P87" i="26"/>
  <c r="E87" i="26"/>
  <c r="U87" i="26" s="1"/>
  <c r="U86" i="26"/>
  <c r="S86" i="26"/>
  <c r="R86" i="26"/>
  <c r="Q86" i="26"/>
  <c r="P86" i="26"/>
  <c r="E86" i="26"/>
  <c r="T86" i="26" s="1"/>
  <c r="V72" i="26"/>
  <c r="O72" i="26"/>
  <c r="N72" i="26"/>
  <c r="M72" i="26"/>
  <c r="L72" i="26"/>
  <c r="K72" i="26"/>
  <c r="J72" i="26"/>
  <c r="I72" i="26"/>
  <c r="S72" i="26" s="1"/>
  <c r="H72" i="26"/>
  <c r="R72" i="26" s="1"/>
  <c r="G72" i="26"/>
  <c r="F72" i="26"/>
  <c r="C72" i="26"/>
  <c r="B72" i="26"/>
  <c r="V71" i="26"/>
  <c r="O71" i="26"/>
  <c r="N71" i="26"/>
  <c r="M71" i="26"/>
  <c r="L71" i="26"/>
  <c r="K71" i="26"/>
  <c r="J71" i="26"/>
  <c r="I71" i="26"/>
  <c r="S71" i="26" s="1"/>
  <c r="H71" i="26"/>
  <c r="G71" i="26"/>
  <c r="F71" i="26"/>
  <c r="C71" i="26"/>
  <c r="B71" i="26"/>
  <c r="V70" i="26"/>
  <c r="O70" i="26"/>
  <c r="N70" i="26"/>
  <c r="M70" i="26"/>
  <c r="L70" i="26"/>
  <c r="K70" i="26"/>
  <c r="J70" i="26"/>
  <c r="I70" i="26"/>
  <c r="Q70" i="26" s="1"/>
  <c r="H70" i="26"/>
  <c r="R70" i="26" s="1"/>
  <c r="G70" i="26"/>
  <c r="F70" i="26"/>
  <c r="C70" i="26"/>
  <c r="B70" i="26"/>
  <c r="S69" i="26"/>
  <c r="R69" i="26"/>
  <c r="Q69" i="26"/>
  <c r="P69" i="26"/>
  <c r="E69" i="26"/>
  <c r="V67" i="26"/>
  <c r="O67" i="26"/>
  <c r="N67" i="26"/>
  <c r="M67" i="26"/>
  <c r="L67" i="26"/>
  <c r="K67" i="26"/>
  <c r="J67" i="26"/>
  <c r="I67" i="26"/>
  <c r="H67" i="26"/>
  <c r="G67" i="26"/>
  <c r="F67" i="26"/>
  <c r="C67" i="26"/>
  <c r="B67" i="26"/>
  <c r="E67" i="26" s="1"/>
  <c r="V66" i="26"/>
  <c r="O66" i="26"/>
  <c r="N66" i="26"/>
  <c r="M66" i="26"/>
  <c r="L66" i="26"/>
  <c r="K66" i="26"/>
  <c r="J66" i="26"/>
  <c r="I66" i="26"/>
  <c r="S66" i="26" s="1"/>
  <c r="H66" i="26"/>
  <c r="R66" i="26" s="1"/>
  <c r="G66" i="26"/>
  <c r="F66" i="26"/>
  <c r="C66" i="26"/>
  <c r="B66" i="26"/>
  <c r="E66" i="26" s="1"/>
  <c r="S65" i="26"/>
  <c r="R65" i="26"/>
  <c r="Q65" i="26"/>
  <c r="P65" i="26"/>
  <c r="E65" i="26"/>
  <c r="U65" i="26" s="1"/>
  <c r="S64" i="26"/>
  <c r="R64" i="26"/>
  <c r="Q64" i="26"/>
  <c r="P64" i="26"/>
  <c r="E64" i="26"/>
  <c r="U64" i="26" s="1"/>
  <c r="U63" i="26"/>
  <c r="S63" i="26"/>
  <c r="R63" i="26"/>
  <c r="Q63" i="26"/>
  <c r="P63" i="26"/>
  <c r="E63" i="26"/>
  <c r="T63" i="26" s="1"/>
  <c r="S62" i="26"/>
  <c r="R62" i="26"/>
  <c r="Q62" i="26"/>
  <c r="P62" i="26"/>
  <c r="E62" i="26"/>
  <c r="S61" i="26"/>
  <c r="R61" i="26"/>
  <c r="Q61" i="26"/>
  <c r="P61" i="26"/>
  <c r="E61" i="26"/>
  <c r="U61" i="26" s="1"/>
  <c r="V59" i="26"/>
  <c r="O59" i="26"/>
  <c r="N59" i="26"/>
  <c r="M59" i="26"/>
  <c r="L59" i="26"/>
  <c r="K59" i="26"/>
  <c r="J59" i="26"/>
  <c r="I59" i="26"/>
  <c r="H59" i="26"/>
  <c r="G59" i="26"/>
  <c r="F59" i="26"/>
  <c r="C59" i="26"/>
  <c r="B59" i="26"/>
  <c r="S58" i="26"/>
  <c r="R58" i="26"/>
  <c r="Q58" i="26"/>
  <c r="P58" i="26"/>
  <c r="E58" i="26"/>
  <c r="S57" i="26"/>
  <c r="R57" i="26"/>
  <c r="Q57" i="26"/>
  <c r="P57" i="26"/>
  <c r="E57" i="26"/>
  <c r="U57" i="26" s="1"/>
  <c r="U56" i="26"/>
  <c r="S56" i="26"/>
  <c r="R56" i="26"/>
  <c r="Q56" i="26"/>
  <c r="P56" i="26"/>
  <c r="E56" i="26"/>
  <c r="T56" i="26" s="1"/>
  <c r="T55" i="26"/>
  <c r="S55" i="26"/>
  <c r="R55" i="26"/>
  <c r="Q55" i="26"/>
  <c r="P55" i="26"/>
  <c r="E55" i="26"/>
  <c r="U55" i="26" s="1"/>
  <c r="V53" i="26"/>
  <c r="O53" i="26"/>
  <c r="N53" i="26"/>
  <c r="M53" i="26"/>
  <c r="L53" i="26"/>
  <c r="K53" i="26"/>
  <c r="J53" i="26"/>
  <c r="I53" i="26"/>
  <c r="S53" i="26" s="1"/>
  <c r="H53" i="26"/>
  <c r="G53" i="26"/>
  <c r="F53" i="26"/>
  <c r="C53" i="26"/>
  <c r="B53" i="26"/>
  <c r="S52" i="26"/>
  <c r="R52" i="26"/>
  <c r="Q52" i="26"/>
  <c r="P52" i="26"/>
  <c r="E52" i="26"/>
  <c r="T51" i="26"/>
  <c r="S51" i="26"/>
  <c r="R51" i="26"/>
  <c r="Q51" i="26"/>
  <c r="P51" i="26"/>
  <c r="E51" i="26"/>
  <c r="U51" i="26" s="1"/>
  <c r="S50" i="26"/>
  <c r="R50" i="26"/>
  <c r="Q50" i="26"/>
  <c r="P50" i="26"/>
  <c r="E50" i="26"/>
  <c r="T50" i="26" s="1"/>
  <c r="S49" i="26"/>
  <c r="R49" i="26"/>
  <c r="Q49" i="26"/>
  <c r="P49" i="26"/>
  <c r="E49" i="26"/>
  <c r="U49" i="26" s="1"/>
  <c r="S48" i="26"/>
  <c r="R48" i="26"/>
  <c r="Q48" i="26"/>
  <c r="P48" i="26"/>
  <c r="E48" i="26"/>
  <c r="U48" i="26" s="1"/>
  <c r="S47" i="26"/>
  <c r="R47" i="26"/>
  <c r="Q47" i="26"/>
  <c r="P47" i="26"/>
  <c r="E47" i="26"/>
  <c r="T47" i="26" s="1"/>
  <c r="S46" i="26"/>
  <c r="R46" i="26"/>
  <c r="Q46" i="26"/>
  <c r="P46" i="26"/>
  <c r="E46" i="26"/>
  <c r="S45" i="26"/>
  <c r="R45" i="26"/>
  <c r="Q45" i="26"/>
  <c r="P45" i="26"/>
  <c r="E45" i="26"/>
  <c r="U44" i="26"/>
  <c r="S44" i="26"/>
  <c r="R44" i="26"/>
  <c r="Q44" i="26"/>
  <c r="P44" i="26"/>
  <c r="E44" i="26"/>
  <c r="T44" i="26" s="1"/>
  <c r="S43" i="26"/>
  <c r="R43" i="26"/>
  <c r="Q43" i="26"/>
  <c r="P43" i="26"/>
  <c r="E43" i="26"/>
  <c r="U43" i="26" s="1"/>
  <c r="S42" i="26"/>
  <c r="R42" i="26"/>
  <c r="Q42" i="26"/>
  <c r="P42" i="26"/>
  <c r="E42" i="26"/>
  <c r="T42" i="26" s="1"/>
  <c r="V40" i="26"/>
  <c r="O40" i="26"/>
  <c r="N40" i="26"/>
  <c r="M40" i="26"/>
  <c r="L40" i="26"/>
  <c r="K40" i="26"/>
  <c r="Q40" i="26" s="1"/>
  <c r="J40" i="26"/>
  <c r="I40" i="26"/>
  <c r="S40" i="26" s="1"/>
  <c r="H40" i="26"/>
  <c r="R40" i="26" s="1"/>
  <c r="G40" i="26"/>
  <c r="F40" i="26"/>
  <c r="C40" i="26"/>
  <c r="B40" i="26"/>
  <c r="E40" i="26" s="1"/>
  <c r="T39" i="26"/>
  <c r="S39" i="26"/>
  <c r="R39" i="26"/>
  <c r="Q39" i="26"/>
  <c r="P39" i="26"/>
  <c r="E39" i="26"/>
  <c r="U39" i="26" s="1"/>
  <c r="S38" i="26"/>
  <c r="R38" i="26"/>
  <c r="Q38" i="26"/>
  <c r="P38" i="26"/>
  <c r="E38" i="26"/>
  <c r="T38" i="26" s="1"/>
  <c r="S37" i="26"/>
  <c r="R37" i="26"/>
  <c r="Q37" i="26"/>
  <c r="P37" i="26"/>
  <c r="E37" i="26"/>
  <c r="U37" i="26" s="1"/>
  <c r="S36" i="26"/>
  <c r="R36" i="26"/>
  <c r="Q36" i="26"/>
  <c r="P36" i="26"/>
  <c r="E36" i="26"/>
  <c r="U36" i="26" s="1"/>
  <c r="S35" i="26"/>
  <c r="R35" i="26"/>
  <c r="Q35" i="26"/>
  <c r="P35" i="26"/>
  <c r="E35" i="26"/>
  <c r="U35" i="26" s="1"/>
  <c r="V33" i="26"/>
  <c r="S33" i="26"/>
  <c r="O33" i="26"/>
  <c r="N33" i="26"/>
  <c r="M33" i="26"/>
  <c r="L33" i="26"/>
  <c r="K33" i="26"/>
  <c r="J33" i="26"/>
  <c r="I33" i="26"/>
  <c r="H33" i="26"/>
  <c r="R33" i="26" s="1"/>
  <c r="G33" i="26"/>
  <c r="F33" i="26"/>
  <c r="C33" i="26"/>
  <c r="B33" i="26"/>
  <c r="S32" i="26"/>
  <c r="R32" i="26"/>
  <c r="Q32" i="26"/>
  <c r="P32" i="26"/>
  <c r="E32" i="26"/>
  <c r="V30" i="26"/>
  <c r="O30" i="26"/>
  <c r="N30" i="26"/>
  <c r="M30" i="26"/>
  <c r="L30" i="26"/>
  <c r="K30" i="26"/>
  <c r="J30" i="26"/>
  <c r="I30" i="26"/>
  <c r="S30" i="26" s="1"/>
  <c r="H30" i="26"/>
  <c r="R30" i="26" s="1"/>
  <c r="G30" i="26"/>
  <c r="F30" i="26"/>
  <c r="C30" i="26"/>
  <c r="B30" i="26"/>
  <c r="E30" i="26" s="1"/>
  <c r="S29" i="26"/>
  <c r="R29" i="26"/>
  <c r="Q29" i="26"/>
  <c r="P29" i="26"/>
  <c r="E29" i="26"/>
  <c r="U29" i="26" s="1"/>
  <c r="S28" i="26"/>
  <c r="R28" i="26"/>
  <c r="Q28" i="26"/>
  <c r="P28" i="26"/>
  <c r="E28" i="26"/>
  <c r="U28" i="26" s="1"/>
  <c r="U27" i="26"/>
  <c r="S27" i="26"/>
  <c r="R27" i="26"/>
  <c r="Q27" i="26"/>
  <c r="P27" i="26"/>
  <c r="E27" i="26"/>
  <c r="T27" i="26" s="1"/>
  <c r="S26" i="26"/>
  <c r="R26" i="26"/>
  <c r="Q26" i="26"/>
  <c r="P26" i="26"/>
  <c r="E26" i="26"/>
  <c r="V24" i="26"/>
  <c r="O24" i="26"/>
  <c r="N24" i="26"/>
  <c r="M24" i="26"/>
  <c r="L24" i="26"/>
  <c r="K24" i="26"/>
  <c r="J24" i="26"/>
  <c r="I24" i="26"/>
  <c r="S24" i="26" s="1"/>
  <c r="H24" i="26"/>
  <c r="G24" i="26"/>
  <c r="F24" i="26"/>
  <c r="E24" i="26"/>
  <c r="C24" i="26"/>
  <c r="B24" i="26"/>
  <c r="S23" i="26"/>
  <c r="R23" i="26"/>
  <c r="Q23" i="26"/>
  <c r="P23" i="26"/>
  <c r="E23" i="26"/>
  <c r="S22" i="26"/>
  <c r="R22" i="26"/>
  <c r="Q22" i="26"/>
  <c r="P22" i="26"/>
  <c r="E22" i="26"/>
  <c r="U21" i="26"/>
  <c r="S21" i="26"/>
  <c r="R21" i="26"/>
  <c r="Q21" i="26"/>
  <c r="P21" i="26"/>
  <c r="E21" i="26"/>
  <c r="T21" i="26" s="1"/>
  <c r="S20" i="26"/>
  <c r="R20" i="26"/>
  <c r="Q20" i="26"/>
  <c r="P20" i="26"/>
  <c r="E20" i="26"/>
  <c r="T20" i="26" s="1"/>
  <c r="S19" i="26"/>
  <c r="R19" i="26"/>
  <c r="Q19" i="26"/>
  <c r="P19" i="26"/>
  <c r="E19" i="26"/>
  <c r="U18" i="26"/>
  <c r="S18" i="26"/>
  <c r="R18" i="26"/>
  <c r="Q18" i="26"/>
  <c r="P18" i="26"/>
  <c r="E18" i="26"/>
  <c r="T18" i="26" s="1"/>
  <c r="S17" i="26"/>
  <c r="R17" i="26"/>
  <c r="Q17" i="26"/>
  <c r="P17" i="26"/>
  <c r="E17" i="26"/>
  <c r="U17" i="26" s="1"/>
  <c r="V15" i="26"/>
  <c r="O15" i="26"/>
  <c r="N15" i="26"/>
  <c r="M15" i="26"/>
  <c r="L15" i="26"/>
  <c r="K15" i="26"/>
  <c r="J15" i="26"/>
  <c r="I15" i="26"/>
  <c r="S15" i="26" s="1"/>
  <c r="H15" i="26"/>
  <c r="R15" i="26" s="1"/>
  <c r="G15" i="26"/>
  <c r="F15" i="26"/>
  <c r="C15" i="26"/>
  <c r="B15" i="26"/>
  <c r="S14" i="26"/>
  <c r="R14" i="26"/>
  <c r="Q14" i="26"/>
  <c r="P14" i="26"/>
  <c r="E14" i="26"/>
  <c r="S13" i="26"/>
  <c r="R13" i="26"/>
  <c r="Q13" i="26"/>
  <c r="P13" i="26"/>
  <c r="E13" i="26"/>
  <c r="U13" i="26" s="1"/>
  <c r="S12" i="26"/>
  <c r="R12" i="26"/>
  <c r="Q12" i="26"/>
  <c r="P12" i="26"/>
  <c r="E12" i="26"/>
  <c r="U12" i="26" s="1"/>
  <c r="S11" i="26"/>
  <c r="R11" i="26"/>
  <c r="Q11" i="26"/>
  <c r="P11" i="26"/>
  <c r="E11" i="26"/>
  <c r="S10" i="26"/>
  <c r="R10" i="26"/>
  <c r="Q10" i="26"/>
  <c r="P10" i="26"/>
  <c r="E10" i="26"/>
  <c r="S9" i="26"/>
  <c r="R9" i="26"/>
  <c r="Q9" i="26"/>
  <c r="P9" i="26"/>
  <c r="E9" i="26"/>
  <c r="U9" i="26" s="1"/>
  <c r="S93" i="25"/>
  <c r="R93" i="25"/>
  <c r="Q93" i="25"/>
  <c r="P93" i="25"/>
  <c r="E93" i="25"/>
  <c r="U93" i="25" s="1"/>
  <c r="S92" i="25"/>
  <c r="R92" i="25"/>
  <c r="Q92" i="25"/>
  <c r="P92" i="25"/>
  <c r="E92" i="25"/>
  <c r="U91" i="25"/>
  <c r="T91" i="25"/>
  <c r="S91" i="25"/>
  <c r="R91" i="25"/>
  <c r="Q91" i="25"/>
  <c r="P91" i="25"/>
  <c r="E91" i="25"/>
  <c r="S90" i="25"/>
  <c r="R90" i="25"/>
  <c r="Q90" i="25"/>
  <c r="P90" i="25"/>
  <c r="E90" i="25"/>
  <c r="U90" i="25" s="1"/>
  <c r="S89" i="25"/>
  <c r="R89" i="25"/>
  <c r="Q89" i="25"/>
  <c r="P89" i="25"/>
  <c r="E89" i="25"/>
  <c r="U89" i="25" s="1"/>
  <c r="U88" i="25"/>
  <c r="S88" i="25"/>
  <c r="R88" i="25"/>
  <c r="Q88" i="25"/>
  <c r="P88" i="25"/>
  <c r="E88" i="25"/>
  <c r="T88" i="25" s="1"/>
  <c r="S87" i="25"/>
  <c r="R87" i="25"/>
  <c r="Q87" i="25"/>
  <c r="P87" i="25"/>
  <c r="E87" i="25"/>
  <c r="S86" i="25"/>
  <c r="R86" i="25"/>
  <c r="Q86" i="25"/>
  <c r="P86" i="25"/>
  <c r="E86" i="25"/>
  <c r="T86" i="25" s="1"/>
  <c r="V72" i="25"/>
  <c r="O72" i="25"/>
  <c r="N72" i="25"/>
  <c r="M72" i="25"/>
  <c r="L72" i="25"/>
  <c r="K72" i="25"/>
  <c r="J72" i="25"/>
  <c r="I72" i="25"/>
  <c r="H72" i="25"/>
  <c r="R72" i="25" s="1"/>
  <c r="G72" i="25"/>
  <c r="F72" i="25"/>
  <c r="C72" i="25"/>
  <c r="B72" i="25"/>
  <c r="V71" i="25"/>
  <c r="S71" i="25"/>
  <c r="O71" i="25"/>
  <c r="N71" i="25"/>
  <c r="M71" i="25"/>
  <c r="L71" i="25"/>
  <c r="K71" i="25"/>
  <c r="J71" i="25"/>
  <c r="I71" i="25"/>
  <c r="H71" i="25"/>
  <c r="R71" i="25" s="1"/>
  <c r="G71" i="25"/>
  <c r="F71" i="25"/>
  <c r="C71" i="25"/>
  <c r="B71" i="25"/>
  <c r="E71" i="25" s="1"/>
  <c r="V70" i="25"/>
  <c r="O70" i="25"/>
  <c r="N70" i="25"/>
  <c r="M70" i="25"/>
  <c r="L70" i="25"/>
  <c r="K70" i="25"/>
  <c r="J70" i="25"/>
  <c r="I70" i="25"/>
  <c r="S70" i="25" s="1"/>
  <c r="H70" i="25"/>
  <c r="R70" i="25" s="1"/>
  <c r="G70" i="25"/>
  <c r="F70" i="25"/>
  <c r="E70" i="25"/>
  <c r="C70" i="25"/>
  <c r="B70" i="25"/>
  <c r="S69" i="25"/>
  <c r="R69" i="25"/>
  <c r="Q69" i="25"/>
  <c r="P69" i="25"/>
  <c r="E69" i="25"/>
  <c r="U69" i="25" s="1"/>
  <c r="V67" i="25"/>
  <c r="O67" i="25"/>
  <c r="N67" i="25"/>
  <c r="M67" i="25"/>
  <c r="L67" i="25"/>
  <c r="K67" i="25"/>
  <c r="J67" i="25"/>
  <c r="I67" i="25"/>
  <c r="S67" i="25" s="1"/>
  <c r="H67" i="25"/>
  <c r="G67" i="25"/>
  <c r="F67" i="25"/>
  <c r="C67" i="25"/>
  <c r="B67" i="25"/>
  <c r="V66" i="25"/>
  <c r="S66" i="25"/>
  <c r="O66" i="25"/>
  <c r="N66" i="25"/>
  <c r="M66" i="25"/>
  <c r="L66" i="25"/>
  <c r="K66" i="25"/>
  <c r="J66" i="25"/>
  <c r="I66" i="25"/>
  <c r="H66" i="25"/>
  <c r="P66" i="25" s="1"/>
  <c r="G66" i="25"/>
  <c r="F66" i="25"/>
  <c r="C66" i="25"/>
  <c r="B66" i="25"/>
  <c r="E66" i="25" s="1"/>
  <c r="S65" i="25"/>
  <c r="R65" i="25"/>
  <c r="Q65" i="25"/>
  <c r="P65" i="25"/>
  <c r="E65" i="25"/>
  <c r="T65" i="25" s="1"/>
  <c r="U64" i="25"/>
  <c r="S64" i="25"/>
  <c r="R64" i="25"/>
  <c r="Q64" i="25"/>
  <c r="P64" i="25"/>
  <c r="E64" i="25"/>
  <c r="T64" i="25" s="1"/>
  <c r="U63" i="25"/>
  <c r="T63" i="25"/>
  <c r="S63" i="25"/>
  <c r="R63" i="25"/>
  <c r="Q63" i="25"/>
  <c r="P63" i="25"/>
  <c r="E63" i="25"/>
  <c r="T62" i="25"/>
  <c r="S62" i="25"/>
  <c r="R62" i="25"/>
  <c r="Q62" i="25"/>
  <c r="P62" i="25"/>
  <c r="E62" i="25"/>
  <c r="U62" i="25" s="1"/>
  <c r="S61" i="25"/>
  <c r="R61" i="25"/>
  <c r="Q61" i="25"/>
  <c r="P61" i="25"/>
  <c r="E61" i="25"/>
  <c r="U61" i="25" s="1"/>
  <c r="V59" i="25"/>
  <c r="O59" i="25"/>
  <c r="N59" i="25"/>
  <c r="M59" i="25"/>
  <c r="L59" i="25"/>
  <c r="K59" i="25"/>
  <c r="J59" i="25"/>
  <c r="I59" i="25"/>
  <c r="S59" i="25" s="1"/>
  <c r="H59" i="25"/>
  <c r="R59" i="25" s="1"/>
  <c r="G59" i="25"/>
  <c r="F59" i="25"/>
  <c r="C59" i="25"/>
  <c r="B59" i="25"/>
  <c r="U58" i="25"/>
  <c r="T58" i="25"/>
  <c r="S58" i="25"/>
  <c r="R58" i="25"/>
  <c r="Q58" i="25"/>
  <c r="P58" i="25"/>
  <c r="E58" i="25"/>
  <c r="S57" i="25"/>
  <c r="R57" i="25"/>
  <c r="Q57" i="25"/>
  <c r="P57" i="25"/>
  <c r="E57" i="25"/>
  <c r="U57" i="25" s="1"/>
  <c r="S56" i="25"/>
  <c r="R56" i="25"/>
  <c r="Q56" i="25"/>
  <c r="P56" i="25"/>
  <c r="E56" i="25"/>
  <c r="U56" i="25" s="1"/>
  <c r="U55" i="25"/>
  <c r="S55" i="25"/>
  <c r="R55" i="25"/>
  <c r="Q55" i="25"/>
  <c r="P55" i="25"/>
  <c r="E55" i="25"/>
  <c r="T55" i="25" s="1"/>
  <c r="V53" i="25"/>
  <c r="S53" i="25"/>
  <c r="O53" i="25"/>
  <c r="N53" i="25"/>
  <c r="M53" i="25"/>
  <c r="L53" i="25"/>
  <c r="K53" i="25"/>
  <c r="J53" i="25"/>
  <c r="I53" i="25"/>
  <c r="H53" i="25"/>
  <c r="R53" i="25" s="1"/>
  <c r="G53" i="25"/>
  <c r="F53" i="25"/>
  <c r="C53" i="25"/>
  <c r="B53" i="25"/>
  <c r="S52" i="25"/>
  <c r="R52" i="25"/>
  <c r="Q52" i="25"/>
  <c r="P52" i="25"/>
  <c r="E52" i="25"/>
  <c r="U52" i="25" s="1"/>
  <c r="S51" i="25"/>
  <c r="R51" i="25"/>
  <c r="Q51" i="25"/>
  <c r="P51" i="25"/>
  <c r="E51" i="25"/>
  <c r="T51" i="25" s="1"/>
  <c r="S50" i="25"/>
  <c r="R50" i="25"/>
  <c r="Q50" i="25"/>
  <c r="P50" i="25"/>
  <c r="E50" i="25"/>
  <c r="S49" i="25"/>
  <c r="R49" i="25"/>
  <c r="Q49" i="25"/>
  <c r="P49" i="25"/>
  <c r="E49" i="25"/>
  <c r="T49" i="25" s="1"/>
  <c r="U48" i="25"/>
  <c r="S48" i="25"/>
  <c r="R48" i="25"/>
  <c r="Q48" i="25"/>
  <c r="P48" i="25"/>
  <c r="E48" i="25"/>
  <c r="T48" i="25" s="1"/>
  <c r="S47" i="25"/>
  <c r="R47" i="25"/>
  <c r="Q47" i="25"/>
  <c r="P47" i="25"/>
  <c r="E47" i="25"/>
  <c r="U47" i="25" s="1"/>
  <c r="S46" i="25"/>
  <c r="R46" i="25"/>
  <c r="Q46" i="25"/>
  <c r="P46" i="25"/>
  <c r="E46" i="25"/>
  <c r="U46" i="25" s="1"/>
  <c r="S45" i="25"/>
  <c r="R45" i="25"/>
  <c r="Q45" i="25"/>
  <c r="P45" i="25"/>
  <c r="E45" i="25"/>
  <c r="U45" i="25" s="1"/>
  <c r="S44" i="25"/>
  <c r="R44" i="25"/>
  <c r="Q44" i="25"/>
  <c r="P44" i="25"/>
  <c r="E44" i="25"/>
  <c r="U44" i="25" s="1"/>
  <c r="S43" i="25"/>
  <c r="R43" i="25"/>
  <c r="Q43" i="25"/>
  <c r="P43" i="25"/>
  <c r="E43" i="25"/>
  <c r="S42" i="25"/>
  <c r="R42" i="25"/>
  <c r="Q42" i="25"/>
  <c r="P42" i="25"/>
  <c r="E42" i="25"/>
  <c r="V40" i="25"/>
  <c r="S40" i="25"/>
  <c r="O40" i="25"/>
  <c r="N40" i="25"/>
  <c r="M40" i="25"/>
  <c r="L40" i="25"/>
  <c r="K40" i="25"/>
  <c r="J40" i="25"/>
  <c r="I40" i="25"/>
  <c r="Q40" i="25" s="1"/>
  <c r="H40" i="25"/>
  <c r="P40" i="25" s="1"/>
  <c r="G40" i="25"/>
  <c r="F40" i="25"/>
  <c r="C40" i="25"/>
  <c r="B40" i="25"/>
  <c r="E40" i="25" s="1"/>
  <c r="S39" i="25"/>
  <c r="R39" i="25"/>
  <c r="Q39" i="25"/>
  <c r="P39" i="25"/>
  <c r="E39" i="25"/>
  <c r="T39" i="25" s="1"/>
  <c r="S38" i="25"/>
  <c r="R38" i="25"/>
  <c r="Q38" i="25"/>
  <c r="P38" i="25"/>
  <c r="E38" i="25"/>
  <c r="S37" i="25"/>
  <c r="R37" i="25"/>
  <c r="Q37" i="25"/>
  <c r="P37" i="25"/>
  <c r="E37" i="25"/>
  <c r="T37" i="25" s="1"/>
  <c r="S36" i="25"/>
  <c r="R36" i="25"/>
  <c r="Q36" i="25"/>
  <c r="P36" i="25"/>
  <c r="E36" i="25"/>
  <c r="T36" i="25" s="1"/>
  <c r="T35" i="25"/>
  <c r="S35" i="25"/>
  <c r="R35" i="25"/>
  <c r="Q35" i="25"/>
  <c r="U35" i="25" s="1"/>
  <c r="P35" i="25"/>
  <c r="E35" i="25"/>
  <c r="V33" i="25"/>
  <c r="O33" i="25"/>
  <c r="N33" i="25"/>
  <c r="M33" i="25"/>
  <c r="L33" i="25"/>
  <c r="K33" i="25"/>
  <c r="J33" i="25"/>
  <c r="I33" i="25"/>
  <c r="H33" i="25"/>
  <c r="R33" i="25" s="1"/>
  <c r="G33" i="25"/>
  <c r="F33" i="25"/>
  <c r="C33" i="25"/>
  <c r="B33" i="25"/>
  <c r="S32" i="25"/>
  <c r="R32" i="25"/>
  <c r="Q32" i="25"/>
  <c r="P32" i="25"/>
  <c r="E32" i="25"/>
  <c r="V30" i="25"/>
  <c r="O30" i="25"/>
  <c r="N30" i="25"/>
  <c r="M30" i="25"/>
  <c r="L30" i="25"/>
  <c r="K30" i="25"/>
  <c r="J30" i="25"/>
  <c r="I30" i="25"/>
  <c r="S30" i="25" s="1"/>
  <c r="H30" i="25"/>
  <c r="G30" i="25"/>
  <c r="F30" i="25"/>
  <c r="C30" i="25"/>
  <c r="B30" i="25"/>
  <c r="E30" i="25" s="1"/>
  <c r="S29" i="25"/>
  <c r="R29" i="25"/>
  <c r="Q29" i="25"/>
  <c r="P29" i="25"/>
  <c r="E29" i="25"/>
  <c r="T29" i="25" s="1"/>
  <c r="S28" i="25"/>
  <c r="R28" i="25"/>
  <c r="Q28" i="25"/>
  <c r="P28" i="25"/>
  <c r="E28" i="25"/>
  <c r="U28" i="25" s="1"/>
  <c r="S27" i="25"/>
  <c r="R27" i="25"/>
  <c r="Q27" i="25"/>
  <c r="P27" i="25"/>
  <c r="E27" i="25"/>
  <c r="U26" i="25"/>
  <c r="T26" i="25"/>
  <c r="S26" i="25"/>
  <c r="R26" i="25"/>
  <c r="Q26" i="25"/>
  <c r="P26" i="25"/>
  <c r="E26" i="25"/>
  <c r="V24" i="25"/>
  <c r="O24" i="25"/>
  <c r="N24" i="25"/>
  <c r="M24" i="25"/>
  <c r="L24" i="25"/>
  <c r="K24" i="25"/>
  <c r="J24" i="25"/>
  <c r="I24" i="25"/>
  <c r="S24" i="25" s="1"/>
  <c r="H24" i="25"/>
  <c r="P24" i="25" s="1"/>
  <c r="G24" i="25"/>
  <c r="F24" i="25"/>
  <c r="C24" i="25"/>
  <c r="B24" i="25"/>
  <c r="E24" i="25" s="1"/>
  <c r="U23" i="25"/>
  <c r="S23" i="25"/>
  <c r="R23" i="25"/>
  <c r="Q23" i="25"/>
  <c r="P23" i="25"/>
  <c r="E23" i="25"/>
  <c r="T23" i="25" s="1"/>
  <c r="S22" i="25"/>
  <c r="R22" i="25"/>
  <c r="Q22" i="25"/>
  <c r="P22" i="25"/>
  <c r="E22" i="25"/>
  <c r="U22" i="25" s="1"/>
  <c r="S21" i="25"/>
  <c r="R21" i="25"/>
  <c r="Q21" i="25"/>
  <c r="P21" i="25"/>
  <c r="E21" i="25"/>
  <c r="U21" i="25" s="1"/>
  <c r="S20" i="25"/>
  <c r="R20" i="25"/>
  <c r="Q20" i="25"/>
  <c r="P20" i="25"/>
  <c r="E20" i="25"/>
  <c r="U20" i="25" s="1"/>
  <c r="S19" i="25"/>
  <c r="R19" i="25"/>
  <c r="Q19" i="25"/>
  <c r="P19" i="25"/>
  <c r="E19" i="25"/>
  <c r="T19" i="25" s="1"/>
  <c r="S18" i="25"/>
  <c r="R18" i="25"/>
  <c r="Q18" i="25"/>
  <c r="P18" i="25"/>
  <c r="E18" i="25"/>
  <c r="S17" i="25"/>
  <c r="R17" i="25"/>
  <c r="Q17" i="25"/>
  <c r="P17" i="25"/>
  <c r="E17" i="25"/>
  <c r="T17" i="25" s="1"/>
  <c r="V15" i="25"/>
  <c r="O15" i="25"/>
  <c r="N15" i="25"/>
  <c r="M15" i="25"/>
  <c r="L15" i="25"/>
  <c r="K15" i="25"/>
  <c r="J15" i="25"/>
  <c r="I15" i="25"/>
  <c r="H15" i="25"/>
  <c r="G15" i="25"/>
  <c r="F15" i="25"/>
  <c r="C15" i="25"/>
  <c r="E15" i="25" s="1"/>
  <c r="B15" i="25"/>
  <c r="S14" i="25"/>
  <c r="R14" i="25"/>
  <c r="Q14" i="25"/>
  <c r="P14" i="25"/>
  <c r="E14" i="25"/>
  <c r="S13" i="25"/>
  <c r="R13" i="25"/>
  <c r="Q13" i="25"/>
  <c r="P13" i="25"/>
  <c r="E13" i="25"/>
  <c r="T13" i="25" s="1"/>
  <c r="S12" i="25"/>
  <c r="R12" i="25"/>
  <c r="Q12" i="25"/>
  <c r="P12" i="25"/>
  <c r="E12" i="25"/>
  <c r="T12" i="25" s="1"/>
  <c r="S11" i="25"/>
  <c r="R11" i="25"/>
  <c r="Q11" i="25"/>
  <c r="P11" i="25"/>
  <c r="E11" i="25"/>
  <c r="U11" i="25" s="1"/>
  <c r="S10" i="25"/>
  <c r="R10" i="25"/>
  <c r="Q10" i="25"/>
  <c r="U10" i="25" s="1"/>
  <c r="P10" i="25"/>
  <c r="T10" i="25" s="1"/>
  <c r="E10" i="25"/>
  <c r="S9" i="25"/>
  <c r="R9" i="25"/>
  <c r="Q9" i="25"/>
  <c r="P9" i="25"/>
  <c r="E9" i="25"/>
  <c r="U9" i="25" s="1"/>
  <c r="S93" i="24"/>
  <c r="R93" i="24"/>
  <c r="Q93" i="24"/>
  <c r="P93" i="24"/>
  <c r="E93" i="24"/>
  <c r="U93" i="24" s="1"/>
  <c r="U92" i="24"/>
  <c r="S92" i="24"/>
  <c r="R92" i="24"/>
  <c r="Q92" i="24"/>
  <c r="P92" i="24"/>
  <c r="E92" i="24"/>
  <c r="T92" i="24" s="1"/>
  <c r="S91" i="24"/>
  <c r="R91" i="24"/>
  <c r="Q91" i="24"/>
  <c r="P91" i="24"/>
  <c r="E91" i="24"/>
  <c r="S90" i="24"/>
  <c r="R90" i="24"/>
  <c r="Q90" i="24"/>
  <c r="P90" i="24"/>
  <c r="E90" i="24"/>
  <c r="T90" i="24" s="1"/>
  <c r="U89" i="24"/>
  <c r="S89" i="24"/>
  <c r="R89" i="24"/>
  <c r="Q89" i="24"/>
  <c r="P89" i="24"/>
  <c r="E89" i="24"/>
  <c r="T89" i="24" s="1"/>
  <c r="U88" i="24"/>
  <c r="T88" i="24"/>
  <c r="S88" i="24"/>
  <c r="R88" i="24"/>
  <c r="Q88" i="24"/>
  <c r="P88" i="24"/>
  <c r="E88" i="24"/>
  <c r="T87" i="24"/>
  <c r="S87" i="24"/>
  <c r="R87" i="24"/>
  <c r="Q87" i="24"/>
  <c r="P87" i="24"/>
  <c r="E87" i="24"/>
  <c r="U87" i="24" s="1"/>
  <c r="S86" i="24"/>
  <c r="R86" i="24"/>
  <c r="Q86" i="24"/>
  <c r="P86" i="24"/>
  <c r="E86" i="24"/>
  <c r="U86" i="24" s="1"/>
  <c r="V72" i="24"/>
  <c r="O72" i="24"/>
  <c r="N72" i="24"/>
  <c r="M72" i="24"/>
  <c r="L72" i="24"/>
  <c r="K72" i="24"/>
  <c r="J72" i="24"/>
  <c r="I72" i="24"/>
  <c r="S72" i="24" s="1"/>
  <c r="H72" i="24"/>
  <c r="R72" i="24" s="1"/>
  <c r="G72" i="24"/>
  <c r="F72" i="24"/>
  <c r="C72" i="24"/>
  <c r="B72" i="24"/>
  <c r="V71" i="24"/>
  <c r="O71" i="24"/>
  <c r="N71" i="24"/>
  <c r="M71" i="24"/>
  <c r="L71" i="24"/>
  <c r="K71" i="24"/>
  <c r="J71" i="24"/>
  <c r="I71" i="24"/>
  <c r="Q71" i="24" s="1"/>
  <c r="H71" i="24"/>
  <c r="G71" i="24"/>
  <c r="F71" i="24"/>
  <c r="C71" i="24"/>
  <c r="B71" i="24"/>
  <c r="E71" i="24" s="1"/>
  <c r="V70" i="24"/>
  <c r="O70" i="24"/>
  <c r="N70" i="24"/>
  <c r="M70" i="24"/>
  <c r="L70" i="24"/>
  <c r="K70" i="24"/>
  <c r="J70" i="24"/>
  <c r="I70" i="24"/>
  <c r="H70" i="24"/>
  <c r="R70" i="24" s="1"/>
  <c r="G70" i="24"/>
  <c r="F70" i="24"/>
  <c r="C70" i="24"/>
  <c r="E70" i="24" s="1"/>
  <c r="B70" i="24"/>
  <c r="S69" i="24"/>
  <c r="R69" i="24"/>
  <c r="Q69" i="24"/>
  <c r="P69" i="24"/>
  <c r="E69" i="24"/>
  <c r="V67" i="24"/>
  <c r="O67" i="24"/>
  <c r="N67" i="24"/>
  <c r="M67" i="24"/>
  <c r="L67" i="24"/>
  <c r="K67" i="24"/>
  <c r="J67" i="24"/>
  <c r="I67" i="24"/>
  <c r="S67" i="24" s="1"/>
  <c r="H67" i="24"/>
  <c r="R67" i="24" s="1"/>
  <c r="G67" i="24"/>
  <c r="F67" i="24"/>
  <c r="C67" i="24"/>
  <c r="B67" i="24"/>
  <c r="E67" i="24" s="1"/>
  <c r="V66" i="24"/>
  <c r="S66" i="24"/>
  <c r="O66" i="24"/>
  <c r="N66" i="24"/>
  <c r="M66" i="24"/>
  <c r="L66" i="24"/>
  <c r="K66" i="24"/>
  <c r="J66" i="24"/>
  <c r="I66" i="24"/>
  <c r="H66" i="24"/>
  <c r="R66" i="24" s="1"/>
  <c r="G66" i="24"/>
  <c r="F66" i="24"/>
  <c r="C66" i="24"/>
  <c r="B66" i="24"/>
  <c r="E66" i="24" s="1"/>
  <c r="S65" i="24"/>
  <c r="R65" i="24"/>
  <c r="Q65" i="24"/>
  <c r="P65" i="24"/>
  <c r="E65" i="24"/>
  <c r="T65" i="24" s="1"/>
  <c r="S64" i="24"/>
  <c r="R64" i="24"/>
  <c r="Q64" i="24"/>
  <c r="P64" i="24"/>
  <c r="E64" i="24"/>
  <c r="U64" i="24" s="1"/>
  <c r="S63" i="24"/>
  <c r="R63" i="24"/>
  <c r="Q63" i="24"/>
  <c r="P63" i="24"/>
  <c r="E63" i="24"/>
  <c r="S62" i="24"/>
  <c r="R62" i="24"/>
  <c r="Q62" i="24"/>
  <c r="P62" i="24"/>
  <c r="E62" i="24"/>
  <c r="S61" i="24"/>
  <c r="R61" i="24"/>
  <c r="Q61" i="24"/>
  <c r="P61" i="24"/>
  <c r="E61" i="24"/>
  <c r="U61" i="24" s="1"/>
  <c r="V59" i="24"/>
  <c r="O59" i="24"/>
  <c r="N59" i="24"/>
  <c r="M59" i="24"/>
  <c r="L59" i="24"/>
  <c r="K59" i="24"/>
  <c r="J59" i="24"/>
  <c r="I59" i="24"/>
  <c r="H59" i="24"/>
  <c r="R59" i="24" s="1"/>
  <c r="G59" i="24"/>
  <c r="F59" i="24"/>
  <c r="C59" i="24"/>
  <c r="B59" i="24"/>
  <c r="S58" i="24"/>
  <c r="R58" i="24"/>
  <c r="Q58" i="24"/>
  <c r="P58" i="24"/>
  <c r="E58" i="24"/>
  <c r="S57" i="24"/>
  <c r="R57" i="24"/>
  <c r="Q57" i="24"/>
  <c r="P57" i="24"/>
  <c r="E57" i="24"/>
  <c r="T57" i="24" s="1"/>
  <c r="U56" i="24"/>
  <c r="S56" i="24"/>
  <c r="R56" i="24"/>
  <c r="Q56" i="24"/>
  <c r="P56" i="24"/>
  <c r="E56" i="24"/>
  <c r="T56" i="24" s="1"/>
  <c r="U55" i="24"/>
  <c r="T55" i="24"/>
  <c r="S55" i="24"/>
  <c r="R55" i="24"/>
  <c r="Q55" i="24"/>
  <c r="P55" i="24"/>
  <c r="E55" i="24"/>
  <c r="V53" i="24"/>
  <c r="O53" i="24"/>
  <c r="N53" i="24"/>
  <c r="M53" i="24"/>
  <c r="L53" i="24"/>
  <c r="K53" i="24"/>
  <c r="J53" i="24"/>
  <c r="I53" i="24"/>
  <c r="H53" i="24"/>
  <c r="G53" i="24"/>
  <c r="F53" i="24"/>
  <c r="C53" i="24"/>
  <c r="B53" i="24"/>
  <c r="S52" i="24"/>
  <c r="R52" i="24"/>
  <c r="Q52" i="24"/>
  <c r="P52" i="24"/>
  <c r="E52" i="24"/>
  <c r="T52" i="24" s="1"/>
  <c r="S51" i="24"/>
  <c r="R51" i="24"/>
  <c r="Q51" i="24"/>
  <c r="P51" i="24"/>
  <c r="E51" i="24"/>
  <c r="T50" i="24"/>
  <c r="S50" i="24"/>
  <c r="R50" i="24"/>
  <c r="Q50" i="24"/>
  <c r="P50" i="24"/>
  <c r="E50" i="24"/>
  <c r="U50" i="24" s="1"/>
  <c r="S49" i="24"/>
  <c r="R49" i="24"/>
  <c r="Q49" i="24"/>
  <c r="P49" i="24"/>
  <c r="E49" i="24"/>
  <c r="T49" i="24" s="1"/>
  <c r="U48" i="24"/>
  <c r="T48" i="24"/>
  <c r="S48" i="24"/>
  <c r="R48" i="24"/>
  <c r="Q48" i="24"/>
  <c r="P48" i="24"/>
  <c r="E48" i="24"/>
  <c r="S47" i="24"/>
  <c r="R47" i="24"/>
  <c r="Q47" i="24"/>
  <c r="P47" i="24"/>
  <c r="E47" i="24"/>
  <c r="U47" i="24" s="1"/>
  <c r="S46" i="24"/>
  <c r="R46" i="24"/>
  <c r="Q46" i="24"/>
  <c r="P46" i="24"/>
  <c r="E46" i="24"/>
  <c r="S45" i="24"/>
  <c r="R45" i="24"/>
  <c r="Q45" i="24"/>
  <c r="P45" i="24"/>
  <c r="E45" i="24"/>
  <c r="T45" i="24" s="1"/>
  <c r="S44" i="24"/>
  <c r="R44" i="24"/>
  <c r="Q44" i="24"/>
  <c r="P44" i="24"/>
  <c r="E44" i="24"/>
  <c r="U43" i="24"/>
  <c r="T43" i="24"/>
  <c r="S43" i="24"/>
  <c r="R43" i="24"/>
  <c r="Q43" i="24"/>
  <c r="P43" i="24"/>
  <c r="E43" i="24"/>
  <c r="T42" i="24"/>
  <c r="S42" i="24"/>
  <c r="R42" i="24"/>
  <c r="Q42" i="24"/>
  <c r="P42" i="24"/>
  <c r="E42" i="24"/>
  <c r="U42" i="24" s="1"/>
  <c r="V40" i="24"/>
  <c r="Q40" i="24"/>
  <c r="O40" i="24"/>
  <c r="N40" i="24"/>
  <c r="M40" i="24"/>
  <c r="L40" i="24"/>
  <c r="K40" i="24"/>
  <c r="J40" i="24"/>
  <c r="I40" i="24"/>
  <c r="S40" i="24" s="1"/>
  <c r="H40" i="24"/>
  <c r="G40" i="24"/>
  <c r="F40" i="24"/>
  <c r="C40" i="24"/>
  <c r="B40" i="24"/>
  <c r="U39" i="24"/>
  <c r="T39" i="24"/>
  <c r="S39" i="24"/>
  <c r="R39" i="24"/>
  <c r="Q39" i="24"/>
  <c r="P39" i="24"/>
  <c r="E39" i="24"/>
  <c r="S38" i="24"/>
  <c r="R38" i="24"/>
  <c r="Q38" i="24"/>
  <c r="P38" i="24"/>
  <c r="E38" i="24"/>
  <c r="U38" i="24" s="1"/>
  <c r="U37" i="24"/>
  <c r="S37" i="24"/>
  <c r="R37" i="24"/>
  <c r="Q37" i="24"/>
  <c r="P37" i="24"/>
  <c r="E37" i="24"/>
  <c r="T37" i="24" s="1"/>
  <c r="U36" i="24"/>
  <c r="T36" i="24"/>
  <c r="S36" i="24"/>
  <c r="R36" i="24"/>
  <c r="Q36" i="24"/>
  <c r="P36" i="24"/>
  <c r="E36" i="24"/>
  <c r="S35" i="24"/>
  <c r="R35" i="24"/>
  <c r="Q35" i="24"/>
  <c r="U35" i="24" s="1"/>
  <c r="P35" i="24"/>
  <c r="T35" i="24" s="1"/>
  <c r="E35" i="24"/>
  <c r="V33" i="24"/>
  <c r="O33" i="24"/>
  <c r="N33" i="24"/>
  <c r="M33" i="24"/>
  <c r="L33" i="24"/>
  <c r="K33" i="24"/>
  <c r="J33" i="24"/>
  <c r="I33" i="24"/>
  <c r="S33" i="24" s="1"/>
  <c r="H33" i="24"/>
  <c r="G33" i="24"/>
  <c r="F33" i="24"/>
  <c r="C33" i="24"/>
  <c r="B33" i="24"/>
  <c r="S32" i="24"/>
  <c r="R32" i="24"/>
  <c r="Q32" i="24"/>
  <c r="U32" i="24" s="1"/>
  <c r="P32" i="24"/>
  <c r="T32" i="24" s="1"/>
  <c r="E32" i="24"/>
  <c r="V30" i="24"/>
  <c r="O30" i="24"/>
  <c r="N30" i="24"/>
  <c r="M30" i="24"/>
  <c r="L30" i="24"/>
  <c r="K30" i="24"/>
  <c r="J30" i="24"/>
  <c r="I30" i="24"/>
  <c r="H30" i="24"/>
  <c r="R30" i="24" s="1"/>
  <c r="G30" i="24"/>
  <c r="F30" i="24"/>
  <c r="C30" i="24"/>
  <c r="B30" i="24"/>
  <c r="E30" i="24" s="1"/>
  <c r="U29" i="24"/>
  <c r="S29" i="24"/>
  <c r="R29" i="24"/>
  <c r="Q29" i="24"/>
  <c r="P29" i="24"/>
  <c r="E29" i="24"/>
  <c r="T29" i="24" s="1"/>
  <c r="S28" i="24"/>
  <c r="R28" i="24"/>
  <c r="Q28" i="24"/>
  <c r="P28" i="24"/>
  <c r="E28" i="24"/>
  <c r="U28" i="24" s="1"/>
  <c r="S27" i="24"/>
  <c r="R27" i="24"/>
  <c r="Q27" i="24"/>
  <c r="P27" i="24"/>
  <c r="E27" i="24"/>
  <c r="U27" i="24" s="1"/>
  <c r="S26" i="24"/>
  <c r="R26" i="24"/>
  <c r="Q26" i="24"/>
  <c r="P26" i="24"/>
  <c r="E26" i="24"/>
  <c r="V24" i="24"/>
  <c r="O24" i="24"/>
  <c r="N24" i="24"/>
  <c r="M24" i="24"/>
  <c r="L24" i="24"/>
  <c r="K24" i="24"/>
  <c r="J24" i="24"/>
  <c r="I24" i="24"/>
  <c r="S24" i="24" s="1"/>
  <c r="H24" i="24"/>
  <c r="R24" i="24" s="1"/>
  <c r="G24" i="24"/>
  <c r="F24" i="24"/>
  <c r="E24" i="24"/>
  <c r="C24" i="24"/>
  <c r="B24" i="24"/>
  <c r="U23" i="24"/>
  <c r="T23" i="24"/>
  <c r="S23" i="24"/>
  <c r="R23" i="24"/>
  <c r="Q23" i="24"/>
  <c r="P23" i="24"/>
  <c r="E23" i="24"/>
  <c r="S22" i="24"/>
  <c r="R22" i="24"/>
  <c r="Q22" i="24"/>
  <c r="P22" i="24"/>
  <c r="E22" i="24"/>
  <c r="S21" i="24"/>
  <c r="R21" i="24"/>
  <c r="Q21" i="24"/>
  <c r="P21" i="24"/>
  <c r="E21" i="24"/>
  <c r="T21" i="24" s="1"/>
  <c r="U20" i="24"/>
  <c r="S20" i="24"/>
  <c r="R20" i="24"/>
  <c r="Q20" i="24"/>
  <c r="P20" i="24"/>
  <c r="E20" i="24"/>
  <c r="T20" i="24" s="1"/>
  <c r="S19" i="24"/>
  <c r="R19" i="24"/>
  <c r="Q19" i="24"/>
  <c r="P19" i="24"/>
  <c r="E19" i="24"/>
  <c r="U19" i="24" s="1"/>
  <c r="S18" i="24"/>
  <c r="R18" i="24"/>
  <c r="Q18" i="24"/>
  <c r="P18" i="24"/>
  <c r="E18" i="24"/>
  <c r="U17" i="24"/>
  <c r="S17" i="24"/>
  <c r="R17" i="24"/>
  <c r="Q17" i="24"/>
  <c r="P17" i="24"/>
  <c r="E17" i="24"/>
  <c r="T17" i="24" s="1"/>
  <c r="V15" i="24"/>
  <c r="O15" i="24"/>
  <c r="N15" i="24"/>
  <c r="M15" i="24"/>
  <c r="L15" i="24"/>
  <c r="K15" i="24"/>
  <c r="J15" i="24"/>
  <c r="I15" i="24"/>
  <c r="S15" i="24" s="1"/>
  <c r="H15" i="24"/>
  <c r="R15" i="24" s="1"/>
  <c r="G15" i="24"/>
  <c r="F15" i="24"/>
  <c r="C15" i="24"/>
  <c r="B15" i="24"/>
  <c r="S14" i="24"/>
  <c r="R14" i="24"/>
  <c r="Q14" i="24"/>
  <c r="P14" i="24"/>
  <c r="E14" i="24"/>
  <c r="U13" i="24"/>
  <c r="S13" i="24"/>
  <c r="R13" i="24"/>
  <c r="Q13" i="24"/>
  <c r="P13" i="24"/>
  <c r="E13" i="24"/>
  <c r="T13" i="24" s="1"/>
  <c r="U12" i="24"/>
  <c r="T12" i="24"/>
  <c r="S12" i="24"/>
  <c r="R12" i="24"/>
  <c r="Q12" i="24"/>
  <c r="P12" i="24"/>
  <c r="E12" i="24"/>
  <c r="T11" i="24"/>
  <c r="S11" i="24"/>
  <c r="R11" i="24"/>
  <c r="Q11" i="24"/>
  <c r="P11" i="24"/>
  <c r="E11" i="24"/>
  <c r="U11" i="24" s="1"/>
  <c r="S10" i="24"/>
  <c r="R10" i="24"/>
  <c r="Q10" i="24"/>
  <c r="P10" i="24"/>
  <c r="E10" i="24"/>
  <c r="S9" i="24"/>
  <c r="R9" i="24"/>
  <c r="Q9" i="24"/>
  <c r="P9" i="24"/>
  <c r="E9" i="24"/>
  <c r="U9" i="24" s="1"/>
  <c r="U93" i="23"/>
  <c r="S93" i="23"/>
  <c r="R93" i="23"/>
  <c r="Q93" i="23"/>
  <c r="P93" i="23"/>
  <c r="E93" i="23"/>
  <c r="T93" i="23" s="1"/>
  <c r="U92" i="23"/>
  <c r="S92" i="23"/>
  <c r="R92" i="23"/>
  <c r="Q92" i="23"/>
  <c r="P92" i="23"/>
  <c r="E92" i="23"/>
  <c r="T92" i="23" s="1"/>
  <c r="T91" i="23"/>
  <c r="S91" i="23"/>
  <c r="R91" i="23"/>
  <c r="Q91" i="23"/>
  <c r="P91" i="23"/>
  <c r="E91" i="23"/>
  <c r="U91" i="23" s="1"/>
  <c r="S90" i="23"/>
  <c r="R90" i="23"/>
  <c r="Q90" i="23"/>
  <c r="P90" i="23"/>
  <c r="E90" i="23"/>
  <c r="U89" i="23"/>
  <c r="T89" i="23"/>
  <c r="S89" i="23"/>
  <c r="R89" i="23"/>
  <c r="Q89" i="23"/>
  <c r="P89" i="23"/>
  <c r="E89" i="23"/>
  <c r="U88" i="23"/>
  <c r="T88" i="23"/>
  <c r="S88" i="23"/>
  <c r="R88" i="23"/>
  <c r="Q88" i="23"/>
  <c r="P88" i="23"/>
  <c r="E88" i="23"/>
  <c r="S87" i="23"/>
  <c r="R87" i="23"/>
  <c r="Q87" i="23"/>
  <c r="P87" i="23"/>
  <c r="E87" i="23"/>
  <c r="S86" i="23"/>
  <c r="R86" i="23"/>
  <c r="Q86" i="23"/>
  <c r="P86" i="23"/>
  <c r="E86" i="23"/>
  <c r="T86" i="23" s="1"/>
  <c r="V72" i="23"/>
  <c r="O72" i="23"/>
  <c r="N72" i="23"/>
  <c r="M72" i="23"/>
  <c r="L72" i="23"/>
  <c r="K72" i="23"/>
  <c r="J72" i="23"/>
  <c r="I72" i="23"/>
  <c r="H72" i="23"/>
  <c r="R72" i="23" s="1"/>
  <c r="G72" i="23"/>
  <c r="F72" i="23"/>
  <c r="C72" i="23"/>
  <c r="B72" i="23"/>
  <c r="V71" i="23"/>
  <c r="O71" i="23"/>
  <c r="N71" i="23"/>
  <c r="M71" i="23"/>
  <c r="L71" i="23"/>
  <c r="K71" i="23"/>
  <c r="J71" i="23"/>
  <c r="I71" i="23"/>
  <c r="S71" i="23" s="1"/>
  <c r="H71" i="23"/>
  <c r="G71" i="23"/>
  <c r="F71" i="23"/>
  <c r="C71" i="23"/>
  <c r="B71" i="23"/>
  <c r="V70" i="23"/>
  <c r="O70" i="23"/>
  <c r="N70" i="23"/>
  <c r="M70" i="23"/>
  <c r="L70" i="23"/>
  <c r="K70" i="23"/>
  <c r="J70" i="23"/>
  <c r="I70" i="23"/>
  <c r="S70" i="23" s="1"/>
  <c r="H70" i="23"/>
  <c r="R70" i="23" s="1"/>
  <c r="G70" i="23"/>
  <c r="F70" i="23"/>
  <c r="C70" i="23"/>
  <c r="B70" i="23"/>
  <c r="E70" i="23" s="1"/>
  <c r="T69" i="23"/>
  <c r="S69" i="23"/>
  <c r="R69" i="23"/>
  <c r="Q69" i="23"/>
  <c r="P69" i="23"/>
  <c r="E69" i="23"/>
  <c r="U69" i="23" s="1"/>
  <c r="V67" i="23"/>
  <c r="O67" i="23"/>
  <c r="N67" i="23"/>
  <c r="M67" i="23"/>
  <c r="L67" i="23"/>
  <c r="K67" i="23"/>
  <c r="J67" i="23"/>
  <c r="I67" i="23"/>
  <c r="S67" i="23" s="1"/>
  <c r="H67" i="23"/>
  <c r="G67" i="23"/>
  <c r="F67" i="23"/>
  <c r="C67" i="23"/>
  <c r="B67" i="23"/>
  <c r="V66" i="23"/>
  <c r="S66" i="23"/>
  <c r="O66" i="23"/>
  <c r="N66" i="23"/>
  <c r="M66" i="23"/>
  <c r="L66" i="23"/>
  <c r="K66" i="23"/>
  <c r="J66" i="23"/>
  <c r="I66" i="23"/>
  <c r="H66" i="23"/>
  <c r="G66" i="23"/>
  <c r="F66" i="23"/>
  <c r="C66" i="23"/>
  <c r="B66" i="23"/>
  <c r="S65" i="23"/>
  <c r="R65" i="23"/>
  <c r="Q65" i="23"/>
  <c r="P65" i="23"/>
  <c r="E65" i="23"/>
  <c r="T65" i="23" s="1"/>
  <c r="S64" i="23"/>
  <c r="R64" i="23"/>
  <c r="Q64" i="23"/>
  <c r="P64" i="23"/>
  <c r="E64" i="23"/>
  <c r="T64" i="23" s="1"/>
  <c r="U63" i="23"/>
  <c r="T63" i="23"/>
  <c r="S63" i="23"/>
  <c r="R63" i="23"/>
  <c r="Q63" i="23"/>
  <c r="P63" i="23"/>
  <c r="E63" i="23"/>
  <c r="S62" i="23"/>
  <c r="R62" i="23"/>
  <c r="Q62" i="23"/>
  <c r="P62" i="23"/>
  <c r="E62" i="23"/>
  <c r="U61" i="23"/>
  <c r="S61" i="23"/>
  <c r="R61" i="23"/>
  <c r="Q61" i="23"/>
  <c r="P61" i="23"/>
  <c r="E61" i="23"/>
  <c r="T61" i="23" s="1"/>
  <c r="V59" i="23"/>
  <c r="O59" i="23"/>
  <c r="N59" i="23"/>
  <c r="M59" i="23"/>
  <c r="L59" i="23"/>
  <c r="K59" i="23"/>
  <c r="J59" i="23"/>
  <c r="I59" i="23"/>
  <c r="S59" i="23" s="1"/>
  <c r="H59" i="23"/>
  <c r="R59" i="23" s="1"/>
  <c r="G59" i="23"/>
  <c r="F59" i="23"/>
  <c r="C59" i="23"/>
  <c r="B59" i="23"/>
  <c r="S58" i="23"/>
  <c r="R58" i="23"/>
  <c r="Q58" i="23"/>
  <c r="P58" i="23"/>
  <c r="E58" i="23"/>
  <c r="U58" i="23" s="1"/>
  <c r="U57" i="23"/>
  <c r="S57" i="23"/>
  <c r="R57" i="23"/>
  <c r="Q57" i="23"/>
  <c r="P57" i="23"/>
  <c r="E57" i="23"/>
  <c r="T57" i="23" s="1"/>
  <c r="S56" i="23"/>
  <c r="R56" i="23"/>
  <c r="Q56" i="23"/>
  <c r="P56" i="23"/>
  <c r="E56" i="23"/>
  <c r="U56" i="23" s="1"/>
  <c r="S55" i="23"/>
  <c r="R55" i="23"/>
  <c r="Q55" i="23"/>
  <c r="P55" i="23"/>
  <c r="E55" i="23"/>
  <c r="U55" i="23" s="1"/>
  <c r="V53" i="23"/>
  <c r="O53" i="23"/>
  <c r="N53" i="23"/>
  <c r="M53" i="23"/>
  <c r="L53" i="23"/>
  <c r="K53" i="23"/>
  <c r="J53" i="23"/>
  <c r="I53" i="23"/>
  <c r="S53" i="23" s="1"/>
  <c r="H53" i="23"/>
  <c r="G53" i="23"/>
  <c r="F53" i="23"/>
  <c r="C53" i="23"/>
  <c r="B53" i="23"/>
  <c r="S52" i="23"/>
  <c r="R52" i="23"/>
  <c r="Q52" i="23"/>
  <c r="P52" i="23"/>
  <c r="E52" i="23"/>
  <c r="S51" i="23"/>
  <c r="R51" i="23"/>
  <c r="Q51" i="23"/>
  <c r="U51" i="23" s="1"/>
  <c r="P51" i="23"/>
  <c r="T51" i="23" s="1"/>
  <c r="E51" i="23"/>
  <c r="S50" i="23"/>
  <c r="R50" i="23"/>
  <c r="Q50" i="23"/>
  <c r="P50" i="23"/>
  <c r="E50" i="23"/>
  <c r="S49" i="23"/>
  <c r="R49" i="23"/>
  <c r="Q49" i="23"/>
  <c r="P49" i="23"/>
  <c r="E49" i="23"/>
  <c r="T49" i="23" s="1"/>
  <c r="U48" i="23"/>
  <c r="S48" i="23"/>
  <c r="R48" i="23"/>
  <c r="Q48" i="23"/>
  <c r="P48" i="23"/>
  <c r="E48" i="23"/>
  <c r="T48" i="23" s="1"/>
  <c r="S47" i="23"/>
  <c r="R47" i="23"/>
  <c r="Q47" i="23"/>
  <c r="P47" i="23"/>
  <c r="E47" i="23"/>
  <c r="T46" i="23"/>
  <c r="S46" i="23"/>
  <c r="R46" i="23"/>
  <c r="Q46" i="23"/>
  <c r="P46" i="23"/>
  <c r="E46" i="23"/>
  <c r="U46" i="23" s="1"/>
  <c r="S45" i="23"/>
  <c r="R45" i="23"/>
  <c r="Q45" i="23"/>
  <c r="P45" i="23"/>
  <c r="E45" i="23"/>
  <c r="U44" i="23"/>
  <c r="T44" i="23"/>
  <c r="S44" i="23"/>
  <c r="R44" i="23"/>
  <c r="Q44" i="23"/>
  <c r="P44" i="23"/>
  <c r="E44" i="23"/>
  <c r="S43" i="23"/>
  <c r="R43" i="23"/>
  <c r="Q43" i="23"/>
  <c r="P43" i="23"/>
  <c r="E43" i="23"/>
  <c r="S42" i="23"/>
  <c r="R42" i="23"/>
  <c r="Q42" i="23"/>
  <c r="P42" i="23"/>
  <c r="E42" i="23"/>
  <c r="V40" i="23"/>
  <c r="O40" i="23"/>
  <c r="N40" i="23"/>
  <c r="M40" i="23"/>
  <c r="L40" i="23"/>
  <c r="K40" i="23"/>
  <c r="J40" i="23"/>
  <c r="I40" i="23"/>
  <c r="S40" i="23" s="1"/>
  <c r="H40" i="23"/>
  <c r="R40" i="23" s="1"/>
  <c r="G40" i="23"/>
  <c r="F40" i="23"/>
  <c r="C40" i="23"/>
  <c r="B40" i="23"/>
  <c r="S39" i="23"/>
  <c r="R39" i="23"/>
  <c r="Q39" i="23"/>
  <c r="P39" i="23"/>
  <c r="E39" i="23"/>
  <c r="S38" i="23"/>
  <c r="R38" i="23"/>
  <c r="Q38" i="23"/>
  <c r="P38" i="23"/>
  <c r="E38" i="23"/>
  <c r="S37" i="23"/>
  <c r="R37" i="23"/>
  <c r="Q37" i="23"/>
  <c r="P37" i="23"/>
  <c r="E37" i="23"/>
  <c r="T37" i="23" s="1"/>
  <c r="S36" i="23"/>
  <c r="R36" i="23"/>
  <c r="Q36" i="23"/>
  <c r="P36" i="23"/>
  <c r="E36" i="23"/>
  <c r="U35" i="23"/>
  <c r="T35" i="23"/>
  <c r="S35" i="23"/>
  <c r="R35" i="23"/>
  <c r="Q35" i="23"/>
  <c r="P35" i="23"/>
  <c r="E35" i="23"/>
  <c r="V33" i="23"/>
  <c r="O33" i="23"/>
  <c r="N33" i="23"/>
  <c r="M33" i="23"/>
  <c r="L33" i="23"/>
  <c r="K33" i="23"/>
  <c r="J33" i="23"/>
  <c r="I33" i="23"/>
  <c r="H33" i="23"/>
  <c r="R33" i="23" s="1"/>
  <c r="G33" i="23"/>
  <c r="F33" i="23"/>
  <c r="C33" i="23"/>
  <c r="B33" i="23"/>
  <c r="S32" i="23"/>
  <c r="R32" i="23"/>
  <c r="Q32" i="23"/>
  <c r="U32" i="23" s="1"/>
  <c r="P32" i="23"/>
  <c r="E32" i="23"/>
  <c r="V30" i="23"/>
  <c r="O30" i="23"/>
  <c r="N30" i="23"/>
  <c r="M30" i="23"/>
  <c r="L30" i="23"/>
  <c r="K30" i="23"/>
  <c r="J30" i="23"/>
  <c r="I30" i="23"/>
  <c r="H30" i="23"/>
  <c r="G30" i="23"/>
  <c r="F30" i="23"/>
  <c r="C30" i="23"/>
  <c r="B30" i="23"/>
  <c r="S29" i="23"/>
  <c r="R29" i="23"/>
  <c r="Q29" i="23"/>
  <c r="P29" i="23"/>
  <c r="E29" i="23"/>
  <c r="T29" i="23" s="1"/>
  <c r="U28" i="23"/>
  <c r="S28" i="23"/>
  <c r="R28" i="23"/>
  <c r="Q28" i="23"/>
  <c r="P28" i="23"/>
  <c r="E28" i="23"/>
  <c r="T28" i="23" s="1"/>
  <c r="T27" i="23"/>
  <c r="S27" i="23"/>
  <c r="R27" i="23"/>
  <c r="Q27" i="23"/>
  <c r="P27" i="23"/>
  <c r="E27" i="23"/>
  <c r="U27" i="23" s="1"/>
  <c r="T26" i="23"/>
  <c r="S26" i="23"/>
  <c r="R26" i="23"/>
  <c r="Q26" i="23"/>
  <c r="P26" i="23"/>
  <c r="E26" i="23"/>
  <c r="U26" i="23" s="1"/>
  <c r="V24" i="23"/>
  <c r="Q24" i="23"/>
  <c r="O24" i="23"/>
  <c r="N24" i="23"/>
  <c r="M24" i="23"/>
  <c r="L24" i="23"/>
  <c r="K24" i="23"/>
  <c r="J24" i="23"/>
  <c r="I24" i="23"/>
  <c r="S24" i="23" s="1"/>
  <c r="H24" i="23"/>
  <c r="G24" i="23"/>
  <c r="F24" i="23"/>
  <c r="C24" i="23"/>
  <c r="B24" i="23"/>
  <c r="S23" i="23"/>
  <c r="R23" i="23"/>
  <c r="Q23" i="23"/>
  <c r="P23" i="23"/>
  <c r="E23" i="23"/>
  <c r="T22" i="23"/>
  <c r="S22" i="23"/>
  <c r="R22" i="23"/>
  <c r="Q22" i="23"/>
  <c r="P22" i="23"/>
  <c r="E22" i="23"/>
  <c r="U22" i="23" s="1"/>
  <c r="U21" i="23"/>
  <c r="S21" i="23"/>
  <c r="R21" i="23"/>
  <c r="Q21" i="23"/>
  <c r="P21" i="23"/>
  <c r="E21" i="23"/>
  <c r="T21" i="23" s="1"/>
  <c r="U20" i="23"/>
  <c r="S20" i="23"/>
  <c r="R20" i="23"/>
  <c r="Q20" i="23"/>
  <c r="P20" i="23"/>
  <c r="E20" i="23"/>
  <c r="T20" i="23" s="1"/>
  <c r="T19" i="23"/>
  <c r="S19" i="23"/>
  <c r="R19" i="23"/>
  <c r="Q19" i="23"/>
  <c r="P19" i="23"/>
  <c r="E19" i="23"/>
  <c r="U19" i="23" s="1"/>
  <c r="S18" i="23"/>
  <c r="R18" i="23"/>
  <c r="Q18" i="23"/>
  <c r="P18" i="23"/>
  <c r="E18" i="23"/>
  <c r="S17" i="23"/>
  <c r="R17" i="23"/>
  <c r="Q17" i="23"/>
  <c r="P17" i="23"/>
  <c r="E17" i="23"/>
  <c r="T17" i="23" s="1"/>
  <c r="V15" i="23"/>
  <c r="O15" i="23"/>
  <c r="N15" i="23"/>
  <c r="M15" i="23"/>
  <c r="L15" i="23"/>
  <c r="K15" i="23"/>
  <c r="J15" i="23"/>
  <c r="I15" i="23"/>
  <c r="H15" i="23"/>
  <c r="R15" i="23" s="1"/>
  <c r="G15" i="23"/>
  <c r="F15" i="23"/>
  <c r="C15" i="23"/>
  <c r="B15" i="23"/>
  <c r="S14" i="23"/>
  <c r="R14" i="23"/>
  <c r="Q14" i="23"/>
  <c r="P14" i="23"/>
  <c r="E14" i="23"/>
  <c r="S13" i="23"/>
  <c r="R13" i="23"/>
  <c r="Q13" i="23"/>
  <c r="P13" i="23"/>
  <c r="E13" i="23"/>
  <c r="T13" i="23" s="1"/>
  <c r="S12" i="23"/>
  <c r="R12" i="23"/>
  <c r="Q12" i="23"/>
  <c r="P12" i="23"/>
  <c r="E12" i="23"/>
  <c r="S11" i="23"/>
  <c r="R11" i="23"/>
  <c r="Q11" i="23"/>
  <c r="P11" i="23"/>
  <c r="E11" i="23"/>
  <c r="S10" i="23"/>
  <c r="R10" i="23"/>
  <c r="Q10" i="23"/>
  <c r="P10" i="23"/>
  <c r="T10" i="23" s="1"/>
  <c r="E10" i="23"/>
  <c r="U10" i="23" s="1"/>
  <c r="U9" i="23"/>
  <c r="S9" i="23"/>
  <c r="R9" i="23"/>
  <c r="Q9" i="23"/>
  <c r="P9" i="23"/>
  <c r="E9" i="23"/>
  <c r="T9" i="23" s="1"/>
  <c r="U93" i="22"/>
  <c r="S93" i="22"/>
  <c r="R93" i="22"/>
  <c r="Q93" i="22"/>
  <c r="P93" i="22"/>
  <c r="E93" i="22"/>
  <c r="T93" i="22" s="1"/>
  <c r="T92" i="22"/>
  <c r="S92" i="22"/>
  <c r="R92" i="22"/>
  <c r="Q92" i="22"/>
  <c r="P92" i="22"/>
  <c r="E92" i="22"/>
  <c r="U92" i="22" s="1"/>
  <c r="S91" i="22"/>
  <c r="R91" i="22"/>
  <c r="Q91" i="22"/>
  <c r="P91" i="22"/>
  <c r="E91" i="22"/>
  <c r="S90" i="22"/>
  <c r="R90" i="22"/>
  <c r="Q90" i="22"/>
  <c r="P90" i="22"/>
  <c r="E90" i="22"/>
  <c r="T90" i="22" s="1"/>
  <c r="U89" i="22"/>
  <c r="S89" i="22"/>
  <c r="R89" i="22"/>
  <c r="Q89" i="22"/>
  <c r="P89" i="22"/>
  <c r="E89" i="22"/>
  <c r="T89" i="22" s="1"/>
  <c r="S88" i="22"/>
  <c r="R88" i="22"/>
  <c r="Q88" i="22"/>
  <c r="P88" i="22"/>
  <c r="E88" i="22"/>
  <c r="T87" i="22"/>
  <c r="S87" i="22"/>
  <c r="R87" i="22"/>
  <c r="Q87" i="22"/>
  <c r="P87" i="22"/>
  <c r="E87" i="22"/>
  <c r="U87" i="22" s="1"/>
  <c r="U86" i="22"/>
  <c r="S86" i="22"/>
  <c r="R86" i="22"/>
  <c r="Q86" i="22"/>
  <c r="P86" i="22"/>
  <c r="E86" i="22"/>
  <c r="T86" i="22" s="1"/>
  <c r="V72" i="22"/>
  <c r="O72" i="22"/>
  <c r="N72" i="22"/>
  <c r="M72" i="22"/>
  <c r="L72" i="22"/>
  <c r="K72" i="22"/>
  <c r="J72" i="22"/>
  <c r="I72" i="22"/>
  <c r="S72" i="22" s="1"/>
  <c r="H72" i="22"/>
  <c r="R72" i="22" s="1"/>
  <c r="G72" i="22"/>
  <c r="F72" i="22"/>
  <c r="C72" i="22"/>
  <c r="B72" i="22"/>
  <c r="V71" i="22"/>
  <c r="O71" i="22"/>
  <c r="N71" i="22"/>
  <c r="M71" i="22"/>
  <c r="L71" i="22"/>
  <c r="K71" i="22"/>
  <c r="J71" i="22"/>
  <c r="I71" i="22"/>
  <c r="H71" i="22"/>
  <c r="R71" i="22" s="1"/>
  <c r="G71" i="22"/>
  <c r="F71" i="22"/>
  <c r="C71" i="22"/>
  <c r="B71" i="22"/>
  <c r="V70" i="22"/>
  <c r="O70" i="22"/>
  <c r="N70" i="22"/>
  <c r="M70" i="22"/>
  <c r="L70" i="22"/>
  <c r="K70" i="22"/>
  <c r="J70" i="22"/>
  <c r="I70" i="22"/>
  <c r="H70" i="22"/>
  <c r="R70" i="22" s="1"/>
  <c r="G70" i="22"/>
  <c r="F70" i="22"/>
  <c r="C70" i="22"/>
  <c r="E70" i="22" s="1"/>
  <c r="B70" i="22"/>
  <c r="S69" i="22"/>
  <c r="R69" i="22"/>
  <c r="Q69" i="22"/>
  <c r="P69" i="22"/>
  <c r="E69" i="22"/>
  <c r="V67" i="22"/>
  <c r="O67" i="22"/>
  <c r="N67" i="22"/>
  <c r="M67" i="22"/>
  <c r="L67" i="22"/>
  <c r="K67" i="22"/>
  <c r="J67" i="22"/>
  <c r="I67" i="22"/>
  <c r="S67" i="22" s="1"/>
  <c r="H67" i="22"/>
  <c r="R67" i="22" s="1"/>
  <c r="G67" i="22"/>
  <c r="F67" i="22"/>
  <c r="C67" i="22"/>
  <c r="B67" i="22"/>
  <c r="E67" i="22" s="1"/>
  <c r="V66" i="22"/>
  <c r="O66" i="22"/>
  <c r="N66" i="22"/>
  <c r="M66" i="22"/>
  <c r="L66" i="22"/>
  <c r="K66" i="22"/>
  <c r="J66" i="22"/>
  <c r="I66" i="22"/>
  <c r="S66" i="22" s="1"/>
  <c r="H66" i="22"/>
  <c r="R66" i="22" s="1"/>
  <c r="G66" i="22"/>
  <c r="F66" i="22"/>
  <c r="C66" i="22"/>
  <c r="B66" i="22"/>
  <c r="U65" i="22"/>
  <c r="S65" i="22"/>
  <c r="R65" i="22"/>
  <c r="Q65" i="22"/>
  <c r="P65" i="22"/>
  <c r="E65" i="22"/>
  <c r="T65" i="22" s="1"/>
  <c r="S64" i="22"/>
  <c r="R64" i="22"/>
  <c r="Q64" i="22"/>
  <c r="P64" i="22"/>
  <c r="E64" i="22"/>
  <c r="U64" i="22" s="1"/>
  <c r="U63" i="22"/>
  <c r="S63" i="22"/>
  <c r="R63" i="22"/>
  <c r="Q63" i="22"/>
  <c r="P63" i="22"/>
  <c r="E63" i="22"/>
  <c r="T63" i="22" s="1"/>
  <c r="S62" i="22"/>
  <c r="R62" i="22"/>
  <c r="Q62" i="22"/>
  <c r="P62" i="22"/>
  <c r="E62" i="22"/>
  <c r="S61" i="22"/>
  <c r="R61" i="22"/>
  <c r="Q61" i="22"/>
  <c r="P61" i="22"/>
  <c r="E61" i="22"/>
  <c r="V59" i="22"/>
  <c r="O59" i="22"/>
  <c r="N59" i="22"/>
  <c r="M59" i="22"/>
  <c r="L59" i="22"/>
  <c r="K59" i="22"/>
  <c r="J59" i="22"/>
  <c r="I59" i="22"/>
  <c r="H59" i="22"/>
  <c r="R59" i="22" s="1"/>
  <c r="G59" i="22"/>
  <c r="F59" i="22"/>
  <c r="C59" i="22"/>
  <c r="E59" i="22" s="1"/>
  <c r="B59" i="22"/>
  <c r="S58" i="22"/>
  <c r="R58" i="22"/>
  <c r="Q58" i="22"/>
  <c r="P58" i="22"/>
  <c r="E58" i="22"/>
  <c r="S57" i="22"/>
  <c r="R57" i="22"/>
  <c r="Q57" i="22"/>
  <c r="P57" i="22"/>
  <c r="E57" i="22"/>
  <c r="U56" i="22"/>
  <c r="S56" i="22"/>
  <c r="R56" i="22"/>
  <c r="Q56" i="22"/>
  <c r="P56" i="22"/>
  <c r="E56" i="22"/>
  <c r="T56" i="22" s="1"/>
  <c r="S55" i="22"/>
  <c r="R55" i="22"/>
  <c r="Q55" i="22"/>
  <c r="P55" i="22"/>
  <c r="E55" i="22"/>
  <c r="V53" i="22"/>
  <c r="O53" i="22"/>
  <c r="N53" i="22"/>
  <c r="M53" i="22"/>
  <c r="L53" i="22"/>
  <c r="K53" i="22"/>
  <c r="J53" i="22"/>
  <c r="I53" i="22"/>
  <c r="H53" i="22"/>
  <c r="G53" i="22"/>
  <c r="F53" i="22"/>
  <c r="C53" i="22"/>
  <c r="B53" i="22"/>
  <c r="S52" i="22"/>
  <c r="R52" i="22"/>
  <c r="Q52" i="22"/>
  <c r="P52" i="22"/>
  <c r="E52" i="22"/>
  <c r="T52" i="22" s="1"/>
  <c r="S51" i="22"/>
  <c r="R51" i="22"/>
  <c r="Q51" i="22"/>
  <c r="U51" i="22" s="1"/>
  <c r="P51" i="22"/>
  <c r="E51" i="22"/>
  <c r="T51" i="22" s="1"/>
  <c r="S50" i="22"/>
  <c r="R50" i="22"/>
  <c r="Q50" i="22"/>
  <c r="P50" i="22"/>
  <c r="E50" i="22"/>
  <c r="U49" i="22"/>
  <c r="S49" i="22"/>
  <c r="R49" i="22"/>
  <c r="Q49" i="22"/>
  <c r="P49" i="22"/>
  <c r="E49" i="22"/>
  <c r="T49" i="22" s="1"/>
  <c r="U48" i="22"/>
  <c r="T48" i="22"/>
  <c r="S48" i="22"/>
  <c r="R48" i="22"/>
  <c r="Q48" i="22"/>
  <c r="P48" i="22"/>
  <c r="E48" i="22"/>
  <c r="S47" i="22"/>
  <c r="R47" i="22"/>
  <c r="Q47" i="22"/>
  <c r="P47" i="22"/>
  <c r="E47" i="22"/>
  <c r="U47" i="22" s="1"/>
  <c r="S46" i="22"/>
  <c r="R46" i="22"/>
  <c r="Q46" i="22"/>
  <c r="P46" i="22"/>
  <c r="E46" i="22"/>
  <c r="S45" i="22"/>
  <c r="R45" i="22"/>
  <c r="Q45" i="22"/>
  <c r="P45" i="22"/>
  <c r="E45" i="22"/>
  <c r="S44" i="22"/>
  <c r="R44" i="22"/>
  <c r="Q44" i="22"/>
  <c r="P44" i="22"/>
  <c r="E44" i="22"/>
  <c r="T44" i="22" s="1"/>
  <c r="T43" i="22"/>
  <c r="S43" i="22"/>
  <c r="R43" i="22"/>
  <c r="Q43" i="22"/>
  <c r="P43" i="22"/>
  <c r="E43" i="22"/>
  <c r="U43" i="22" s="1"/>
  <c r="S42" i="22"/>
  <c r="R42" i="22"/>
  <c r="Q42" i="22"/>
  <c r="P42" i="22"/>
  <c r="E42" i="22"/>
  <c r="V40" i="22"/>
  <c r="O40" i="22"/>
  <c r="N40" i="22"/>
  <c r="M40" i="22"/>
  <c r="L40" i="22"/>
  <c r="K40" i="22"/>
  <c r="J40" i="22"/>
  <c r="I40" i="22"/>
  <c r="S40" i="22" s="1"/>
  <c r="H40" i="22"/>
  <c r="R40" i="22" s="1"/>
  <c r="G40" i="22"/>
  <c r="F40" i="22"/>
  <c r="C40" i="22"/>
  <c r="E40" i="22" s="1"/>
  <c r="B40" i="22"/>
  <c r="T39" i="22"/>
  <c r="S39" i="22"/>
  <c r="R39" i="22"/>
  <c r="Q39" i="22"/>
  <c r="P39" i="22"/>
  <c r="E39" i="22"/>
  <c r="U39" i="22" s="1"/>
  <c r="S38" i="22"/>
  <c r="R38" i="22"/>
  <c r="Q38" i="22"/>
  <c r="P38" i="22"/>
  <c r="E38" i="22"/>
  <c r="U38" i="22" s="1"/>
  <c r="S37" i="22"/>
  <c r="R37" i="22"/>
  <c r="Q37" i="22"/>
  <c r="P37" i="22"/>
  <c r="E37" i="22"/>
  <c r="S36" i="22"/>
  <c r="R36" i="22"/>
  <c r="Q36" i="22"/>
  <c r="P36" i="22"/>
  <c r="E36" i="22"/>
  <c r="U35" i="22"/>
  <c r="T35" i="22"/>
  <c r="S35" i="22"/>
  <c r="R35" i="22"/>
  <c r="Q35" i="22"/>
  <c r="P35" i="22"/>
  <c r="E35" i="22"/>
  <c r="V33" i="22"/>
  <c r="O33" i="22"/>
  <c r="N33" i="22"/>
  <c r="M33" i="22"/>
  <c r="L33" i="22"/>
  <c r="K33" i="22"/>
  <c r="J33" i="22"/>
  <c r="I33" i="22"/>
  <c r="H33" i="22"/>
  <c r="R33" i="22" s="1"/>
  <c r="G33" i="22"/>
  <c r="F33" i="22"/>
  <c r="C33" i="22"/>
  <c r="B33" i="22"/>
  <c r="E33" i="22" s="1"/>
  <c r="S32" i="22"/>
  <c r="R32" i="22"/>
  <c r="Q32" i="22"/>
  <c r="P32" i="22"/>
  <c r="T32" i="22" s="1"/>
  <c r="E32" i="22"/>
  <c r="U32" i="22" s="1"/>
  <c r="V30" i="22"/>
  <c r="O30" i="22"/>
  <c r="N30" i="22"/>
  <c r="M30" i="22"/>
  <c r="L30" i="22"/>
  <c r="K30" i="22"/>
  <c r="J30" i="22"/>
  <c r="I30" i="22"/>
  <c r="H30" i="22"/>
  <c r="G30" i="22"/>
  <c r="F30" i="22"/>
  <c r="C30" i="22"/>
  <c r="B30" i="22"/>
  <c r="S29" i="22"/>
  <c r="R29" i="22"/>
  <c r="Q29" i="22"/>
  <c r="P29" i="22"/>
  <c r="E29" i="22"/>
  <c r="S28" i="22"/>
  <c r="R28" i="22"/>
  <c r="Q28" i="22"/>
  <c r="P28" i="22"/>
  <c r="E28" i="22"/>
  <c r="U27" i="22"/>
  <c r="T27" i="22"/>
  <c r="S27" i="22"/>
  <c r="R27" i="22"/>
  <c r="Q27" i="22"/>
  <c r="P27" i="22"/>
  <c r="E27" i="22"/>
  <c r="S26" i="22"/>
  <c r="R26" i="22"/>
  <c r="Q26" i="22"/>
  <c r="P26" i="22"/>
  <c r="E26" i="22"/>
  <c r="V24" i="22"/>
  <c r="O24" i="22"/>
  <c r="N24" i="22"/>
  <c r="M24" i="22"/>
  <c r="L24" i="22"/>
  <c r="K24" i="22"/>
  <c r="J24" i="22"/>
  <c r="I24" i="22"/>
  <c r="H24" i="22"/>
  <c r="R24" i="22" s="1"/>
  <c r="G24" i="22"/>
  <c r="F24" i="22"/>
  <c r="E24" i="22"/>
  <c r="C24" i="22"/>
  <c r="B24" i="22"/>
  <c r="T23" i="22"/>
  <c r="S23" i="22"/>
  <c r="R23" i="22"/>
  <c r="Q23" i="22"/>
  <c r="P23" i="22"/>
  <c r="E23" i="22"/>
  <c r="U23" i="22" s="1"/>
  <c r="S22" i="22"/>
  <c r="R22" i="22"/>
  <c r="Q22" i="22"/>
  <c r="P22" i="22"/>
  <c r="E22" i="22"/>
  <c r="S21" i="22"/>
  <c r="R21" i="22"/>
  <c r="Q21" i="22"/>
  <c r="P21" i="22"/>
  <c r="E21" i="22"/>
  <c r="U20" i="22"/>
  <c r="S20" i="22"/>
  <c r="R20" i="22"/>
  <c r="Q20" i="22"/>
  <c r="P20" i="22"/>
  <c r="E20" i="22"/>
  <c r="T20" i="22" s="1"/>
  <c r="S19" i="22"/>
  <c r="R19" i="22"/>
  <c r="Q19" i="22"/>
  <c r="P19" i="22"/>
  <c r="E19" i="22"/>
  <c r="T18" i="22"/>
  <c r="S18" i="22"/>
  <c r="R18" i="22"/>
  <c r="Q18" i="22"/>
  <c r="P18" i="22"/>
  <c r="E18" i="22"/>
  <c r="U18" i="22" s="1"/>
  <c r="U17" i="22"/>
  <c r="S17" i="22"/>
  <c r="R17" i="22"/>
  <c r="Q17" i="22"/>
  <c r="P17" i="22"/>
  <c r="E17" i="22"/>
  <c r="T17" i="22" s="1"/>
  <c r="V15" i="22"/>
  <c r="O15" i="22"/>
  <c r="N15" i="22"/>
  <c r="M15" i="22"/>
  <c r="L15" i="22"/>
  <c r="K15" i="22"/>
  <c r="J15" i="22"/>
  <c r="I15" i="22"/>
  <c r="H15" i="22"/>
  <c r="R15" i="22" s="1"/>
  <c r="G15" i="22"/>
  <c r="F15" i="22"/>
  <c r="C15" i="22"/>
  <c r="B15" i="22"/>
  <c r="S14" i="22"/>
  <c r="R14" i="22"/>
  <c r="Q14" i="22"/>
  <c r="P14" i="22"/>
  <c r="E14" i="22"/>
  <c r="U13" i="22"/>
  <c r="S13" i="22"/>
  <c r="R13" i="22"/>
  <c r="Q13" i="22"/>
  <c r="P13" i="22"/>
  <c r="E13" i="22"/>
  <c r="T13" i="22" s="1"/>
  <c r="S12" i="22"/>
  <c r="R12" i="22"/>
  <c r="Q12" i="22"/>
  <c r="P12" i="22"/>
  <c r="E12" i="22"/>
  <c r="U12" i="22" s="1"/>
  <c r="U11" i="22"/>
  <c r="S11" i="22"/>
  <c r="R11" i="22"/>
  <c r="Q11" i="22"/>
  <c r="P11" i="22"/>
  <c r="E11" i="22"/>
  <c r="T11" i="22" s="1"/>
  <c r="S10" i="22"/>
  <c r="R10" i="22"/>
  <c r="Q10" i="22"/>
  <c r="P10" i="22"/>
  <c r="E10" i="22"/>
  <c r="S9" i="22"/>
  <c r="R9" i="22"/>
  <c r="Q9" i="22"/>
  <c r="P9" i="22"/>
  <c r="E9" i="22"/>
  <c r="S93" i="21"/>
  <c r="R93" i="21"/>
  <c r="Q93" i="21"/>
  <c r="P93" i="21"/>
  <c r="E93" i="21"/>
  <c r="T93" i="21" s="1"/>
  <c r="T92" i="21"/>
  <c r="S92" i="21"/>
  <c r="R92" i="21"/>
  <c r="Q92" i="21"/>
  <c r="P92" i="21"/>
  <c r="E92" i="21"/>
  <c r="U92" i="21" s="1"/>
  <c r="S91" i="21"/>
  <c r="R91" i="21"/>
  <c r="Q91" i="21"/>
  <c r="P91" i="21"/>
  <c r="E91" i="21"/>
  <c r="U91" i="21" s="1"/>
  <c r="U90" i="21"/>
  <c r="S90" i="21"/>
  <c r="R90" i="21"/>
  <c r="Q90" i="21"/>
  <c r="P90" i="21"/>
  <c r="E90" i="21"/>
  <c r="T90" i="21" s="1"/>
  <c r="S89" i="21"/>
  <c r="R89" i="21"/>
  <c r="Q89" i="21"/>
  <c r="P89" i="21"/>
  <c r="E89" i="21"/>
  <c r="U89" i="21" s="1"/>
  <c r="U88" i="21"/>
  <c r="S88" i="21"/>
  <c r="R88" i="21"/>
  <c r="Q88" i="21"/>
  <c r="P88" i="21"/>
  <c r="E88" i="21"/>
  <c r="T88" i="21" s="1"/>
  <c r="S87" i="21"/>
  <c r="R87" i="21"/>
  <c r="Q87" i="21"/>
  <c r="P87" i="21"/>
  <c r="E87" i="21"/>
  <c r="S86" i="21"/>
  <c r="R86" i="21"/>
  <c r="Q86" i="21"/>
  <c r="P86" i="21"/>
  <c r="E86" i="21"/>
  <c r="V72" i="21"/>
  <c r="O72" i="21"/>
  <c r="N72" i="21"/>
  <c r="M72" i="21"/>
  <c r="L72" i="21"/>
  <c r="K72" i="21"/>
  <c r="J72" i="21"/>
  <c r="I72" i="21"/>
  <c r="H72" i="21"/>
  <c r="R72" i="21" s="1"/>
  <c r="G72" i="21"/>
  <c r="F72" i="21"/>
  <c r="C72" i="21"/>
  <c r="E72" i="21" s="1"/>
  <c r="B72" i="21"/>
  <c r="V71" i="21"/>
  <c r="O71" i="21"/>
  <c r="Q71" i="21" s="1"/>
  <c r="N71" i="21"/>
  <c r="M71" i="21"/>
  <c r="L71" i="21"/>
  <c r="K71" i="21"/>
  <c r="J71" i="21"/>
  <c r="I71" i="21"/>
  <c r="S71" i="21" s="1"/>
  <c r="H71" i="21"/>
  <c r="G71" i="21"/>
  <c r="F71" i="21"/>
  <c r="C71" i="21"/>
  <c r="B71" i="21"/>
  <c r="E71" i="21" s="1"/>
  <c r="V70" i="21"/>
  <c r="O70" i="21"/>
  <c r="N70" i="21"/>
  <c r="M70" i="21"/>
  <c r="L70" i="21"/>
  <c r="K70" i="21"/>
  <c r="J70" i="21"/>
  <c r="I70" i="21"/>
  <c r="H70" i="21"/>
  <c r="R70" i="21" s="1"/>
  <c r="G70" i="21"/>
  <c r="F70" i="21"/>
  <c r="C70" i="21"/>
  <c r="B70" i="21"/>
  <c r="S69" i="21"/>
  <c r="R69" i="21"/>
  <c r="Q69" i="21"/>
  <c r="P69" i="21"/>
  <c r="T69" i="21" s="1"/>
  <c r="E69" i="21"/>
  <c r="V67" i="21"/>
  <c r="O67" i="21"/>
  <c r="N67" i="21"/>
  <c r="M67" i="21"/>
  <c r="Q67" i="21" s="1"/>
  <c r="L67" i="21"/>
  <c r="K67" i="21"/>
  <c r="J67" i="21"/>
  <c r="I67" i="21"/>
  <c r="S67" i="21" s="1"/>
  <c r="H67" i="21"/>
  <c r="R67" i="21" s="1"/>
  <c r="G67" i="21"/>
  <c r="F67" i="21"/>
  <c r="C67" i="21"/>
  <c r="B67" i="21"/>
  <c r="V66" i="21"/>
  <c r="O66" i="21"/>
  <c r="N66" i="21"/>
  <c r="M66" i="21"/>
  <c r="L66" i="21"/>
  <c r="K66" i="21"/>
  <c r="J66" i="21"/>
  <c r="I66" i="21"/>
  <c r="S66" i="21" s="1"/>
  <c r="H66" i="21"/>
  <c r="G66" i="21"/>
  <c r="F66" i="21"/>
  <c r="C66" i="21"/>
  <c r="B66" i="21"/>
  <c r="E66" i="21" s="1"/>
  <c r="S65" i="21"/>
  <c r="R65" i="21"/>
  <c r="Q65" i="21"/>
  <c r="P65" i="21"/>
  <c r="E65" i="21"/>
  <c r="U64" i="21"/>
  <c r="S64" i="21"/>
  <c r="R64" i="21"/>
  <c r="Q64" i="21"/>
  <c r="P64" i="21"/>
  <c r="E64" i="21"/>
  <c r="T64" i="21" s="1"/>
  <c r="S63" i="21"/>
  <c r="R63" i="21"/>
  <c r="Q63" i="21"/>
  <c r="P63" i="21"/>
  <c r="E63" i="21"/>
  <c r="S62" i="21"/>
  <c r="R62" i="21"/>
  <c r="Q62" i="21"/>
  <c r="P62" i="21"/>
  <c r="E62" i="21"/>
  <c r="U62" i="21" s="1"/>
  <c r="S61" i="21"/>
  <c r="R61" i="21"/>
  <c r="Q61" i="21"/>
  <c r="P61" i="21"/>
  <c r="E61" i="21"/>
  <c r="T61" i="21" s="1"/>
  <c r="V59" i="21"/>
  <c r="O59" i="21"/>
  <c r="N59" i="21"/>
  <c r="M59" i="21"/>
  <c r="L59" i="21"/>
  <c r="K59" i="21"/>
  <c r="J59" i="21"/>
  <c r="I59" i="21"/>
  <c r="S59" i="21" s="1"/>
  <c r="H59" i="21"/>
  <c r="R59" i="21" s="1"/>
  <c r="G59" i="21"/>
  <c r="F59" i="21"/>
  <c r="C59" i="21"/>
  <c r="B59" i="21"/>
  <c r="S58" i="21"/>
  <c r="R58" i="21"/>
  <c r="Q58" i="21"/>
  <c r="P58" i="21"/>
  <c r="E58" i="21"/>
  <c r="U58" i="21" s="1"/>
  <c r="S57" i="21"/>
  <c r="R57" i="21"/>
  <c r="Q57" i="21"/>
  <c r="P57" i="21"/>
  <c r="E57" i="21"/>
  <c r="T57" i="21" s="1"/>
  <c r="T56" i="21"/>
  <c r="S56" i="21"/>
  <c r="R56" i="21"/>
  <c r="Q56" i="21"/>
  <c r="P56" i="21"/>
  <c r="E56" i="21"/>
  <c r="U56" i="21" s="1"/>
  <c r="S55" i="21"/>
  <c r="R55" i="21"/>
  <c r="Q55" i="21"/>
  <c r="P55" i="21"/>
  <c r="E55" i="21"/>
  <c r="V53" i="21"/>
  <c r="O53" i="21"/>
  <c r="N53" i="21"/>
  <c r="M53" i="21"/>
  <c r="L53" i="21"/>
  <c r="K53" i="21"/>
  <c r="J53" i="21"/>
  <c r="I53" i="21"/>
  <c r="S53" i="21" s="1"/>
  <c r="H53" i="21"/>
  <c r="R53" i="21" s="1"/>
  <c r="G53" i="21"/>
  <c r="F53" i="21"/>
  <c r="C53" i="21"/>
  <c r="B53" i="21"/>
  <c r="S52" i="21"/>
  <c r="R52" i="21"/>
  <c r="Q52" i="21"/>
  <c r="P52" i="21"/>
  <c r="E52" i="21"/>
  <c r="U52" i="21" s="1"/>
  <c r="S51" i="21"/>
  <c r="R51" i="21"/>
  <c r="Q51" i="21"/>
  <c r="U51" i="21" s="1"/>
  <c r="P51" i="21"/>
  <c r="T51" i="21" s="1"/>
  <c r="E51" i="21"/>
  <c r="S50" i="21"/>
  <c r="R50" i="21"/>
  <c r="Q50" i="21"/>
  <c r="P50" i="21"/>
  <c r="E50" i="21"/>
  <c r="S49" i="21"/>
  <c r="R49" i="21"/>
  <c r="Q49" i="21"/>
  <c r="P49" i="21"/>
  <c r="E49" i="21"/>
  <c r="U48" i="21"/>
  <c r="S48" i="21"/>
  <c r="R48" i="21"/>
  <c r="Q48" i="21"/>
  <c r="P48" i="21"/>
  <c r="E48" i="21"/>
  <c r="T48" i="21" s="1"/>
  <c r="S47" i="21"/>
  <c r="R47" i="21"/>
  <c r="Q47" i="21"/>
  <c r="P47" i="21"/>
  <c r="E47" i="21"/>
  <c r="T46" i="21"/>
  <c r="S46" i="21"/>
  <c r="R46" i="21"/>
  <c r="Q46" i="21"/>
  <c r="P46" i="21"/>
  <c r="E46" i="21"/>
  <c r="U46" i="21" s="1"/>
  <c r="U45" i="21"/>
  <c r="S45" i="21"/>
  <c r="R45" i="21"/>
  <c r="Q45" i="21"/>
  <c r="P45" i="21"/>
  <c r="E45" i="21"/>
  <c r="T45" i="21" s="1"/>
  <c r="S44" i="21"/>
  <c r="R44" i="21"/>
  <c r="Q44" i="21"/>
  <c r="P44" i="21"/>
  <c r="E44" i="21"/>
  <c r="U44" i="21" s="1"/>
  <c r="U43" i="21"/>
  <c r="S43" i="21"/>
  <c r="R43" i="21"/>
  <c r="Q43" i="21"/>
  <c r="P43" i="21"/>
  <c r="E43" i="21"/>
  <c r="T43" i="21" s="1"/>
  <c r="S42" i="21"/>
  <c r="R42" i="21"/>
  <c r="Q42" i="21"/>
  <c r="P42" i="21"/>
  <c r="E42" i="21"/>
  <c r="V40" i="21"/>
  <c r="O40" i="21"/>
  <c r="N40" i="21"/>
  <c r="M40" i="21"/>
  <c r="L40" i="21"/>
  <c r="K40" i="21"/>
  <c r="J40" i="21"/>
  <c r="I40" i="21"/>
  <c r="S40" i="21" s="1"/>
  <c r="H40" i="21"/>
  <c r="R40" i="21" s="1"/>
  <c r="G40" i="21"/>
  <c r="F40" i="21"/>
  <c r="C40" i="21"/>
  <c r="E40" i="21" s="1"/>
  <c r="B40" i="21"/>
  <c r="T39" i="21"/>
  <c r="S39" i="21"/>
  <c r="R39" i="21"/>
  <c r="Q39" i="21"/>
  <c r="P39" i="21"/>
  <c r="E39" i="21"/>
  <c r="U39" i="21" s="1"/>
  <c r="S38" i="21"/>
  <c r="R38" i="21"/>
  <c r="Q38" i="21"/>
  <c r="P38" i="21"/>
  <c r="E38" i="21"/>
  <c r="S37" i="21"/>
  <c r="R37" i="21"/>
  <c r="Q37" i="21"/>
  <c r="P37" i="21"/>
  <c r="E37" i="21"/>
  <c r="U36" i="21"/>
  <c r="S36" i="21"/>
  <c r="R36" i="21"/>
  <c r="Q36" i="21"/>
  <c r="P36" i="21"/>
  <c r="E36" i="21"/>
  <c r="T36" i="21" s="1"/>
  <c r="S35" i="21"/>
  <c r="R35" i="21"/>
  <c r="Q35" i="21"/>
  <c r="P35" i="21"/>
  <c r="E35" i="21"/>
  <c r="V33" i="21"/>
  <c r="O33" i="21"/>
  <c r="N33" i="21"/>
  <c r="M33" i="21"/>
  <c r="L33" i="21"/>
  <c r="K33" i="21"/>
  <c r="J33" i="21"/>
  <c r="I33" i="21"/>
  <c r="S33" i="21" s="1"/>
  <c r="H33" i="21"/>
  <c r="R33" i="21" s="1"/>
  <c r="G33" i="21"/>
  <c r="F33" i="21"/>
  <c r="C33" i="21"/>
  <c r="B33" i="21"/>
  <c r="E33" i="21" s="1"/>
  <c r="S32" i="21"/>
  <c r="R32" i="21"/>
  <c r="Q32" i="21"/>
  <c r="U32" i="21" s="1"/>
  <c r="P32" i="21"/>
  <c r="E32" i="21"/>
  <c r="V30" i="21"/>
  <c r="S30" i="21"/>
  <c r="O30" i="21"/>
  <c r="N30" i="21"/>
  <c r="M30" i="21"/>
  <c r="L30" i="21"/>
  <c r="K30" i="21"/>
  <c r="J30" i="21"/>
  <c r="I30" i="21"/>
  <c r="H30" i="21"/>
  <c r="P30" i="21" s="1"/>
  <c r="G30" i="21"/>
  <c r="F30" i="21"/>
  <c r="C30" i="21"/>
  <c r="B30" i="21"/>
  <c r="S29" i="21"/>
  <c r="R29" i="21"/>
  <c r="Q29" i="21"/>
  <c r="P29" i="21"/>
  <c r="E29" i="21"/>
  <c r="U28" i="21"/>
  <c r="S28" i="21"/>
  <c r="R28" i="21"/>
  <c r="Q28" i="21"/>
  <c r="P28" i="21"/>
  <c r="E28" i="21"/>
  <c r="T28" i="21" s="1"/>
  <c r="U27" i="21"/>
  <c r="T27" i="21"/>
  <c r="S27" i="21"/>
  <c r="R27" i="21"/>
  <c r="Q27" i="21"/>
  <c r="P27" i="21"/>
  <c r="E27" i="21"/>
  <c r="S26" i="21"/>
  <c r="R26" i="21"/>
  <c r="Q26" i="21"/>
  <c r="P26" i="21"/>
  <c r="E26" i="21"/>
  <c r="U26" i="21" s="1"/>
  <c r="V24" i="21"/>
  <c r="O24" i="21"/>
  <c r="N24" i="21"/>
  <c r="M24" i="21"/>
  <c r="L24" i="21"/>
  <c r="K24" i="21"/>
  <c r="J24" i="21"/>
  <c r="I24" i="21"/>
  <c r="S24" i="21" s="1"/>
  <c r="H24" i="21"/>
  <c r="G24" i="21"/>
  <c r="F24" i="21"/>
  <c r="E24" i="21"/>
  <c r="C24" i="21"/>
  <c r="B24" i="21"/>
  <c r="U23" i="21"/>
  <c r="S23" i="21"/>
  <c r="R23" i="21"/>
  <c r="Q23" i="21"/>
  <c r="P23" i="21"/>
  <c r="E23" i="21"/>
  <c r="T23" i="21" s="1"/>
  <c r="S22" i="21"/>
  <c r="R22" i="21"/>
  <c r="Q22" i="21"/>
  <c r="P22" i="21"/>
  <c r="E22" i="21"/>
  <c r="U21" i="21"/>
  <c r="S21" i="21"/>
  <c r="R21" i="21"/>
  <c r="Q21" i="21"/>
  <c r="P21" i="21"/>
  <c r="E21" i="21"/>
  <c r="T21" i="21" s="1"/>
  <c r="S20" i="21"/>
  <c r="R20" i="21"/>
  <c r="Q20" i="21"/>
  <c r="P20" i="21"/>
  <c r="E20" i="21"/>
  <c r="S19" i="21"/>
  <c r="R19" i="21"/>
  <c r="Q19" i="21"/>
  <c r="P19" i="21"/>
  <c r="E19" i="21"/>
  <c r="U19" i="21" s="1"/>
  <c r="S18" i="21"/>
  <c r="R18" i="21"/>
  <c r="Q18" i="21"/>
  <c r="P18" i="21"/>
  <c r="E18" i="21"/>
  <c r="U18" i="21" s="1"/>
  <c r="S17" i="21"/>
  <c r="R17" i="21"/>
  <c r="Q17" i="21"/>
  <c r="P17" i="21"/>
  <c r="E17" i="21"/>
  <c r="V15" i="21"/>
  <c r="O15" i="21"/>
  <c r="N15" i="21"/>
  <c r="M15" i="21"/>
  <c r="L15" i="21"/>
  <c r="K15" i="21"/>
  <c r="J15" i="21"/>
  <c r="I15" i="21"/>
  <c r="S15" i="21" s="1"/>
  <c r="H15" i="21"/>
  <c r="R15" i="21" s="1"/>
  <c r="G15" i="21"/>
  <c r="F15" i="21"/>
  <c r="C15" i="21"/>
  <c r="E15" i="21" s="1"/>
  <c r="B15" i="21"/>
  <c r="S14" i="21"/>
  <c r="R14" i="21"/>
  <c r="Q14" i="21"/>
  <c r="P14" i="21"/>
  <c r="E14" i="21"/>
  <c r="S13" i="21"/>
  <c r="R13" i="21"/>
  <c r="Q13" i="21"/>
  <c r="P13" i="21"/>
  <c r="E13" i="21"/>
  <c r="S12" i="21"/>
  <c r="R12" i="21"/>
  <c r="Q12" i="21"/>
  <c r="P12" i="21"/>
  <c r="E12" i="21"/>
  <c r="T12" i="21" s="1"/>
  <c r="S11" i="21"/>
  <c r="R11" i="21"/>
  <c r="Q11" i="21"/>
  <c r="P11" i="21"/>
  <c r="E11" i="21"/>
  <c r="S10" i="21"/>
  <c r="R10" i="21"/>
  <c r="Q10" i="21"/>
  <c r="P10" i="21"/>
  <c r="T10" i="21" s="1"/>
  <c r="E10" i="21"/>
  <c r="S9" i="21"/>
  <c r="R9" i="21"/>
  <c r="Q9" i="21"/>
  <c r="P9" i="21"/>
  <c r="E9" i="21"/>
  <c r="U9" i="21" s="1"/>
  <c r="U93" i="20"/>
  <c r="S93" i="20"/>
  <c r="R93" i="20"/>
  <c r="Q93" i="20"/>
  <c r="P93" i="20"/>
  <c r="E93" i="20"/>
  <c r="T93" i="20" s="1"/>
  <c r="S92" i="20"/>
  <c r="R92" i="20"/>
  <c r="Q92" i="20"/>
  <c r="P92" i="20"/>
  <c r="E92" i="20"/>
  <c r="T91" i="20"/>
  <c r="S91" i="20"/>
  <c r="R91" i="20"/>
  <c r="Q91" i="20"/>
  <c r="P91" i="20"/>
  <c r="E91" i="20"/>
  <c r="U91" i="20" s="1"/>
  <c r="S90" i="20"/>
  <c r="R90" i="20"/>
  <c r="Q90" i="20"/>
  <c r="P90" i="20"/>
  <c r="E90" i="20"/>
  <c r="U90" i="20" s="1"/>
  <c r="U89" i="20"/>
  <c r="S89" i="20"/>
  <c r="R89" i="20"/>
  <c r="Q89" i="20"/>
  <c r="P89" i="20"/>
  <c r="E89" i="20"/>
  <c r="T89" i="20" s="1"/>
  <c r="S88" i="20"/>
  <c r="R88" i="20"/>
  <c r="Q88" i="20"/>
  <c r="P88" i="20"/>
  <c r="E88" i="20"/>
  <c r="T87" i="20"/>
  <c r="S87" i="20"/>
  <c r="R87" i="20"/>
  <c r="Q87" i="20"/>
  <c r="P87" i="20"/>
  <c r="E87" i="20"/>
  <c r="U87" i="20" s="1"/>
  <c r="S86" i="20"/>
  <c r="R86" i="20"/>
  <c r="Q86" i="20"/>
  <c r="P86" i="20"/>
  <c r="E86" i="20"/>
  <c r="V72" i="20"/>
  <c r="O72" i="20"/>
  <c r="N72" i="20"/>
  <c r="M72" i="20"/>
  <c r="L72" i="20"/>
  <c r="K72" i="20"/>
  <c r="J72" i="20"/>
  <c r="I72" i="20"/>
  <c r="S72" i="20" s="1"/>
  <c r="H72" i="20"/>
  <c r="R72" i="20" s="1"/>
  <c r="G72" i="20"/>
  <c r="F72" i="20"/>
  <c r="C72" i="20"/>
  <c r="B72" i="20"/>
  <c r="V71" i="20"/>
  <c r="O71" i="20"/>
  <c r="N71" i="20"/>
  <c r="M71" i="20"/>
  <c r="L71" i="20"/>
  <c r="K71" i="20"/>
  <c r="J71" i="20"/>
  <c r="I71" i="20"/>
  <c r="S71" i="20" s="1"/>
  <c r="H71" i="20"/>
  <c r="G71" i="20"/>
  <c r="F71" i="20"/>
  <c r="E71" i="20"/>
  <c r="C71" i="20"/>
  <c r="B71" i="20"/>
  <c r="V70" i="20"/>
  <c r="O70" i="20"/>
  <c r="N70" i="20"/>
  <c r="M70" i="20"/>
  <c r="L70" i="20"/>
  <c r="K70" i="20"/>
  <c r="J70" i="20"/>
  <c r="I70" i="20"/>
  <c r="S70" i="20" s="1"/>
  <c r="H70" i="20"/>
  <c r="R70" i="20" s="1"/>
  <c r="G70" i="20"/>
  <c r="F70" i="20"/>
  <c r="C70" i="20"/>
  <c r="B70" i="20"/>
  <c r="T69" i="20"/>
  <c r="S69" i="20"/>
  <c r="R69" i="20"/>
  <c r="Q69" i="20"/>
  <c r="P69" i="20"/>
  <c r="E69" i="20"/>
  <c r="V67" i="20"/>
  <c r="O67" i="20"/>
  <c r="N67" i="20"/>
  <c r="M67" i="20"/>
  <c r="L67" i="20"/>
  <c r="K67" i="20"/>
  <c r="J67" i="20"/>
  <c r="I67" i="20"/>
  <c r="S67" i="20" s="1"/>
  <c r="H67" i="20"/>
  <c r="G67" i="20"/>
  <c r="F67" i="20"/>
  <c r="C67" i="20"/>
  <c r="B67" i="20"/>
  <c r="V66" i="20"/>
  <c r="S66" i="20"/>
  <c r="O66" i="20"/>
  <c r="N66" i="20"/>
  <c r="M66" i="20"/>
  <c r="L66" i="20"/>
  <c r="K66" i="20"/>
  <c r="J66" i="20"/>
  <c r="I66" i="20"/>
  <c r="H66" i="20"/>
  <c r="G66" i="20"/>
  <c r="F66" i="20"/>
  <c r="C66" i="20"/>
  <c r="B66" i="20"/>
  <c r="S65" i="20"/>
  <c r="R65" i="20"/>
  <c r="Q65" i="20"/>
  <c r="P65" i="20"/>
  <c r="E65" i="20"/>
  <c r="T65" i="20" s="1"/>
  <c r="T64" i="20"/>
  <c r="S64" i="20"/>
  <c r="R64" i="20"/>
  <c r="Q64" i="20"/>
  <c r="P64" i="20"/>
  <c r="E64" i="20"/>
  <c r="U64" i="20" s="1"/>
  <c r="S63" i="20"/>
  <c r="R63" i="20"/>
  <c r="Q63" i="20"/>
  <c r="P63" i="20"/>
  <c r="E63" i="20"/>
  <c r="T62" i="20"/>
  <c r="S62" i="20"/>
  <c r="R62" i="20"/>
  <c r="Q62" i="20"/>
  <c r="P62" i="20"/>
  <c r="E62" i="20"/>
  <c r="U62" i="20" s="1"/>
  <c r="S61" i="20"/>
  <c r="R61" i="20"/>
  <c r="Q61" i="20"/>
  <c r="P61" i="20"/>
  <c r="E61" i="20"/>
  <c r="T61" i="20" s="1"/>
  <c r="V59" i="20"/>
  <c r="O59" i="20"/>
  <c r="N59" i="20"/>
  <c r="M59" i="20"/>
  <c r="L59" i="20"/>
  <c r="K59" i="20"/>
  <c r="J59" i="20"/>
  <c r="I59" i="20"/>
  <c r="S59" i="20" s="1"/>
  <c r="H59" i="20"/>
  <c r="R59" i="20" s="1"/>
  <c r="G59" i="20"/>
  <c r="F59" i="20"/>
  <c r="C59" i="20"/>
  <c r="B59" i="20"/>
  <c r="S58" i="20"/>
  <c r="R58" i="20"/>
  <c r="Q58" i="20"/>
  <c r="P58" i="20"/>
  <c r="E58" i="20"/>
  <c r="S57" i="20"/>
  <c r="R57" i="20"/>
  <c r="Q57" i="20"/>
  <c r="P57" i="20"/>
  <c r="E57" i="20"/>
  <c r="T57" i="20" s="1"/>
  <c r="S56" i="20"/>
  <c r="R56" i="20"/>
  <c r="Q56" i="20"/>
  <c r="P56" i="20"/>
  <c r="E56" i="20"/>
  <c r="U56" i="20" s="1"/>
  <c r="T55" i="20"/>
  <c r="S55" i="20"/>
  <c r="R55" i="20"/>
  <c r="Q55" i="20"/>
  <c r="P55" i="20"/>
  <c r="E55" i="20"/>
  <c r="U55" i="20" s="1"/>
  <c r="V53" i="20"/>
  <c r="O53" i="20"/>
  <c r="N53" i="20"/>
  <c r="M53" i="20"/>
  <c r="L53" i="20"/>
  <c r="K53" i="20"/>
  <c r="J53" i="20"/>
  <c r="I53" i="20"/>
  <c r="S53" i="20" s="1"/>
  <c r="H53" i="20"/>
  <c r="G53" i="20"/>
  <c r="F53" i="20"/>
  <c r="C53" i="20"/>
  <c r="B53" i="20"/>
  <c r="E53" i="20" s="1"/>
  <c r="U52" i="20"/>
  <c r="T52" i="20"/>
  <c r="S52" i="20"/>
  <c r="R52" i="20"/>
  <c r="Q52" i="20"/>
  <c r="P52" i="20"/>
  <c r="E52" i="20"/>
  <c r="S51" i="20"/>
  <c r="R51" i="20"/>
  <c r="Q51" i="20"/>
  <c r="P51" i="20"/>
  <c r="T51" i="20" s="1"/>
  <c r="E51" i="20"/>
  <c r="S50" i="20"/>
  <c r="R50" i="20"/>
  <c r="Q50" i="20"/>
  <c r="P50" i="20"/>
  <c r="E50" i="20"/>
  <c r="S49" i="20"/>
  <c r="R49" i="20"/>
  <c r="Q49" i="20"/>
  <c r="P49" i="20"/>
  <c r="E49" i="20"/>
  <c r="T49" i="20" s="1"/>
  <c r="T48" i="20"/>
  <c r="S48" i="20"/>
  <c r="R48" i="20"/>
  <c r="Q48" i="20"/>
  <c r="P48" i="20"/>
  <c r="E48" i="20"/>
  <c r="U48" i="20" s="1"/>
  <c r="S47" i="20"/>
  <c r="R47" i="20"/>
  <c r="Q47" i="20"/>
  <c r="P47" i="20"/>
  <c r="E47" i="20"/>
  <c r="U47" i="20" s="1"/>
  <c r="T46" i="20"/>
  <c r="S46" i="20"/>
  <c r="R46" i="20"/>
  <c r="Q46" i="20"/>
  <c r="P46" i="20"/>
  <c r="E46" i="20"/>
  <c r="U46" i="20" s="1"/>
  <c r="S45" i="20"/>
  <c r="R45" i="20"/>
  <c r="Q45" i="20"/>
  <c r="P45" i="20"/>
  <c r="E45" i="20"/>
  <c r="U44" i="20"/>
  <c r="T44" i="20"/>
  <c r="S44" i="20"/>
  <c r="R44" i="20"/>
  <c r="Q44" i="20"/>
  <c r="P44" i="20"/>
  <c r="E44" i="20"/>
  <c r="S43" i="20"/>
  <c r="R43" i="20"/>
  <c r="Q43" i="20"/>
  <c r="P43" i="20"/>
  <c r="E43" i="20"/>
  <c r="T43" i="20" s="1"/>
  <c r="S42" i="20"/>
  <c r="R42" i="20"/>
  <c r="Q42" i="20"/>
  <c r="P42" i="20"/>
  <c r="E42" i="20"/>
  <c r="V40" i="20"/>
  <c r="O40" i="20"/>
  <c r="N40" i="20"/>
  <c r="M40" i="20"/>
  <c r="L40" i="20"/>
  <c r="K40" i="20"/>
  <c r="J40" i="20"/>
  <c r="I40" i="20"/>
  <c r="S40" i="20" s="1"/>
  <c r="H40" i="20"/>
  <c r="R40" i="20" s="1"/>
  <c r="G40" i="20"/>
  <c r="F40" i="20"/>
  <c r="C40" i="20"/>
  <c r="B40" i="20"/>
  <c r="E40" i="20" s="1"/>
  <c r="T39" i="20"/>
  <c r="S39" i="20"/>
  <c r="R39" i="20"/>
  <c r="Q39" i="20"/>
  <c r="P39" i="20"/>
  <c r="E39" i="20"/>
  <c r="U39" i="20" s="1"/>
  <c r="S38" i="20"/>
  <c r="R38" i="20"/>
  <c r="Q38" i="20"/>
  <c r="P38" i="20"/>
  <c r="E38" i="20"/>
  <c r="S37" i="20"/>
  <c r="R37" i="20"/>
  <c r="Q37" i="20"/>
  <c r="P37" i="20"/>
  <c r="E37" i="20"/>
  <c r="T37" i="20" s="1"/>
  <c r="U36" i="20"/>
  <c r="T36" i="20"/>
  <c r="S36" i="20"/>
  <c r="R36" i="20"/>
  <c r="Q36" i="20"/>
  <c r="P36" i="20"/>
  <c r="E36" i="20"/>
  <c r="U35" i="20"/>
  <c r="T35" i="20"/>
  <c r="S35" i="20"/>
  <c r="R35" i="20"/>
  <c r="Q35" i="20"/>
  <c r="P35" i="20"/>
  <c r="E35" i="20"/>
  <c r="V33" i="20"/>
  <c r="O33" i="20"/>
  <c r="N33" i="20"/>
  <c r="M33" i="20"/>
  <c r="L33" i="20"/>
  <c r="K33" i="20"/>
  <c r="J33" i="20"/>
  <c r="I33" i="20"/>
  <c r="Q33" i="20" s="1"/>
  <c r="H33" i="20"/>
  <c r="R33" i="20" s="1"/>
  <c r="G33" i="20"/>
  <c r="F33" i="20"/>
  <c r="C33" i="20"/>
  <c r="B33" i="20"/>
  <c r="E33" i="20" s="1"/>
  <c r="S32" i="20"/>
  <c r="R32" i="20"/>
  <c r="Q32" i="20"/>
  <c r="P32" i="20"/>
  <c r="T32" i="20" s="1"/>
  <c r="E32" i="20"/>
  <c r="V30" i="20"/>
  <c r="S30" i="20"/>
  <c r="O30" i="20"/>
  <c r="N30" i="20"/>
  <c r="M30" i="20"/>
  <c r="L30" i="20"/>
  <c r="K30" i="20"/>
  <c r="J30" i="20"/>
  <c r="I30" i="20"/>
  <c r="H30" i="20"/>
  <c r="G30" i="20"/>
  <c r="F30" i="20"/>
  <c r="C30" i="20"/>
  <c r="B30" i="20"/>
  <c r="S29" i="20"/>
  <c r="R29" i="20"/>
  <c r="Q29" i="20"/>
  <c r="P29" i="20"/>
  <c r="E29" i="20"/>
  <c r="T29" i="20" s="1"/>
  <c r="U28" i="20"/>
  <c r="T28" i="20"/>
  <c r="S28" i="20"/>
  <c r="R28" i="20"/>
  <c r="Q28" i="20"/>
  <c r="P28" i="20"/>
  <c r="E28" i="20"/>
  <c r="S27" i="20"/>
  <c r="R27" i="20"/>
  <c r="Q27" i="20"/>
  <c r="P27" i="20"/>
  <c r="E27" i="20"/>
  <c r="U27" i="20" s="1"/>
  <c r="S26" i="20"/>
  <c r="R26" i="20"/>
  <c r="Q26" i="20"/>
  <c r="P26" i="20"/>
  <c r="E26" i="20"/>
  <c r="U26" i="20" s="1"/>
  <c r="V24" i="20"/>
  <c r="O24" i="20"/>
  <c r="N24" i="20"/>
  <c r="M24" i="20"/>
  <c r="L24" i="20"/>
  <c r="K24" i="20"/>
  <c r="J24" i="20"/>
  <c r="I24" i="20"/>
  <c r="S24" i="20" s="1"/>
  <c r="H24" i="20"/>
  <c r="P24" i="20" s="1"/>
  <c r="G24" i="20"/>
  <c r="F24" i="20"/>
  <c r="C24" i="20"/>
  <c r="E24" i="20" s="1"/>
  <c r="B24" i="20"/>
  <c r="S23" i="20"/>
  <c r="R23" i="20"/>
  <c r="Q23" i="20"/>
  <c r="P23" i="20"/>
  <c r="E23" i="20"/>
  <c r="T22" i="20"/>
  <c r="S22" i="20"/>
  <c r="R22" i="20"/>
  <c r="Q22" i="20"/>
  <c r="P22" i="20"/>
  <c r="E22" i="20"/>
  <c r="U22" i="20" s="1"/>
  <c r="S21" i="20"/>
  <c r="R21" i="20"/>
  <c r="Q21" i="20"/>
  <c r="P21" i="20"/>
  <c r="E21" i="20"/>
  <c r="T21" i="20" s="1"/>
  <c r="U20" i="20"/>
  <c r="S20" i="20"/>
  <c r="R20" i="20"/>
  <c r="Q20" i="20"/>
  <c r="P20" i="20"/>
  <c r="E20" i="20"/>
  <c r="T20" i="20" s="1"/>
  <c r="S19" i="20"/>
  <c r="R19" i="20"/>
  <c r="Q19" i="20"/>
  <c r="P19" i="20"/>
  <c r="E19" i="20"/>
  <c r="S18" i="20"/>
  <c r="R18" i="20"/>
  <c r="Q18" i="20"/>
  <c r="P18" i="20"/>
  <c r="E18" i="20"/>
  <c r="S17" i="20"/>
  <c r="R17" i="20"/>
  <c r="Q17" i="20"/>
  <c r="P17" i="20"/>
  <c r="E17" i="20"/>
  <c r="T17" i="20" s="1"/>
  <c r="V15" i="20"/>
  <c r="S15" i="20"/>
  <c r="O15" i="20"/>
  <c r="N15" i="20"/>
  <c r="M15" i="20"/>
  <c r="L15" i="20"/>
  <c r="K15" i="20"/>
  <c r="J15" i="20"/>
  <c r="I15" i="20"/>
  <c r="H15" i="20"/>
  <c r="R15" i="20" s="1"/>
  <c r="G15" i="20"/>
  <c r="F15" i="20"/>
  <c r="C15" i="20"/>
  <c r="B15" i="20"/>
  <c r="S14" i="20"/>
  <c r="R14" i="20"/>
  <c r="Q14" i="20"/>
  <c r="P14" i="20"/>
  <c r="E14" i="20"/>
  <c r="S13" i="20"/>
  <c r="R13" i="20"/>
  <c r="Q13" i="20"/>
  <c r="P13" i="20"/>
  <c r="E13" i="20"/>
  <c r="T13" i="20" s="1"/>
  <c r="T12" i="20"/>
  <c r="S12" i="20"/>
  <c r="R12" i="20"/>
  <c r="Q12" i="20"/>
  <c r="P12" i="20"/>
  <c r="E12" i="20"/>
  <c r="U12" i="20" s="1"/>
  <c r="S11" i="20"/>
  <c r="R11" i="20"/>
  <c r="Q11" i="20"/>
  <c r="P11" i="20"/>
  <c r="E11" i="20"/>
  <c r="T10" i="20"/>
  <c r="S10" i="20"/>
  <c r="R10" i="20"/>
  <c r="Q10" i="20"/>
  <c r="P10" i="20"/>
  <c r="E10" i="20"/>
  <c r="U9" i="20"/>
  <c r="S9" i="20"/>
  <c r="R9" i="20"/>
  <c r="Q9" i="20"/>
  <c r="P9" i="20"/>
  <c r="E9" i="20"/>
  <c r="T9" i="20" s="1"/>
  <c r="S93" i="19"/>
  <c r="R93" i="19"/>
  <c r="Q93" i="19"/>
  <c r="P93" i="19"/>
  <c r="E93" i="19"/>
  <c r="U93" i="19" s="1"/>
  <c r="T92" i="19"/>
  <c r="S92" i="19"/>
  <c r="R92" i="19"/>
  <c r="Q92" i="19"/>
  <c r="P92" i="19"/>
  <c r="E92" i="19"/>
  <c r="U92" i="19" s="1"/>
  <c r="S91" i="19"/>
  <c r="R91" i="19"/>
  <c r="Q91" i="19"/>
  <c r="P91" i="19"/>
  <c r="E91" i="19"/>
  <c r="S90" i="19"/>
  <c r="R90" i="19"/>
  <c r="Q90" i="19"/>
  <c r="P90" i="19"/>
  <c r="E90" i="19"/>
  <c r="T90" i="19" s="1"/>
  <c r="U89" i="19"/>
  <c r="S89" i="19"/>
  <c r="R89" i="19"/>
  <c r="Q89" i="19"/>
  <c r="P89" i="19"/>
  <c r="E89" i="19"/>
  <c r="T89" i="19" s="1"/>
  <c r="T88" i="19"/>
  <c r="S88" i="19"/>
  <c r="R88" i="19"/>
  <c r="Q88" i="19"/>
  <c r="P88" i="19"/>
  <c r="E88" i="19"/>
  <c r="U88" i="19" s="1"/>
  <c r="S87" i="19"/>
  <c r="R87" i="19"/>
  <c r="Q87" i="19"/>
  <c r="P87" i="19"/>
  <c r="E87" i="19"/>
  <c r="U86" i="19"/>
  <c r="S86" i="19"/>
  <c r="R86" i="19"/>
  <c r="Q86" i="19"/>
  <c r="P86" i="19"/>
  <c r="E86" i="19"/>
  <c r="T86" i="19" s="1"/>
  <c r="V72" i="19"/>
  <c r="O72" i="19"/>
  <c r="N72" i="19"/>
  <c r="M72" i="19"/>
  <c r="L72" i="19"/>
  <c r="K72" i="19"/>
  <c r="J72" i="19"/>
  <c r="I72" i="19"/>
  <c r="S72" i="19" s="1"/>
  <c r="H72" i="19"/>
  <c r="R72" i="19" s="1"/>
  <c r="G72" i="19"/>
  <c r="F72" i="19"/>
  <c r="C72" i="19"/>
  <c r="B72" i="19"/>
  <c r="V71" i="19"/>
  <c r="S71" i="19"/>
  <c r="O71" i="19"/>
  <c r="N71" i="19"/>
  <c r="M71" i="19"/>
  <c r="L71" i="19"/>
  <c r="K71" i="19"/>
  <c r="J71" i="19"/>
  <c r="I71" i="19"/>
  <c r="Q71" i="19" s="1"/>
  <c r="H71" i="19"/>
  <c r="R71" i="19" s="1"/>
  <c r="G71" i="19"/>
  <c r="F71" i="19"/>
  <c r="C71" i="19"/>
  <c r="B71" i="19"/>
  <c r="V70" i="19"/>
  <c r="O70" i="19"/>
  <c r="N70" i="19"/>
  <c r="M70" i="19"/>
  <c r="L70" i="19"/>
  <c r="K70" i="19"/>
  <c r="J70" i="19"/>
  <c r="I70" i="19"/>
  <c r="S70" i="19" s="1"/>
  <c r="H70" i="19"/>
  <c r="R70" i="19" s="1"/>
  <c r="G70" i="19"/>
  <c r="F70" i="19"/>
  <c r="C70" i="19"/>
  <c r="B70" i="19"/>
  <c r="S69" i="19"/>
  <c r="R69" i="19"/>
  <c r="Q69" i="19"/>
  <c r="P69" i="19"/>
  <c r="E69" i="19"/>
  <c r="V67" i="19"/>
  <c r="O67" i="19"/>
  <c r="N67" i="19"/>
  <c r="M67" i="19"/>
  <c r="L67" i="19"/>
  <c r="K67" i="19"/>
  <c r="J67" i="19"/>
  <c r="I67" i="19"/>
  <c r="S67" i="19" s="1"/>
  <c r="H67" i="19"/>
  <c r="R67" i="19" s="1"/>
  <c r="G67" i="19"/>
  <c r="F67" i="19"/>
  <c r="C67" i="19"/>
  <c r="B67" i="19"/>
  <c r="V66" i="19"/>
  <c r="O66" i="19"/>
  <c r="N66" i="19"/>
  <c r="M66" i="19"/>
  <c r="L66" i="19"/>
  <c r="K66" i="19"/>
  <c r="J66" i="19"/>
  <c r="I66" i="19"/>
  <c r="S66" i="19" s="1"/>
  <c r="H66" i="19"/>
  <c r="R66" i="19" s="1"/>
  <c r="G66" i="19"/>
  <c r="F66" i="19"/>
  <c r="C66" i="19"/>
  <c r="B66" i="19"/>
  <c r="E66" i="19" s="1"/>
  <c r="U65" i="19"/>
  <c r="T65" i="19"/>
  <c r="S65" i="19"/>
  <c r="R65" i="19"/>
  <c r="Q65" i="19"/>
  <c r="P65" i="19"/>
  <c r="E65" i="19"/>
  <c r="U64" i="19"/>
  <c r="T64" i="19"/>
  <c r="S64" i="19"/>
  <c r="R64" i="19"/>
  <c r="Q64" i="19"/>
  <c r="P64" i="19"/>
  <c r="E64" i="19"/>
  <c r="S63" i="19"/>
  <c r="R63" i="19"/>
  <c r="Q63" i="19"/>
  <c r="P63" i="19"/>
  <c r="E63" i="19"/>
  <c r="U63" i="19" s="1"/>
  <c r="S62" i="19"/>
  <c r="R62" i="19"/>
  <c r="Q62" i="19"/>
  <c r="P62" i="19"/>
  <c r="E62" i="19"/>
  <c r="S61" i="19"/>
  <c r="R61" i="19"/>
  <c r="Q61" i="19"/>
  <c r="P61" i="19"/>
  <c r="E61" i="19"/>
  <c r="U61" i="19" s="1"/>
  <c r="V59" i="19"/>
  <c r="S59" i="19"/>
  <c r="O59" i="19"/>
  <c r="N59" i="19"/>
  <c r="M59" i="19"/>
  <c r="L59" i="19"/>
  <c r="K59" i="19"/>
  <c r="J59" i="19"/>
  <c r="I59" i="19"/>
  <c r="H59" i="19"/>
  <c r="R59" i="19" s="1"/>
  <c r="G59" i="19"/>
  <c r="F59" i="19"/>
  <c r="C59" i="19"/>
  <c r="E59" i="19" s="1"/>
  <c r="B59" i="19"/>
  <c r="S58" i="19"/>
  <c r="R58" i="19"/>
  <c r="Q58" i="19"/>
  <c r="P58" i="19"/>
  <c r="E58" i="19"/>
  <c r="S57" i="19"/>
  <c r="R57" i="19"/>
  <c r="Q57" i="19"/>
  <c r="P57" i="19"/>
  <c r="E57" i="19"/>
  <c r="T57" i="19" s="1"/>
  <c r="S56" i="19"/>
  <c r="R56" i="19"/>
  <c r="Q56" i="19"/>
  <c r="P56" i="19"/>
  <c r="E56" i="19"/>
  <c r="U56" i="19" s="1"/>
  <c r="S55" i="19"/>
  <c r="R55" i="19"/>
  <c r="Q55" i="19"/>
  <c r="P55" i="19"/>
  <c r="E55" i="19"/>
  <c r="U55" i="19" s="1"/>
  <c r="V53" i="19"/>
  <c r="O53" i="19"/>
  <c r="N53" i="19"/>
  <c r="M53" i="19"/>
  <c r="L53" i="19"/>
  <c r="K53" i="19"/>
  <c r="J53" i="19"/>
  <c r="I53" i="19"/>
  <c r="H53" i="19"/>
  <c r="R53" i="19" s="1"/>
  <c r="G53" i="19"/>
  <c r="F53" i="19"/>
  <c r="C53" i="19"/>
  <c r="B53" i="19"/>
  <c r="E53" i="19" s="1"/>
  <c r="U52" i="19"/>
  <c r="T52" i="19"/>
  <c r="S52" i="19"/>
  <c r="R52" i="19"/>
  <c r="Q52" i="19"/>
  <c r="P52" i="19"/>
  <c r="E52" i="19"/>
  <c r="S51" i="19"/>
  <c r="R51" i="19"/>
  <c r="Q51" i="19"/>
  <c r="P51" i="19"/>
  <c r="E51" i="19"/>
  <c r="U51" i="19" s="1"/>
  <c r="S50" i="19"/>
  <c r="R50" i="19"/>
  <c r="Q50" i="19"/>
  <c r="P50" i="19"/>
  <c r="E50" i="19"/>
  <c r="U50" i="19" s="1"/>
  <c r="S49" i="19"/>
  <c r="R49" i="19"/>
  <c r="Q49" i="19"/>
  <c r="P49" i="19"/>
  <c r="E49" i="19"/>
  <c r="U48" i="19"/>
  <c r="T48" i="19"/>
  <c r="S48" i="19"/>
  <c r="R48" i="19"/>
  <c r="Q48" i="19"/>
  <c r="P48" i="19"/>
  <c r="E48" i="19"/>
  <c r="T47" i="19"/>
  <c r="S47" i="19"/>
  <c r="R47" i="19"/>
  <c r="Q47" i="19"/>
  <c r="P47" i="19"/>
  <c r="E47" i="19"/>
  <c r="U47" i="19" s="1"/>
  <c r="S46" i="19"/>
  <c r="R46" i="19"/>
  <c r="Q46" i="19"/>
  <c r="P46" i="19"/>
  <c r="E46" i="19"/>
  <c r="S45" i="19"/>
  <c r="R45" i="19"/>
  <c r="Q45" i="19"/>
  <c r="P45" i="19"/>
  <c r="E45" i="19"/>
  <c r="T45" i="19" s="1"/>
  <c r="U44" i="19"/>
  <c r="T44" i="19"/>
  <c r="S44" i="19"/>
  <c r="R44" i="19"/>
  <c r="Q44" i="19"/>
  <c r="P44" i="19"/>
  <c r="E44" i="19"/>
  <c r="S43" i="19"/>
  <c r="R43" i="19"/>
  <c r="Q43" i="19"/>
  <c r="P43" i="19"/>
  <c r="E43" i="19"/>
  <c r="U43" i="19" s="1"/>
  <c r="S42" i="19"/>
  <c r="R42" i="19"/>
  <c r="Q42" i="19"/>
  <c r="P42" i="19"/>
  <c r="E42" i="19"/>
  <c r="U42" i="19" s="1"/>
  <c r="V40" i="19"/>
  <c r="R40" i="19"/>
  <c r="O40" i="19"/>
  <c r="N40" i="19"/>
  <c r="M40" i="19"/>
  <c r="L40" i="19"/>
  <c r="K40" i="19"/>
  <c r="J40" i="19"/>
  <c r="I40" i="19"/>
  <c r="S40" i="19" s="1"/>
  <c r="H40" i="19"/>
  <c r="G40" i="19"/>
  <c r="F40" i="19"/>
  <c r="C40" i="19"/>
  <c r="B40" i="19"/>
  <c r="E40" i="19" s="1"/>
  <c r="T39" i="19"/>
  <c r="S39" i="19"/>
  <c r="R39" i="19"/>
  <c r="Q39" i="19"/>
  <c r="P39" i="19"/>
  <c r="E39" i="19"/>
  <c r="U39" i="19" s="1"/>
  <c r="S38" i="19"/>
  <c r="R38" i="19"/>
  <c r="Q38" i="19"/>
  <c r="P38" i="19"/>
  <c r="E38" i="19"/>
  <c r="U37" i="19"/>
  <c r="S37" i="19"/>
  <c r="R37" i="19"/>
  <c r="Q37" i="19"/>
  <c r="P37" i="19"/>
  <c r="E37" i="19"/>
  <c r="T37" i="19" s="1"/>
  <c r="S36" i="19"/>
  <c r="R36" i="19"/>
  <c r="Q36" i="19"/>
  <c r="P36" i="19"/>
  <c r="E36" i="19"/>
  <c r="S35" i="19"/>
  <c r="R35" i="19"/>
  <c r="Q35" i="19"/>
  <c r="P35" i="19"/>
  <c r="T35" i="19" s="1"/>
  <c r="E35" i="19"/>
  <c r="V33" i="19"/>
  <c r="O33" i="19"/>
  <c r="N33" i="19"/>
  <c r="M33" i="19"/>
  <c r="L33" i="19"/>
  <c r="K33" i="19"/>
  <c r="J33" i="19"/>
  <c r="I33" i="19"/>
  <c r="S33" i="19" s="1"/>
  <c r="H33" i="19"/>
  <c r="R33" i="19" s="1"/>
  <c r="G33" i="19"/>
  <c r="F33" i="19"/>
  <c r="C33" i="19"/>
  <c r="B33" i="19"/>
  <c r="E33" i="19" s="1"/>
  <c r="S32" i="19"/>
  <c r="R32" i="19"/>
  <c r="Q32" i="19"/>
  <c r="U32" i="19" s="1"/>
  <c r="P32" i="19"/>
  <c r="E32" i="19"/>
  <c r="T32" i="19" s="1"/>
  <c r="V30" i="19"/>
  <c r="S30" i="19"/>
  <c r="O30" i="19"/>
  <c r="N30" i="19"/>
  <c r="M30" i="19"/>
  <c r="L30" i="19"/>
  <c r="K30" i="19"/>
  <c r="J30" i="19"/>
  <c r="I30" i="19"/>
  <c r="H30" i="19"/>
  <c r="R30" i="19" s="1"/>
  <c r="G30" i="19"/>
  <c r="F30" i="19"/>
  <c r="C30" i="19"/>
  <c r="B30" i="19"/>
  <c r="E30" i="19" s="1"/>
  <c r="U29" i="19"/>
  <c r="S29" i="19"/>
  <c r="R29" i="19"/>
  <c r="Q29" i="19"/>
  <c r="P29" i="19"/>
  <c r="E29" i="19"/>
  <c r="T29" i="19" s="1"/>
  <c r="U28" i="19"/>
  <c r="T28" i="19"/>
  <c r="S28" i="19"/>
  <c r="R28" i="19"/>
  <c r="Q28" i="19"/>
  <c r="P28" i="19"/>
  <c r="E28" i="19"/>
  <c r="S27" i="19"/>
  <c r="R27" i="19"/>
  <c r="Q27" i="19"/>
  <c r="P27" i="19"/>
  <c r="E27" i="19"/>
  <c r="U27" i="19" s="1"/>
  <c r="S26" i="19"/>
  <c r="R26" i="19"/>
  <c r="Q26" i="19"/>
  <c r="P26" i="19"/>
  <c r="E26" i="19"/>
  <c r="V24" i="19"/>
  <c r="O24" i="19"/>
  <c r="N24" i="19"/>
  <c r="M24" i="19"/>
  <c r="L24" i="19"/>
  <c r="K24" i="19"/>
  <c r="J24" i="19"/>
  <c r="I24" i="19"/>
  <c r="S24" i="19" s="1"/>
  <c r="H24" i="19"/>
  <c r="R24" i="19" s="1"/>
  <c r="G24" i="19"/>
  <c r="F24" i="19"/>
  <c r="E24" i="19"/>
  <c r="C24" i="19"/>
  <c r="B24" i="19"/>
  <c r="T23" i="19"/>
  <c r="S23" i="19"/>
  <c r="R23" i="19"/>
  <c r="Q23" i="19"/>
  <c r="P23" i="19"/>
  <c r="E23" i="19"/>
  <c r="U23" i="19" s="1"/>
  <c r="S22" i="19"/>
  <c r="R22" i="19"/>
  <c r="Q22" i="19"/>
  <c r="P22" i="19"/>
  <c r="E22" i="19"/>
  <c r="S21" i="19"/>
  <c r="R21" i="19"/>
  <c r="Q21" i="19"/>
  <c r="P21" i="19"/>
  <c r="E21" i="19"/>
  <c r="T21" i="19" s="1"/>
  <c r="U20" i="19"/>
  <c r="T20" i="19"/>
  <c r="S20" i="19"/>
  <c r="R20" i="19"/>
  <c r="Q20" i="19"/>
  <c r="P20" i="19"/>
  <c r="E20" i="19"/>
  <c r="S19" i="19"/>
  <c r="R19" i="19"/>
  <c r="Q19" i="19"/>
  <c r="P19" i="19"/>
  <c r="E19" i="19"/>
  <c r="U19" i="19" s="1"/>
  <c r="S18" i="19"/>
  <c r="R18" i="19"/>
  <c r="Q18" i="19"/>
  <c r="P18" i="19"/>
  <c r="E18" i="19"/>
  <c r="U18" i="19" s="1"/>
  <c r="U17" i="19"/>
  <c r="S17" i="19"/>
  <c r="R17" i="19"/>
  <c r="Q17" i="19"/>
  <c r="P17" i="19"/>
  <c r="E17" i="19"/>
  <c r="T17" i="19" s="1"/>
  <c r="V15" i="19"/>
  <c r="O15" i="19"/>
  <c r="N15" i="19"/>
  <c r="M15" i="19"/>
  <c r="L15" i="19"/>
  <c r="K15" i="19"/>
  <c r="J15" i="19"/>
  <c r="I15" i="19"/>
  <c r="S15" i="19" s="1"/>
  <c r="H15" i="19"/>
  <c r="R15" i="19" s="1"/>
  <c r="G15" i="19"/>
  <c r="F15" i="19"/>
  <c r="C15" i="19"/>
  <c r="B15" i="19"/>
  <c r="S14" i="19"/>
  <c r="R14" i="19"/>
  <c r="Q14" i="19"/>
  <c r="P14" i="19"/>
  <c r="E14" i="19"/>
  <c r="U14" i="19" s="1"/>
  <c r="U13" i="19"/>
  <c r="S13" i="19"/>
  <c r="R13" i="19"/>
  <c r="Q13" i="19"/>
  <c r="P13" i="19"/>
  <c r="E13" i="19"/>
  <c r="T13" i="19" s="1"/>
  <c r="U12" i="19"/>
  <c r="T12" i="19"/>
  <c r="S12" i="19"/>
  <c r="R12" i="19"/>
  <c r="Q12" i="19"/>
  <c r="P12" i="19"/>
  <c r="E12" i="19"/>
  <c r="S11" i="19"/>
  <c r="R11" i="19"/>
  <c r="Q11" i="19"/>
  <c r="P11" i="19"/>
  <c r="E11" i="19"/>
  <c r="U11" i="19" s="1"/>
  <c r="S10" i="19"/>
  <c r="R10" i="19"/>
  <c r="Q10" i="19"/>
  <c r="P10" i="19"/>
  <c r="E10" i="19"/>
  <c r="S9" i="19"/>
  <c r="R9" i="19"/>
  <c r="Q9" i="19"/>
  <c r="P9" i="19"/>
  <c r="E9" i="19"/>
  <c r="U9" i="19" s="1"/>
  <c r="S93" i="18"/>
  <c r="R93" i="18"/>
  <c r="Q93" i="18"/>
  <c r="P93" i="18"/>
  <c r="E93" i="18"/>
  <c r="U93" i="18" s="1"/>
  <c r="S92" i="18"/>
  <c r="R92" i="18"/>
  <c r="Q92" i="18"/>
  <c r="P92" i="18"/>
  <c r="E92" i="18"/>
  <c r="U92" i="18" s="1"/>
  <c r="S91" i="18"/>
  <c r="R91" i="18"/>
  <c r="Q91" i="18"/>
  <c r="P91" i="18"/>
  <c r="E91" i="18"/>
  <c r="U91" i="18" s="1"/>
  <c r="U90" i="18"/>
  <c r="S90" i="18"/>
  <c r="R90" i="18"/>
  <c r="Q90" i="18"/>
  <c r="P90" i="18"/>
  <c r="E90" i="18"/>
  <c r="T90" i="18" s="1"/>
  <c r="S89" i="18"/>
  <c r="R89" i="18"/>
  <c r="Q89" i="18"/>
  <c r="P89" i="18"/>
  <c r="E89" i="18"/>
  <c r="U89" i="18" s="1"/>
  <c r="S88" i="18"/>
  <c r="R88" i="18"/>
  <c r="Q88" i="18"/>
  <c r="P88" i="18"/>
  <c r="E88" i="18"/>
  <c r="U88" i="18" s="1"/>
  <c r="S87" i="18"/>
  <c r="R87" i="18"/>
  <c r="Q87" i="18"/>
  <c r="P87" i="18"/>
  <c r="E87" i="18"/>
  <c r="S86" i="18"/>
  <c r="R86" i="18"/>
  <c r="Q86" i="18"/>
  <c r="P86" i="18"/>
  <c r="E86" i="18"/>
  <c r="T86" i="18" s="1"/>
  <c r="V72" i="18"/>
  <c r="O72" i="18"/>
  <c r="N72" i="18"/>
  <c r="M72" i="18"/>
  <c r="L72" i="18"/>
  <c r="K72" i="18"/>
  <c r="J72" i="18"/>
  <c r="I72" i="18"/>
  <c r="S72" i="18" s="1"/>
  <c r="H72" i="18"/>
  <c r="R72" i="18" s="1"/>
  <c r="G72" i="18"/>
  <c r="F72" i="18"/>
  <c r="C72" i="18"/>
  <c r="B72" i="18"/>
  <c r="V71" i="18"/>
  <c r="O71" i="18"/>
  <c r="N71" i="18"/>
  <c r="M71" i="18"/>
  <c r="L71" i="18"/>
  <c r="K71" i="18"/>
  <c r="J71" i="18"/>
  <c r="I71" i="18"/>
  <c r="S71" i="18" s="1"/>
  <c r="H71" i="18"/>
  <c r="G71" i="18"/>
  <c r="F71" i="18"/>
  <c r="C71" i="18"/>
  <c r="B71" i="18"/>
  <c r="V70" i="18"/>
  <c r="O70" i="18"/>
  <c r="N70" i="18"/>
  <c r="M70" i="18"/>
  <c r="L70" i="18"/>
  <c r="K70" i="18"/>
  <c r="J70" i="18"/>
  <c r="I70" i="18"/>
  <c r="S70" i="18" s="1"/>
  <c r="H70" i="18"/>
  <c r="R70" i="18" s="1"/>
  <c r="G70" i="18"/>
  <c r="F70" i="18"/>
  <c r="C70" i="18"/>
  <c r="B70" i="18"/>
  <c r="S69" i="18"/>
  <c r="R69" i="18"/>
  <c r="Q69" i="18"/>
  <c r="P69" i="18"/>
  <c r="E69" i="18"/>
  <c r="V67" i="18"/>
  <c r="O67" i="18"/>
  <c r="N67" i="18"/>
  <c r="M67" i="18"/>
  <c r="L67" i="18"/>
  <c r="K67" i="18"/>
  <c r="J67" i="18"/>
  <c r="I67" i="18"/>
  <c r="S67" i="18" s="1"/>
  <c r="H67" i="18"/>
  <c r="G67" i="18"/>
  <c r="F67" i="18"/>
  <c r="C67" i="18"/>
  <c r="B67" i="18"/>
  <c r="V66" i="18"/>
  <c r="O66" i="18"/>
  <c r="N66" i="18"/>
  <c r="M66" i="18"/>
  <c r="L66" i="18"/>
  <c r="K66" i="18"/>
  <c r="J66" i="18"/>
  <c r="I66" i="18"/>
  <c r="H66" i="18"/>
  <c r="G66" i="18"/>
  <c r="F66" i="18"/>
  <c r="C66" i="18"/>
  <c r="B66" i="18"/>
  <c r="E66" i="18" s="1"/>
  <c r="S65" i="18"/>
  <c r="R65" i="18"/>
  <c r="Q65" i="18"/>
  <c r="P65" i="18"/>
  <c r="E65" i="18"/>
  <c r="T65" i="18" s="1"/>
  <c r="U64" i="18"/>
  <c r="S64" i="18"/>
  <c r="R64" i="18"/>
  <c r="Q64" i="18"/>
  <c r="P64" i="18"/>
  <c r="E64" i="18"/>
  <c r="T64" i="18" s="1"/>
  <c r="S63" i="18"/>
  <c r="R63" i="18"/>
  <c r="Q63" i="18"/>
  <c r="P63" i="18"/>
  <c r="E63" i="18"/>
  <c r="T62" i="18"/>
  <c r="S62" i="18"/>
  <c r="R62" i="18"/>
  <c r="Q62" i="18"/>
  <c r="P62" i="18"/>
  <c r="E62" i="18"/>
  <c r="U62" i="18" s="1"/>
  <c r="U61" i="18"/>
  <c r="S61" i="18"/>
  <c r="R61" i="18"/>
  <c r="Q61" i="18"/>
  <c r="P61" i="18"/>
  <c r="E61" i="18"/>
  <c r="T61" i="18" s="1"/>
  <c r="V59" i="18"/>
  <c r="O59" i="18"/>
  <c r="N59" i="18"/>
  <c r="M59" i="18"/>
  <c r="L59" i="18"/>
  <c r="K59" i="18"/>
  <c r="J59" i="18"/>
  <c r="I59" i="18"/>
  <c r="S59" i="18" s="1"/>
  <c r="H59" i="18"/>
  <c r="R59" i="18" s="1"/>
  <c r="G59" i="18"/>
  <c r="F59" i="18"/>
  <c r="C59" i="18"/>
  <c r="B59" i="18"/>
  <c r="S58" i="18"/>
  <c r="R58" i="18"/>
  <c r="Q58" i="18"/>
  <c r="P58" i="18"/>
  <c r="E58" i="18"/>
  <c r="U58" i="18" s="1"/>
  <c r="U57" i="18"/>
  <c r="S57" i="18"/>
  <c r="R57" i="18"/>
  <c r="Q57" i="18"/>
  <c r="P57" i="18"/>
  <c r="E57" i="18"/>
  <c r="T57" i="18" s="1"/>
  <c r="T56" i="18"/>
  <c r="S56" i="18"/>
  <c r="R56" i="18"/>
  <c r="Q56" i="18"/>
  <c r="P56" i="18"/>
  <c r="E56" i="18"/>
  <c r="U56" i="18" s="1"/>
  <c r="T55" i="18"/>
  <c r="S55" i="18"/>
  <c r="R55" i="18"/>
  <c r="Q55" i="18"/>
  <c r="P55" i="18"/>
  <c r="E55" i="18"/>
  <c r="U55" i="18" s="1"/>
  <c r="V53" i="18"/>
  <c r="O53" i="18"/>
  <c r="N53" i="18"/>
  <c r="M53" i="18"/>
  <c r="L53" i="18"/>
  <c r="K53" i="18"/>
  <c r="J53" i="18"/>
  <c r="I53" i="18"/>
  <c r="S53" i="18" s="1"/>
  <c r="H53" i="18"/>
  <c r="R53" i="18" s="1"/>
  <c r="G53" i="18"/>
  <c r="F53" i="18"/>
  <c r="C53" i="18"/>
  <c r="B53" i="18"/>
  <c r="E53" i="18" s="1"/>
  <c r="U52" i="18"/>
  <c r="T52" i="18"/>
  <c r="S52" i="18"/>
  <c r="R52" i="18"/>
  <c r="Q52" i="18"/>
  <c r="P52" i="18"/>
  <c r="E52" i="18"/>
  <c r="S51" i="18"/>
  <c r="R51" i="18"/>
  <c r="Q51" i="18"/>
  <c r="P51" i="18"/>
  <c r="T51" i="18" s="1"/>
  <c r="E51" i="18"/>
  <c r="S50" i="18"/>
  <c r="R50" i="18"/>
  <c r="Q50" i="18"/>
  <c r="P50" i="18"/>
  <c r="E50" i="18"/>
  <c r="S49" i="18"/>
  <c r="R49" i="18"/>
  <c r="Q49" i="18"/>
  <c r="P49" i="18"/>
  <c r="E49" i="18"/>
  <c r="T49" i="18" s="1"/>
  <c r="T48" i="18"/>
  <c r="S48" i="18"/>
  <c r="R48" i="18"/>
  <c r="Q48" i="18"/>
  <c r="P48" i="18"/>
  <c r="E48" i="18"/>
  <c r="U48" i="18" s="1"/>
  <c r="U47" i="18"/>
  <c r="S47" i="18"/>
  <c r="R47" i="18"/>
  <c r="Q47" i="18"/>
  <c r="P47" i="18"/>
  <c r="E47" i="18"/>
  <c r="T47" i="18" s="1"/>
  <c r="S46" i="18"/>
  <c r="R46" i="18"/>
  <c r="Q46" i="18"/>
  <c r="P46" i="18"/>
  <c r="E46" i="18"/>
  <c r="U45" i="18"/>
  <c r="S45" i="18"/>
  <c r="R45" i="18"/>
  <c r="Q45" i="18"/>
  <c r="P45" i="18"/>
  <c r="E45" i="18"/>
  <c r="T45" i="18" s="1"/>
  <c r="U44" i="18"/>
  <c r="T44" i="18"/>
  <c r="S44" i="18"/>
  <c r="R44" i="18"/>
  <c r="Q44" i="18"/>
  <c r="P44" i="18"/>
  <c r="E44" i="18"/>
  <c r="T43" i="18"/>
  <c r="S43" i="18"/>
  <c r="R43" i="18"/>
  <c r="Q43" i="18"/>
  <c r="P43" i="18"/>
  <c r="E43" i="18"/>
  <c r="S42" i="18"/>
  <c r="R42" i="18"/>
  <c r="Q42" i="18"/>
  <c r="P42" i="18"/>
  <c r="E42" i="18"/>
  <c r="V40" i="18"/>
  <c r="O40" i="18"/>
  <c r="N40" i="18"/>
  <c r="M40" i="18"/>
  <c r="L40" i="18"/>
  <c r="K40" i="18"/>
  <c r="J40" i="18"/>
  <c r="I40" i="18"/>
  <c r="S40" i="18" s="1"/>
  <c r="H40" i="18"/>
  <c r="R40" i="18" s="1"/>
  <c r="G40" i="18"/>
  <c r="F40" i="18"/>
  <c r="E40" i="18"/>
  <c r="C40" i="18"/>
  <c r="B40" i="18"/>
  <c r="T39" i="18"/>
  <c r="S39" i="18"/>
  <c r="R39" i="18"/>
  <c r="Q39" i="18"/>
  <c r="P39" i="18"/>
  <c r="E39" i="18"/>
  <c r="U39" i="18" s="1"/>
  <c r="S38" i="18"/>
  <c r="R38" i="18"/>
  <c r="Q38" i="18"/>
  <c r="P38" i="18"/>
  <c r="E38" i="18"/>
  <c r="S37" i="18"/>
  <c r="R37" i="18"/>
  <c r="Q37" i="18"/>
  <c r="P37" i="18"/>
  <c r="E37" i="18"/>
  <c r="T37" i="18" s="1"/>
  <c r="U36" i="18"/>
  <c r="S36" i="18"/>
  <c r="R36" i="18"/>
  <c r="Q36" i="18"/>
  <c r="P36" i="18"/>
  <c r="E36" i="18"/>
  <c r="T35" i="18"/>
  <c r="S35" i="18"/>
  <c r="R35" i="18"/>
  <c r="Q35" i="18"/>
  <c r="P35" i="18"/>
  <c r="E35" i="18"/>
  <c r="U35" i="18" s="1"/>
  <c r="V33" i="18"/>
  <c r="O33" i="18"/>
  <c r="N33" i="18"/>
  <c r="M33" i="18"/>
  <c r="L33" i="18"/>
  <c r="K33" i="18"/>
  <c r="J33" i="18"/>
  <c r="I33" i="18"/>
  <c r="H33" i="18"/>
  <c r="R33" i="18" s="1"/>
  <c r="G33" i="18"/>
  <c r="F33" i="18"/>
  <c r="C33" i="18"/>
  <c r="B33" i="18"/>
  <c r="S32" i="18"/>
  <c r="R32" i="18"/>
  <c r="Q32" i="18"/>
  <c r="P32" i="18"/>
  <c r="T32" i="18" s="1"/>
  <c r="E32" i="18"/>
  <c r="U32" i="18" s="1"/>
  <c r="V30" i="18"/>
  <c r="O30" i="18"/>
  <c r="N30" i="18"/>
  <c r="M30" i="18"/>
  <c r="L30" i="18"/>
  <c r="K30" i="18"/>
  <c r="J30" i="18"/>
  <c r="I30" i="18"/>
  <c r="S30" i="18" s="1"/>
  <c r="H30" i="18"/>
  <c r="G30" i="18"/>
  <c r="F30" i="18"/>
  <c r="C30" i="18"/>
  <c r="B30" i="18"/>
  <c r="E30" i="18" s="1"/>
  <c r="S29" i="18"/>
  <c r="R29" i="18"/>
  <c r="Q29" i="18"/>
  <c r="P29" i="18"/>
  <c r="E29" i="18"/>
  <c r="T29" i="18" s="1"/>
  <c r="S28" i="18"/>
  <c r="R28" i="18"/>
  <c r="Q28" i="18"/>
  <c r="P28" i="18"/>
  <c r="E28" i="18"/>
  <c r="U28" i="18" s="1"/>
  <c r="U27" i="18"/>
  <c r="S27" i="18"/>
  <c r="R27" i="18"/>
  <c r="Q27" i="18"/>
  <c r="P27" i="18"/>
  <c r="E27" i="18"/>
  <c r="T27" i="18" s="1"/>
  <c r="S26" i="18"/>
  <c r="R26" i="18"/>
  <c r="Q26" i="18"/>
  <c r="P26" i="18"/>
  <c r="E26" i="18"/>
  <c r="V24" i="18"/>
  <c r="R24" i="18"/>
  <c r="O24" i="18"/>
  <c r="N24" i="18"/>
  <c r="M24" i="18"/>
  <c r="L24" i="18"/>
  <c r="K24" i="18"/>
  <c r="J24" i="18"/>
  <c r="I24" i="18"/>
  <c r="S24" i="18" s="1"/>
  <c r="H24" i="18"/>
  <c r="G24" i="18"/>
  <c r="F24" i="18"/>
  <c r="C24" i="18"/>
  <c r="B24" i="18"/>
  <c r="U23" i="18"/>
  <c r="T23" i="18"/>
  <c r="S23" i="18"/>
  <c r="R23" i="18"/>
  <c r="Q23" i="18"/>
  <c r="P23" i="18"/>
  <c r="E23" i="18"/>
  <c r="S22" i="18"/>
  <c r="R22" i="18"/>
  <c r="Q22" i="18"/>
  <c r="P22" i="18"/>
  <c r="E22" i="18"/>
  <c r="U22" i="18" s="1"/>
  <c r="S21" i="18"/>
  <c r="R21" i="18"/>
  <c r="Q21" i="18"/>
  <c r="P21" i="18"/>
  <c r="E21" i="18"/>
  <c r="T21" i="18" s="1"/>
  <c r="T20" i="18"/>
  <c r="S20" i="18"/>
  <c r="R20" i="18"/>
  <c r="Q20" i="18"/>
  <c r="P20" i="18"/>
  <c r="E20" i="18"/>
  <c r="U20" i="18" s="1"/>
  <c r="S19" i="18"/>
  <c r="R19" i="18"/>
  <c r="Q19" i="18"/>
  <c r="P19" i="18"/>
  <c r="E19" i="18"/>
  <c r="S18" i="18"/>
  <c r="R18" i="18"/>
  <c r="Q18" i="18"/>
  <c r="P18" i="18"/>
  <c r="E18" i="18"/>
  <c r="S17" i="18"/>
  <c r="R17" i="18"/>
  <c r="Q17" i="18"/>
  <c r="P17" i="18"/>
  <c r="E17" i="18"/>
  <c r="T17" i="18" s="1"/>
  <c r="V15" i="18"/>
  <c r="O15" i="18"/>
  <c r="N15" i="18"/>
  <c r="M15" i="18"/>
  <c r="L15" i="18"/>
  <c r="K15" i="18"/>
  <c r="J15" i="18"/>
  <c r="I15" i="18"/>
  <c r="S15" i="18" s="1"/>
  <c r="H15" i="18"/>
  <c r="R15" i="18" s="1"/>
  <c r="G15" i="18"/>
  <c r="F15" i="18"/>
  <c r="C15" i="18"/>
  <c r="B15" i="18"/>
  <c r="S14" i="18"/>
  <c r="R14" i="18"/>
  <c r="Q14" i="18"/>
  <c r="P14" i="18"/>
  <c r="E14" i="18"/>
  <c r="S13" i="18"/>
  <c r="R13" i="18"/>
  <c r="Q13" i="18"/>
  <c r="P13" i="18"/>
  <c r="E13" i="18"/>
  <c r="S12" i="18"/>
  <c r="R12" i="18"/>
  <c r="Q12" i="18"/>
  <c r="P12" i="18"/>
  <c r="E12" i="18"/>
  <c r="S11" i="18"/>
  <c r="R11" i="18"/>
  <c r="Q11" i="18"/>
  <c r="P11" i="18"/>
  <c r="E11" i="18"/>
  <c r="S10" i="18"/>
  <c r="R10" i="18"/>
  <c r="Q10" i="18"/>
  <c r="P10" i="18"/>
  <c r="E10" i="18"/>
  <c r="S9" i="18"/>
  <c r="R9" i="18"/>
  <c r="Q9" i="18"/>
  <c r="P9" i="18"/>
  <c r="E9" i="18"/>
  <c r="T9" i="18" s="1"/>
  <c r="T93" i="17"/>
  <c r="S93" i="17"/>
  <c r="R93" i="17"/>
  <c r="Q93" i="17"/>
  <c r="P93" i="17"/>
  <c r="E93" i="17"/>
  <c r="U93" i="17" s="1"/>
  <c r="S92" i="17"/>
  <c r="R92" i="17"/>
  <c r="Q92" i="17"/>
  <c r="P92" i="17"/>
  <c r="E92" i="17"/>
  <c r="S91" i="17"/>
  <c r="R91" i="17"/>
  <c r="Q91" i="17"/>
  <c r="P91" i="17"/>
  <c r="E91" i="17"/>
  <c r="S90" i="17"/>
  <c r="R90" i="17"/>
  <c r="Q90" i="17"/>
  <c r="P90" i="17"/>
  <c r="E90" i="17"/>
  <c r="S89" i="17"/>
  <c r="R89" i="17"/>
  <c r="Q89" i="17"/>
  <c r="P89" i="17"/>
  <c r="E89" i="17"/>
  <c r="S88" i="17"/>
  <c r="R88" i="17"/>
  <c r="Q88" i="17"/>
  <c r="P88" i="17"/>
  <c r="E88" i="17"/>
  <c r="U88" i="17" s="1"/>
  <c r="S87" i="17"/>
  <c r="R87" i="17"/>
  <c r="Q87" i="17"/>
  <c r="P87" i="17"/>
  <c r="E87" i="17"/>
  <c r="U87" i="17" s="1"/>
  <c r="S86" i="17"/>
  <c r="R86" i="17"/>
  <c r="Q86" i="17"/>
  <c r="P86" i="17"/>
  <c r="E86" i="17"/>
  <c r="V72" i="17"/>
  <c r="O72" i="17"/>
  <c r="N72" i="17"/>
  <c r="M72" i="17"/>
  <c r="L72" i="17"/>
  <c r="K72" i="17"/>
  <c r="J72" i="17"/>
  <c r="I72" i="17"/>
  <c r="Q72" i="17" s="1"/>
  <c r="H72" i="17"/>
  <c r="R72" i="17" s="1"/>
  <c r="G72" i="17"/>
  <c r="F72" i="17"/>
  <c r="C72" i="17"/>
  <c r="B72" i="17"/>
  <c r="V71" i="17"/>
  <c r="O71" i="17"/>
  <c r="N71" i="17"/>
  <c r="M71" i="17"/>
  <c r="L71" i="17"/>
  <c r="K71" i="17"/>
  <c r="J71" i="17"/>
  <c r="I71" i="17"/>
  <c r="S71" i="17" s="1"/>
  <c r="H71" i="17"/>
  <c r="R71" i="17" s="1"/>
  <c r="G71" i="17"/>
  <c r="F71" i="17"/>
  <c r="C71" i="17"/>
  <c r="B71" i="17"/>
  <c r="E71" i="17" s="1"/>
  <c r="V70" i="17"/>
  <c r="O70" i="17"/>
  <c r="N70" i="17"/>
  <c r="M70" i="17"/>
  <c r="L70" i="17"/>
  <c r="K70" i="17"/>
  <c r="J70" i="17"/>
  <c r="I70" i="17"/>
  <c r="S70" i="17" s="1"/>
  <c r="H70" i="17"/>
  <c r="R70" i="17" s="1"/>
  <c r="G70" i="17"/>
  <c r="F70" i="17"/>
  <c r="C70" i="17"/>
  <c r="E70" i="17" s="1"/>
  <c r="B70" i="17"/>
  <c r="S69" i="17"/>
  <c r="R69" i="17"/>
  <c r="Q69" i="17"/>
  <c r="P69" i="17"/>
  <c r="E69" i="17"/>
  <c r="V67" i="17"/>
  <c r="O67" i="17"/>
  <c r="N67" i="17"/>
  <c r="M67" i="17"/>
  <c r="L67" i="17"/>
  <c r="K67" i="17"/>
  <c r="J67" i="17"/>
  <c r="I67" i="17"/>
  <c r="S67" i="17" s="1"/>
  <c r="H67" i="17"/>
  <c r="R67" i="17" s="1"/>
  <c r="G67" i="17"/>
  <c r="F67" i="17"/>
  <c r="C67" i="17"/>
  <c r="B67" i="17"/>
  <c r="V66" i="17"/>
  <c r="O66" i="17"/>
  <c r="N66" i="17"/>
  <c r="M66" i="17"/>
  <c r="L66" i="17"/>
  <c r="K66" i="17"/>
  <c r="J66" i="17"/>
  <c r="I66" i="17"/>
  <c r="S66" i="17" s="1"/>
  <c r="H66" i="17"/>
  <c r="R66" i="17" s="1"/>
  <c r="G66" i="17"/>
  <c r="F66" i="17"/>
  <c r="C66" i="17"/>
  <c r="B66" i="17"/>
  <c r="S65" i="17"/>
  <c r="R65" i="17"/>
  <c r="Q65" i="17"/>
  <c r="P65" i="17"/>
  <c r="E65" i="17"/>
  <c r="S64" i="17"/>
  <c r="R64" i="17"/>
  <c r="Q64" i="17"/>
  <c r="P64" i="17"/>
  <c r="E64" i="17"/>
  <c r="T63" i="17"/>
  <c r="S63" i="17"/>
  <c r="R63" i="17"/>
  <c r="Q63" i="17"/>
  <c r="P63" i="17"/>
  <c r="E63" i="17"/>
  <c r="U63" i="17" s="1"/>
  <c r="S62" i="17"/>
  <c r="R62" i="17"/>
  <c r="Q62" i="17"/>
  <c r="P62" i="17"/>
  <c r="E62" i="17"/>
  <c r="S61" i="17"/>
  <c r="R61" i="17"/>
  <c r="Q61" i="17"/>
  <c r="P61" i="17"/>
  <c r="E61" i="17"/>
  <c r="V59" i="17"/>
  <c r="O59" i="17"/>
  <c r="N59" i="17"/>
  <c r="M59" i="17"/>
  <c r="L59" i="17"/>
  <c r="K59" i="17"/>
  <c r="J59" i="17"/>
  <c r="I59" i="17"/>
  <c r="S59" i="17" s="1"/>
  <c r="H59" i="17"/>
  <c r="R59" i="17" s="1"/>
  <c r="G59" i="17"/>
  <c r="F59" i="17"/>
  <c r="C59" i="17"/>
  <c r="B59" i="17"/>
  <c r="S58" i="17"/>
  <c r="R58" i="17"/>
  <c r="Q58" i="17"/>
  <c r="P58" i="17"/>
  <c r="E58" i="17"/>
  <c r="S57" i="17"/>
  <c r="R57" i="17"/>
  <c r="Q57" i="17"/>
  <c r="P57" i="17"/>
  <c r="E57" i="17"/>
  <c r="U56" i="17"/>
  <c r="T56" i="17"/>
  <c r="S56" i="17"/>
  <c r="R56" i="17"/>
  <c r="Q56" i="17"/>
  <c r="P56" i="17"/>
  <c r="E56" i="17"/>
  <c r="S55" i="17"/>
  <c r="R55" i="17"/>
  <c r="Q55" i="17"/>
  <c r="P55" i="17"/>
  <c r="E55" i="17"/>
  <c r="U55" i="17" s="1"/>
  <c r="V53" i="17"/>
  <c r="O53" i="17"/>
  <c r="N53" i="17"/>
  <c r="M53" i="17"/>
  <c r="L53" i="17"/>
  <c r="K53" i="17"/>
  <c r="J53" i="17"/>
  <c r="I53" i="17"/>
  <c r="S53" i="17" s="1"/>
  <c r="H53" i="17"/>
  <c r="R53" i="17" s="1"/>
  <c r="G53" i="17"/>
  <c r="F53" i="17"/>
  <c r="C53" i="17"/>
  <c r="E53" i="17" s="1"/>
  <c r="B53" i="17"/>
  <c r="S52" i="17"/>
  <c r="R52" i="17"/>
  <c r="Q52" i="17"/>
  <c r="P52" i="17"/>
  <c r="E52" i="17"/>
  <c r="S51" i="17"/>
  <c r="R51" i="17"/>
  <c r="Q51" i="17"/>
  <c r="P51" i="17"/>
  <c r="E51" i="17"/>
  <c r="T51" i="17" s="1"/>
  <c r="S50" i="17"/>
  <c r="R50" i="17"/>
  <c r="Q50" i="17"/>
  <c r="P50" i="17"/>
  <c r="E50" i="17"/>
  <c r="U50" i="17" s="1"/>
  <c r="U49" i="17"/>
  <c r="S49" i="17"/>
  <c r="R49" i="17"/>
  <c r="Q49" i="17"/>
  <c r="P49" i="17"/>
  <c r="E49" i="17"/>
  <c r="T49" i="17" s="1"/>
  <c r="S48" i="17"/>
  <c r="R48" i="17"/>
  <c r="Q48" i="17"/>
  <c r="P48" i="17"/>
  <c r="E48" i="17"/>
  <c r="S47" i="17"/>
  <c r="R47" i="17"/>
  <c r="Q47" i="17"/>
  <c r="P47" i="17"/>
  <c r="E47" i="17"/>
  <c r="U47" i="17" s="1"/>
  <c r="S46" i="17"/>
  <c r="R46" i="17"/>
  <c r="Q46" i="17"/>
  <c r="P46" i="17"/>
  <c r="E46" i="17"/>
  <c r="S45" i="17"/>
  <c r="R45" i="17"/>
  <c r="Q45" i="17"/>
  <c r="P45" i="17"/>
  <c r="E45" i="17"/>
  <c r="U44" i="17"/>
  <c r="T44" i="17"/>
  <c r="S44" i="17"/>
  <c r="R44" i="17"/>
  <c r="Q44" i="17"/>
  <c r="P44" i="17"/>
  <c r="E44" i="17"/>
  <c r="S43" i="17"/>
  <c r="R43" i="17"/>
  <c r="Q43" i="17"/>
  <c r="P43" i="17"/>
  <c r="E43" i="17"/>
  <c r="T42" i="17"/>
  <c r="S42" i="17"/>
  <c r="R42" i="17"/>
  <c r="Q42" i="17"/>
  <c r="P42" i="17"/>
  <c r="E42" i="17"/>
  <c r="U42" i="17" s="1"/>
  <c r="V40" i="17"/>
  <c r="O40" i="17"/>
  <c r="N40" i="17"/>
  <c r="M40" i="17"/>
  <c r="L40" i="17"/>
  <c r="K40" i="17"/>
  <c r="J40" i="17"/>
  <c r="I40" i="17"/>
  <c r="H40" i="17"/>
  <c r="R40" i="17" s="1"/>
  <c r="G40" i="17"/>
  <c r="F40" i="17"/>
  <c r="C40" i="17"/>
  <c r="B40" i="17"/>
  <c r="U39" i="17"/>
  <c r="T39" i="17"/>
  <c r="S39" i="17"/>
  <c r="R39" i="17"/>
  <c r="Q39" i="17"/>
  <c r="P39" i="17"/>
  <c r="E39" i="17"/>
  <c r="S38" i="17"/>
  <c r="R38" i="17"/>
  <c r="Q38" i="17"/>
  <c r="P38" i="17"/>
  <c r="E38" i="17"/>
  <c r="U38" i="17" s="1"/>
  <c r="U37" i="17"/>
  <c r="S37" i="17"/>
  <c r="R37" i="17"/>
  <c r="Q37" i="17"/>
  <c r="P37" i="17"/>
  <c r="E37" i="17"/>
  <c r="T37" i="17" s="1"/>
  <c r="S36" i="17"/>
  <c r="R36" i="17"/>
  <c r="Q36" i="17"/>
  <c r="P36" i="17"/>
  <c r="E36" i="17"/>
  <c r="T35" i="17"/>
  <c r="S35" i="17"/>
  <c r="R35" i="17"/>
  <c r="Q35" i="17"/>
  <c r="P35" i="17"/>
  <c r="E35" i="17"/>
  <c r="V33" i="17"/>
  <c r="O33" i="17"/>
  <c r="N33" i="17"/>
  <c r="M33" i="17"/>
  <c r="L33" i="17"/>
  <c r="K33" i="17"/>
  <c r="J33" i="17"/>
  <c r="I33" i="17"/>
  <c r="H33" i="17"/>
  <c r="R33" i="17" s="1"/>
  <c r="G33" i="17"/>
  <c r="F33" i="17"/>
  <c r="C33" i="17"/>
  <c r="E33" i="17" s="1"/>
  <c r="B33" i="17"/>
  <c r="S32" i="17"/>
  <c r="R32" i="17"/>
  <c r="Q32" i="17"/>
  <c r="P32" i="17"/>
  <c r="E32" i="17"/>
  <c r="V30" i="17"/>
  <c r="O30" i="17"/>
  <c r="N30" i="17"/>
  <c r="M30" i="17"/>
  <c r="L30" i="17"/>
  <c r="K30" i="17"/>
  <c r="J30" i="17"/>
  <c r="I30" i="17"/>
  <c r="H30" i="17"/>
  <c r="P30" i="17" s="1"/>
  <c r="G30" i="17"/>
  <c r="F30" i="17"/>
  <c r="C30" i="17"/>
  <c r="B30" i="17"/>
  <c r="U29" i="17"/>
  <c r="S29" i="17"/>
  <c r="R29" i="17"/>
  <c r="Q29" i="17"/>
  <c r="P29" i="17"/>
  <c r="E29" i="17"/>
  <c r="T29" i="17" s="1"/>
  <c r="S28" i="17"/>
  <c r="R28" i="17"/>
  <c r="Q28" i="17"/>
  <c r="P28" i="17"/>
  <c r="E28" i="17"/>
  <c r="T27" i="17"/>
  <c r="S27" i="17"/>
  <c r="R27" i="17"/>
  <c r="Q27" i="17"/>
  <c r="P27" i="17"/>
  <c r="E27" i="17"/>
  <c r="U27" i="17" s="1"/>
  <c r="S26" i="17"/>
  <c r="R26" i="17"/>
  <c r="Q26" i="17"/>
  <c r="P26" i="17"/>
  <c r="E26" i="17"/>
  <c r="V24" i="17"/>
  <c r="O24" i="17"/>
  <c r="N24" i="17"/>
  <c r="M24" i="17"/>
  <c r="L24" i="17"/>
  <c r="K24" i="17"/>
  <c r="J24" i="17"/>
  <c r="I24" i="17"/>
  <c r="S24" i="17" s="1"/>
  <c r="H24" i="17"/>
  <c r="R24" i="17" s="1"/>
  <c r="G24" i="17"/>
  <c r="F24" i="17"/>
  <c r="E24" i="17"/>
  <c r="C24" i="17"/>
  <c r="B24" i="17"/>
  <c r="S23" i="17"/>
  <c r="R23" i="17"/>
  <c r="Q23" i="17"/>
  <c r="P23" i="17"/>
  <c r="E23" i="17"/>
  <c r="S22" i="17"/>
  <c r="R22" i="17"/>
  <c r="Q22" i="17"/>
  <c r="P22" i="17"/>
  <c r="E22" i="17"/>
  <c r="S21" i="17"/>
  <c r="R21" i="17"/>
  <c r="Q21" i="17"/>
  <c r="P21" i="17"/>
  <c r="E21" i="17"/>
  <c r="S20" i="17"/>
  <c r="R20" i="17"/>
  <c r="Q20" i="17"/>
  <c r="P20" i="17"/>
  <c r="E20" i="17"/>
  <c r="S19" i="17"/>
  <c r="R19" i="17"/>
  <c r="Q19" i="17"/>
  <c r="P19" i="17"/>
  <c r="E19" i="17"/>
  <c r="U19" i="17" s="1"/>
  <c r="S18" i="17"/>
  <c r="R18" i="17"/>
  <c r="Q18" i="17"/>
  <c r="P18" i="17"/>
  <c r="E18" i="17"/>
  <c r="U18" i="17" s="1"/>
  <c r="S17" i="17"/>
  <c r="R17" i="17"/>
  <c r="Q17" i="17"/>
  <c r="P17" i="17"/>
  <c r="E17" i="17"/>
  <c r="V15" i="17"/>
  <c r="O15" i="17"/>
  <c r="N15" i="17"/>
  <c r="M15" i="17"/>
  <c r="L15" i="17"/>
  <c r="K15" i="17"/>
  <c r="J15" i="17"/>
  <c r="I15" i="17"/>
  <c r="H15" i="17"/>
  <c r="R15" i="17" s="1"/>
  <c r="G15" i="17"/>
  <c r="F15" i="17"/>
  <c r="C15" i="17"/>
  <c r="B15" i="17"/>
  <c r="S14" i="17"/>
  <c r="R14" i="17"/>
  <c r="Q14" i="17"/>
  <c r="P14" i="17"/>
  <c r="E14" i="17"/>
  <c r="T14" i="17" s="1"/>
  <c r="U13" i="17"/>
  <c r="S13" i="17"/>
  <c r="R13" i="17"/>
  <c r="Q13" i="17"/>
  <c r="P13" i="17"/>
  <c r="E13" i="17"/>
  <c r="S12" i="17"/>
  <c r="R12" i="17"/>
  <c r="Q12" i="17"/>
  <c r="P12" i="17"/>
  <c r="E12" i="17"/>
  <c r="T11" i="17"/>
  <c r="S11" i="17"/>
  <c r="R11" i="17"/>
  <c r="Q11" i="17"/>
  <c r="P11" i="17"/>
  <c r="E11" i="17"/>
  <c r="U11" i="17" s="1"/>
  <c r="S10" i="17"/>
  <c r="R10" i="17"/>
  <c r="Q10" i="17"/>
  <c r="P10" i="17"/>
  <c r="E10" i="17"/>
  <c r="S9" i="17"/>
  <c r="R9" i="17"/>
  <c r="Q9" i="17"/>
  <c r="P9" i="17"/>
  <c r="E9" i="17"/>
  <c r="S93" i="16"/>
  <c r="R93" i="16"/>
  <c r="Q93" i="16"/>
  <c r="P93" i="16"/>
  <c r="E93" i="16"/>
  <c r="S92" i="16"/>
  <c r="R92" i="16"/>
  <c r="Q92" i="16"/>
  <c r="P92" i="16"/>
  <c r="E92" i="16"/>
  <c r="S91" i="16"/>
  <c r="R91" i="16"/>
  <c r="Q91" i="16"/>
  <c r="P91" i="16"/>
  <c r="E91" i="16"/>
  <c r="U91" i="16" s="1"/>
  <c r="S90" i="16"/>
  <c r="R90" i="16"/>
  <c r="Q90" i="16"/>
  <c r="P90" i="16"/>
  <c r="E90" i="16"/>
  <c r="S89" i="16"/>
  <c r="R89" i="16"/>
  <c r="Q89" i="16"/>
  <c r="P89" i="16"/>
  <c r="E89" i="16"/>
  <c r="T88" i="16"/>
  <c r="S88" i="16"/>
  <c r="R88" i="16"/>
  <c r="Q88" i="16"/>
  <c r="P88" i="16"/>
  <c r="E88" i="16"/>
  <c r="U88" i="16" s="1"/>
  <c r="S87" i="16"/>
  <c r="R87" i="16"/>
  <c r="Q87" i="16"/>
  <c r="P87" i="16"/>
  <c r="E87" i="16"/>
  <c r="S86" i="16"/>
  <c r="R86" i="16"/>
  <c r="Q86" i="16"/>
  <c r="P86" i="16"/>
  <c r="E86" i="16"/>
  <c r="V72" i="16"/>
  <c r="O72" i="16"/>
  <c r="N72" i="16"/>
  <c r="M72" i="16"/>
  <c r="L72" i="16"/>
  <c r="K72" i="16"/>
  <c r="J72" i="16"/>
  <c r="I72" i="16"/>
  <c r="S72" i="16" s="1"/>
  <c r="H72" i="16"/>
  <c r="R72" i="16" s="1"/>
  <c r="G72" i="16"/>
  <c r="F72" i="16"/>
  <c r="C72" i="16"/>
  <c r="E72" i="16" s="1"/>
  <c r="B72" i="16"/>
  <c r="V71" i="16"/>
  <c r="O71" i="16"/>
  <c r="N71" i="16"/>
  <c r="M71" i="16"/>
  <c r="L71" i="16"/>
  <c r="K71" i="16"/>
  <c r="J71" i="16"/>
  <c r="I71" i="16"/>
  <c r="S71" i="16" s="1"/>
  <c r="H71" i="16"/>
  <c r="R71" i="16" s="1"/>
  <c r="G71" i="16"/>
  <c r="F71" i="16"/>
  <c r="C71" i="16"/>
  <c r="B71" i="16"/>
  <c r="E71" i="16" s="1"/>
  <c r="V70" i="16"/>
  <c r="O70" i="16"/>
  <c r="N70" i="16"/>
  <c r="M70" i="16"/>
  <c r="L70" i="16"/>
  <c r="K70" i="16"/>
  <c r="J70" i="16"/>
  <c r="I70" i="16"/>
  <c r="S70" i="16" s="1"/>
  <c r="H70" i="16"/>
  <c r="R70" i="16" s="1"/>
  <c r="G70" i="16"/>
  <c r="F70" i="16"/>
  <c r="C70" i="16"/>
  <c r="B70" i="16"/>
  <c r="S69" i="16"/>
  <c r="R69" i="16"/>
  <c r="Q69" i="16"/>
  <c r="P69" i="16"/>
  <c r="E69" i="16"/>
  <c r="V67" i="16"/>
  <c r="O67" i="16"/>
  <c r="N67" i="16"/>
  <c r="M67" i="16"/>
  <c r="L67" i="16"/>
  <c r="K67" i="16"/>
  <c r="J67" i="16"/>
  <c r="I67" i="16"/>
  <c r="S67" i="16" s="1"/>
  <c r="H67" i="16"/>
  <c r="R67" i="16" s="1"/>
  <c r="G67" i="16"/>
  <c r="F67" i="16"/>
  <c r="C67" i="16"/>
  <c r="B67" i="16"/>
  <c r="V66" i="16"/>
  <c r="O66" i="16"/>
  <c r="N66" i="16"/>
  <c r="M66" i="16"/>
  <c r="L66" i="16"/>
  <c r="K66" i="16"/>
  <c r="J66" i="16"/>
  <c r="I66" i="16"/>
  <c r="S66" i="16" s="1"/>
  <c r="H66" i="16"/>
  <c r="R66" i="16" s="1"/>
  <c r="G66" i="16"/>
  <c r="F66" i="16"/>
  <c r="C66" i="16"/>
  <c r="B66" i="16"/>
  <c r="S65" i="16"/>
  <c r="R65" i="16"/>
  <c r="Q65" i="16"/>
  <c r="P65" i="16"/>
  <c r="E65" i="16"/>
  <c r="U64" i="16"/>
  <c r="T64" i="16"/>
  <c r="S64" i="16"/>
  <c r="R64" i="16"/>
  <c r="Q64" i="16"/>
  <c r="P64" i="16"/>
  <c r="E64" i="16"/>
  <c r="S63" i="16"/>
  <c r="R63" i="16"/>
  <c r="Q63" i="16"/>
  <c r="P63" i="16"/>
  <c r="E63" i="16"/>
  <c r="U63" i="16" s="1"/>
  <c r="S62" i="16"/>
  <c r="R62" i="16"/>
  <c r="Q62" i="16"/>
  <c r="P62" i="16"/>
  <c r="E62" i="16"/>
  <c r="U62" i="16" s="1"/>
  <c r="U61" i="16"/>
  <c r="S61" i="16"/>
  <c r="R61" i="16"/>
  <c r="Q61" i="16"/>
  <c r="P61" i="16"/>
  <c r="E61" i="16"/>
  <c r="T61" i="16" s="1"/>
  <c r="V59" i="16"/>
  <c r="O59" i="16"/>
  <c r="N59" i="16"/>
  <c r="M59" i="16"/>
  <c r="L59" i="16"/>
  <c r="K59" i="16"/>
  <c r="J59" i="16"/>
  <c r="I59" i="16"/>
  <c r="H59" i="16"/>
  <c r="R59" i="16" s="1"/>
  <c r="G59" i="16"/>
  <c r="F59" i="16"/>
  <c r="C59" i="16"/>
  <c r="B59" i="16"/>
  <c r="S58" i="16"/>
  <c r="R58" i="16"/>
  <c r="Q58" i="16"/>
  <c r="P58" i="16"/>
  <c r="E58" i="16"/>
  <c r="U58" i="16" s="1"/>
  <c r="S57" i="16"/>
  <c r="R57" i="16"/>
  <c r="Q57" i="16"/>
  <c r="P57" i="16"/>
  <c r="E57" i="16"/>
  <c r="T57" i="16" s="1"/>
  <c r="S56" i="16"/>
  <c r="R56" i="16"/>
  <c r="Q56" i="16"/>
  <c r="P56" i="16"/>
  <c r="E56" i="16"/>
  <c r="U56" i="16" s="1"/>
  <c r="S55" i="16"/>
  <c r="R55" i="16"/>
  <c r="Q55" i="16"/>
  <c r="P55" i="16"/>
  <c r="E55" i="16"/>
  <c r="U55" i="16" s="1"/>
  <c r="V53" i="16"/>
  <c r="O53" i="16"/>
  <c r="N53" i="16"/>
  <c r="M53" i="16"/>
  <c r="L53" i="16"/>
  <c r="K53" i="16"/>
  <c r="J53" i="16"/>
  <c r="I53" i="16"/>
  <c r="S53" i="16" s="1"/>
  <c r="H53" i="16"/>
  <c r="R53" i="16" s="1"/>
  <c r="G53" i="16"/>
  <c r="F53" i="16"/>
  <c r="C53" i="16"/>
  <c r="B53" i="16"/>
  <c r="S52" i="16"/>
  <c r="R52" i="16"/>
  <c r="Q52" i="16"/>
  <c r="P52" i="16"/>
  <c r="E52" i="16"/>
  <c r="T51" i="16"/>
  <c r="S51" i="16"/>
  <c r="R51" i="16"/>
  <c r="Q51" i="16"/>
  <c r="P51" i="16"/>
  <c r="E51" i="16"/>
  <c r="U51" i="16" s="1"/>
  <c r="S50" i="16"/>
  <c r="R50" i="16"/>
  <c r="Q50" i="16"/>
  <c r="P50" i="16"/>
  <c r="E50" i="16"/>
  <c r="S49" i="16"/>
  <c r="R49" i="16"/>
  <c r="Q49" i="16"/>
  <c r="P49" i="16"/>
  <c r="E49" i="16"/>
  <c r="U48" i="16"/>
  <c r="T48" i="16"/>
  <c r="S48" i="16"/>
  <c r="R48" i="16"/>
  <c r="Q48" i="16"/>
  <c r="P48" i="16"/>
  <c r="E48" i="16"/>
  <c r="U47" i="16"/>
  <c r="T47" i="16"/>
  <c r="S47" i="16"/>
  <c r="R47" i="16"/>
  <c r="Q47" i="16"/>
  <c r="P47" i="16"/>
  <c r="E47" i="16"/>
  <c r="S46" i="16"/>
  <c r="R46" i="16"/>
  <c r="Q46" i="16"/>
  <c r="P46" i="16"/>
  <c r="E46" i="16"/>
  <c r="U46" i="16" s="1"/>
  <c r="S45" i="16"/>
  <c r="R45" i="16"/>
  <c r="Q45" i="16"/>
  <c r="P45" i="16"/>
  <c r="E45" i="16"/>
  <c r="S44" i="16"/>
  <c r="R44" i="16"/>
  <c r="Q44" i="16"/>
  <c r="P44" i="16"/>
  <c r="E44" i="16"/>
  <c r="T43" i="16"/>
  <c r="S43" i="16"/>
  <c r="R43" i="16"/>
  <c r="Q43" i="16"/>
  <c r="P43" i="16"/>
  <c r="E43" i="16"/>
  <c r="S42" i="16"/>
  <c r="R42" i="16"/>
  <c r="Q42" i="16"/>
  <c r="P42" i="16"/>
  <c r="E42" i="16"/>
  <c r="V40" i="16"/>
  <c r="O40" i="16"/>
  <c r="N40" i="16"/>
  <c r="M40" i="16"/>
  <c r="L40" i="16"/>
  <c r="K40" i="16"/>
  <c r="J40" i="16"/>
  <c r="I40" i="16"/>
  <c r="S40" i="16" s="1"/>
  <c r="H40" i="16"/>
  <c r="R40" i="16" s="1"/>
  <c r="G40" i="16"/>
  <c r="F40" i="16"/>
  <c r="C40" i="16"/>
  <c r="B40" i="16"/>
  <c r="E40" i="16" s="1"/>
  <c r="T39" i="16"/>
  <c r="S39" i="16"/>
  <c r="R39" i="16"/>
  <c r="Q39" i="16"/>
  <c r="P39" i="16"/>
  <c r="E39" i="16"/>
  <c r="U39" i="16" s="1"/>
  <c r="S38" i="16"/>
  <c r="R38" i="16"/>
  <c r="Q38" i="16"/>
  <c r="P38" i="16"/>
  <c r="E38" i="16"/>
  <c r="S37" i="16"/>
  <c r="R37" i="16"/>
  <c r="Q37" i="16"/>
  <c r="P37" i="16"/>
  <c r="E37" i="16"/>
  <c r="S36" i="16"/>
  <c r="R36" i="16"/>
  <c r="Q36" i="16"/>
  <c r="U36" i="16" s="1"/>
  <c r="P36" i="16"/>
  <c r="E36" i="16"/>
  <c r="S35" i="16"/>
  <c r="R35" i="16"/>
  <c r="Q35" i="16"/>
  <c r="P35" i="16"/>
  <c r="E35" i="16"/>
  <c r="V33" i="16"/>
  <c r="O33" i="16"/>
  <c r="N33" i="16"/>
  <c r="M33" i="16"/>
  <c r="L33" i="16"/>
  <c r="K33" i="16"/>
  <c r="J33" i="16"/>
  <c r="I33" i="16"/>
  <c r="S33" i="16" s="1"/>
  <c r="H33" i="16"/>
  <c r="R33" i="16" s="1"/>
  <c r="G33" i="16"/>
  <c r="F33" i="16"/>
  <c r="C33" i="16"/>
  <c r="B33" i="16"/>
  <c r="S32" i="16"/>
  <c r="R32" i="16"/>
  <c r="Q32" i="16"/>
  <c r="P32" i="16"/>
  <c r="E32" i="16"/>
  <c r="U32" i="16" s="1"/>
  <c r="V30" i="16"/>
  <c r="O30" i="16"/>
  <c r="N30" i="16"/>
  <c r="M30" i="16"/>
  <c r="L30" i="16"/>
  <c r="K30" i="16"/>
  <c r="J30" i="16"/>
  <c r="I30" i="16"/>
  <c r="H30" i="16"/>
  <c r="G30" i="16"/>
  <c r="F30" i="16"/>
  <c r="C30" i="16"/>
  <c r="B30" i="16"/>
  <c r="S29" i="16"/>
  <c r="R29" i="16"/>
  <c r="Q29" i="16"/>
  <c r="P29" i="16"/>
  <c r="E29" i="16"/>
  <c r="S28" i="16"/>
  <c r="R28" i="16"/>
  <c r="Q28" i="16"/>
  <c r="P28" i="16"/>
  <c r="E28" i="16"/>
  <c r="U28" i="16" s="1"/>
  <c r="S27" i="16"/>
  <c r="R27" i="16"/>
  <c r="Q27" i="16"/>
  <c r="P27" i="16"/>
  <c r="E27" i="16"/>
  <c r="T27" i="16" s="1"/>
  <c r="T26" i="16"/>
  <c r="S26" i="16"/>
  <c r="R26" i="16"/>
  <c r="Q26" i="16"/>
  <c r="P26" i="16"/>
  <c r="E26" i="16"/>
  <c r="U26" i="16" s="1"/>
  <c r="V24" i="16"/>
  <c r="R24" i="16"/>
  <c r="O24" i="16"/>
  <c r="N24" i="16"/>
  <c r="M24" i="16"/>
  <c r="L24" i="16"/>
  <c r="K24" i="16"/>
  <c r="J24" i="16"/>
  <c r="I24" i="16"/>
  <c r="H24" i="16"/>
  <c r="G24" i="16"/>
  <c r="F24" i="16"/>
  <c r="E24" i="16"/>
  <c r="C24" i="16"/>
  <c r="B24" i="16"/>
  <c r="U23" i="16"/>
  <c r="T23" i="16"/>
  <c r="S23" i="16"/>
  <c r="R23" i="16"/>
  <c r="Q23" i="16"/>
  <c r="P23" i="16"/>
  <c r="E23" i="16"/>
  <c r="S22" i="16"/>
  <c r="R22" i="16"/>
  <c r="Q22" i="16"/>
  <c r="P22" i="16"/>
  <c r="E22" i="16"/>
  <c r="U22" i="16" s="1"/>
  <c r="S21" i="16"/>
  <c r="R21" i="16"/>
  <c r="Q21" i="16"/>
  <c r="P21" i="16"/>
  <c r="E21" i="16"/>
  <c r="S20" i="16"/>
  <c r="R20" i="16"/>
  <c r="Q20" i="16"/>
  <c r="P20" i="16"/>
  <c r="E20" i="16"/>
  <c r="T19" i="16"/>
  <c r="S19" i="16"/>
  <c r="R19" i="16"/>
  <c r="Q19" i="16"/>
  <c r="P19" i="16"/>
  <c r="E19" i="16"/>
  <c r="U19" i="16" s="1"/>
  <c r="S18" i="16"/>
  <c r="R18" i="16"/>
  <c r="Q18" i="16"/>
  <c r="P18" i="16"/>
  <c r="E18" i="16"/>
  <c r="S17" i="16"/>
  <c r="R17" i="16"/>
  <c r="Q17" i="16"/>
  <c r="P17" i="16"/>
  <c r="E17" i="16"/>
  <c r="V15" i="16"/>
  <c r="O15" i="16"/>
  <c r="N15" i="16"/>
  <c r="M15" i="16"/>
  <c r="L15" i="16"/>
  <c r="K15" i="16"/>
  <c r="J15" i="16"/>
  <c r="I15" i="16"/>
  <c r="S15" i="16" s="1"/>
  <c r="H15" i="16"/>
  <c r="R15" i="16" s="1"/>
  <c r="G15" i="16"/>
  <c r="F15" i="16"/>
  <c r="C15" i="16"/>
  <c r="E15" i="16" s="1"/>
  <c r="B15" i="16"/>
  <c r="S14" i="16"/>
  <c r="R14" i="16"/>
  <c r="Q14" i="16"/>
  <c r="P14" i="16"/>
  <c r="E14" i="16"/>
  <c r="S13" i="16"/>
  <c r="R13" i="16"/>
  <c r="Q13" i="16"/>
  <c r="P13" i="16"/>
  <c r="E13" i="16"/>
  <c r="U12" i="16"/>
  <c r="T12" i="16"/>
  <c r="S12" i="16"/>
  <c r="R12" i="16"/>
  <c r="Q12" i="16"/>
  <c r="P12" i="16"/>
  <c r="E12" i="16"/>
  <c r="S11" i="16"/>
  <c r="R11" i="16"/>
  <c r="Q11" i="16"/>
  <c r="P11" i="16"/>
  <c r="E11" i="16"/>
  <c r="T11" i="16" s="1"/>
  <c r="S10" i="16"/>
  <c r="R10" i="16"/>
  <c r="Q10" i="16"/>
  <c r="P10" i="16"/>
  <c r="E10" i="16"/>
  <c r="U10" i="16" s="1"/>
  <c r="S9" i="16"/>
  <c r="R9" i="16"/>
  <c r="Q9" i="16"/>
  <c r="P9" i="16"/>
  <c r="E9" i="16"/>
  <c r="U93" i="15"/>
  <c r="T93" i="15"/>
  <c r="S93" i="15"/>
  <c r="R93" i="15"/>
  <c r="Q93" i="15"/>
  <c r="P93" i="15"/>
  <c r="E93" i="15"/>
  <c r="S92" i="15"/>
  <c r="R92" i="15"/>
  <c r="Q92" i="15"/>
  <c r="P92" i="15"/>
  <c r="E92" i="15"/>
  <c r="U92" i="15" s="1"/>
  <c r="S91" i="15"/>
  <c r="R91" i="15"/>
  <c r="Q91" i="15"/>
  <c r="P91" i="15"/>
  <c r="E91" i="15"/>
  <c r="S90" i="15"/>
  <c r="R90" i="15"/>
  <c r="Q90" i="15"/>
  <c r="P90" i="15"/>
  <c r="E90" i="15"/>
  <c r="U89" i="15"/>
  <c r="T89" i="15"/>
  <c r="S89" i="15"/>
  <c r="R89" i="15"/>
  <c r="Q89" i="15"/>
  <c r="P89" i="15"/>
  <c r="E89" i="15"/>
  <c r="S88" i="15"/>
  <c r="R88" i="15"/>
  <c r="Q88" i="15"/>
  <c r="P88" i="15"/>
  <c r="E88" i="15"/>
  <c r="S87" i="15"/>
  <c r="R87" i="15"/>
  <c r="Q87" i="15"/>
  <c r="P87" i="15"/>
  <c r="E87" i="15"/>
  <c r="U87" i="15" s="1"/>
  <c r="U86" i="15"/>
  <c r="S86" i="15"/>
  <c r="R86" i="15"/>
  <c r="Q86" i="15"/>
  <c r="P86" i="15"/>
  <c r="E86" i="15"/>
  <c r="T86" i="15" s="1"/>
  <c r="V72" i="15"/>
  <c r="O72" i="15"/>
  <c r="N72" i="15"/>
  <c r="M72" i="15"/>
  <c r="L72" i="15"/>
  <c r="K72" i="15"/>
  <c r="J72" i="15"/>
  <c r="I72" i="15"/>
  <c r="S72" i="15" s="1"/>
  <c r="H72" i="15"/>
  <c r="R72" i="15" s="1"/>
  <c r="G72" i="15"/>
  <c r="F72" i="15"/>
  <c r="C72" i="15"/>
  <c r="B72" i="15"/>
  <c r="V71" i="15"/>
  <c r="S71" i="15"/>
  <c r="O71" i="15"/>
  <c r="N71" i="15"/>
  <c r="M71" i="15"/>
  <c r="L71" i="15"/>
  <c r="K71" i="15"/>
  <c r="J71" i="15"/>
  <c r="I71" i="15"/>
  <c r="H71" i="15"/>
  <c r="G71" i="15"/>
  <c r="F71" i="15"/>
  <c r="C71" i="15"/>
  <c r="E71" i="15" s="1"/>
  <c r="B71" i="15"/>
  <c r="V70" i="15"/>
  <c r="S70" i="15"/>
  <c r="O70" i="15"/>
  <c r="N70" i="15"/>
  <c r="M70" i="15"/>
  <c r="L70" i="15"/>
  <c r="K70" i="15"/>
  <c r="J70" i="15"/>
  <c r="I70" i="15"/>
  <c r="H70" i="15"/>
  <c r="R70" i="15" s="1"/>
  <c r="G70" i="15"/>
  <c r="F70" i="15"/>
  <c r="C70" i="15"/>
  <c r="E70" i="15" s="1"/>
  <c r="B70" i="15"/>
  <c r="S69" i="15"/>
  <c r="R69" i="15"/>
  <c r="Q69" i="15"/>
  <c r="P69" i="15"/>
  <c r="E69" i="15"/>
  <c r="V67" i="15"/>
  <c r="O67" i="15"/>
  <c r="N67" i="15"/>
  <c r="M67" i="15"/>
  <c r="L67" i="15"/>
  <c r="K67" i="15"/>
  <c r="J67" i="15"/>
  <c r="I67" i="15"/>
  <c r="S67" i="15" s="1"/>
  <c r="H67" i="15"/>
  <c r="R67" i="15" s="1"/>
  <c r="G67" i="15"/>
  <c r="F67" i="15"/>
  <c r="C67" i="15"/>
  <c r="B67" i="15"/>
  <c r="V66" i="15"/>
  <c r="O66" i="15"/>
  <c r="N66" i="15"/>
  <c r="M66" i="15"/>
  <c r="L66" i="15"/>
  <c r="K66" i="15"/>
  <c r="J66" i="15"/>
  <c r="I66" i="15"/>
  <c r="S66" i="15" s="1"/>
  <c r="H66" i="15"/>
  <c r="G66" i="15"/>
  <c r="F66" i="15"/>
  <c r="C66" i="15"/>
  <c r="B66" i="15"/>
  <c r="S65" i="15"/>
  <c r="R65" i="15"/>
  <c r="Q65" i="15"/>
  <c r="P65" i="15"/>
  <c r="E65" i="15"/>
  <c r="U64" i="15"/>
  <c r="T64" i="15"/>
  <c r="S64" i="15"/>
  <c r="R64" i="15"/>
  <c r="Q64" i="15"/>
  <c r="P64" i="15"/>
  <c r="E64" i="15"/>
  <c r="S63" i="15"/>
  <c r="R63" i="15"/>
  <c r="Q63" i="15"/>
  <c r="P63" i="15"/>
  <c r="E63" i="15"/>
  <c r="U63" i="15" s="1"/>
  <c r="S62" i="15"/>
  <c r="R62" i="15"/>
  <c r="Q62" i="15"/>
  <c r="P62" i="15"/>
  <c r="E62" i="15"/>
  <c r="S61" i="15"/>
  <c r="R61" i="15"/>
  <c r="Q61" i="15"/>
  <c r="P61" i="15"/>
  <c r="E61" i="15"/>
  <c r="V59" i="15"/>
  <c r="O59" i="15"/>
  <c r="N59" i="15"/>
  <c r="M59" i="15"/>
  <c r="L59" i="15"/>
  <c r="K59" i="15"/>
  <c r="J59" i="15"/>
  <c r="I59" i="15"/>
  <c r="S59" i="15" s="1"/>
  <c r="H59" i="15"/>
  <c r="R59" i="15" s="1"/>
  <c r="G59" i="15"/>
  <c r="F59" i="15"/>
  <c r="C59" i="15"/>
  <c r="B59" i="15"/>
  <c r="S58" i="15"/>
  <c r="R58" i="15"/>
  <c r="Q58" i="15"/>
  <c r="P58" i="15"/>
  <c r="E58" i="15"/>
  <c r="S57" i="15"/>
  <c r="R57" i="15"/>
  <c r="Q57" i="15"/>
  <c r="P57" i="15"/>
  <c r="E57" i="15"/>
  <c r="S56" i="15"/>
  <c r="R56" i="15"/>
  <c r="Q56" i="15"/>
  <c r="P56" i="15"/>
  <c r="E56" i="15"/>
  <c r="U56" i="15" s="1"/>
  <c r="S55" i="15"/>
  <c r="R55" i="15"/>
  <c r="Q55" i="15"/>
  <c r="P55" i="15"/>
  <c r="E55" i="15"/>
  <c r="T55" i="15" s="1"/>
  <c r="V53" i="15"/>
  <c r="O53" i="15"/>
  <c r="N53" i="15"/>
  <c r="M53" i="15"/>
  <c r="L53" i="15"/>
  <c r="K53" i="15"/>
  <c r="J53" i="15"/>
  <c r="I53" i="15"/>
  <c r="H53" i="15"/>
  <c r="R53" i="15" s="1"/>
  <c r="G53" i="15"/>
  <c r="F53" i="15"/>
  <c r="C53" i="15"/>
  <c r="B53" i="15"/>
  <c r="E53" i="15" s="1"/>
  <c r="U52" i="15"/>
  <c r="T52" i="15"/>
  <c r="S52" i="15"/>
  <c r="R52" i="15"/>
  <c r="Q52" i="15"/>
  <c r="P52" i="15"/>
  <c r="E52" i="15"/>
  <c r="U51" i="15"/>
  <c r="T51" i="15"/>
  <c r="S51" i="15"/>
  <c r="R51" i="15"/>
  <c r="Q51" i="15"/>
  <c r="P51" i="15"/>
  <c r="E51" i="15"/>
  <c r="S50" i="15"/>
  <c r="R50" i="15"/>
  <c r="Q50" i="15"/>
  <c r="P50" i="15"/>
  <c r="E50" i="15"/>
  <c r="U50" i="15" s="1"/>
  <c r="S49" i="15"/>
  <c r="R49" i="15"/>
  <c r="Q49" i="15"/>
  <c r="P49" i="15"/>
  <c r="E49" i="15"/>
  <c r="S48" i="15"/>
  <c r="R48" i="15"/>
  <c r="Q48" i="15"/>
  <c r="P48" i="15"/>
  <c r="E48" i="15"/>
  <c r="T48" i="15" s="1"/>
  <c r="T47" i="15"/>
  <c r="S47" i="15"/>
  <c r="R47" i="15"/>
  <c r="Q47" i="15"/>
  <c r="P47" i="15"/>
  <c r="E47" i="15"/>
  <c r="U47" i="15" s="1"/>
  <c r="S46" i="15"/>
  <c r="R46" i="15"/>
  <c r="Q46" i="15"/>
  <c r="P46" i="15"/>
  <c r="E46" i="15"/>
  <c r="S45" i="15"/>
  <c r="R45" i="15"/>
  <c r="Q45" i="15"/>
  <c r="P45" i="15"/>
  <c r="E45" i="15"/>
  <c r="U44" i="15"/>
  <c r="T44" i="15"/>
  <c r="S44" i="15"/>
  <c r="R44" i="15"/>
  <c r="Q44" i="15"/>
  <c r="P44" i="15"/>
  <c r="E44" i="15"/>
  <c r="U43" i="15"/>
  <c r="T43" i="15"/>
  <c r="S43" i="15"/>
  <c r="R43" i="15"/>
  <c r="Q43" i="15"/>
  <c r="P43" i="15"/>
  <c r="E43" i="15"/>
  <c r="S42" i="15"/>
  <c r="R42" i="15"/>
  <c r="Q42" i="15"/>
  <c r="P42" i="15"/>
  <c r="E42" i="15"/>
  <c r="U42" i="15" s="1"/>
  <c r="V40" i="15"/>
  <c r="O40" i="15"/>
  <c r="N40" i="15"/>
  <c r="M40" i="15"/>
  <c r="L40" i="15"/>
  <c r="K40" i="15"/>
  <c r="J40" i="15"/>
  <c r="I40" i="15"/>
  <c r="S40" i="15" s="1"/>
  <c r="H40" i="15"/>
  <c r="R40" i="15" s="1"/>
  <c r="G40" i="15"/>
  <c r="F40" i="15"/>
  <c r="C40" i="15"/>
  <c r="B40" i="15"/>
  <c r="S39" i="15"/>
  <c r="R39" i="15"/>
  <c r="Q39" i="15"/>
  <c r="P39" i="15"/>
  <c r="E39" i="15"/>
  <c r="U39" i="15" s="1"/>
  <c r="S38" i="15"/>
  <c r="R38" i="15"/>
  <c r="Q38" i="15"/>
  <c r="P38" i="15"/>
  <c r="E38" i="15"/>
  <c r="S37" i="15"/>
  <c r="R37" i="15"/>
  <c r="Q37" i="15"/>
  <c r="P37" i="15"/>
  <c r="E37" i="15"/>
  <c r="S36" i="15"/>
  <c r="R36" i="15"/>
  <c r="Q36" i="15"/>
  <c r="P36" i="15"/>
  <c r="E36" i="15"/>
  <c r="S35" i="15"/>
  <c r="R35" i="15"/>
  <c r="Q35" i="15"/>
  <c r="P35" i="15"/>
  <c r="E35" i="15"/>
  <c r="V33" i="15"/>
  <c r="O33" i="15"/>
  <c r="Q33" i="15" s="1"/>
  <c r="N33" i="15"/>
  <c r="M33" i="15"/>
  <c r="L33" i="15"/>
  <c r="K33" i="15"/>
  <c r="J33" i="15"/>
  <c r="I33" i="15"/>
  <c r="S33" i="15" s="1"/>
  <c r="H33" i="15"/>
  <c r="R33" i="15" s="1"/>
  <c r="G33" i="15"/>
  <c r="F33" i="15"/>
  <c r="E33" i="15"/>
  <c r="C33" i="15"/>
  <c r="B33" i="15"/>
  <c r="T32" i="15"/>
  <c r="S32" i="15"/>
  <c r="R32" i="15"/>
  <c r="Q32" i="15"/>
  <c r="U32" i="15" s="1"/>
  <c r="P32" i="15"/>
  <c r="E32" i="15"/>
  <c r="V30" i="15"/>
  <c r="O30" i="15"/>
  <c r="N30" i="15"/>
  <c r="M30" i="15"/>
  <c r="L30" i="15"/>
  <c r="K30" i="15"/>
  <c r="J30" i="15"/>
  <c r="I30" i="15"/>
  <c r="S30" i="15" s="1"/>
  <c r="H30" i="15"/>
  <c r="R30" i="15" s="1"/>
  <c r="G30" i="15"/>
  <c r="F30" i="15"/>
  <c r="C30" i="15"/>
  <c r="B30" i="15"/>
  <c r="E30" i="15" s="1"/>
  <c r="U29" i="15"/>
  <c r="S29" i="15"/>
  <c r="R29" i="15"/>
  <c r="Q29" i="15"/>
  <c r="P29" i="15"/>
  <c r="E29" i="15"/>
  <c r="T29" i="15" s="1"/>
  <c r="S28" i="15"/>
  <c r="R28" i="15"/>
  <c r="Q28" i="15"/>
  <c r="P28" i="15"/>
  <c r="E28" i="15"/>
  <c r="U28" i="15" s="1"/>
  <c r="S27" i="15"/>
  <c r="R27" i="15"/>
  <c r="Q27" i="15"/>
  <c r="P27" i="15"/>
  <c r="E27" i="15"/>
  <c r="U27" i="15" s="1"/>
  <c r="S26" i="15"/>
  <c r="R26" i="15"/>
  <c r="Q26" i="15"/>
  <c r="P26" i="15"/>
  <c r="E26" i="15"/>
  <c r="V24" i="15"/>
  <c r="O24" i="15"/>
  <c r="N24" i="15"/>
  <c r="M24" i="15"/>
  <c r="L24" i="15"/>
  <c r="K24" i="15"/>
  <c r="J24" i="15"/>
  <c r="I24" i="15"/>
  <c r="S24" i="15" s="1"/>
  <c r="H24" i="15"/>
  <c r="R24" i="15" s="1"/>
  <c r="G24" i="15"/>
  <c r="F24" i="15"/>
  <c r="C24" i="15"/>
  <c r="B24" i="15"/>
  <c r="S23" i="15"/>
  <c r="R23" i="15"/>
  <c r="Q23" i="15"/>
  <c r="P23" i="15"/>
  <c r="E23" i="15"/>
  <c r="U23" i="15" s="1"/>
  <c r="S22" i="15"/>
  <c r="R22" i="15"/>
  <c r="Q22" i="15"/>
  <c r="P22" i="15"/>
  <c r="E22" i="15"/>
  <c r="S21" i="15"/>
  <c r="R21" i="15"/>
  <c r="Q21" i="15"/>
  <c r="P21" i="15"/>
  <c r="E21" i="15"/>
  <c r="S20" i="15"/>
  <c r="R20" i="15"/>
  <c r="Q20" i="15"/>
  <c r="P20" i="15"/>
  <c r="E20" i="15"/>
  <c r="U20" i="15" s="1"/>
  <c r="S19" i="15"/>
  <c r="R19" i="15"/>
  <c r="Q19" i="15"/>
  <c r="P19" i="15"/>
  <c r="E19" i="15"/>
  <c r="S18" i="15"/>
  <c r="R18" i="15"/>
  <c r="Q18" i="15"/>
  <c r="P18" i="15"/>
  <c r="E18" i="15"/>
  <c r="U17" i="15"/>
  <c r="S17" i="15"/>
  <c r="R17" i="15"/>
  <c r="Q17" i="15"/>
  <c r="P17" i="15"/>
  <c r="E17" i="15"/>
  <c r="V15" i="15"/>
  <c r="O15" i="15"/>
  <c r="N15" i="15"/>
  <c r="M15" i="15"/>
  <c r="L15" i="15"/>
  <c r="K15" i="15"/>
  <c r="J15" i="15"/>
  <c r="I15" i="15"/>
  <c r="S15" i="15" s="1"/>
  <c r="H15" i="15"/>
  <c r="R15" i="15" s="1"/>
  <c r="G15" i="15"/>
  <c r="F15" i="15"/>
  <c r="C15" i="15"/>
  <c r="B15" i="15"/>
  <c r="S14" i="15"/>
  <c r="R14" i="15"/>
  <c r="Q14" i="15"/>
  <c r="P14" i="15"/>
  <c r="E14" i="15"/>
  <c r="U14" i="15" s="1"/>
  <c r="U13" i="15"/>
  <c r="S13" i="15"/>
  <c r="R13" i="15"/>
  <c r="Q13" i="15"/>
  <c r="P13" i="15"/>
  <c r="E13" i="15"/>
  <c r="T13" i="15" s="1"/>
  <c r="T12" i="15"/>
  <c r="S12" i="15"/>
  <c r="R12" i="15"/>
  <c r="Q12" i="15"/>
  <c r="P12" i="15"/>
  <c r="E12" i="15"/>
  <c r="U12" i="15" s="1"/>
  <c r="S11" i="15"/>
  <c r="R11" i="15"/>
  <c r="Q11" i="15"/>
  <c r="P11" i="15"/>
  <c r="E11" i="15"/>
  <c r="U11" i="15" s="1"/>
  <c r="S10" i="15"/>
  <c r="R10" i="15"/>
  <c r="Q10" i="15"/>
  <c r="P10" i="15"/>
  <c r="E10" i="15"/>
  <c r="S9" i="15"/>
  <c r="R9" i="15"/>
  <c r="Q9" i="15"/>
  <c r="P9" i="15"/>
  <c r="E9" i="15"/>
  <c r="U93" i="14"/>
  <c r="S93" i="14"/>
  <c r="R93" i="14"/>
  <c r="Q93" i="14"/>
  <c r="P93" i="14"/>
  <c r="E93" i="14"/>
  <c r="T93" i="14" s="1"/>
  <c r="U92" i="14"/>
  <c r="S92" i="14"/>
  <c r="R92" i="14"/>
  <c r="Q92" i="14"/>
  <c r="P92" i="14"/>
  <c r="E92" i="14"/>
  <c r="T92" i="14" s="1"/>
  <c r="S91" i="14"/>
  <c r="R91" i="14"/>
  <c r="Q91" i="14"/>
  <c r="P91" i="14"/>
  <c r="E91" i="14"/>
  <c r="U91" i="14" s="1"/>
  <c r="U90" i="14"/>
  <c r="S90" i="14"/>
  <c r="R90" i="14"/>
  <c r="Q90" i="14"/>
  <c r="P90" i="14"/>
  <c r="E90" i="14"/>
  <c r="T90" i="14" s="1"/>
  <c r="S89" i="14"/>
  <c r="R89" i="14"/>
  <c r="Q89" i="14"/>
  <c r="P89" i="14"/>
  <c r="E89" i="14"/>
  <c r="S88" i="14"/>
  <c r="R88" i="14"/>
  <c r="Q88" i="14"/>
  <c r="P88" i="14"/>
  <c r="E88" i="14"/>
  <c r="U88" i="14" s="1"/>
  <c r="S87" i="14"/>
  <c r="R87" i="14"/>
  <c r="Q87" i="14"/>
  <c r="P87" i="14"/>
  <c r="E87" i="14"/>
  <c r="S86" i="14"/>
  <c r="R86" i="14"/>
  <c r="Q86" i="14"/>
  <c r="P86" i="14"/>
  <c r="E86" i="14"/>
  <c r="V72" i="14"/>
  <c r="O72" i="14"/>
  <c r="N72" i="14"/>
  <c r="M72" i="14"/>
  <c r="L72" i="14"/>
  <c r="K72" i="14"/>
  <c r="J72" i="14"/>
  <c r="I72" i="14"/>
  <c r="H72" i="14"/>
  <c r="R72" i="14" s="1"/>
  <c r="G72" i="14"/>
  <c r="F72" i="14"/>
  <c r="C72" i="14"/>
  <c r="B72" i="14"/>
  <c r="V71" i="14"/>
  <c r="O71" i="14"/>
  <c r="N71" i="14"/>
  <c r="M71" i="14"/>
  <c r="L71" i="14"/>
  <c r="K71" i="14"/>
  <c r="Q71" i="14" s="1"/>
  <c r="J71" i="14"/>
  <c r="I71" i="14"/>
  <c r="S71" i="14" s="1"/>
  <c r="H71" i="14"/>
  <c r="G71" i="14"/>
  <c r="F71" i="14"/>
  <c r="C71" i="14"/>
  <c r="B71" i="14"/>
  <c r="E71" i="14" s="1"/>
  <c r="V70" i="14"/>
  <c r="O70" i="14"/>
  <c r="N70" i="14"/>
  <c r="M70" i="14"/>
  <c r="L70" i="14"/>
  <c r="K70" i="14"/>
  <c r="J70" i="14"/>
  <c r="I70" i="14"/>
  <c r="S70" i="14" s="1"/>
  <c r="H70" i="14"/>
  <c r="R70" i="14" s="1"/>
  <c r="G70" i="14"/>
  <c r="F70" i="14"/>
  <c r="C70" i="14"/>
  <c r="B70" i="14"/>
  <c r="S69" i="14"/>
  <c r="R69" i="14"/>
  <c r="Q69" i="14"/>
  <c r="P69" i="14"/>
  <c r="E69" i="14"/>
  <c r="U69" i="14" s="1"/>
  <c r="V67" i="14"/>
  <c r="O67" i="14"/>
  <c r="N67" i="14"/>
  <c r="M67" i="14"/>
  <c r="L67" i="14"/>
  <c r="K67" i="14"/>
  <c r="J67" i="14"/>
  <c r="I67" i="14"/>
  <c r="H67" i="14"/>
  <c r="R67" i="14" s="1"/>
  <c r="G67" i="14"/>
  <c r="F67" i="14"/>
  <c r="C67" i="14"/>
  <c r="B67" i="14"/>
  <c r="V66" i="14"/>
  <c r="O66" i="14"/>
  <c r="N66" i="14"/>
  <c r="M66" i="14"/>
  <c r="L66" i="14"/>
  <c r="K66" i="14"/>
  <c r="J66" i="14"/>
  <c r="I66" i="14"/>
  <c r="H66" i="14"/>
  <c r="R66" i="14" s="1"/>
  <c r="G66" i="14"/>
  <c r="F66" i="14"/>
  <c r="C66" i="14"/>
  <c r="B66" i="14"/>
  <c r="S65" i="14"/>
  <c r="R65" i="14"/>
  <c r="Q65" i="14"/>
  <c r="P65" i="14"/>
  <c r="E65" i="14"/>
  <c r="S64" i="14"/>
  <c r="R64" i="14"/>
  <c r="Q64" i="14"/>
  <c r="P64" i="14"/>
  <c r="E64" i="14"/>
  <c r="U64" i="14" s="1"/>
  <c r="S63" i="14"/>
  <c r="R63" i="14"/>
  <c r="Q63" i="14"/>
  <c r="P63" i="14"/>
  <c r="E63" i="14"/>
  <c r="S62" i="14"/>
  <c r="R62" i="14"/>
  <c r="Q62" i="14"/>
  <c r="P62" i="14"/>
  <c r="E62" i="14"/>
  <c r="U61" i="14"/>
  <c r="S61" i="14"/>
  <c r="R61" i="14"/>
  <c r="Q61" i="14"/>
  <c r="P61" i="14"/>
  <c r="E61" i="14"/>
  <c r="T61" i="14" s="1"/>
  <c r="V59" i="14"/>
  <c r="O59" i="14"/>
  <c r="N59" i="14"/>
  <c r="M59" i="14"/>
  <c r="L59" i="14"/>
  <c r="K59" i="14"/>
  <c r="J59" i="14"/>
  <c r="I59" i="14"/>
  <c r="S59" i="14" s="1"/>
  <c r="H59" i="14"/>
  <c r="R59" i="14" s="1"/>
  <c r="G59" i="14"/>
  <c r="F59" i="14"/>
  <c r="C59" i="14"/>
  <c r="B59" i="14"/>
  <c r="S58" i="14"/>
  <c r="R58" i="14"/>
  <c r="Q58" i="14"/>
  <c r="P58" i="14"/>
  <c r="E58" i="14"/>
  <c r="U58" i="14" s="1"/>
  <c r="U57" i="14"/>
  <c r="S57" i="14"/>
  <c r="R57" i="14"/>
  <c r="Q57" i="14"/>
  <c r="P57" i="14"/>
  <c r="E57" i="14"/>
  <c r="T57" i="14" s="1"/>
  <c r="S56" i="14"/>
  <c r="R56" i="14"/>
  <c r="Q56" i="14"/>
  <c r="P56" i="14"/>
  <c r="E56" i="14"/>
  <c r="U56" i="14" s="1"/>
  <c r="S55" i="14"/>
  <c r="R55" i="14"/>
  <c r="Q55" i="14"/>
  <c r="P55" i="14"/>
  <c r="E55" i="14"/>
  <c r="U55" i="14" s="1"/>
  <c r="V53" i="14"/>
  <c r="O53" i="14"/>
  <c r="N53" i="14"/>
  <c r="M53" i="14"/>
  <c r="L53" i="14"/>
  <c r="K53" i="14"/>
  <c r="Q53" i="14" s="1"/>
  <c r="J53" i="14"/>
  <c r="I53" i="14"/>
  <c r="S53" i="14" s="1"/>
  <c r="H53" i="14"/>
  <c r="P53" i="14" s="1"/>
  <c r="G53" i="14"/>
  <c r="F53" i="14"/>
  <c r="C53" i="14"/>
  <c r="B53" i="14"/>
  <c r="S52" i="14"/>
  <c r="R52" i="14"/>
  <c r="Q52" i="14"/>
  <c r="P52" i="14"/>
  <c r="E52" i="14"/>
  <c r="T52" i="14" s="1"/>
  <c r="S51" i="14"/>
  <c r="R51" i="14"/>
  <c r="Q51" i="14"/>
  <c r="P51" i="14"/>
  <c r="E51" i="14"/>
  <c r="S50" i="14"/>
  <c r="R50" i="14"/>
  <c r="Q50" i="14"/>
  <c r="P50" i="14"/>
  <c r="E50" i="14"/>
  <c r="S49" i="14"/>
  <c r="R49" i="14"/>
  <c r="Q49" i="14"/>
  <c r="P49" i="14"/>
  <c r="E49" i="14"/>
  <c r="U48" i="14"/>
  <c r="T48" i="14"/>
  <c r="S48" i="14"/>
  <c r="R48" i="14"/>
  <c r="Q48" i="14"/>
  <c r="P48" i="14"/>
  <c r="E48" i="14"/>
  <c r="S47" i="14"/>
  <c r="R47" i="14"/>
  <c r="Q47" i="14"/>
  <c r="P47" i="14"/>
  <c r="E47" i="14"/>
  <c r="U47" i="14" s="1"/>
  <c r="S46" i="14"/>
  <c r="R46" i="14"/>
  <c r="Q46" i="14"/>
  <c r="P46" i="14"/>
  <c r="E46" i="14"/>
  <c r="U46" i="14" s="1"/>
  <c r="U45" i="14"/>
  <c r="S45" i="14"/>
  <c r="R45" i="14"/>
  <c r="Q45" i="14"/>
  <c r="P45" i="14"/>
  <c r="E45" i="14"/>
  <c r="T45" i="14" s="1"/>
  <c r="S44" i="14"/>
  <c r="R44" i="14"/>
  <c r="Q44" i="14"/>
  <c r="P44" i="14"/>
  <c r="E44" i="14"/>
  <c r="S43" i="14"/>
  <c r="R43" i="14"/>
  <c r="Q43" i="14"/>
  <c r="P43" i="14"/>
  <c r="E43" i="14"/>
  <c r="S42" i="14"/>
  <c r="R42" i="14"/>
  <c r="Q42" i="14"/>
  <c r="P42" i="14"/>
  <c r="E42" i="14"/>
  <c r="V40" i="14"/>
  <c r="O40" i="14"/>
  <c r="N40" i="14"/>
  <c r="M40" i="14"/>
  <c r="L40" i="14"/>
  <c r="K40" i="14"/>
  <c r="J40" i="14"/>
  <c r="I40" i="14"/>
  <c r="S40" i="14" s="1"/>
  <c r="H40" i="14"/>
  <c r="R40" i="14" s="1"/>
  <c r="G40" i="14"/>
  <c r="F40" i="14"/>
  <c r="C40" i="14"/>
  <c r="B40" i="14"/>
  <c r="E40" i="14" s="1"/>
  <c r="S39" i="14"/>
  <c r="R39" i="14"/>
  <c r="Q39" i="14"/>
  <c r="P39" i="14"/>
  <c r="E39" i="14"/>
  <c r="U39" i="14" s="1"/>
  <c r="S38" i="14"/>
  <c r="R38" i="14"/>
  <c r="Q38" i="14"/>
  <c r="P38" i="14"/>
  <c r="E38" i="14"/>
  <c r="S37" i="14"/>
  <c r="R37" i="14"/>
  <c r="Q37" i="14"/>
  <c r="P37" i="14"/>
  <c r="E37" i="14"/>
  <c r="U36" i="14"/>
  <c r="T36" i="14"/>
  <c r="S36" i="14"/>
  <c r="R36" i="14"/>
  <c r="Q36" i="14"/>
  <c r="P36" i="14"/>
  <c r="E36" i="14"/>
  <c r="S35" i="14"/>
  <c r="R35" i="14"/>
  <c r="Q35" i="14"/>
  <c r="P35" i="14"/>
  <c r="E35" i="14"/>
  <c r="T35" i="14" s="1"/>
  <c r="V33" i="14"/>
  <c r="S33" i="14"/>
  <c r="O33" i="14"/>
  <c r="N33" i="14"/>
  <c r="M33" i="14"/>
  <c r="L33" i="14"/>
  <c r="K33" i="14"/>
  <c r="J33" i="14"/>
  <c r="I33" i="14"/>
  <c r="H33" i="14"/>
  <c r="G33" i="14"/>
  <c r="F33" i="14"/>
  <c r="C33" i="14"/>
  <c r="E33" i="14" s="1"/>
  <c r="B33" i="14"/>
  <c r="S32" i="14"/>
  <c r="R32" i="14"/>
  <c r="Q32" i="14"/>
  <c r="P32" i="14"/>
  <c r="E32" i="14"/>
  <c r="V30" i="14"/>
  <c r="S30" i="14"/>
  <c r="O30" i="14"/>
  <c r="N30" i="14"/>
  <c r="M30" i="14"/>
  <c r="L30" i="14"/>
  <c r="K30" i="14"/>
  <c r="J30" i="14"/>
  <c r="I30" i="14"/>
  <c r="H30" i="14"/>
  <c r="R30" i="14" s="1"/>
  <c r="G30" i="14"/>
  <c r="F30" i="14"/>
  <c r="C30" i="14"/>
  <c r="B30" i="14"/>
  <c r="S29" i="14"/>
  <c r="R29" i="14"/>
  <c r="Q29" i="14"/>
  <c r="P29" i="14"/>
  <c r="E29" i="14"/>
  <c r="S28" i="14"/>
  <c r="R28" i="14"/>
  <c r="Q28" i="14"/>
  <c r="P28" i="14"/>
  <c r="E28" i="14"/>
  <c r="S27" i="14"/>
  <c r="R27" i="14"/>
  <c r="Q27" i="14"/>
  <c r="P27" i="14"/>
  <c r="E27" i="14"/>
  <c r="U27" i="14" s="1"/>
  <c r="S26" i="14"/>
  <c r="R26" i="14"/>
  <c r="Q26" i="14"/>
  <c r="P26" i="14"/>
  <c r="E26" i="14"/>
  <c r="U26" i="14" s="1"/>
  <c r="V24" i="14"/>
  <c r="O24" i="14"/>
  <c r="N24" i="14"/>
  <c r="M24" i="14"/>
  <c r="L24" i="14"/>
  <c r="K24" i="14"/>
  <c r="J24" i="14"/>
  <c r="I24" i="14"/>
  <c r="S24" i="14" s="1"/>
  <c r="H24" i="14"/>
  <c r="R24" i="14" s="1"/>
  <c r="G24" i="14"/>
  <c r="F24" i="14"/>
  <c r="E24" i="14"/>
  <c r="C24" i="14"/>
  <c r="B24" i="14"/>
  <c r="S23" i="14"/>
  <c r="R23" i="14"/>
  <c r="Q23" i="14"/>
  <c r="P23" i="14"/>
  <c r="E23" i="14"/>
  <c r="U23" i="14" s="1"/>
  <c r="S22" i="14"/>
  <c r="R22" i="14"/>
  <c r="Q22" i="14"/>
  <c r="P22" i="14"/>
  <c r="E22" i="14"/>
  <c r="U22" i="14" s="1"/>
  <c r="U21" i="14"/>
  <c r="S21" i="14"/>
  <c r="R21" i="14"/>
  <c r="Q21" i="14"/>
  <c r="P21" i="14"/>
  <c r="E21" i="14"/>
  <c r="T21" i="14" s="1"/>
  <c r="U20" i="14"/>
  <c r="T20" i="14"/>
  <c r="S20" i="14"/>
  <c r="R20" i="14"/>
  <c r="Q20" i="14"/>
  <c r="P20" i="14"/>
  <c r="E20" i="14"/>
  <c r="S19" i="14"/>
  <c r="R19" i="14"/>
  <c r="Q19" i="14"/>
  <c r="P19" i="14"/>
  <c r="E19" i="14"/>
  <c r="U19" i="14" s="1"/>
  <c r="S18" i="14"/>
  <c r="R18" i="14"/>
  <c r="Q18" i="14"/>
  <c r="P18" i="14"/>
  <c r="E18" i="14"/>
  <c r="T18" i="14" s="1"/>
  <c r="S17" i="14"/>
  <c r="R17" i="14"/>
  <c r="Q17" i="14"/>
  <c r="P17" i="14"/>
  <c r="E17" i="14"/>
  <c r="V15" i="14"/>
  <c r="O15" i="14"/>
  <c r="N15" i="14"/>
  <c r="M15" i="14"/>
  <c r="L15" i="14"/>
  <c r="K15" i="14"/>
  <c r="J15" i="14"/>
  <c r="I15" i="14"/>
  <c r="S15" i="14" s="1"/>
  <c r="H15" i="14"/>
  <c r="G15" i="14"/>
  <c r="F15" i="14"/>
  <c r="C15" i="14"/>
  <c r="E15" i="14" s="1"/>
  <c r="B15" i="14"/>
  <c r="S14" i="14"/>
  <c r="R14" i="14"/>
  <c r="Q14" i="14"/>
  <c r="P14" i="14"/>
  <c r="E14" i="14"/>
  <c r="S13" i="14"/>
  <c r="R13" i="14"/>
  <c r="Q13" i="14"/>
  <c r="P13" i="14"/>
  <c r="E13" i="14"/>
  <c r="S12" i="14"/>
  <c r="R12" i="14"/>
  <c r="Q12" i="14"/>
  <c r="P12" i="14"/>
  <c r="E12" i="14"/>
  <c r="S11" i="14"/>
  <c r="R11" i="14"/>
  <c r="Q11" i="14"/>
  <c r="P11" i="14"/>
  <c r="E11" i="14"/>
  <c r="S10" i="14"/>
  <c r="R10" i="14"/>
  <c r="Q10" i="14"/>
  <c r="P10" i="14"/>
  <c r="E10" i="14"/>
  <c r="T10" i="14" s="1"/>
  <c r="S9" i="14"/>
  <c r="R9" i="14"/>
  <c r="Q9" i="14"/>
  <c r="P9" i="14"/>
  <c r="E9" i="14"/>
  <c r="T9" i="14" s="1"/>
  <c r="S93" i="13"/>
  <c r="R93" i="13"/>
  <c r="Q93" i="13"/>
  <c r="P93" i="13"/>
  <c r="E93" i="13"/>
  <c r="T92" i="13"/>
  <c r="S92" i="13"/>
  <c r="R92" i="13"/>
  <c r="Q92" i="13"/>
  <c r="P92" i="13"/>
  <c r="E92" i="13"/>
  <c r="U92" i="13" s="1"/>
  <c r="S91" i="13"/>
  <c r="R91" i="13"/>
  <c r="Q91" i="13"/>
  <c r="P91" i="13"/>
  <c r="E91" i="13"/>
  <c r="U91" i="13" s="1"/>
  <c r="S90" i="13"/>
  <c r="R90" i="13"/>
  <c r="Q90" i="13"/>
  <c r="P90" i="13"/>
  <c r="E90" i="13"/>
  <c r="U90" i="13" s="1"/>
  <c r="S89" i="13"/>
  <c r="R89" i="13"/>
  <c r="Q89" i="13"/>
  <c r="P89" i="13"/>
  <c r="E89" i="13"/>
  <c r="U89" i="13" s="1"/>
  <c r="S88" i="13"/>
  <c r="R88" i="13"/>
  <c r="Q88" i="13"/>
  <c r="P88" i="13"/>
  <c r="E88" i="13"/>
  <c r="U88" i="13" s="1"/>
  <c r="S87" i="13"/>
  <c r="R87" i="13"/>
  <c r="Q87" i="13"/>
  <c r="P87" i="13"/>
  <c r="E87" i="13"/>
  <c r="U87" i="13" s="1"/>
  <c r="S86" i="13"/>
  <c r="R86" i="13"/>
  <c r="Q86" i="13"/>
  <c r="P86" i="13"/>
  <c r="E86" i="13"/>
  <c r="V72" i="13"/>
  <c r="O72" i="13"/>
  <c r="N72" i="13"/>
  <c r="M72" i="13"/>
  <c r="L72" i="13"/>
  <c r="K72" i="13"/>
  <c r="J72" i="13"/>
  <c r="I72" i="13"/>
  <c r="S72" i="13" s="1"/>
  <c r="H72" i="13"/>
  <c r="G72" i="13"/>
  <c r="F72" i="13"/>
  <c r="C72" i="13"/>
  <c r="B72" i="13"/>
  <c r="E72" i="13" s="1"/>
  <c r="V71" i="13"/>
  <c r="O71" i="13"/>
  <c r="N71" i="13"/>
  <c r="M71" i="13"/>
  <c r="L71" i="13"/>
  <c r="K71" i="13"/>
  <c r="J71" i="13"/>
  <c r="I71" i="13"/>
  <c r="S71" i="13" s="1"/>
  <c r="H71" i="13"/>
  <c r="R71" i="13" s="1"/>
  <c r="G71" i="13"/>
  <c r="F71" i="13"/>
  <c r="E71" i="13"/>
  <c r="C71" i="13"/>
  <c r="B71" i="13"/>
  <c r="V70" i="13"/>
  <c r="O70" i="13"/>
  <c r="N70" i="13"/>
  <c r="M70" i="13"/>
  <c r="L70" i="13"/>
  <c r="K70" i="13"/>
  <c r="J70" i="13"/>
  <c r="I70" i="13"/>
  <c r="S70" i="13" s="1"/>
  <c r="H70" i="13"/>
  <c r="P70" i="13" s="1"/>
  <c r="G70" i="13"/>
  <c r="F70" i="13"/>
  <c r="C70" i="13"/>
  <c r="B70" i="13"/>
  <c r="S69" i="13"/>
  <c r="R69" i="13"/>
  <c r="Q69" i="13"/>
  <c r="P69" i="13"/>
  <c r="E69" i="13"/>
  <c r="V67" i="13"/>
  <c r="O67" i="13"/>
  <c r="N67" i="13"/>
  <c r="M67" i="13"/>
  <c r="L67" i="13"/>
  <c r="K67" i="13"/>
  <c r="J67" i="13"/>
  <c r="I67" i="13"/>
  <c r="H67" i="13"/>
  <c r="R67" i="13" s="1"/>
  <c r="G67" i="13"/>
  <c r="F67" i="13"/>
  <c r="C67" i="13"/>
  <c r="B67" i="13"/>
  <c r="V66" i="13"/>
  <c r="O66" i="13"/>
  <c r="N66" i="13"/>
  <c r="M66" i="13"/>
  <c r="L66" i="13"/>
  <c r="K66" i="13"/>
  <c r="J66" i="13"/>
  <c r="I66" i="13"/>
  <c r="H66" i="13"/>
  <c r="G66" i="13"/>
  <c r="F66" i="13"/>
  <c r="C66" i="13"/>
  <c r="B66" i="13"/>
  <c r="E66" i="13" s="1"/>
  <c r="S65" i="13"/>
  <c r="R65" i="13"/>
  <c r="Q65" i="13"/>
  <c r="P65" i="13"/>
  <c r="E65" i="13"/>
  <c r="S64" i="13"/>
  <c r="R64" i="13"/>
  <c r="Q64" i="13"/>
  <c r="P64" i="13"/>
  <c r="E64" i="13"/>
  <c r="S63" i="13"/>
  <c r="R63" i="13"/>
  <c r="Q63" i="13"/>
  <c r="P63" i="13"/>
  <c r="E63" i="13"/>
  <c r="T63" i="13" s="1"/>
  <c r="U62" i="13"/>
  <c r="S62" i="13"/>
  <c r="R62" i="13"/>
  <c r="Q62" i="13"/>
  <c r="P62" i="13"/>
  <c r="E62" i="13"/>
  <c r="T62" i="13" s="1"/>
  <c r="U61" i="13"/>
  <c r="T61" i="13"/>
  <c r="S61" i="13"/>
  <c r="R61" i="13"/>
  <c r="Q61" i="13"/>
  <c r="P61" i="13"/>
  <c r="E61" i="13"/>
  <c r="V59" i="13"/>
  <c r="O59" i="13"/>
  <c r="N59" i="13"/>
  <c r="M59" i="13"/>
  <c r="L59" i="13"/>
  <c r="K59" i="13"/>
  <c r="J59" i="13"/>
  <c r="I59" i="13"/>
  <c r="S59" i="13" s="1"/>
  <c r="H59" i="13"/>
  <c r="G59" i="13"/>
  <c r="F59" i="13"/>
  <c r="C59" i="13"/>
  <c r="B59" i="13"/>
  <c r="E59" i="13" s="1"/>
  <c r="S58" i="13"/>
  <c r="R58" i="13"/>
  <c r="Q58" i="13"/>
  <c r="P58" i="13"/>
  <c r="E58" i="13"/>
  <c r="T58" i="13" s="1"/>
  <c r="S57" i="13"/>
  <c r="R57" i="13"/>
  <c r="Q57" i="13"/>
  <c r="P57" i="13"/>
  <c r="E57" i="13"/>
  <c r="U57" i="13" s="1"/>
  <c r="S56" i="13"/>
  <c r="R56" i="13"/>
  <c r="Q56" i="13"/>
  <c r="P56" i="13"/>
  <c r="E56" i="13"/>
  <c r="U56" i="13" s="1"/>
  <c r="S55" i="13"/>
  <c r="R55" i="13"/>
  <c r="Q55" i="13"/>
  <c r="P55" i="13"/>
  <c r="E55" i="13"/>
  <c r="U55" i="13" s="1"/>
  <c r="V53" i="13"/>
  <c r="O53" i="13"/>
  <c r="N53" i="13"/>
  <c r="M53" i="13"/>
  <c r="L53" i="13"/>
  <c r="K53" i="13"/>
  <c r="J53" i="13"/>
  <c r="I53" i="13"/>
  <c r="S53" i="13" s="1"/>
  <c r="H53" i="13"/>
  <c r="R53" i="13" s="1"/>
  <c r="G53" i="13"/>
  <c r="F53" i="13"/>
  <c r="C53" i="13"/>
  <c r="B53" i="13"/>
  <c r="E53" i="13" s="1"/>
  <c r="S52" i="13"/>
  <c r="R52" i="13"/>
  <c r="Q52" i="13"/>
  <c r="P52" i="13"/>
  <c r="E52" i="13"/>
  <c r="U52" i="13" s="1"/>
  <c r="S51" i="13"/>
  <c r="R51" i="13"/>
  <c r="Q51" i="13"/>
  <c r="P51" i="13"/>
  <c r="E51" i="13"/>
  <c r="U51" i="13" s="1"/>
  <c r="S50" i="13"/>
  <c r="R50" i="13"/>
  <c r="Q50" i="13"/>
  <c r="P50" i="13"/>
  <c r="E50" i="13"/>
  <c r="U50" i="13" s="1"/>
  <c r="S49" i="13"/>
  <c r="R49" i="13"/>
  <c r="Q49" i="13"/>
  <c r="P49" i="13"/>
  <c r="E49" i="13"/>
  <c r="S48" i="13"/>
  <c r="R48" i="13"/>
  <c r="Q48" i="13"/>
  <c r="P48" i="13"/>
  <c r="E48" i="13"/>
  <c r="S47" i="13"/>
  <c r="R47" i="13"/>
  <c r="Q47" i="13"/>
  <c r="P47" i="13"/>
  <c r="E47" i="13"/>
  <c r="T47" i="13" s="1"/>
  <c r="S46" i="13"/>
  <c r="R46" i="13"/>
  <c r="Q46" i="13"/>
  <c r="P46" i="13"/>
  <c r="E46" i="13"/>
  <c r="U45" i="13"/>
  <c r="S45" i="13"/>
  <c r="R45" i="13"/>
  <c r="Q45" i="13"/>
  <c r="P45" i="13"/>
  <c r="E45" i="13"/>
  <c r="T45" i="13" s="1"/>
  <c r="T44" i="13"/>
  <c r="S44" i="13"/>
  <c r="R44" i="13"/>
  <c r="Q44" i="13"/>
  <c r="P44" i="13"/>
  <c r="E44" i="13"/>
  <c r="U44" i="13" s="1"/>
  <c r="S43" i="13"/>
  <c r="R43" i="13"/>
  <c r="Q43" i="13"/>
  <c r="P43" i="13"/>
  <c r="E43" i="13"/>
  <c r="U43" i="13" s="1"/>
  <c r="S42" i="13"/>
  <c r="R42" i="13"/>
  <c r="Q42" i="13"/>
  <c r="P42" i="13"/>
  <c r="E42" i="13"/>
  <c r="U42" i="13" s="1"/>
  <c r="V40" i="13"/>
  <c r="S40" i="13"/>
  <c r="O40" i="13"/>
  <c r="N40" i="13"/>
  <c r="M40" i="13"/>
  <c r="L40" i="13"/>
  <c r="K40" i="13"/>
  <c r="J40" i="13"/>
  <c r="I40" i="13"/>
  <c r="H40" i="13"/>
  <c r="R40" i="13" s="1"/>
  <c r="G40" i="13"/>
  <c r="F40" i="13"/>
  <c r="C40" i="13"/>
  <c r="B40" i="13"/>
  <c r="E40" i="13" s="1"/>
  <c r="S39" i="13"/>
  <c r="R39" i="13"/>
  <c r="Q39" i="13"/>
  <c r="P39" i="13"/>
  <c r="E39" i="13"/>
  <c r="U39" i="13" s="1"/>
  <c r="S38" i="13"/>
  <c r="R38" i="13"/>
  <c r="Q38" i="13"/>
  <c r="P38" i="13"/>
  <c r="E38" i="13"/>
  <c r="U38" i="13" s="1"/>
  <c r="S37" i="13"/>
  <c r="R37" i="13"/>
  <c r="Q37" i="13"/>
  <c r="P37" i="13"/>
  <c r="E37" i="13"/>
  <c r="S36" i="13"/>
  <c r="R36" i="13"/>
  <c r="Q36" i="13"/>
  <c r="P36" i="13"/>
  <c r="E36" i="13"/>
  <c r="S35" i="13"/>
  <c r="R35" i="13"/>
  <c r="Q35" i="13"/>
  <c r="P35" i="13"/>
  <c r="E35" i="13"/>
  <c r="T35" i="13" s="1"/>
  <c r="V33" i="13"/>
  <c r="O33" i="13"/>
  <c r="N33" i="13"/>
  <c r="M33" i="13"/>
  <c r="L33" i="13"/>
  <c r="K33" i="13"/>
  <c r="J33" i="13"/>
  <c r="I33" i="13"/>
  <c r="S33" i="13" s="1"/>
  <c r="H33" i="13"/>
  <c r="P33" i="13" s="1"/>
  <c r="G33" i="13"/>
  <c r="F33" i="13"/>
  <c r="C33" i="13"/>
  <c r="B33" i="13"/>
  <c r="E33" i="13" s="1"/>
  <c r="S32" i="13"/>
  <c r="R32" i="13"/>
  <c r="Q32" i="13"/>
  <c r="P32" i="13"/>
  <c r="E32" i="13"/>
  <c r="V30" i="13"/>
  <c r="O30" i="13"/>
  <c r="N30" i="13"/>
  <c r="M30" i="13"/>
  <c r="L30" i="13"/>
  <c r="K30" i="13"/>
  <c r="J30" i="13"/>
  <c r="I30" i="13"/>
  <c r="H30" i="13"/>
  <c r="G30" i="13"/>
  <c r="F30" i="13"/>
  <c r="C30" i="13"/>
  <c r="B30" i="13"/>
  <c r="E30" i="13" s="1"/>
  <c r="S29" i="13"/>
  <c r="R29" i="13"/>
  <c r="Q29" i="13"/>
  <c r="P29" i="13"/>
  <c r="E29" i="13"/>
  <c r="S28" i="13"/>
  <c r="R28" i="13"/>
  <c r="Q28" i="13"/>
  <c r="P28" i="13"/>
  <c r="E28" i="13"/>
  <c r="S27" i="13"/>
  <c r="R27" i="13"/>
  <c r="Q27" i="13"/>
  <c r="P27" i="13"/>
  <c r="E27" i="13"/>
  <c r="S26" i="13"/>
  <c r="R26" i="13"/>
  <c r="Q26" i="13"/>
  <c r="P26" i="13"/>
  <c r="E26" i="13"/>
  <c r="V24" i="13"/>
  <c r="O24" i="13"/>
  <c r="N24" i="13"/>
  <c r="M24" i="13"/>
  <c r="L24" i="13"/>
  <c r="K24" i="13"/>
  <c r="J24" i="13"/>
  <c r="I24" i="13"/>
  <c r="H24" i="13"/>
  <c r="R24" i="13" s="1"/>
  <c r="G24" i="13"/>
  <c r="F24" i="13"/>
  <c r="C24" i="13"/>
  <c r="B24" i="13"/>
  <c r="E24" i="13" s="1"/>
  <c r="U23" i="13"/>
  <c r="S23" i="13"/>
  <c r="R23" i="13"/>
  <c r="Q23" i="13"/>
  <c r="P23" i="13"/>
  <c r="E23" i="13"/>
  <c r="T23" i="13" s="1"/>
  <c r="S22" i="13"/>
  <c r="R22" i="13"/>
  <c r="Q22" i="13"/>
  <c r="P22" i="13"/>
  <c r="E22" i="13"/>
  <c r="U22" i="13" s="1"/>
  <c r="U21" i="13"/>
  <c r="S21" i="13"/>
  <c r="R21" i="13"/>
  <c r="Q21" i="13"/>
  <c r="P21" i="13"/>
  <c r="E21" i="13"/>
  <c r="T21" i="13" s="1"/>
  <c r="S20" i="13"/>
  <c r="R20" i="13"/>
  <c r="Q20" i="13"/>
  <c r="P20" i="13"/>
  <c r="E20" i="13"/>
  <c r="S19" i="13"/>
  <c r="R19" i="13"/>
  <c r="Q19" i="13"/>
  <c r="P19" i="13"/>
  <c r="E19" i="13"/>
  <c r="U19" i="13" s="1"/>
  <c r="S18" i="13"/>
  <c r="R18" i="13"/>
  <c r="Q18" i="13"/>
  <c r="P18" i="13"/>
  <c r="E18" i="13"/>
  <c r="U18" i="13" s="1"/>
  <c r="S17" i="13"/>
  <c r="R17" i="13"/>
  <c r="Q17" i="13"/>
  <c r="P17" i="13"/>
  <c r="E17" i="13"/>
  <c r="V15" i="13"/>
  <c r="O15" i="13"/>
  <c r="N15" i="13"/>
  <c r="M15" i="13"/>
  <c r="L15" i="13"/>
  <c r="K15" i="13"/>
  <c r="J15" i="13"/>
  <c r="I15" i="13"/>
  <c r="H15" i="13"/>
  <c r="R15" i="13" s="1"/>
  <c r="G15" i="13"/>
  <c r="F15" i="13"/>
  <c r="C15" i="13"/>
  <c r="B15" i="13"/>
  <c r="E15" i="13" s="1"/>
  <c r="S14" i="13"/>
  <c r="R14" i="13"/>
  <c r="Q14" i="13"/>
  <c r="P14" i="13"/>
  <c r="E14" i="13"/>
  <c r="U14" i="13" s="1"/>
  <c r="S13" i="13"/>
  <c r="R13" i="13"/>
  <c r="Q13" i="13"/>
  <c r="P13" i="13"/>
  <c r="E13" i="13"/>
  <c r="S12" i="13"/>
  <c r="R12" i="13"/>
  <c r="Q12" i="13"/>
  <c r="P12" i="13"/>
  <c r="E12" i="13"/>
  <c r="U11" i="13"/>
  <c r="S11" i="13"/>
  <c r="R11" i="13"/>
  <c r="Q11" i="13"/>
  <c r="P11" i="13"/>
  <c r="E11" i="13"/>
  <c r="T11" i="13" s="1"/>
  <c r="S10" i="13"/>
  <c r="R10" i="13"/>
  <c r="Q10" i="13"/>
  <c r="P10" i="13"/>
  <c r="E10" i="13"/>
  <c r="U10" i="13" s="1"/>
  <c r="U9" i="13"/>
  <c r="S9" i="13"/>
  <c r="R9" i="13"/>
  <c r="Q9" i="13"/>
  <c r="P9" i="13"/>
  <c r="E9" i="13"/>
  <c r="T9" i="13" s="1"/>
  <c r="S93" i="12"/>
  <c r="R93" i="12"/>
  <c r="Q93" i="12"/>
  <c r="P93" i="12"/>
  <c r="E93" i="12"/>
  <c r="S92" i="12"/>
  <c r="R92" i="12"/>
  <c r="Q92" i="12"/>
  <c r="P92" i="12"/>
  <c r="E92" i="12"/>
  <c r="U92" i="12" s="1"/>
  <c r="S91" i="12"/>
  <c r="R91" i="12"/>
  <c r="Q91" i="12"/>
  <c r="P91" i="12"/>
  <c r="E91" i="12"/>
  <c r="U91" i="12" s="1"/>
  <c r="S90" i="12"/>
  <c r="R90" i="12"/>
  <c r="Q90" i="12"/>
  <c r="P90" i="12"/>
  <c r="E90" i="12"/>
  <c r="S89" i="12"/>
  <c r="R89" i="12"/>
  <c r="Q89" i="12"/>
  <c r="P89" i="12"/>
  <c r="E89" i="12"/>
  <c r="S88" i="12"/>
  <c r="R88" i="12"/>
  <c r="Q88" i="12"/>
  <c r="P88" i="12"/>
  <c r="E88" i="12"/>
  <c r="T88" i="12" s="1"/>
  <c r="U87" i="12"/>
  <c r="T87" i="12"/>
  <c r="S87" i="12"/>
  <c r="R87" i="12"/>
  <c r="Q87" i="12"/>
  <c r="P87" i="12"/>
  <c r="E87" i="12"/>
  <c r="S86" i="12"/>
  <c r="R86" i="12"/>
  <c r="Q86" i="12"/>
  <c r="P86" i="12"/>
  <c r="E86" i="12"/>
  <c r="V72" i="12"/>
  <c r="O72" i="12"/>
  <c r="N72" i="12"/>
  <c r="M72" i="12"/>
  <c r="L72" i="12"/>
  <c r="K72" i="12"/>
  <c r="J72" i="12"/>
  <c r="I72" i="12"/>
  <c r="S72" i="12" s="1"/>
  <c r="H72" i="12"/>
  <c r="R72" i="12" s="1"/>
  <c r="G72" i="12"/>
  <c r="F72" i="12"/>
  <c r="C72" i="12"/>
  <c r="B72" i="12"/>
  <c r="V71" i="12"/>
  <c r="S71" i="12"/>
  <c r="O71" i="12"/>
  <c r="N71" i="12"/>
  <c r="M71" i="12"/>
  <c r="L71" i="12"/>
  <c r="K71" i="12"/>
  <c r="J71" i="12"/>
  <c r="I71" i="12"/>
  <c r="H71" i="12"/>
  <c r="P71" i="12" s="1"/>
  <c r="G71" i="12"/>
  <c r="F71" i="12"/>
  <c r="C71" i="12"/>
  <c r="B71" i="12"/>
  <c r="E71" i="12" s="1"/>
  <c r="V70" i="12"/>
  <c r="O70" i="12"/>
  <c r="N70" i="12"/>
  <c r="M70" i="12"/>
  <c r="L70" i="12"/>
  <c r="K70" i="12"/>
  <c r="J70" i="12"/>
  <c r="I70" i="12"/>
  <c r="S70" i="12" s="1"/>
  <c r="H70" i="12"/>
  <c r="G70" i="12"/>
  <c r="F70" i="12"/>
  <c r="C70" i="12"/>
  <c r="B70" i="12"/>
  <c r="E70" i="12" s="1"/>
  <c r="S69" i="12"/>
  <c r="R69" i="12"/>
  <c r="Q69" i="12"/>
  <c r="P69" i="12"/>
  <c r="E69" i="12"/>
  <c r="V67" i="12"/>
  <c r="O67" i="12"/>
  <c r="N67" i="12"/>
  <c r="M67" i="12"/>
  <c r="L67" i="12"/>
  <c r="K67" i="12"/>
  <c r="J67" i="12"/>
  <c r="I67" i="12"/>
  <c r="S67" i="12" s="1"/>
  <c r="H67" i="12"/>
  <c r="R67" i="12" s="1"/>
  <c r="G67" i="12"/>
  <c r="F67" i="12"/>
  <c r="C67" i="12"/>
  <c r="B67" i="12"/>
  <c r="V66" i="12"/>
  <c r="O66" i="12"/>
  <c r="N66" i="12"/>
  <c r="M66" i="12"/>
  <c r="L66" i="12"/>
  <c r="K66" i="12"/>
  <c r="J66" i="12"/>
  <c r="I66" i="12"/>
  <c r="S66" i="12" s="1"/>
  <c r="H66" i="12"/>
  <c r="R66" i="12" s="1"/>
  <c r="G66" i="12"/>
  <c r="F66" i="12"/>
  <c r="C66" i="12"/>
  <c r="B66" i="12"/>
  <c r="E66" i="12" s="1"/>
  <c r="S65" i="12"/>
  <c r="R65" i="12"/>
  <c r="Q65" i="12"/>
  <c r="P65" i="12"/>
  <c r="E65" i="12"/>
  <c r="U65" i="12" s="1"/>
  <c r="T64" i="12"/>
  <c r="S64" i="12"/>
  <c r="R64" i="12"/>
  <c r="Q64" i="12"/>
  <c r="P64" i="12"/>
  <c r="E64" i="12"/>
  <c r="U64" i="12" s="1"/>
  <c r="S63" i="12"/>
  <c r="R63" i="12"/>
  <c r="Q63" i="12"/>
  <c r="P63" i="12"/>
  <c r="E63" i="12"/>
  <c r="U63" i="12" s="1"/>
  <c r="S62" i="12"/>
  <c r="R62" i="12"/>
  <c r="Q62" i="12"/>
  <c r="P62" i="12"/>
  <c r="E62" i="12"/>
  <c r="U62" i="12" s="1"/>
  <c r="S61" i="12"/>
  <c r="R61" i="12"/>
  <c r="Q61" i="12"/>
  <c r="P61" i="12"/>
  <c r="E61" i="12"/>
  <c r="V59" i="12"/>
  <c r="O59" i="12"/>
  <c r="N59" i="12"/>
  <c r="M59" i="12"/>
  <c r="L59" i="12"/>
  <c r="K59" i="12"/>
  <c r="J59" i="12"/>
  <c r="I59" i="12"/>
  <c r="H59" i="12"/>
  <c r="R59" i="12" s="1"/>
  <c r="G59" i="12"/>
  <c r="F59" i="12"/>
  <c r="C59" i="12"/>
  <c r="B59" i="12"/>
  <c r="S58" i="12"/>
  <c r="R58" i="12"/>
  <c r="Q58" i="12"/>
  <c r="P58" i="12"/>
  <c r="E58" i="12"/>
  <c r="U58" i="12" s="1"/>
  <c r="S57" i="12"/>
  <c r="R57" i="12"/>
  <c r="Q57" i="12"/>
  <c r="P57" i="12"/>
  <c r="E57" i="12"/>
  <c r="S56" i="12"/>
  <c r="R56" i="12"/>
  <c r="Q56" i="12"/>
  <c r="P56" i="12"/>
  <c r="E56" i="12"/>
  <c r="S55" i="12"/>
  <c r="R55" i="12"/>
  <c r="Q55" i="12"/>
  <c r="P55" i="12"/>
  <c r="E55" i="12"/>
  <c r="T55" i="12" s="1"/>
  <c r="V53" i="12"/>
  <c r="O53" i="12"/>
  <c r="N53" i="12"/>
  <c r="M53" i="12"/>
  <c r="L53" i="12"/>
  <c r="K53" i="12"/>
  <c r="J53" i="12"/>
  <c r="I53" i="12"/>
  <c r="S53" i="12" s="1"/>
  <c r="H53" i="12"/>
  <c r="G53" i="12"/>
  <c r="F53" i="12"/>
  <c r="C53" i="12"/>
  <c r="B53" i="12"/>
  <c r="S52" i="12"/>
  <c r="R52" i="12"/>
  <c r="Q52" i="12"/>
  <c r="P52" i="12"/>
  <c r="E52" i="12"/>
  <c r="S51" i="12"/>
  <c r="R51" i="12"/>
  <c r="Q51" i="12"/>
  <c r="P51" i="12"/>
  <c r="E51" i="12"/>
  <c r="T51" i="12" s="1"/>
  <c r="U50" i="12"/>
  <c r="T50" i="12"/>
  <c r="S50" i="12"/>
  <c r="R50" i="12"/>
  <c r="Q50" i="12"/>
  <c r="P50" i="12"/>
  <c r="E50" i="12"/>
  <c r="S49" i="12"/>
  <c r="R49" i="12"/>
  <c r="Q49" i="12"/>
  <c r="P49" i="12"/>
  <c r="E49" i="12"/>
  <c r="S48" i="12"/>
  <c r="R48" i="12"/>
  <c r="Q48" i="12"/>
  <c r="P48" i="12"/>
  <c r="E48" i="12"/>
  <c r="U48" i="12" s="1"/>
  <c r="S47" i="12"/>
  <c r="R47" i="12"/>
  <c r="Q47" i="12"/>
  <c r="P47" i="12"/>
  <c r="E47" i="12"/>
  <c r="U47" i="12" s="1"/>
  <c r="S46" i="12"/>
  <c r="R46" i="12"/>
  <c r="Q46" i="12"/>
  <c r="P46" i="12"/>
  <c r="E46" i="12"/>
  <c r="U46" i="12" s="1"/>
  <c r="S45" i="12"/>
  <c r="R45" i="12"/>
  <c r="Q45" i="12"/>
  <c r="P45" i="12"/>
  <c r="E45" i="12"/>
  <c r="S44" i="12"/>
  <c r="R44" i="12"/>
  <c r="Q44" i="12"/>
  <c r="P44" i="12"/>
  <c r="E44" i="12"/>
  <c r="S43" i="12"/>
  <c r="R43" i="12"/>
  <c r="Q43" i="12"/>
  <c r="P43" i="12"/>
  <c r="E43" i="12"/>
  <c r="U42" i="12"/>
  <c r="S42" i="12"/>
  <c r="R42" i="12"/>
  <c r="Q42" i="12"/>
  <c r="P42" i="12"/>
  <c r="E42" i="12"/>
  <c r="T42" i="12" s="1"/>
  <c r="V40" i="12"/>
  <c r="S40" i="12"/>
  <c r="O40" i="12"/>
  <c r="N40" i="12"/>
  <c r="M40" i="12"/>
  <c r="L40" i="12"/>
  <c r="K40" i="12"/>
  <c r="J40" i="12"/>
  <c r="I40" i="12"/>
  <c r="H40" i="12"/>
  <c r="G40" i="12"/>
  <c r="F40" i="12"/>
  <c r="C40" i="12"/>
  <c r="B40" i="12"/>
  <c r="S39" i="12"/>
  <c r="R39" i="12"/>
  <c r="Q39" i="12"/>
  <c r="P39" i="12"/>
  <c r="E39" i="12"/>
  <c r="T39" i="12" s="1"/>
  <c r="U38" i="12"/>
  <c r="T38" i="12"/>
  <c r="S38" i="12"/>
  <c r="R38" i="12"/>
  <c r="Q38" i="12"/>
  <c r="P38" i="12"/>
  <c r="E38" i="12"/>
  <c r="U37" i="12"/>
  <c r="T37" i="12"/>
  <c r="S37" i="12"/>
  <c r="R37" i="12"/>
  <c r="Q37" i="12"/>
  <c r="P37" i="12"/>
  <c r="E37" i="12"/>
  <c r="S36" i="12"/>
  <c r="R36" i="12"/>
  <c r="Q36" i="12"/>
  <c r="P36" i="12"/>
  <c r="E36" i="12"/>
  <c r="S35" i="12"/>
  <c r="R35" i="12"/>
  <c r="Q35" i="12"/>
  <c r="P35" i="12"/>
  <c r="E35" i="12"/>
  <c r="V33" i="12"/>
  <c r="O33" i="12"/>
  <c r="N33" i="12"/>
  <c r="M33" i="12"/>
  <c r="L33" i="12"/>
  <c r="K33" i="12"/>
  <c r="J33" i="12"/>
  <c r="I33" i="12"/>
  <c r="S33" i="12" s="1"/>
  <c r="H33" i="12"/>
  <c r="R33" i="12" s="1"/>
  <c r="G33" i="12"/>
  <c r="F33" i="12"/>
  <c r="E33" i="12"/>
  <c r="C33" i="12"/>
  <c r="B33" i="12"/>
  <c r="S32" i="12"/>
  <c r="R32" i="12"/>
  <c r="Q32" i="12"/>
  <c r="P32" i="12"/>
  <c r="E32" i="12"/>
  <c r="V30" i="12"/>
  <c r="O30" i="12"/>
  <c r="N30" i="12"/>
  <c r="M30" i="12"/>
  <c r="L30" i="12"/>
  <c r="K30" i="12"/>
  <c r="J30" i="12"/>
  <c r="I30" i="12"/>
  <c r="S30" i="12" s="1"/>
  <c r="H30" i="12"/>
  <c r="R30" i="12" s="1"/>
  <c r="G30" i="12"/>
  <c r="F30" i="12"/>
  <c r="C30" i="12"/>
  <c r="B30" i="12"/>
  <c r="E30" i="12" s="1"/>
  <c r="S29" i="12"/>
  <c r="R29" i="12"/>
  <c r="Q29" i="12"/>
  <c r="P29" i="12"/>
  <c r="E29" i="12"/>
  <c r="U29" i="12" s="1"/>
  <c r="S28" i="12"/>
  <c r="R28" i="12"/>
  <c r="Q28" i="12"/>
  <c r="P28" i="12"/>
  <c r="E28" i="12"/>
  <c r="U28" i="12" s="1"/>
  <c r="S27" i="12"/>
  <c r="R27" i="12"/>
  <c r="Q27" i="12"/>
  <c r="P27" i="12"/>
  <c r="E27" i="12"/>
  <c r="S26" i="12"/>
  <c r="R26" i="12"/>
  <c r="Q26" i="12"/>
  <c r="P26" i="12"/>
  <c r="E26" i="12"/>
  <c r="U26" i="12" s="1"/>
  <c r="V24" i="12"/>
  <c r="S24" i="12"/>
  <c r="O24" i="12"/>
  <c r="N24" i="12"/>
  <c r="M24" i="12"/>
  <c r="L24" i="12"/>
  <c r="K24" i="12"/>
  <c r="J24" i="12"/>
  <c r="I24" i="12"/>
  <c r="H24" i="12"/>
  <c r="R24" i="12" s="1"/>
  <c r="G24" i="12"/>
  <c r="F24" i="12"/>
  <c r="C24" i="12"/>
  <c r="B24" i="12"/>
  <c r="S23" i="12"/>
  <c r="R23" i="12"/>
  <c r="Q23" i="12"/>
  <c r="P23" i="12"/>
  <c r="E23" i="12"/>
  <c r="S22" i="12"/>
  <c r="R22" i="12"/>
  <c r="Q22" i="12"/>
  <c r="P22" i="12"/>
  <c r="E22" i="12"/>
  <c r="U22" i="12" s="1"/>
  <c r="S21" i="12"/>
  <c r="R21" i="12"/>
  <c r="Q21" i="12"/>
  <c r="P21" i="12"/>
  <c r="E21" i="12"/>
  <c r="S20" i="12"/>
  <c r="R20" i="12"/>
  <c r="Q20" i="12"/>
  <c r="P20" i="12"/>
  <c r="E20" i="12"/>
  <c r="S19" i="12"/>
  <c r="R19" i="12"/>
  <c r="Q19" i="12"/>
  <c r="P19" i="12"/>
  <c r="E19" i="12"/>
  <c r="U19" i="12" s="1"/>
  <c r="S18" i="12"/>
  <c r="R18" i="12"/>
  <c r="Q18" i="12"/>
  <c r="P18" i="12"/>
  <c r="E18" i="12"/>
  <c r="U18" i="12" s="1"/>
  <c r="U17" i="12"/>
  <c r="T17" i="12"/>
  <c r="S17" i="12"/>
  <c r="R17" i="12"/>
  <c r="Q17" i="12"/>
  <c r="P17" i="12"/>
  <c r="E17" i="12"/>
  <c r="V15" i="12"/>
  <c r="R15" i="12"/>
  <c r="O15" i="12"/>
  <c r="N15" i="12"/>
  <c r="M15" i="12"/>
  <c r="L15" i="12"/>
  <c r="K15" i="12"/>
  <c r="J15" i="12"/>
  <c r="I15" i="12"/>
  <c r="H15" i="12"/>
  <c r="G15" i="12"/>
  <c r="F15" i="12"/>
  <c r="C15" i="12"/>
  <c r="B15" i="12"/>
  <c r="S14" i="12"/>
  <c r="R14" i="12"/>
  <c r="Q14" i="12"/>
  <c r="P14" i="12"/>
  <c r="E14" i="12"/>
  <c r="S13" i="12"/>
  <c r="R13" i="12"/>
  <c r="Q13" i="12"/>
  <c r="P13" i="12"/>
  <c r="E13" i="12"/>
  <c r="S12" i="12"/>
  <c r="R12" i="12"/>
  <c r="Q12" i="12"/>
  <c r="P12" i="12"/>
  <c r="E12" i="12"/>
  <c r="U12" i="12" s="1"/>
  <c r="S11" i="12"/>
  <c r="R11" i="12"/>
  <c r="Q11" i="12"/>
  <c r="P11" i="12"/>
  <c r="E11" i="12"/>
  <c r="S10" i="12"/>
  <c r="R10" i="12"/>
  <c r="Q10" i="12"/>
  <c r="P10" i="12"/>
  <c r="E10" i="12"/>
  <c r="S9" i="12"/>
  <c r="R9" i="12"/>
  <c r="Q9" i="12"/>
  <c r="P9" i="12"/>
  <c r="E9" i="12"/>
  <c r="T93" i="11"/>
  <c r="S93" i="11"/>
  <c r="R93" i="11"/>
  <c r="Q93" i="11"/>
  <c r="P93" i="11"/>
  <c r="E93" i="11"/>
  <c r="U93" i="11" s="1"/>
  <c r="S92" i="11"/>
  <c r="R92" i="11"/>
  <c r="Q92" i="11"/>
  <c r="P92" i="11"/>
  <c r="E92" i="11"/>
  <c r="U91" i="11"/>
  <c r="S91" i="11"/>
  <c r="R91" i="11"/>
  <c r="Q91" i="11"/>
  <c r="P91" i="11"/>
  <c r="E91" i="11"/>
  <c r="T91" i="11" s="1"/>
  <c r="U90" i="11"/>
  <c r="T90" i="11"/>
  <c r="S90" i="11"/>
  <c r="R90" i="11"/>
  <c r="Q90" i="11"/>
  <c r="P90" i="11"/>
  <c r="E90" i="11"/>
  <c r="S89" i="11"/>
  <c r="R89" i="11"/>
  <c r="Q89" i="11"/>
  <c r="P89" i="11"/>
  <c r="E89" i="11"/>
  <c r="U89" i="11" s="1"/>
  <c r="S88" i="11"/>
  <c r="R88" i="11"/>
  <c r="Q88" i="11"/>
  <c r="P88" i="11"/>
  <c r="E88" i="11"/>
  <c r="U87" i="11"/>
  <c r="S87" i="11"/>
  <c r="R87" i="11"/>
  <c r="Q87" i="11"/>
  <c r="P87" i="11"/>
  <c r="E87" i="11"/>
  <c r="T87" i="11" s="1"/>
  <c r="S86" i="11"/>
  <c r="R86" i="11"/>
  <c r="Q86" i="11"/>
  <c r="P86" i="11"/>
  <c r="E86" i="11"/>
  <c r="U86" i="11" s="1"/>
  <c r="V72" i="11"/>
  <c r="O72" i="11"/>
  <c r="N72" i="11"/>
  <c r="M72" i="11"/>
  <c r="L72" i="11"/>
  <c r="K72" i="11"/>
  <c r="J72" i="11"/>
  <c r="I72" i="11"/>
  <c r="S72" i="11" s="1"/>
  <c r="H72" i="11"/>
  <c r="R72" i="11" s="1"/>
  <c r="G72" i="11"/>
  <c r="F72" i="11"/>
  <c r="C72" i="11"/>
  <c r="B72" i="11"/>
  <c r="V71" i="11"/>
  <c r="O71" i="11"/>
  <c r="N71" i="11"/>
  <c r="M71" i="11"/>
  <c r="L71" i="11"/>
  <c r="K71" i="11"/>
  <c r="J71" i="11"/>
  <c r="I71" i="11"/>
  <c r="S71" i="11" s="1"/>
  <c r="H71" i="11"/>
  <c r="R71" i="11" s="1"/>
  <c r="G71" i="11"/>
  <c r="F71" i="11"/>
  <c r="C71" i="11"/>
  <c r="E71" i="11" s="1"/>
  <c r="B71" i="11"/>
  <c r="V70" i="11"/>
  <c r="O70" i="11"/>
  <c r="N70" i="11"/>
  <c r="M70" i="11"/>
  <c r="L70" i="11"/>
  <c r="K70" i="11"/>
  <c r="J70" i="11"/>
  <c r="I70" i="11"/>
  <c r="S70" i="11" s="1"/>
  <c r="H70" i="11"/>
  <c r="R70" i="11" s="1"/>
  <c r="G70" i="11"/>
  <c r="F70" i="11"/>
  <c r="C70" i="11"/>
  <c r="B70" i="11"/>
  <c r="E70" i="11" s="1"/>
  <c r="T69" i="11"/>
  <c r="S69" i="11"/>
  <c r="R69" i="11"/>
  <c r="Q69" i="11"/>
  <c r="U69" i="11" s="1"/>
  <c r="P69" i="11"/>
  <c r="E69" i="11"/>
  <c r="V67" i="11"/>
  <c r="O67" i="11"/>
  <c r="N67" i="11"/>
  <c r="M67" i="11"/>
  <c r="L67" i="11"/>
  <c r="K67" i="11"/>
  <c r="J67" i="11"/>
  <c r="I67" i="11"/>
  <c r="S67" i="11" s="1"/>
  <c r="H67" i="11"/>
  <c r="G67" i="11"/>
  <c r="F67" i="11"/>
  <c r="C67" i="11"/>
  <c r="B67" i="11"/>
  <c r="V66" i="11"/>
  <c r="O66" i="11"/>
  <c r="N66" i="11"/>
  <c r="M66" i="11"/>
  <c r="L66" i="11"/>
  <c r="K66" i="11"/>
  <c r="J66" i="11"/>
  <c r="I66" i="11"/>
  <c r="S66" i="11" s="1"/>
  <c r="H66" i="11"/>
  <c r="R66" i="11" s="1"/>
  <c r="G66" i="11"/>
  <c r="F66" i="11"/>
  <c r="C66" i="11"/>
  <c r="B66" i="11"/>
  <c r="S65" i="11"/>
  <c r="R65" i="11"/>
  <c r="Q65" i="11"/>
  <c r="P65" i="11"/>
  <c r="E65" i="11"/>
  <c r="U65" i="11" s="1"/>
  <c r="T64" i="11"/>
  <c r="S64" i="11"/>
  <c r="R64" i="11"/>
  <c r="Q64" i="11"/>
  <c r="P64" i="11"/>
  <c r="E64" i="11"/>
  <c r="U64" i="11" s="1"/>
  <c r="S63" i="11"/>
  <c r="R63" i="11"/>
  <c r="Q63" i="11"/>
  <c r="P63" i="11"/>
  <c r="E63" i="11"/>
  <c r="U62" i="11"/>
  <c r="T62" i="11"/>
  <c r="S62" i="11"/>
  <c r="R62" i="11"/>
  <c r="Q62" i="11"/>
  <c r="P62" i="11"/>
  <c r="E62" i="11"/>
  <c r="T61" i="11"/>
  <c r="S61" i="11"/>
  <c r="R61" i="11"/>
  <c r="Q61" i="11"/>
  <c r="P61" i="11"/>
  <c r="E61" i="11"/>
  <c r="U61" i="11" s="1"/>
  <c r="V59" i="11"/>
  <c r="O59" i="11"/>
  <c r="N59" i="11"/>
  <c r="M59" i="11"/>
  <c r="L59" i="11"/>
  <c r="K59" i="11"/>
  <c r="J59" i="11"/>
  <c r="I59" i="11"/>
  <c r="H59" i="11"/>
  <c r="G59" i="11"/>
  <c r="F59" i="11"/>
  <c r="C59" i="11"/>
  <c r="B59" i="11"/>
  <c r="S58" i="11"/>
  <c r="R58" i="11"/>
  <c r="Q58" i="11"/>
  <c r="P58" i="11"/>
  <c r="E58" i="11"/>
  <c r="U57" i="11"/>
  <c r="S57" i="11"/>
  <c r="R57" i="11"/>
  <c r="Q57" i="11"/>
  <c r="P57" i="11"/>
  <c r="E57" i="11"/>
  <c r="T57" i="11" s="1"/>
  <c r="T56" i="11"/>
  <c r="S56" i="11"/>
  <c r="R56" i="11"/>
  <c r="Q56" i="11"/>
  <c r="P56" i="11"/>
  <c r="E56" i="11"/>
  <c r="U56" i="11" s="1"/>
  <c r="U55" i="11"/>
  <c r="S55" i="11"/>
  <c r="R55" i="11"/>
  <c r="Q55" i="11"/>
  <c r="P55" i="11"/>
  <c r="E55" i="11"/>
  <c r="T55" i="11" s="1"/>
  <c r="V53" i="11"/>
  <c r="O53" i="11"/>
  <c r="N53" i="11"/>
  <c r="M53" i="11"/>
  <c r="L53" i="11"/>
  <c r="K53" i="11"/>
  <c r="J53" i="11"/>
  <c r="I53" i="11"/>
  <c r="S53" i="11" s="1"/>
  <c r="H53" i="11"/>
  <c r="R53" i="11" s="1"/>
  <c r="G53" i="11"/>
  <c r="F53" i="11"/>
  <c r="C53" i="11"/>
  <c r="B53" i="11"/>
  <c r="E53" i="11" s="1"/>
  <c r="T52" i="11"/>
  <c r="S52" i="11"/>
  <c r="R52" i="11"/>
  <c r="Q52" i="11"/>
  <c r="P52" i="11"/>
  <c r="E52" i="11"/>
  <c r="U52" i="11" s="1"/>
  <c r="S51" i="11"/>
  <c r="R51" i="11"/>
  <c r="Q51" i="11"/>
  <c r="P51" i="11"/>
  <c r="E51" i="11"/>
  <c r="T51" i="11" s="1"/>
  <c r="U50" i="11"/>
  <c r="T50" i="11"/>
  <c r="S50" i="11"/>
  <c r="R50" i="11"/>
  <c r="Q50" i="11"/>
  <c r="P50" i="11"/>
  <c r="E50" i="11"/>
  <c r="S49" i="11"/>
  <c r="R49" i="11"/>
  <c r="Q49" i="11"/>
  <c r="P49" i="11"/>
  <c r="E49" i="11"/>
  <c r="S48" i="11"/>
  <c r="R48" i="11"/>
  <c r="Q48" i="11"/>
  <c r="P48" i="11"/>
  <c r="E48" i="11"/>
  <c r="S47" i="11"/>
  <c r="R47" i="11"/>
  <c r="Q47" i="11"/>
  <c r="P47" i="11"/>
  <c r="E47" i="11"/>
  <c r="T47" i="11" s="1"/>
  <c r="U46" i="11"/>
  <c r="T46" i="11"/>
  <c r="S46" i="11"/>
  <c r="R46" i="11"/>
  <c r="Q46" i="11"/>
  <c r="P46" i="11"/>
  <c r="E46" i="11"/>
  <c r="S45" i="11"/>
  <c r="R45" i="11"/>
  <c r="Q45" i="11"/>
  <c r="P45" i="11"/>
  <c r="E45" i="11"/>
  <c r="S44" i="11"/>
  <c r="R44" i="11"/>
  <c r="Q44" i="11"/>
  <c r="P44" i="11"/>
  <c r="E44" i="11"/>
  <c r="U44" i="11" s="1"/>
  <c r="U43" i="11"/>
  <c r="S43" i="11"/>
  <c r="R43" i="11"/>
  <c r="Q43" i="11"/>
  <c r="P43" i="11"/>
  <c r="E43" i="11"/>
  <c r="T43" i="11" s="1"/>
  <c r="S42" i="11"/>
  <c r="R42" i="11"/>
  <c r="Q42" i="11"/>
  <c r="P42" i="11"/>
  <c r="E42" i="11"/>
  <c r="U42" i="11" s="1"/>
  <c r="V40" i="11"/>
  <c r="O40" i="11"/>
  <c r="N40" i="11"/>
  <c r="M40" i="11"/>
  <c r="L40" i="11"/>
  <c r="K40" i="11"/>
  <c r="J40" i="11"/>
  <c r="I40" i="11"/>
  <c r="H40" i="11"/>
  <c r="R40" i="11" s="1"/>
  <c r="G40" i="11"/>
  <c r="F40" i="11"/>
  <c r="C40" i="11"/>
  <c r="B40" i="11"/>
  <c r="S39" i="11"/>
  <c r="R39" i="11"/>
  <c r="Q39" i="11"/>
  <c r="P39" i="11"/>
  <c r="E39" i="11"/>
  <c r="S38" i="11"/>
  <c r="R38" i="11"/>
  <c r="Q38" i="11"/>
  <c r="U38" i="11" s="1"/>
  <c r="P38" i="11"/>
  <c r="T38" i="11" s="1"/>
  <c r="E38" i="11"/>
  <c r="S37" i="11"/>
  <c r="R37" i="11"/>
  <c r="Q37" i="11"/>
  <c r="P37" i="11"/>
  <c r="E37" i="11"/>
  <c r="U37" i="11" s="1"/>
  <c r="S36" i="11"/>
  <c r="R36" i="11"/>
  <c r="Q36" i="11"/>
  <c r="P36" i="11"/>
  <c r="E36" i="11"/>
  <c r="S35" i="11"/>
  <c r="R35" i="11"/>
  <c r="Q35" i="11"/>
  <c r="P35" i="11"/>
  <c r="E35" i="11"/>
  <c r="V33" i="11"/>
  <c r="O33" i="11"/>
  <c r="N33" i="11"/>
  <c r="M33" i="11"/>
  <c r="L33" i="11"/>
  <c r="K33" i="11"/>
  <c r="J33" i="11"/>
  <c r="I33" i="11"/>
  <c r="H33" i="11"/>
  <c r="R33" i="11" s="1"/>
  <c r="G33" i="11"/>
  <c r="F33" i="11"/>
  <c r="C33" i="11"/>
  <c r="B33" i="11"/>
  <c r="S32" i="11"/>
  <c r="R32" i="11"/>
  <c r="Q32" i="11"/>
  <c r="P32" i="11"/>
  <c r="E32" i="11"/>
  <c r="V30" i="11"/>
  <c r="O30" i="11"/>
  <c r="N30" i="11"/>
  <c r="M30" i="11"/>
  <c r="L30" i="11"/>
  <c r="K30" i="11"/>
  <c r="J30" i="11"/>
  <c r="I30" i="11"/>
  <c r="S30" i="11" s="1"/>
  <c r="H30" i="11"/>
  <c r="R30" i="11" s="1"/>
  <c r="G30" i="11"/>
  <c r="F30" i="11"/>
  <c r="E30" i="11"/>
  <c r="C30" i="11"/>
  <c r="B30" i="11"/>
  <c r="U29" i="11"/>
  <c r="T29" i="11"/>
  <c r="S29" i="11"/>
  <c r="R29" i="11"/>
  <c r="Q29" i="11"/>
  <c r="P29" i="11"/>
  <c r="E29" i="11"/>
  <c r="S28" i="11"/>
  <c r="R28" i="11"/>
  <c r="Q28" i="11"/>
  <c r="P28" i="11"/>
  <c r="E28" i="11"/>
  <c r="S27" i="11"/>
  <c r="R27" i="11"/>
  <c r="Q27" i="11"/>
  <c r="P27" i="11"/>
  <c r="E27" i="11"/>
  <c r="T27" i="11" s="1"/>
  <c r="U26" i="11"/>
  <c r="S26" i="11"/>
  <c r="R26" i="11"/>
  <c r="Q26" i="11"/>
  <c r="P26" i="11"/>
  <c r="E26" i="11"/>
  <c r="T26" i="11" s="1"/>
  <c r="V24" i="11"/>
  <c r="S24" i="11"/>
  <c r="O24" i="11"/>
  <c r="N24" i="11"/>
  <c r="M24" i="11"/>
  <c r="L24" i="11"/>
  <c r="K24" i="11"/>
  <c r="J24" i="11"/>
  <c r="I24" i="11"/>
  <c r="Q24" i="11" s="1"/>
  <c r="H24" i="11"/>
  <c r="G24" i="11"/>
  <c r="F24" i="11"/>
  <c r="C24" i="11"/>
  <c r="B24" i="11"/>
  <c r="E24" i="11" s="1"/>
  <c r="S23" i="11"/>
  <c r="R23" i="11"/>
  <c r="Q23" i="11"/>
  <c r="P23" i="11"/>
  <c r="E23" i="11"/>
  <c r="T23" i="11" s="1"/>
  <c r="S22" i="11"/>
  <c r="R22" i="11"/>
  <c r="Q22" i="11"/>
  <c r="P22" i="11"/>
  <c r="E22" i="11"/>
  <c r="S21" i="11"/>
  <c r="R21" i="11"/>
  <c r="Q21" i="11"/>
  <c r="P21" i="11"/>
  <c r="E21" i="11"/>
  <c r="T20" i="11"/>
  <c r="S20" i="11"/>
  <c r="R20" i="11"/>
  <c r="Q20" i="11"/>
  <c r="P20" i="11"/>
  <c r="E20" i="11"/>
  <c r="U20" i="11" s="1"/>
  <c r="S19" i="11"/>
  <c r="R19" i="11"/>
  <c r="Q19" i="11"/>
  <c r="P19" i="11"/>
  <c r="E19" i="11"/>
  <c r="T19" i="11" s="1"/>
  <c r="U18" i="11"/>
  <c r="T18" i="11"/>
  <c r="S18" i="11"/>
  <c r="R18" i="11"/>
  <c r="Q18" i="11"/>
  <c r="P18" i="11"/>
  <c r="E18" i="11"/>
  <c r="U17" i="11"/>
  <c r="T17" i="11"/>
  <c r="S17" i="11"/>
  <c r="R17" i="11"/>
  <c r="Q17" i="11"/>
  <c r="P17" i="11"/>
  <c r="E17" i="11"/>
  <c r="V15" i="11"/>
  <c r="O15" i="11"/>
  <c r="N15" i="11"/>
  <c r="M15" i="11"/>
  <c r="L15" i="11"/>
  <c r="K15" i="11"/>
  <c r="J15" i="11"/>
  <c r="I15" i="11"/>
  <c r="S15" i="11" s="1"/>
  <c r="H15" i="11"/>
  <c r="G15" i="11"/>
  <c r="F15" i="11"/>
  <c r="C15" i="11"/>
  <c r="B15" i="11"/>
  <c r="E15" i="11" s="1"/>
  <c r="U14" i="11"/>
  <c r="S14" i="11"/>
  <c r="R14" i="11"/>
  <c r="Q14" i="11"/>
  <c r="P14" i="11"/>
  <c r="E14" i="11"/>
  <c r="T14" i="11" s="1"/>
  <c r="U13" i="11"/>
  <c r="T13" i="11"/>
  <c r="S13" i="11"/>
  <c r="R13" i="11"/>
  <c r="Q13" i="11"/>
  <c r="P13" i="11"/>
  <c r="E13" i="11"/>
  <c r="S12" i="11"/>
  <c r="R12" i="11"/>
  <c r="Q12" i="11"/>
  <c r="P12" i="11"/>
  <c r="E12" i="11"/>
  <c r="S11" i="11"/>
  <c r="R11" i="11"/>
  <c r="Q11" i="11"/>
  <c r="P11" i="11"/>
  <c r="E11" i="11"/>
  <c r="T11" i="11" s="1"/>
  <c r="U10" i="11"/>
  <c r="S10" i="11"/>
  <c r="R10" i="11"/>
  <c r="Q10" i="11"/>
  <c r="P10" i="11"/>
  <c r="T10" i="11" s="1"/>
  <c r="E10" i="11"/>
  <c r="S9" i="11"/>
  <c r="R9" i="11"/>
  <c r="Q9" i="11"/>
  <c r="P9" i="11"/>
  <c r="E9" i="11"/>
  <c r="U9" i="11" s="1"/>
  <c r="T93" i="10"/>
  <c r="S93" i="10"/>
  <c r="R93" i="10"/>
  <c r="Q93" i="10"/>
  <c r="P93" i="10"/>
  <c r="E93" i="10"/>
  <c r="U93" i="10" s="1"/>
  <c r="S92" i="10"/>
  <c r="R92" i="10"/>
  <c r="Q92" i="10"/>
  <c r="P92" i="10"/>
  <c r="E92" i="10"/>
  <c r="S91" i="10"/>
  <c r="R91" i="10"/>
  <c r="Q91" i="10"/>
  <c r="P91" i="10"/>
  <c r="E91" i="10"/>
  <c r="U90" i="10"/>
  <c r="S90" i="10"/>
  <c r="R90" i="10"/>
  <c r="Q90" i="10"/>
  <c r="P90" i="10"/>
  <c r="E90" i="10"/>
  <c r="T90" i="10" s="1"/>
  <c r="S89" i="10"/>
  <c r="R89" i="10"/>
  <c r="Q89" i="10"/>
  <c r="P89" i="10"/>
  <c r="E89" i="10"/>
  <c r="S88" i="10"/>
  <c r="R88" i="10"/>
  <c r="Q88" i="10"/>
  <c r="P88" i="10"/>
  <c r="E88" i="10"/>
  <c r="T88" i="10" s="1"/>
  <c r="S87" i="10"/>
  <c r="R87" i="10"/>
  <c r="Q87" i="10"/>
  <c r="P87" i="10"/>
  <c r="E87" i="10"/>
  <c r="U86" i="10"/>
  <c r="S86" i="10"/>
  <c r="R86" i="10"/>
  <c r="Q86" i="10"/>
  <c r="P86" i="10"/>
  <c r="E86" i="10"/>
  <c r="T86" i="10" s="1"/>
  <c r="V72" i="10"/>
  <c r="O72" i="10"/>
  <c r="N72" i="10"/>
  <c r="M72" i="10"/>
  <c r="L72" i="10"/>
  <c r="K72" i="10"/>
  <c r="J72" i="10"/>
  <c r="I72" i="10"/>
  <c r="H72" i="10"/>
  <c r="R72" i="10" s="1"/>
  <c r="G72" i="10"/>
  <c r="F72" i="10"/>
  <c r="C72" i="10"/>
  <c r="B72" i="10"/>
  <c r="V71" i="10"/>
  <c r="O71" i="10"/>
  <c r="N71" i="10"/>
  <c r="M71" i="10"/>
  <c r="L71" i="10"/>
  <c r="K71" i="10"/>
  <c r="J71" i="10"/>
  <c r="I71" i="10"/>
  <c r="H71" i="10"/>
  <c r="R71" i="10" s="1"/>
  <c r="G71" i="10"/>
  <c r="F71" i="10"/>
  <c r="C71" i="10"/>
  <c r="E71" i="10" s="1"/>
  <c r="B71" i="10"/>
  <c r="V70" i="10"/>
  <c r="O70" i="10"/>
  <c r="N70" i="10"/>
  <c r="M70" i="10"/>
  <c r="L70" i="10"/>
  <c r="K70" i="10"/>
  <c r="J70" i="10"/>
  <c r="I70" i="10"/>
  <c r="S70" i="10" s="1"/>
  <c r="H70" i="10"/>
  <c r="G70" i="10"/>
  <c r="F70" i="10"/>
  <c r="C70" i="10"/>
  <c r="B70" i="10"/>
  <c r="S69" i="10"/>
  <c r="R69" i="10"/>
  <c r="Q69" i="10"/>
  <c r="P69" i="10"/>
  <c r="E69" i="10"/>
  <c r="T69" i="10" s="1"/>
  <c r="V67" i="10"/>
  <c r="O67" i="10"/>
  <c r="N67" i="10"/>
  <c r="M67" i="10"/>
  <c r="L67" i="10"/>
  <c r="K67" i="10"/>
  <c r="J67" i="10"/>
  <c r="I67" i="10"/>
  <c r="S67" i="10" s="1"/>
  <c r="H67" i="10"/>
  <c r="R67" i="10" s="1"/>
  <c r="G67" i="10"/>
  <c r="F67" i="10"/>
  <c r="C67" i="10"/>
  <c r="B67" i="10"/>
  <c r="V66" i="10"/>
  <c r="O66" i="10"/>
  <c r="N66" i="10"/>
  <c r="M66" i="10"/>
  <c r="Q66" i="10" s="1"/>
  <c r="L66" i="10"/>
  <c r="K66" i="10"/>
  <c r="J66" i="10"/>
  <c r="I66" i="10"/>
  <c r="S66" i="10" s="1"/>
  <c r="H66" i="10"/>
  <c r="G66" i="10"/>
  <c r="F66" i="10"/>
  <c r="E66" i="10"/>
  <c r="C66" i="10"/>
  <c r="B66" i="10"/>
  <c r="S65" i="10"/>
  <c r="R65" i="10"/>
  <c r="Q65" i="10"/>
  <c r="P65" i="10"/>
  <c r="E65" i="10"/>
  <c r="S64" i="10"/>
  <c r="R64" i="10"/>
  <c r="Q64" i="10"/>
  <c r="P64" i="10"/>
  <c r="E64" i="10"/>
  <c r="U64" i="10" s="1"/>
  <c r="U63" i="10"/>
  <c r="S63" i="10"/>
  <c r="R63" i="10"/>
  <c r="Q63" i="10"/>
  <c r="P63" i="10"/>
  <c r="E63" i="10"/>
  <c r="T63" i="10" s="1"/>
  <c r="S62" i="10"/>
  <c r="R62" i="10"/>
  <c r="Q62" i="10"/>
  <c r="P62" i="10"/>
  <c r="E62" i="10"/>
  <c r="U62" i="10" s="1"/>
  <c r="U61" i="10"/>
  <c r="T61" i="10"/>
  <c r="S61" i="10"/>
  <c r="R61" i="10"/>
  <c r="Q61" i="10"/>
  <c r="P61" i="10"/>
  <c r="E61" i="10"/>
  <c r="V59" i="10"/>
  <c r="O59" i="10"/>
  <c r="N59" i="10"/>
  <c r="M59" i="10"/>
  <c r="L59" i="10"/>
  <c r="K59" i="10"/>
  <c r="J59" i="10"/>
  <c r="I59" i="10"/>
  <c r="S59" i="10" s="1"/>
  <c r="H59" i="10"/>
  <c r="R59" i="10" s="1"/>
  <c r="G59" i="10"/>
  <c r="F59" i="10"/>
  <c r="C59" i="10"/>
  <c r="B59" i="10"/>
  <c r="S58" i="10"/>
  <c r="R58" i="10"/>
  <c r="Q58" i="10"/>
  <c r="P58" i="10"/>
  <c r="E58" i="10"/>
  <c r="U58" i="10" s="1"/>
  <c r="S57" i="10"/>
  <c r="R57" i="10"/>
  <c r="Q57" i="10"/>
  <c r="P57" i="10"/>
  <c r="E57" i="10"/>
  <c r="T57" i="10" s="1"/>
  <c r="S56" i="10"/>
  <c r="R56" i="10"/>
  <c r="Q56" i="10"/>
  <c r="P56" i="10"/>
  <c r="E56" i="10"/>
  <c r="S55" i="10"/>
  <c r="R55" i="10"/>
  <c r="Q55" i="10"/>
  <c r="P55" i="10"/>
  <c r="E55" i="10"/>
  <c r="T55" i="10" s="1"/>
  <c r="V53" i="10"/>
  <c r="O53" i="10"/>
  <c r="N53" i="10"/>
  <c r="M53" i="10"/>
  <c r="L53" i="10"/>
  <c r="K53" i="10"/>
  <c r="J53" i="10"/>
  <c r="I53" i="10"/>
  <c r="H53" i="10"/>
  <c r="R53" i="10" s="1"/>
  <c r="G53" i="10"/>
  <c r="F53" i="10"/>
  <c r="C53" i="10"/>
  <c r="B53" i="10"/>
  <c r="S52" i="10"/>
  <c r="R52" i="10"/>
  <c r="Q52" i="10"/>
  <c r="P52" i="10"/>
  <c r="E52" i="10"/>
  <c r="S51" i="10"/>
  <c r="R51" i="10"/>
  <c r="Q51" i="10"/>
  <c r="P51" i="10"/>
  <c r="E51" i="10"/>
  <c r="T51" i="10" s="1"/>
  <c r="U50" i="10"/>
  <c r="T50" i="10"/>
  <c r="S50" i="10"/>
  <c r="R50" i="10"/>
  <c r="Q50" i="10"/>
  <c r="P50" i="10"/>
  <c r="E50" i="10"/>
  <c r="S49" i="10"/>
  <c r="R49" i="10"/>
  <c r="Q49" i="10"/>
  <c r="P49" i="10"/>
  <c r="E49" i="10"/>
  <c r="S48" i="10"/>
  <c r="R48" i="10"/>
  <c r="Q48" i="10"/>
  <c r="P48" i="10"/>
  <c r="E48" i="10"/>
  <c r="U48" i="10" s="1"/>
  <c r="U47" i="10"/>
  <c r="S47" i="10"/>
  <c r="R47" i="10"/>
  <c r="Q47" i="10"/>
  <c r="P47" i="10"/>
  <c r="E47" i="10"/>
  <c r="T47" i="10" s="1"/>
  <c r="S46" i="10"/>
  <c r="R46" i="10"/>
  <c r="Q46" i="10"/>
  <c r="P46" i="10"/>
  <c r="E46" i="10"/>
  <c r="U46" i="10" s="1"/>
  <c r="U45" i="10"/>
  <c r="T45" i="10"/>
  <c r="S45" i="10"/>
  <c r="R45" i="10"/>
  <c r="Q45" i="10"/>
  <c r="P45" i="10"/>
  <c r="E45" i="10"/>
  <c r="S44" i="10"/>
  <c r="R44" i="10"/>
  <c r="Q44" i="10"/>
  <c r="P44" i="10"/>
  <c r="E44" i="10"/>
  <c r="S43" i="10"/>
  <c r="R43" i="10"/>
  <c r="Q43" i="10"/>
  <c r="P43" i="10"/>
  <c r="E43" i="10"/>
  <c r="U43" i="10" s="1"/>
  <c r="S42" i="10"/>
  <c r="R42" i="10"/>
  <c r="Q42" i="10"/>
  <c r="P42" i="10"/>
  <c r="E42" i="10"/>
  <c r="U42" i="10" s="1"/>
  <c r="V40" i="10"/>
  <c r="O40" i="10"/>
  <c r="N40" i="10"/>
  <c r="M40" i="10"/>
  <c r="L40" i="10"/>
  <c r="K40" i="10"/>
  <c r="J40" i="10"/>
  <c r="I40" i="10"/>
  <c r="H40" i="10"/>
  <c r="G40" i="10"/>
  <c r="F40" i="10"/>
  <c r="C40" i="10"/>
  <c r="B40" i="10"/>
  <c r="S39" i="10"/>
  <c r="R39" i="10"/>
  <c r="Q39" i="10"/>
  <c r="P39" i="10"/>
  <c r="E39" i="10"/>
  <c r="T39" i="10" s="1"/>
  <c r="U38" i="10"/>
  <c r="T38" i="10"/>
  <c r="S38" i="10"/>
  <c r="R38" i="10"/>
  <c r="Q38" i="10"/>
  <c r="P38" i="10"/>
  <c r="E38" i="10"/>
  <c r="S37" i="10"/>
  <c r="R37" i="10"/>
  <c r="Q37" i="10"/>
  <c r="P37" i="10"/>
  <c r="E37" i="10"/>
  <c r="U37" i="10" s="1"/>
  <c r="T36" i="10"/>
  <c r="S36" i="10"/>
  <c r="R36" i="10"/>
  <c r="Q36" i="10"/>
  <c r="P36" i="10"/>
  <c r="E36" i="10"/>
  <c r="U36" i="10" s="1"/>
  <c r="S35" i="10"/>
  <c r="R35" i="10"/>
  <c r="Q35" i="10"/>
  <c r="P35" i="10"/>
  <c r="E35" i="10"/>
  <c r="V33" i="10"/>
  <c r="O33" i="10"/>
  <c r="N33" i="10"/>
  <c r="M33" i="10"/>
  <c r="L33" i="10"/>
  <c r="K33" i="10"/>
  <c r="J33" i="10"/>
  <c r="I33" i="10"/>
  <c r="S33" i="10" s="1"/>
  <c r="H33" i="10"/>
  <c r="R33" i="10" s="1"/>
  <c r="G33" i="10"/>
  <c r="F33" i="10"/>
  <c r="C33" i="10"/>
  <c r="B33" i="10"/>
  <c r="S32" i="10"/>
  <c r="R32" i="10"/>
  <c r="Q32" i="10"/>
  <c r="P32" i="10"/>
  <c r="E32" i="10"/>
  <c r="U32" i="10" s="1"/>
  <c r="V30" i="10"/>
  <c r="R30" i="10"/>
  <c r="O30" i="10"/>
  <c r="N30" i="10"/>
  <c r="M30" i="10"/>
  <c r="L30" i="10"/>
  <c r="K30" i="10"/>
  <c r="J30" i="10"/>
  <c r="I30" i="10"/>
  <c r="S30" i="10" s="1"/>
  <c r="H30" i="10"/>
  <c r="G30" i="10"/>
  <c r="F30" i="10"/>
  <c r="C30" i="10"/>
  <c r="E30" i="10" s="1"/>
  <c r="B30" i="10"/>
  <c r="U29" i="10"/>
  <c r="T29" i="10"/>
  <c r="S29" i="10"/>
  <c r="R29" i="10"/>
  <c r="Q29" i="10"/>
  <c r="P29" i="10"/>
  <c r="E29" i="10"/>
  <c r="S28" i="10"/>
  <c r="R28" i="10"/>
  <c r="Q28" i="10"/>
  <c r="P28" i="10"/>
  <c r="E28" i="10"/>
  <c r="U27" i="10"/>
  <c r="S27" i="10"/>
  <c r="R27" i="10"/>
  <c r="Q27" i="10"/>
  <c r="P27" i="10"/>
  <c r="E27" i="10"/>
  <c r="T27" i="10" s="1"/>
  <c r="T26" i="10"/>
  <c r="S26" i="10"/>
  <c r="R26" i="10"/>
  <c r="Q26" i="10"/>
  <c r="P26" i="10"/>
  <c r="E26" i="10"/>
  <c r="U26" i="10" s="1"/>
  <c r="V24" i="10"/>
  <c r="O24" i="10"/>
  <c r="N24" i="10"/>
  <c r="M24" i="10"/>
  <c r="L24" i="10"/>
  <c r="K24" i="10"/>
  <c r="J24" i="10"/>
  <c r="I24" i="10"/>
  <c r="S24" i="10" s="1"/>
  <c r="H24" i="10"/>
  <c r="R24" i="10" s="1"/>
  <c r="G24" i="10"/>
  <c r="F24" i="10"/>
  <c r="C24" i="10"/>
  <c r="B24" i="10"/>
  <c r="E24" i="10" s="1"/>
  <c r="S23" i="10"/>
  <c r="R23" i="10"/>
  <c r="Q23" i="10"/>
  <c r="P23" i="10"/>
  <c r="E23" i="10"/>
  <c r="S22" i="10"/>
  <c r="R22" i="10"/>
  <c r="Q22" i="10"/>
  <c r="P22" i="10"/>
  <c r="E22" i="10"/>
  <c r="U21" i="10"/>
  <c r="S21" i="10"/>
  <c r="R21" i="10"/>
  <c r="Q21" i="10"/>
  <c r="P21" i="10"/>
  <c r="E21" i="10"/>
  <c r="T21" i="10" s="1"/>
  <c r="S20" i="10"/>
  <c r="R20" i="10"/>
  <c r="Q20" i="10"/>
  <c r="P20" i="10"/>
  <c r="E20" i="10"/>
  <c r="S19" i="10"/>
  <c r="R19" i="10"/>
  <c r="Q19" i="10"/>
  <c r="P19" i="10"/>
  <c r="E19" i="10"/>
  <c r="T19" i="10" s="1"/>
  <c r="S18" i="10"/>
  <c r="R18" i="10"/>
  <c r="Q18" i="10"/>
  <c r="P18" i="10"/>
  <c r="E18" i="10"/>
  <c r="U17" i="10"/>
  <c r="S17" i="10"/>
  <c r="R17" i="10"/>
  <c r="Q17" i="10"/>
  <c r="P17" i="10"/>
  <c r="E17" i="10"/>
  <c r="T17" i="10" s="1"/>
  <c r="V15" i="10"/>
  <c r="S15" i="10"/>
  <c r="O15" i="10"/>
  <c r="N15" i="10"/>
  <c r="M15" i="10"/>
  <c r="L15" i="10"/>
  <c r="K15" i="10"/>
  <c r="J15" i="10"/>
  <c r="I15" i="10"/>
  <c r="Q15" i="10" s="1"/>
  <c r="H15" i="10"/>
  <c r="G15" i="10"/>
  <c r="F15" i="10"/>
  <c r="C15" i="10"/>
  <c r="B15" i="10"/>
  <c r="S14" i="10"/>
  <c r="R14" i="10"/>
  <c r="Q14" i="10"/>
  <c r="P14" i="10"/>
  <c r="E14" i="10"/>
  <c r="U14" i="10" s="1"/>
  <c r="S13" i="10"/>
  <c r="R13" i="10"/>
  <c r="Q13" i="10"/>
  <c r="P13" i="10"/>
  <c r="E13" i="10"/>
  <c r="U13" i="10" s="1"/>
  <c r="T12" i="10"/>
  <c r="S12" i="10"/>
  <c r="R12" i="10"/>
  <c r="Q12" i="10"/>
  <c r="P12" i="10"/>
  <c r="E12" i="10"/>
  <c r="U12" i="10" s="1"/>
  <c r="S11" i="10"/>
  <c r="R11" i="10"/>
  <c r="Q11" i="10"/>
  <c r="P11" i="10"/>
  <c r="E11" i="10"/>
  <c r="S10" i="10"/>
  <c r="R10" i="10"/>
  <c r="Q10" i="10"/>
  <c r="U10" i="10" s="1"/>
  <c r="P10" i="10"/>
  <c r="T10" i="10" s="1"/>
  <c r="E10" i="10"/>
  <c r="T9" i="10"/>
  <c r="S9" i="10"/>
  <c r="R9" i="10"/>
  <c r="Q9" i="10"/>
  <c r="P9" i="10"/>
  <c r="E9" i="10"/>
  <c r="U9" i="10" s="1"/>
  <c r="S93" i="9"/>
  <c r="R93" i="9"/>
  <c r="Q93" i="9"/>
  <c r="P93" i="9"/>
  <c r="E93" i="9"/>
  <c r="S92" i="9"/>
  <c r="R92" i="9"/>
  <c r="Q92" i="9"/>
  <c r="P92" i="9"/>
  <c r="E92" i="9"/>
  <c r="T92" i="9" s="1"/>
  <c r="U91" i="9"/>
  <c r="T91" i="9"/>
  <c r="S91" i="9"/>
  <c r="R91" i="9"/>
  <c r="Q91" i="9"/>
  <c r="P91" i="9"/>
  <c r="E91" i="9"/>
  <c r="T90" i="9"/>
  <c r="S90" i="9"/>
  <c r="R90" i="9"/>
  <c r="Q90" i="9"/>
  <c r="P90" i="9"/>
  <c r="E90" i="9"/>
  <c r="U90" i="9" s="1"/>
  <c r="T89" i="9"/>
  <c r="S89" i="9"/>
  <c r="R89" i="9"/>
  <c r="Q89" i="9"/>
  <c r="P89" i="9"/>
  <c r="E89" i="9"/>
  <c r="U89" i="9" s="1"/>
  <c r="S88" i="9"/>
  <c r="R88" i="9"/>
  <c r="Q88" i="9"/>
  <c r="P88" i="9"/>
  <c r="E88" i="9"/>
  <c r="S87" i="9"/>
  <c r="R87" i="9"/>
  <c r="Q87" i="9"/>
  <c r="P87" i="9"/>
  <c r="E87" i="9"/>
  <c r="U86" i="9"/>
  <c r="S86" i="9"/>
  <c r="R86" i="9"/>
  <c r="Q86" i="9"/>
  <c r="P86" i="9"/>
  <c r="E86" i="9"/>
  <c r="T86" i="9" s="1"/>
  <c r="V72" i="9"/>
  <c r="O72" i="9"/>
  <c r="N72" i="9"/>
  <c r="M72" i="9"/>
  <c r="L72" i="9"/>
  <c r="K72" i="9"/>
  <c r="J72" i="9"/>
  <c r="I72" i="9"/>
  <c r="S72" i="9" s="1"/>
  <c r="H72" i="9"/>
  <c r="R72" i="9" s="1"/>
  <c r="G72" i="9"/>
  <c r="F72" i="9"/>
  <c r="C72" i="9"/>
  <c r="B72" i="9"/>
  <c r="E72" i="9" s="1"/>
  <c r="V71" i="9"/>
  <c r="O71" i="9"/>
  <c r="N71" i="9"/>
  <c r="M71" i="9"/>
  <c r="L71" i="9"/>
  <c r="K71" i="9"/>
  <c r="J71" i="9"/>
  <c r="I71" i="9"/>
  <c r="S71" i="9" s="1"/>
  <c r="H71" i="9"/>
  <c r="R71" i="9" s="1"/>
  <c r="G71" i="9"/>
  <c r="F71" i="9"/>
  <c r="C71" i="9"/>
  <c r="B71" i="9"/>
  <c r="V70" i="9"/>
  <c r="O70" i="9"/>
  <c r="N70" i="9"/>
  <c r="M70" i="9"/>
  <c r="L70" i="9"/>
  <c r="K70" i="9"/>
  <c r="J70" i="9"/>
  <c r="I70" i="9"/>
  <c r="H70" i="9"/>
  <c r="R70" i="9" s="1"/>
  <c r="G70" i="9"/>
  <c r="F70" i="9"/>
  <c r="C70" i="9"/>
  <c r="B70" i="9"/>
  <c r="E70" i="9" s="1"/>
  <c r="U69" i="9"/>
  <c r="S69" i="9"/>
  <c r="R69" i="9"/>
  <c r="Q69" i="9"/>
  <c r="P69" i="9"/>
  <c r="T69" i="9" s="1"/>
  <c r="E69" i="9"/>
  <c r="V67" i="9"/>
  <c r="S67" i="9"/>
  <c r="O67" i="9"/>
  <c r="N67" i="9"/>
  <c r="M67" i="9"/>
  <c r="L67" i="9"/>
  <c r="K67" i="9"/>
  <c r="J67" i="9"/>
  <c r="I67" i="9"/>
  <c r="H67" i="9"/>
  <c r="P67" i="9" s="1"/>
  <c r="G67" i="9"/>
  <c r="F67" i="9"/>
  <c r="C67" i="9"/>
  <c r="B67" i="9"/>
  <c r="E67" i="9" s="1"/>
  <c r="V66" i="9"/>
  <c r="O66" i="9"/>
  <c r="N66" i="9"/>
  <c r="M66" i="9"/>
  <c r="L66" i="9"/>
  <c r="K66" i="9"/>
  <c r="J66" i="9"/>
  <c r="I66" i="9"/>
  <c r="S66" i="9" s="1"/>
  <c r="H66" i="9"/>
  <c r="R66" i="9" s="1"/>
  <c r="G66" i="9"/>
  <c r="F66" i="9"/>
  <c r="E66" i="9"/>
  <c r="C66" i="9"/>
  <c r="B66" i="9"/>
  <c r="S65" i="9"/>
  <c r="R65" i="9"/>
  <c r="Q65" i="9"/>
  <c r="P65" i="9"/>
  <c r="E65" i="9"/>
  <c r="S64" i="9"/>
  <c r="R64" i="9"/>
  <c r="Q64" i="9"/>
  <c r="P64" i="9"/>
  <c r="E64" i="9"/>
  <c r="S63" i="9"/>
  <c r="R63" i="9"/>
  <c r="Q63" i="9"/>
  <c r="P63" i="9"/>
  <c r="E63" i="9"/>
  <c r="T63" i="9" s="1"/>
  <c r="U62" i="9"/>
  <c r="T62" i="9"/>
  <c r="S62" i="9"/>
  <c r="R62" i="9"/>
  <c r="Q62" i="9"/>
  <c r="P62" i="9"/>
  <c r="E62" i="9"/>
  <c r="S61" i="9"/>
  <c r="R61" i="9"/>
  <c r="Q61" i="9"/>
  <c r="P61" i="9"/>
  <c r="E61" i="9"/>
  <c r="V59" i="9"/>
  <c r="O59" i="9"/>
  <c r="N59" i="9"/>
  <c r="M59" i="9"/>
  <c r="L59" i="9"/>
  <c r="K59" i="9"/>
  <c r="J59" i="9"/>
  <c r="I59" i="9"/>
  <c r="H59" i="9"/>
  <c r="R59" i="9" s="1"/>
  <c r="G59" i="9"/>
  <c r="F59" i="9"/>
  <c r="C59" i="9"/>
  <c r="B59" i="9"/>
  <c r="S58" i="9"/>
  <c r="R58" i="9"/>
  <c r="Q58" i="9"/>
  <c r="P58" i="9"/>
  <c r="E58" i="9"/>
  <c r="T58" i="9" s="1"/>
  <c r="S57" i="9"/>
  <c r="R57" i="9"/>
  <c r="Q57" i="9"/>
  <c r="P57" i="9"/>
  <c r="E57" i="9"/>
  <c r="S56" i="9"/>
  <c r="R56" i="9"/>
  <c r="Q56" i="9"/>
  <c r="P56" i="9"/>
  <c r="E56" i="9"/>
  <c r="U56" i="9" s="1"/>
  <c r="S55" i="9"/>
  <c r="R55" i="9"/>
  <c r="Q55" i="9"/>
  <c r="P55" i="9"/>
  <c r="E55" i="9"/>
  <c r="T55" i="9" s="1"/>
  <c r="V53" i="9"/>
  <c r="O53" i="9"/>
  <c r="N53" i="9"/>
  <c r="M53" i="9"/>
  <c r="L53" i="9"/>
  <c r="K53" i="9"/>
  <c r="J53" i="9"/>
  <c r="I53" i="9"/>
  <c r="S53" i="9" s="1"/>
  <c r="H53" i="9"/>
  <c r="R53" i="9" s="1"/>
  <c r="G53" i="9"/>
  <c r="F53" i="9"/>
  <c r="C53" i="9"/>
  <c r="B53" i="9"/>
  <c r="S52" i="9"/>
  <c r="R52" i="9"/>
  <c r="Q52" i="9"/>
  <c r="P52" i="9"/>
  <c r="E52" i="9"/>
  <c r="U51" i="9"/>
  <c r="S51" i="9"/>
  <c r="R51" i="9"/>
  <c r="Q51" i="9"/>
  <c r="P51" i="9"/>
  <c r="E51" i="9"/>
  <c r="T50" i="9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T47" i="9" s="1"/>
  <c r="T46" i="9"/>
  <c r="S46" i="9"/>
  <c r="R46" i="9"/>
  <c r="Q46" i="9"/>
  <c r="P46" i="9"/>
  <c r="E46" i="9"/>
  <c r="U46" i="9" s="1"/>
  <c r="S45" i="9"/>
  <c r="R45" i="9"/>
  <c r="Q45" i="9"/>
  <c r="P45" i="9"/>
  <c r="E45" i="9"/>
  <c r="U45" i="9" s="1"/>
  <c r="T44" i="9"/>
  <c r="S44" i="9"/>
  <c r="R44" i="9"/>
  <c r="Q44" i="9"/>
  <c r="P44" i="9"/>
  <c r="E44" i="9"/>
  <c r="S43" i="9"/>
  <c r="R43" i="9"/>
  <c r="Q43" i="9"/>
  <c r="P43" i="9"/>
  <c r="E43" i="9"/>
  <c r="U42" i="9"/>
  <c r="S42" i="9"/>
  <c r="R42" i="9"/>
  <c r="Q42" i="9"/>
  <c r="P42" i="9"/>
  <c r="E42" i="9"/>
  <c r="T42" i="9" s="1"/>
  <c r="V40" i="9"/>
  <c r="S40" i="9"/>
  <c r="O40" i="9"/>
  <c r="N40" i="9"/>
  <c r="M40" i="9"/>
  <c r="L40" i="9"/>
  <c r="K40" i="9"/>
  <c r="J40" i="9"/>
  <c r="I40" i="9"/>
  <c r="H40" i="9"/>
  <c r="R40" i="9" s="1"/>
  <c r="G40" i="9"/>
  <c r="F40" i="9"/>
  <c r="C40" i="9"/>
  <c r="B40" i="9"/>
  <c r="E40" i="9" s="1"/>
  <c r="U39" i="9"/>
  <c r="S39" i="9"/>
  <c r="R39" i="9"/>
  <c r="Q39" i="9"/>
  <c r="P39" i="9"/>
  <c r="E39" i="9"/>
  <c r="T39" i="9" s="1"/>
  <c r="U38" i="9"/>
  <c r="T38" i="9"/>
  <c r="S38" i="9"/>
  <c r="R38" i="9"/>
  <c r="Q38" i="9"/>
  <c r="P38" i="9"/>
  <c r="E38" i="9"/>
  <c r="S37" i="9"/>
  <c r="R37" i="9"/>
  <c r="Q37" i="9"/>
  <c r="P37" i="9"/>
  <c r="E37" i="9"/>
  <c r="S36" i="9"/>
  <c r="R36" i="9"/>
  <c r="Q36" i="9"/>
  <c r="P36" i="9"/>
  <c r="E36" i="9"/>
  <c r="S35" i="9"/>
  <c r="R35" i="9"/>
  <c r="Q35" i="9"/>
  <c r="P35" i="9"/>
  <c r="E35" i="9"/>
  <c r="V33" i="9"/>
  <c r="O33" i="9"/>
  <c r="N33" i="9"/>
  <c r="M33" i="9"/>
  <c r="L33" i="9"/>
  <c r="K33" i="9"/>
  <c r="J33" i="9"/>
  <c r="I33" i="9"/>
  <c r="H33" i="9"/>
  <c r="R33" i="9" s="1"/>
  <c r="G33" i="9"/>
  <c r="F33" i="9"/>
  <c r="C33" i="9"/>
  <c r="B33" i="9"/>
  <c r="S32" i="9"/>
  <c r="R32" i="9"/>
  <c r="Q32" i="9"/>
  <c r="P32" i="9"/>
  <c r="E32" i="9"/>
  <c r="V30" i="9"/>
  <c r="O30" i="9"/>
  <c r="N30" i="9"/>
  <c r="M30" i="9"/>
  <c r="L30" i="9"/>
  <c r="K30" i="9"/>
  <c r="J30" i="9"/>
  <c r="I30" i="9"/>
  <c r="S30" i="9" s="1"/>
  <c r="H30" i="9"/>
  <c r="R30" i="9" s="1"/>
  <c r="G30" i="9"/>
  <c r="F30" i="9"/>
  <c r="E30" i="9"/>
  <c r="C30" i="9"/>
  <c r="B30" i="9"/>
  <c r="U29" i="9"/>
  <c r="T29" i="9"/>
  <c r="S29" i="9"/>
  <c r="R29" i="9"/>
  <c r="Q29" i="9"/>
  <c r="P29" i="9"/>
  <c r="E29" i="9"/>
  <c r="S28" i="9"/>
  <c r="R28" i="9"/>
  <c r="Q28" i="9"/>
  <c r="P28" i="9"/>
  <c r="E28" i="9"/>
  <c r="S27" i="9"/>
  <c r="R27" i="9"/>
  <c r="Q27" i="9"/>
  <c r="P27" i="9"/>
  <c r="E27" i="9"/>
  <c r="T27" i="9" s="1"/>
  <c r="U26" i="9"/>
  <c r="T26" i="9"/>
  <c r="S26" i="9"/>
  <c r="R26" i="9"/>
  <c r="Q26" i="9"/>
  <c r="P26" i="9"/>
  <c r="E26" i="9"/>
  <c r="V24" i="9"/>
  <c r="S24" i="9"/>
  <c r="O24" i="9"/>
  <c r="N24" i="9"/>
  <c r="M24" i="9"/>
  <c r="L24" i="9"/>
  <c r="K24" i="9"/>
  <c r="J24" i="9"/>
  <c r="I24" i="9"/>
  <c r="H24" i="9"/>
  <c r="G24" i="9"/>
  <c r="F24" i="9"/>
  <c r="C24" i="9"/>
  <c r="B24" i="9"/>
  <c r="E24" i="9" s="1"/>
  <c r="S23" i="9"/>
  <c r="R23" i="9"/>
  <c r="Q23" i="9"/>
  <c r="P23" i="9"/>
  <c r="E23" i="9"/>
  <c r="T23" i="9" s="1"/>
  <c r="T22" i="9"/>
  <c r="S22" i="9"/>
  <c r="R22" i="9"/>
  <c r="Q22" i="9"/>
  <c r="P22" i="9"/>
  <c r="E22" i="9"/>
  <c r="U22" i="9" s="1"/>
  <c r="S21" i="9"/>
  <c r="R21" i="9"/>
  <c r="Q21" i="9"/>
  <c r="P21" i="9"/>
  <c r="E21" i="9"/>
  <c r="T20" i="9"/>
  <c r="S20" i="9"/>
  <c r="R20" i="9"/>
  <c r="Q20" i="9"/>
  <c r="P20" i="9"/>
  <c r="E20" i="9"/>
  <c r="U20" i="9" s="1"/>
  <c r="S19" i="9"/>
  <c r="R19" i="9"/>
  <c r="Q19" i="9"/>
  <c r="P19" i="9"/>
  <c r="E19" i="9"/>
  <c r="U18" i="9"/>
  <c r="S18" i="9"/>
  <c r="R18" i="9"/>
  <c r="Q18" i="9"/>
  <c r="P18" i="9"/>
  <c r="E18" i="9"/>
  <c r="T18" i="9" s="1"/>
  <c r="U17" i="9"/>
  <c r="T17" i="9"/>
  <c r="S17" i="9"/>
  <c r="R17" i="9"/>
  <c r="Q17" i="9"/>
  <c r="P17" i="9"/>
  <c r="E17" i="9"/>
  <c r="V15" i="9"/>
  <c r="O15" i="9"/>
  <c r="N15" i="9"/>
  <c r="M15" i="9"/>
  <c r="L15" i="9"/>
  <c r="K15" i="9"/>
  <c r="J15" i="9"/>
  <c r="I15" i="9"/>
  <c r="S15" i="9" s="1"/>
  <c r="H15" i="9"/>
  <c r="R15" i="9" s="1"/>
  <c r="G15" i="9"/>
  <c r="F15" i="9"/>
  <c r="C15" i="9"/>
  <c r="B15" i="9"/>
  <c r="E15" i="9" s="1"/>
  <c r="U14" i="9"/>
  <c r="T14" i="9"/>
  <c r="S14" i="9"/>
  <c r="R14" i="9"/>
  <c r="Q14" i="9"/>
  <c r="P14" i="9"/>
  <c r="E14" i="9"/>
  <c r="U13" i="9"/>
  <c r="T13" i="9"/>
  <c r="S13" i="9"/>
  <c r="R13" i="9"/>
  <c r="Q13" i="9"/>
  <c r="P13" i="9"/>
  <c r="E13" i="9"/>
  <c r="S12" i="9"/>
  <c r="R12" i="9"/>
  <c r="Q12" i="9"/>
  <c r="P12" i="9"/>
  <c r="E12" i="9"/>
  <c r="S11" i="9"/>
  <c r="R11" i="9"/>
  <c r="Q11" i="9"/>
  <c r="P11" i="9"/>
  <c r="E11" i="9"/>
  <c r="T11" i="9" s="1"/>
  <c r="U10" i="9"/>
  <c r="S10" i="9"/>
  <c r="R10" i="9"/>
  <c r="Q10" i="9"/>
  <c r="P10" i="9"/>
  <c r="T10" i="9" s="1"/>
  <c r="E10" i="9"/>
  <c r="T9" i="9"/>
  <c r="S9" i="9"/>
  <c r="R9" i="9"/>
  <c r="Q9" i="9"/>
  <c r="P9" i="9"/>
  <c r="E9" i="9"/>
  <c r="U9" i="9" s="1"/>
  <c r="S93" i="8"/>
  <c r="R93" i="8"/>
  <c r="Q93" i="8"/>
  <c r="P93" i="8"/>
  <c r="E93" i="8"/>
  <c r="U93" i="8" s="1"/>
  <c r="U92" i="8"/>
  <c r="S92" i="8"/>
  <c r="R92" i="8"/>
  <c r="Q92" i="8"/>
  <c r="P92" i="8"/>
  <c r="E92" i="8"/>
  <c r="T92" i="8" s="1"/>
  <c r="S91" i="8"/>
  <c r="R91" i="8"/>
  <c r="Q91" i="8"/>
  <c r="P91" i="8"/>
  <c r="E91" i="8"/>
  <c r="U90" i="8"/>
  <c r="S90" i="8"/>
  <c r="R90" i="8"/>
  <c r="Q90" i="8"/>
  <c r="P90" i="8"/>
  <c r="E90" i="8"/>
  <c r="T90" i="8" s="1"/>
  <c r="S89" i="8"/>
  <c r="R89" i="8"/>
  <c r="Q89" i="8"/>
  <c r="P89" i="8"/>
  <c r="E89" i="8"/>
  <c r="S88" i="8"/>
  <c r="R88" i="8"/>
  <c r="Q88" i="8"/>
  <c r="P88" i="8"/>
  <c r="E88" i="8"/>
  <c r="T88" i="8" s="1"/>
  <c r="S87" i="8"/>
  <c r="R87" i="8"/>
  <c r="Q87" i="8"/>
  <c r="P87" i="8"/>
  <c r="E87" i="8"/>
  <c r="U86" i="8"/>
  <c r="S86" i="8"/>
  <c r="R86" i="8"/>
  <c r="Q86" i="8"/>
  <c r="P86" i="8"/>
  <c r="E86" i="8"/>
  <c r="T86" i="8" s="1"/>
  <c r="V72" i="8"/>
  <c r="O72" i="8"/>
  <c r="N72" i="8"/>
  <c r="M72" i="8"/>
  <c r="L72" i="8"/>
  <c r="K72" i="8"/>
  <c r="J72" i="8"/>
  <c r="I72" i="8"/>
  <c r="S72" i="8" s="1"/>
  <c r="H72" i="8"/>
  <c r="R72" i="8" s="1"/>
  <c r="G72" i="8"/>
  <c r="F72" i="8"/>
  <c r="C72" i="8"/>
  <c r="B72" i="8"/>
  <c r="E72" i="8" s="1"/>
  <c r="V71" i="8"/>
  <c r="O71" i="8"/>
  <c r="N71" i="8"/>
  <c r="M71" i="8"/>
  <c r="L71" i="8"/>
  <c r="K71" i="8"/>
  <c r="J71" i="8"/>
  <c r="I71" i="8"/>
  <c r="H71" i="8"/>
  <c r="R71" i="8" s="1"/>
  <c r="G71" i="8"/>
  <c r="F71" i="8"/>
  <c r="C71" i="8"/>
  <c r="E71" i="8" s="1"/>
  <c r="B71" i="8"/>
  <c r="V70" i="8"/>
  <c r="O70" i="8"/>
  <c r="N70" i="8"/>
  <c r="M70" i="8"/>
  <c r="Q70" i="8" s="1"/>
  <c r="L70" i="8"/>
  <c r="K70" i="8"/>
  <c r="J70" i="8"/>
  <c r="I70" i="8"/>
  <c r="S70" i="8" s="1"/>
  <c r="H70" i="8"/>
  <c r="G70" i="8"/>
  <c r="F70" i="8"/>
  <c r="C70" i="8"/>
  <c r="B70" i="8"/>
  <c r="E70" i="8" s="1"/>
  <c r="T69" i="8"/>
  <c r="S69" i="8"/>
  <c r="R69" i="8"/>
  <c r="Q69" i="8"/>
  <c r="U69" i="8" s="1"/>
  <c r="P69" i="8"/>
  <c r="E69" i="8"/>
  <c r="V67" i="8"/>
  <c r="O67" i="8"/>
  <c r="N67" i="8"/>
  <c r="M67" i="8"/>
  <c r="L67" i="8"/>
  <c r="K67" i="8"/>
  <c r="J67" i="8"/>
  <c r="I67" i="8"/>
  <c r="S67" i="8" s="1"/>
  <c r="H67" i="8"/>
  <c r="G67" i="8"/>
  <c r="F67" i="8"/>
  <c r="C67" i="8"/>
  <c r="B67" i="8"/>
  <c r="E67" i="8" s="1"/>
  <c r="V66" i="8"/>
  <c r="O66" i="8"/>
  <c r="N66" i="8"/>
  <c r="M66" i="8"/>
  <c r="L66" i="8"/>
  <c r="K66" i="8"/>
  <c r="Q66" i="8" s="1"/>
  <c r="J66" i="8"/>
  <c r="I66" i="8"/>
  <c r="S66" i="8" s="1"/>
  <c r="H66" i="8"/>
  <c r="G66" i="8"/>
  <c r="F66" i="8"/>
  <c r="C66" i="8"/>
  <c r="B66" i="8"/>
  <c r="E66" i="8" s="1"/>
  <c r="U65" i="8"/>
  <c r="S65" i="8"/>
  <c r="R65" i="8"/>
  <c r="Q65" i="8"/>
  <c r="P65" i="8"/>
  <c r="E65" i="8"/>
  <c r="T65" i="8" s="1"/>
  <c r="S64" i="8"/>
  <c r="R64" i="8"/>
  <c r="Q64" i="8"/>
  <c r="P64" i="8"/>
  <c r="E64" i="8"/>
  <c r="U64" i="8" s="1"/>
  <c r="U63" i="8"/>
  <c r="S63" i="8"/>
  <c r="R63" i="8"/>
  <c r="Q63" i="8"/>
  <c r="P63" i="8"/>
  <c r="E63" i="8"/>
  <c r="T63" i="8" s="1"/>
  <c r="S62" i="8"/>
  <c r="R62" i="8"/>
  <c r="Q62" i="8"/>
  <c r="P62" i="8"/>
  <c r="E62" i="8"/>
  <c r="U62" i="8" s="1"/>
  <c r="S61" i="8"/>
  <c r="R61" i="8"/>
  <c r="Q61" i="8"/>
  <c r="P61" i="8"/>
  <c r="E61" i="8"/>
  <c r="V59" i="8"/>
  <c r="O59" i="8"/>
  <c r="N59" i="8"/>
  <c r="M59" i="8"/>
  <c r="L59" i="8"/>
  <c r="K59" i="8"/>
  <c r="J59" i="8"/>
  <c r="I59" i="8"/>
  <c r="S59" i="8" s="1"/>
  <c r="H59" i="8"/>
  <c r="G59" i="8"/>
  <c r="F59" i="8"/>
  <c r="C59" i="8"/>
  <c r="B59" i="8"/>
  <c r="E59" i="8" s="1"/>
  <c r="S58" i="8"/>
  <c r="R58" i="8"/>
  <c r="Q58" i="8"/>
  <c r="P58" i="8"/>
  <c r="E58" i="8"/>
  <c r="T58" i="8" s="1"/>
  <c r="S57" i="8"/>
  <c r="R57" i="8"/>
  <c r="Q57" i="8"/>
  <c r="P57" i="8"/>
  <c r="E57" i="8"/>
  <c r="S56" i="8"/>
  <c r="R56" i="8"/>
  <c r="Q56" i="8"/>
  <c r="P56" i="8"/>
  <c r="E56" i="8"/>
  <c r="S55" i="8"/>
  <c r="R55" i="8"/>
  <c r="Q55" i="8"/>
  <c r="P55" i="8"/>
  <c r="E55" i="8"/>
  <c r="V53" i="8"/>
  <c r="O53" i="8"/>
  <c r="N53" i="8"/>
  <c r="M53" i="8"/>
  <c r="L53" i="8"/>
  <c r="K53" i="8"/>
  <c r="J53" i="8"/>
  <c r="I53" i="8"/>
  <c r="H53" i="8"/>
  <c r="R53" i="8" s="1"/>
  <c r="G53" i="8"/>
  <c r="F53" i="8"/>
  <c r="C53" i="8"/>
  <c r="B53" i="8"/>
  <c r="E53" i="8" s="1"/>
  <c r="S52" i="8"/>
  <c r="R52" i="8"/>
  <c r="Q52" i="8"/>
  <c r="P52" i="8"/>
  <c r="E52" i="8"/>
  <c r="S51" i="8"/>
  <c r="R51" i="8"/>
  <c r="Q51" i="8"/>
  <c r="P51" i="8"/>
  <c r="E51" i="8"/>
  <c r="S50" i="8"/>
  <c r="R50" i="8"/>
  <c r="Q50" i="8"/>
  <c r="P50" i="8"/>
  <c r="E50" i="8"/>
  <c r="U49" i="8"/>
  <c r="S49" i="8"/>
  <c r="R49" i="8"/>
  <c r="Q49" i="8"/>
  <c r="P49" i="8"/>
  <c r="E49" i="8"/>
  <c r="T49" i="8" s="1"/>
  <c r="S48" i="8"/>
  <c r="R48" i="8"/>
  <c r="Q48" i="8"/>
  <c r="P48" i="8"/>
  <c r="E48" i="8"/>
  <c r="U48" i="8" s="1"/>
  <c r="U47" i="8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S44" i="8"/>
  <c r="R44" i="8"/>
  <c r="Q44" i="8"/>
  <c r="P44" i="8"/>
  <c r="E44" i="8"/>
  <c r="S43" i="8"/>
  <c r="R43" i="8"/>
  <c r="Q43" i="8"/>
  <c r="P43" i="8"/>
  <c r="E43" i="8"/>
  <c r="T42" i="8"/>
  <c r="S42" i="8"/>
  <c r="R42" i="8"/>
  <c r="Q42" i="8"/>
  <c r="P42" i="8"/>
  <c r="E42" i="8"/>
  <c r="U42" i="8" s="1"/>
  <c r="V40" i="8"/>
  <c r="O40" i="8"/>
  <c r="N40" i="8"/>
  <c r="M40" i="8"/>
  <c r="L40" i="8"/>
  <c r="K40" i="8"/>
  <c r="J40" i="8"/>
  <c r="I40" i="8"/>
  <c r="S40" i="8" s="1"/>
  <c r="H40" i="8"/>
  <c r="G40" i="8"/>
  <c r="F40" i="8"/>
  <c r="C40" i="8"/>
  <c r="B40" i="8"/>
  <c r="E40" i="8" s="1"/>
  <c r="S39" i="8"/>
  <c r="R39" i="8"/>
  <c r="Q39" i="8"/>
  <c r="P39" i="8"/>
  <c r="E39" i="8"/>
  <c r="U38" i="8"/>
  <c r="T38" i="8"/>
  <c r="S38" i="8"/>
  <c r="R38" i="8"/>
  <c r="Q38" i="8"/>
  <c r="P38" i="8"/>
  <c r="E38" i="8"/>
  <c r="U37" i="8"/>
  <c r="S37" i="8"/>
  <c r="R37" i="8"/>
  <c r="Q37" i="8"/>
  <c r="P37" i="8"/>
  <c r="E37" i="8"/>
  <c r="T37" i="8" s="1"/>
  <c r="S36" i="8"/>
  <c r="R36" i="8"/>
  <c r="Q36" i="8"/>
  <c r="P36" i="8"/>
  <c r="E36" i="8"/>
  <c r="U36" i="8" s="1"/>
  <c r="S35" i="8"/>
  <c r="R35" i="8"/>
  <c r="Q35" i="8"/>
  <c r="P35" i="8"/>
  <c r="E35" i="8"/>
  <c r="T35" i="8" s="1"/>
  <c r="V33" i="8"/>
  <c r="O33" i="8"/>
  <c r="N33" i="8"/>
  <c r="M33" i="8"/>
  <c r="L33" i="8"/>
  <c r="K33" i="8"/>
  <c r="J33" i="8"/>
  <c r="I33" i="8"/>
  <c r="S33" i="8" s="1"/>
  <c r="H33" i="8"/>
  <c r="R33" i="8" s="1"/>
  <c r="G33" i="8"/>
  <c r="F33" i="8"/>
  <c r="C33" i="8"/>
  <c r="B33" i="8"/>
  <c r="S32" i="8"/>
  <c r="R32" i="8"/>
  <c r="Q32" i="8"/>
  <c r="P32" i="8"/>
  <c r="E32" i="8"/>
  <c r="V30" i="8"/>
  <c r="O30" i="8"/>
  <c r="N30" i="8"/>
  <c r="M30" i="8"/>
  <c r="Q30" i="8" s="1"/>
  <c r="L30" i="8"/>
  <c r="K30" i="8"/>
  <c r="J30" i="8"/>
  <c r="I30" i="8"/>
  <c r="S30" i="8" s="1"/>
  <c r="H30" i="8"/>
  <c r="R30" i="8" s="1"/>
  <c r="G30" i="8"/>
  <c r="F30" i="8"/>
  <c r="C30" i="8"/>
  <c r="E30" i="8" s="1"/>
  <c r="B30" i="8"/>
  <c r="S29" i="8"/>
  <c r="R29" i="8"/>
  <c r="Q29" i="8"/>
  <c r="P29" i="8"/>
  <c r="E29" i="8"/>
  <c r="T29" i="8" s="1"/>
  <c r="T28" i="8"/>
  <c r="S28" i="8"/>
  <c r="R28" i="8"/>
  <c r="Q28" i="8"/>
  <c r="P28" i="8"/>
  <c r="E28" i="8"/>
  <c r="U28" i="8" s="1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V24" i="8"/>
  <c r="S24" i="8"/>
  <c r="O24" i="8"/>
  <c r="N24" i="8"/>
  <c r="M24" i="8"/>
  <c r="L24" i="8"/>
  <c r="K24" i="8"/>
  <c r="J24" i="8"/>
  <c r="I24" i="8"/>
  <c r="H24" i="8"/>
  <c r="R24" i="8" s="1"/>
  <c r="G24" i="8"/>
  <c r="F24" i="8"/>
  <c r="C24" i="8"/>
  <c r="B24" i="8"/>
  <c r="E24" i="8" s="1"/>
  <c r="U23" i="8"/>
  <c r="S23" i="8"/>
  <c r="R23" i="8"/>
  <c r="Q23" i="8"/>
  <c r="P23" i="8"/>
  <c r="E23" i="8"/>
  <c r="T23" i="8" s="1"/>
  <c r="S22" i="8"/>
  <c r="R22" i="8"/>
  <c r="Q22" i="8"/>
  <c r="P22" i="8"/>
  <c r="E22" i="8"/>
  <c r="U22" i="8" s="1"/>
  <c r="S21" i="8"/>
  <c r="R21" i="8"/>
  <c r="Q21" i="8"/>
  <c r="P21" i="8"/>
  <c r="E21" i="8"/>
  <c r="S20" i="8"/>
  <c r="R20" i="8"/>
  <c r="Q20" i="8"/>
  <c r="P20" i="8"/>
  <c r="E20" i="8"/>
  <c r="S19" i="8"/>
  <c r="R19" i="8"/>
  <c r="Q19" i="8"/>
  <c r="P19" i="8"/>
  <c r="E19" i="8"/>
  <c r="T18" i="8"/>
  <c r="S18" i="8"/>
  <c r="R18" i="8"/>
  <c r="Q18" i="8"/>
  <c r="P18" i="8"/>
  <c r="E18" i="8"/>
  <c r="U18" i="8" s="1"/>
  <c r="S17" i="8"/>
  <c r="R17" i="8"/>
  <c r="Q17" i="8"/>
  <c r="P17" i="8"/>
  <c r="E17" i="8"/>
  <c r="T17" i="8" s="1"/>
  <c r="V15" i="8"/>
  <c r="S15" i="8"/>
  <c r="O15" i="8"/>
  <c r="N15" i="8"/>
  <c r="M15" i="8"/>
  <c r="L15" i="8"/>
  <c r="K15" i="8"/>
  <c r="J15" i="8"/>
  <c r="I15" i="8"/>
  <c r="H15" i="8"/>
  <c r="R15" i="8" s="1"/>
  <c r="G15" i="8"/>
  <c r="F15" i="8"/>
  <c r="C15" i="8"/>
  <c r="B15" i="8"/>
  <c r="S14" i="8"/>
  <c r="R14" i="8"/>
  <c r="Q14" i="8"/>
  <c r="P14" i="8"/>
  <c r="E14" i="8"/>
  <c r="U14" i="8" s="1"/>
  <c r="S13" i="8"/>
  <c r="R13" i="8"/>
  <c r="Q13" i="8"/>
  <c r="P13" i="8"/>
  <c r="E13" i="8"/>
  <c r="T12" i="8"/>
  <c r="S12" i="8"/>
  <c r="R12" i="8"/>
  <c r="Q12" i="8"/>
  <c r="P12" i="8"/>
  <c r="E12" i="8"/>
  <c r="U12" i="8" s="1"/>
  <c r="S11" i="8"/>
  <c r="R11" i="8"/>
  <c r="Q11" i="8"/>
  <c r="P11" i="8"/>
  <c r="E11" i="8"/>
  <c r="T10" i="8"/>
  <c r="S10" i="8"/>
  <c r="R10" i="8"/>
  <c r="Q10" i="8"/>
  <c r="U10" i="8" s="1"/>
  <c r="P10" i="8"/>
  <c r="E10" i="8"/>
  <c r="T9" i="8"/>
  <c r="S9" i="8"/>
  <c r="R9" i="8"/>
  <c r="Q9" i="8"/>
  <c r="P9" i="8"/>
  <c r="E9" i="8"/>
  <c r="U9" i="8" s="1"/>
  <c r="S93" i="7"/>
  <c r="R93" i="7"/>
  <c r="Q93" i="7"/>
  <c r="P93" i="7"/>
  <c r="E93" i="7"/>
  <c r="S92" i="7"/>
  <c r="R92" i="7"/>
  <c r="Q92" i="7"/>
  <c r="P92" i="7"/>
  <c r="E92" i="7"/>
  <c r="U91" i="7"/>
  <c r="T91" i="7"/>
  <c r="S91" i="7"/>
  <c r="R91" i="7"/>
  <c r="Q91" i="7"/>
  <c r="P91" i="7"/>
  <c r="E91" i="7"/>
  <c r="S90" i="7"/>
  <c r="R90" i="7"/>
  <c r="Q90" i="7"/>
  <c r="P90" i="7"/>
  <c r="E90" i="7"/>
  <c r="T89" i="7"/>
  <c r="S89" i="7"/>
  <c r="R89" i="7"/>
  <c r="Q89" i="7"/>
  <c r="P89" i="7"/>
  <c r="E89" i="7"/>
  <c r="U89" i="7" s="1"/>
  <c r="S88" i="7"/>
  <c r="R88" i="7"/>
  <c r="Q88" i="7"/>
  <c r="P88" i="7"/>
  <c r="E88" i="7"/>
  <c r="U87" i="7"/>
  <c r="S87" i="7"/>
  <c r="R87" i="7"/>
  <c r="Q87" i="7"/>
  <c r="P87" i="7"/>
  <c r="E87" i="7"/>
  <c r="T87" i="7" s="1"/>
  <c r="U86" i="7"/>
  <c r="T86" i="7"/>
  <c r="S86" i="7"/>
  <c r="R86" i="7"/>
  <c r="Q86" i="7"/>
  <c r="P86" i="7"/>
  <c r="E86" i="7"/>
  <c r="V72" i="7"/>
  <c r="O72" i="7"/>
  <c r="N72" i="7"/>
  <c r="M72" i="7"/>
  <c r="L72" i="7"/>
  <c r="K72" i="7"/>
  <c r="J72" i="7"/>
  <c r="I72" i="7"/>
  <c r="S72" i="7" s="1"/>
  <c r="H72" i="7"/>
  <c r="R72" i="7" s="1"/>
  <c r="G72" i="7"/>
  <c r="F72" i="7"/>
  <c r="C72" i="7"/>
  <c r="B72" i="7"/>
  <c r="V71" i="7"/>
  <c r="S71" i="7"/>
  <c r="O71" i="7"/>
  <c r="N71" i="7"/>
  <c r="M71" i="7"/>
  <c r="L71" i="7"/>
  <c r="K71" i="7"/>
  <c r="J71" i="7"/>
  <c r="I71" i="7"/>
  <c r="Q71" i="7" s="1"/>
  <c r="H71" i="7"/>
  <c r="R71" i="7" s="1"/>
  <c r="G71" i="7"/>
  <c r="F71" i="7"/>
  <c r="C71" i="7"/>
  <c r="B71" i="7"/>
  <c r="V70" i="7"/>
  <c r="O70" i="7"/>
  <c r="N70" i="7"/>
  <c r="M70" i="7"/>
  <c r="L70" i="7"/>
  <c r="K70" i="7"/>
  <c r="J70" i="7"/>
  <c r="I70" i="7"/>
  <c r="S70" i="7" s="1"/>
  <c r="H70" i="7"/>
  <c r="R70" i="7" s="1"/>
  <c r="G70" i="7"/>
  <c r="F70" i="7"/>
  <c r="C70" i="7"/>
  <c r="B70" i="7"/>
  <c r="S69" i="7"/>
  <c r="R69" i="7"/>
  <c r="Q69" i="7"/>
  <c r="P69" i="7"/>
  <c r="E69" i="7"/>
  <c r="V67" i="7"/>
  <c r="O67" i="7"/>
  <c r="N67" i="7"/>
  <c r="M67" i="7"/>
  <c r="L67" i="7"/>
  <c r="K67" i="7"/>
  <c r="J67" i="7"/>
  <c r="I67" i="7"/>
  <c r="S67" i="7" s="1"/>
  <c r="H67" i="7"/>
  <c r="G67" i="7"/>
  <c r="F67" i="7"/>
  <c r="C67" i="7"/>
  <c r="B67" i="7"/>
  <c r="V66" i="7"/>
  <c r="O66" i="7"/>
  <c r="N66" i="7"/>
  <c r="M66" i="7"/>
  <c r="L66" i="7"/>
  <c r="K66" i="7"/>
  <c r="J66" i="7"/>
  <c r="I66" i="7"/>
  <c r="S66" i="7" s="1"/>
  <c r="H66" i="7"/>
  <c r="R66" i="7" s="1"/>
  <c r="G66" i="7"/>
  <c r="F66" i="7"/>
  <c r="C66" i="7"/>
  <c r="B66" i="7"/>
  <c r="E66" i="7" s="1"/>
  <c r="U65" i="7"/>
  <c r="S65" i="7"/>
  <c r="R65" i="7"/>
  <c r="Q65" i="7"/>
  <c r="P65" i="7"/>
  <c r="E65" i="7"/>
  <c r="T65" i="7" s="1"/>
  <c r="S64" i="7"/>
  <c r="R64" i="7"/>
  <c r="Q64" i="7"/>
  <c r="P64" i="7"/>
  <c r="E64" i="7"/>
  <c r="S63" i="7"/>
  <c r="R63" i="7"/>
  <c r="Q63" i="7"/>
  <c r="P63" i="7"/>
  <c r="E63" i="7"/>
  <c r="S62" i="7"/>
  <c r="R62" i="7"/>
  <c r="Q62" i="7"/>
  <c r="P62" i="7"/>
  <c r="E62" i="7"/>
  <c r="U61" i="7"/>
  <c r="S61" i="7"/>
  <c r="R61" i="7"/>
  <c r="Q61" i="7"/>
  <c r="P61" i="7"/>
  <c r="E61" i="7"/>
  <c r="T61" i="7" s="1"/>
  <c r="V59" i="7"/>
  <c r="O59" i="7"/>
  <c r="N59" i="7"/>
  <c r="M59" i="7"/>
  <c r="L59" i="7"/>
  <c r="K59" i="7"/>
  <c r="J59" i="7"/>
  <c r="I59" i="7"/>
  <c r="S59" i="7" s="1"/>
  <c r="H59" i="7"/>
  <c r="R59" i="7" s="1"/>
  <c r="G59" i="7"/>
  <c r="F59" i="7"/>
  <c r="C59" i="7"/>
  <c r="B59" i="7"/>
  <c r="E59" i="7" s="1"/>
  <c r="S58" i="7"/>
  <c r="R58" i="7"/>
  <c r="Q58" i="7"/>
  <c r="P58" i="7"/>
  <c r="E58" i="7"/>
  <c r="T58" i="7" s="1"/>
  <c r="S57" i="7"/>
  <c r="R57" i="7"/>
  <c r="Q57" i="7"/>
  <c r="P57" i="7"/>
  <c r="E57" i="7"/>
  <c r="U57" i="7" s="1"/>
  <c r="S56" i="7"/>
  <c r="R56" i="7"/>
  <c r="Q56" i="7"/>
  <c r="P56" i="7"/>
  <c r="E56" i="7"/>
  <c r="U56" i="7" s="1"/>
  <c r="U55" i="7"/>
  <c r="S55" i="7"/>
  <c r="R55" i="7"/>
  <c r="Q55" i="7"/>
  <c r="P55" i="7"/>
  <c r="E55" i="7"/>
  <c r="T55" i="7" s="1"/>
  <c r="V53" i="7"/>
  <c r="O53" i="7"/>
  <c r="N53" i="7"/>
  <c r="M53" i="7"/>
  <c r="L53" i="7"/>
  <c r="K53" i="7"/>
  <c r="J53" i="7"/>
  <c r="I53" i="7"/>
  <c r="S53" i="7" s="1"/>
  <c r="H53" i="7"/>
  <c r="R53" i="7" s="1"/>
  <c r="G53" i="7"/>
  <c r="F53" i="7"/>
  <c r="C53" i="7"/>
  <c r="B53" i="7"/>
  <c r="S52" i="7"/>
  <c r="R52" i="7"/>
  <c r="Q52" i="7"/>
  <c r="P52" i="7"/>
  <c r="E52" i="7"/>
  <c r="U51" i="7"/>
  <c r="S51" i="7"/>
  <c r="R51" i="7"/>
  <c r="Q51" i="7"/>
  <c r="P51" i="7"/>
  <c r="E51" i="7"/>
  <c r="T51" i="7" s="1"/>
  <c r="T50" i="7"/>
  <c r="S50" i="7"/>
  <c r="R50" i="7"/>
  <c r="Q50" i="7"/>
  <c r="P50" i="7"/>
  <c r="E50" i="7"/>
  <c r="U50" i="7" s="1"/>
  <c r="S49" i="7"/>
  <c r="R49" i="7"/>
  <c r="Q49" i="7"/>
  <c r="P49" i="7"/>
  <c r="E49" i="7"/>
  <c r="S48" i="7"/>
  <c r="R48" i="7"/>
  <c r="Q48" i="7"/>
  <c r="P48" i="7"/>
  <c r="E48" i="7"/>
  <c r="S47" i="7"/>
  <c r="R47" i="7"/>
  <c r="Q47" i="7"/>
  <c r="P47" i="7"/>
  <c r="E47" i="7"/>
  <c r="S46" i="7"/>
  <c r="R46" i="7"/>
  <c r="Q46" i="7"/>
  <c r="P46" i="7"/>
  <c r="E46" i="7"/>
  <c r="U46" i="7" s="1"/>
  <c r="S45" i="7"/>
  <c r="R45" i="7"/>
  <c r="Q45" i="7"/>
  <c r="P45" i="7"/>
  <c r="E45" i="7"/>
  <c r="T45" i="7" s="1"/>
  <c r="T44" i="7"/>
  <c r="S44" i="7"/>
  <c r="R44" i="7"/>
  <c r="Q44" i="7"/>
  <c r="P44" i="7"/>
  <c r="E44" i="7"/>
  <c r="U44" i="7" s="1"/>
  <c r="U43" i="7"/>
  <c r="S43" i="7"/>
  <c r="R43" i="7"/>
  <c r="Q43" i="7"/>
  <c r="P43" i="7"/>
  <c r="E43" i="7"/>
  <c r="T43" i="7" s="1"/>
  <c r="U42" i="7"/>
  <c r="T42" i="7"/>
  <c r="S42" i="7"/>
  <c r="R42" i="7"/>
  <c r="Q42" i="7"/>
  <c r="P42" i="7"/>
  <c r="E42" i="7"/>
  <c r="V40" i="7"/>
  <c r="S40" i="7"/>
  <c r="O40" i="7"/>
  <c r="N40" i="7"/>
  <c r="M40" i="7"/>
  <c r="L40" i="7"/>
  <c r="K40" i="7"/>
  <c r="J40" i="7"/>
  <c r="I40" i="7"/>
  <c r="H40" i="7"/>
  <c r="R40" i="7" s="1"/>
  <c r="G40" i="7"/>
  <c r="F40" i="7"/>
  <c r="C40" i="7"/>
  <c r="B40" i="7"/>
  <c r="E40" i="7" s="1"/>
  <c r="U39" i="7"/>
  <c r="S39" i="7"/>
  <c r="R39" i="7"/>
  <c r="Q39" i="7"/>
  <c r="P39" i="7"/>
  <c r="E39" i="7"/>
  <c r="T39" i="7" s="1"/>
  <c r="T38" i="7"/>
  <c r="S38" i="7"/>
  <c r="R38" i="7"/>
  <c r="Q38" i="7"/>
  <c r="P38" i="7"/>
  <c r="E38" i="7"/>
  <c r="U38" i="7" s="1"/>
  <c r="S37" i="7"/>
  <c r="R37" i="7"/>
  <c r="Q37" i="7"/>
  <c r="P37" i="7"/>
  <c r="E37" i="7"/>
  <c r="S36" i="7"/>
  <c r="R36" i="7"/>
  <c r="Q36" i="7"/>
  <c r="P36" i="7"/>
  <c r="E36" i="7"/>
  <c r="S35" i="7"/>
  <c r="R35" i="7"/>
  <c r="Q35" i="7"/>
  <c r="P35" i="7"/>
  <c r="E35" i="7"/>
  <c r="V33" i="7"/>
  <c r="O33" i="7"/>
  <c r="N33" i="7"/>
  <c r="M33" i="7"/>
  <c r="L33" i="7"/>
  <c r="K33" i="7"/>
  <c r="J33" i="7"/>
  <c r="I33" i="7"/>
  <c r="H33" i="7"/>
  <c r="R33" i="7" s="1"/>
  <c r="G33" i="7"/>
  <c r="F33" i="7"/>
  <c r="C33" i="7"/>
  <c r="B33" i="7"/>
  <c r="S32" i="7"/>
  <c r="R32" i="7"/>
  <c r="Q32" i="7"/>
  <c r="P32" i="7"/>
  <c r="E32" i="7"/>
  <c r="V30" i="7"/>
  <c r="O30" i="7"/>
  <c r="N30" i="7"/>
  <c r="M30" i="7"/>
  <c r="L30" i="7"/>
  <c r="K30" i="7"/>
  <c r="J30" i="7"/>
  <c r="I30" i="7"/>
  <c r="S30" i="7" s="1"/>
  <c r="H30" i="7"/>
  <c r="R30" i="7" s="1"/>
  <c r="G30" i="7"/>
  <c r="F30" i="7"/>
  <c r="C30" i="7"/>
  <c r="E30" i="7" s="1"/>
  <c r="B30" i="7"/>
  <c r="S29" i="7"/>
  <c r="R29" i="7"/>
  <c r="Q29" i="7"/>
  <c r="U29" i="7" s="1"/>
  <c r="P29" i="7"/>
  <c r="E29" i="7"/>
  <c r="S28" i="7"/>
  <c r="R28" i="7"/>
  <c r="Q28" i="7"/>
  <c r="P28" i="7"/>
  <c r="E28" i="7"/>
  <c r="S27" i="7"/>
  <c r="R27" i="7"/>
  <c r="Q27" i="7"/>
  <c r="P27" i="7"/>
  <c r="E27" i="7"/>
  <c r="S26" i="7"/>
  <c r="R26" i="7"/>
  <c r="Q26" i="7"/>
  <c r="P26" i="7"/>
  <c r="E26" i="7"/>
  <c r="U26" i="7" s="1"/>
  <c r="V24" i="7"/>
  <c r="O24" i="7"/>
  <c r="N24" i="7"/>
  <c r="M24" i="7"/>
  <c r="L24" i="7"/>
  <c r="K24" i="7"/>
  <c r="J24" i="7"/>
  <c r="I24" i="7"/>
  <c r="S24" i="7" s="1"/>
  <c r="H24" i="7"/>
  <c r="G24" i="7"/>
  <c r="F24" i="7"/>
  <c r="C24" i="7"/>
  <c r="B24" i="7"/>
  <c r="S23" i="7"/>
  <c r="R23" i="7"/>
  <c r="Q23" i="7"/>
  <c r="P23" i="7"/>
  <c r="E23" i="7"/>
  <c r="U22" i="7"/>
  <c r="T22" i="7"/>
  <c r="S22" i="7"/>
  <c r="R22" i="7"/>
  <c r="Q22" i="7"/>
  <c r="P22" i="7"/>
  <c r="E22" i="7"/>
  <c r="S21" i="7"/>
  <c r="R21" i="7"/>
  <c r="Q21" i="7"/>
  <c r="P21" i="7"/>
  <c r="E21" i="7"/>
  <c r="U21" i="7" s="1"/>
  <c r="S20" i="7"/>
  <c r="R20" i="7"/>
  <c r="Q20" i="7"/>
  <c r="P20" i="7"/>
  <c r="E20" i="7"/>
  <c r="U20" i="7" s="1"/>
  <c r="U19" i="7"/>
  <c r="S19" i="7"/>
  <c r="R19" i="7"/>
  <c r="Q19" i="7"/>
  <c r="P19" i="7"/>
  <c r="E19" i="7"/>
  <c r="T19" i="7" s="1"/>
  <c r="U18" i="7"/>
  <c r="T18" i="7"/>
  <c r="S18" i="7"/>
  <c r="R18" i="7"/>
  <c r="Q18" i="7"/>
  <c r="P18" i="7"/>
  <c r="E18" i="7"/>
  <c r="U17" i="7"/>
  <c r="T17" i="7"/>
  <c r="S17" i="7"/>
  <c r="R17" i="7"/>
  <c r="Q17" i="7"/>
  <c r="P17" i="7"/>
  <c r="E17" i="7"/>
  <c r="V15" i="7"/>
  <c r="O15" i="7"/>
  <c r="N15" i="7"/>
  <c r="M15" i="7"/>
  <c r="L15" i="7"/>
  <c r="K15" i="7"/>
  <c r="J15" i="7"/>
  <c r="I15" i="7"/>
  <c r="S15" i="7" s="1"/>
  <c r="H15" i="7"/>
  <c r="G15" i="7"/>
  <c r="F15" i="7"/>
  <c r="C15" i="7"/>
  <c r="B15" i="7"/>
  <c r="E15" i="7" s="1"/>
  <c r="S14" i="7"/>
  <c r="R14" i="7"/>
  <c r="Q14" i="7"/>
  <c r="P14" i="7"/>
  <c r="E14" i="7"/>
  <c r="U14" i="7" s="1"/>
  <c r="U13" i="7"/>
  <c r="S13" i="7"/>
  <c r="R13" i="7"/>
  <c r="Q13" i="7"/>
  <c r="P13" i="7"/>
  <c r="E13" i="7"/>
  <c r="T13" i="7" s="1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U10" i="7" s="1"/>
  <c r="T9" i="7"/>
  <c r="S9" i="7"/>
  <c r="R9" i="7"/>
  <c r="Q9" i="7"/>
  <c r="P9" i="7"/>
  <c r="E9" i="7"/>
  <c r="U9" i="7" s="1"/>
  <c r="S93" i="6"/>
  <c r="R93" i="6"/>
  <c r="Q93" i="6"/>
  <c r="P93" i="6"/>
  <c r="E93" i="6"/>
  <c r="U93" i="6" s="1"/>
  <c r="S92" i="6"/>
  <c r="R92" i="6"/>
  <c r="Q92" i="6"/>
  <c r="P92" i="6"/>
  <c r="E92" i="6"/>
  <c r="T92" i="6" s="1"/>
  <c r="U91" i="6"/>
  <c r="S91" i="6"/>
  <c r="R91" i="6"/>
  <c r="Q91" i="6"/>
  <c r="P91" i="6"/>
  <c r="E91" i="6"/>
  <c r="T91" i="6" s="1"/>
  <c r="U90" i="6"/>
  <c r="T90" i="6"/>
  <c r="S90" i="6"/>
  <c r="R90" i="6"/>
  <c r="Q90" i="6"/>
  <c r="P90" i="6"/>
  <c r="E90" i="6"/>
  <c r="S89" i="6"/>
  <c r="R89" i="6"/>
  <c r="Q89" i="6"/>
  <c r="P89" i="6"/>
  <c r="E89" i="6"/>
  <c r="S88" i="6"/>
  <c r="R88" i="6"/>
  <c r="Q88" i="6"/>
  <c r="P88" i="6"/>
  <c r="E88" i="6"/>
  <c r="U87" i="6"/>
  <c r="S87" i="6"/>
  <c r="R87" i="6"/>
  <c r="Q87" i="6"/>
  <c r="P87" i="6"/>
  <c r="E87" i="6"/>
  <c r="T87" i="6" s="1"/>
  <c r="U86" i="6"/>
  <c r="T86" i="6"/>
  <c r="S86" i="6"/>
  <c r="R86" i="6"/>
  <c r="Q86" i="6"/>
  <c r="P86" i="6"/>
  <c r="E86" i="6"/>
  <c r="V72" i="6"/>
  <c r="O72" i="6"/>
  <c r="N72" i="6"/>
  <c r="M72" i="6"/>
  <c r="L72" i="6"/>
  <c r="K72" i="6"/>
  <c r="J72" i="6"/>
  <c r="I72" i="6"/>
  <c r="H72" i="6"/>
  <c r="R72" i="6" s="1"/>
  <c r="G72" i="6"/>
  <c r="F72" i="6"/>
  <c r="C72" i="6"/>
  <c r="B72" i="6"/>
  <c r="V71" i="6"/>
  <c r="O71" i="6"/>
  <c r="N71" i="6"/>
  <c r="M71" i="6"/>
  <c r="L71" i="6"/>
  <c r="K71" i="6"/>
  <c r="J71" i="6"/>
  <c r="I71" i="6"/>
  <c r="S71" i="6" s="1"/>
  <c r="H71" i="6"/>
  <c r="R71" i="6" s="1"/>
  <c r="G71" i="6"/>
  <c r="F71" i="6"/>
  <c r="C71" i="6"/>
  <c r="B71" i="6"/>
  <c r="V70" i="6"/>
  <c r="O70" i="6"/>
  <c r="N70" i="6"/>
  <c r="M70" i="6"/>
  <c r="L70" i="6"/>
  <c r="K70" i="6"/>
  <c r="Q70" i="6" s="1"/>
  <c r="J70" i="6"/>
  <c r="I70" i="6"/>
  <c r="S70" i="6" s="1"/>
  <c r="H70" i="6"/>
  <c r="G70" i="6"/>
  <c r="F70" i="6"/>
  <c r="C70" i="6"/>
  <c r="B70" i="6"/>
  <c r="T69" i="6"/>
  <c r="S69" i="6"/>
  <c r="R69" i="6"/>
  <c r="Q69" i="6"/>
  <c r="P69" i="6"/>
  <c r="E69" i="6"/>
  <c r="U69" i="6" s="1"/>
  <c r="V67" i="6"/>
  <c r="O67" i="6"/>
  <c r="N67" i="6"/>
  <c r="M67" i="6"/>
  <c r="L67" i="6"/>
  <c r="K67" i="6"/>
  <c r="J67" i="6"/>
  <c r="I67" i="6"/>
  <c r="S67" i="6" s="1"/>
  <c r="H67" i="6"/>
  <c r="G67" i="6"/>
  <c r="F67" i="6"/>
  <c r="C67" i="6"/>
  <c r="B67" i="6"/>
  <c r="V66" i="6"/>
  <c r="O66" i="6"/>
  <c r="N66" i="6"/>
  <c r="M66" i="6"/>
  <c r="L66" i="6"/>
  <c r="K66" i="6"/>
  <c r="J66" i="6"/>
  <c r="I66" i="6"/>
  <c r="S66" i="6" s="1"/>
  <c r="H66" i="6"/>
  <c r="R66" i="6" s="1"/>
  <c r="G66" i="6"/>
  <c r="F66" i="6"/>
  <c r="C66" i="6"/>
  <c r="B66" i="6"/>
  <c r="S65" i="6"/>
  <c r="R65" i="6"/>
  <c r="Q65" i="6"/>
  <c r="P65" i="6"/>
  <c r="E65" i="6"/>
  <c r="U65" i="6" s="1"/>
  <c r="S64" i="6"/>
  <c r="R64" i="6"/>
  <c r="Q64" i="6"/>
  <c r="P64" i="6"/>
  <c r="E64" i="6"/>
  <c r="U64" i="6" s="1"/>
  <c r="S63" i="6"/>
  <c r="R63" i="6"/>
  <c r="Q63" i="6"/>
  <c r="P63" i="6"/>
  <c r="E63" i="6"/>
  <c r="T63" i="6" s="1"/>
  <c r="S62" i="6"/>
  <c r="R62" i="6"/>
  <c r="Q62" i="6"/>
  <c r="P62" i="6"/>
  <c r="E62" i="6"/>
  <c r="T62" i="6" s="1"/>
  <c r="U61" i="6"/>
  <c r="T61" i="6"/>
  <c r="S61" i="6"/>
  <c r="R61" i="6"/>
  <c r="Q61" i="6"/>
  <c r="P61" i="6"/>
  <c r="E61" i="6"/>
  <c r="V59" i="6"/>
  <c r="O59" i="6"/>
  <c r="N59" i="6"/>
  <c r="M59" i="6"/>
  <c r="L59" i="6"/>
  <c r="K59" i="6"/>
  <c r="J59" i="6"/>
  <c r="I59" i="6"/>
  <c r="S59" i="6" s="1"/>
  <c r="H59" i="6"/>
  <c r="R59" i="6" s="1"/>
  <c r="G59" i="6"/>
  <c r="F59" i="6"/>
  <c r="C59" i="6"/>
  <c r="B59" i="6"/>
  <c r="E59" i="6" s="1"/>
  <c r="U58" i="6"/>
  <c r="T58" i="6"/>
  <c r="S58" i="6"/>
  <c r="R58" i="6"/>
  <c r="Q58" i="6"/>
  <c r="P58" i="6"/>
  <c r="E58" i="6"/>
  <c r="S57" i="6"/>
  <c r="R57" i="6"/>
  <c r="Q57" i="6"/>
  <c r="P57" i="6"/>
  <c r="E57" i="6"/>
  <c r="U57" i="6" s="1"/>
  <c r="S56" i="6"/>
  <c r="R56" i="6"/>
  <c r="Q56" i="6"/>
  <c r="P56" i="6"/>
  <c r="E56" i="6"/>
  <c r="U56" i="6" s="1"/>
  <c r="S55" i="6"/>
  <c r="R55" i="6"/>
  <c r="Q55" i="6"/>
  <c r="P55" i="6"/>
  <c r="E55" i="6"/>
  <c r="U55" i="6" s="1"/>
  <c r="V53" i="6"/>
  <c r="O53" i="6"/>
  <c r="N53" i="6"/>
  <c r="M53" i="6"/>
  <c r="L53" i="6"/>
  <c r="K53" i="6"/>
  <c r="J53" i="6"/>
  <c r="I53" i="6"/>
  <c r="S53" i="6" s="1"/>
  <c r="H53" i="6"/>
  <c r="R53" i="6" s="1"/>
  <c r="G53" i="6"/>
  <c r="F53" i="6"/>
  <c r="C53" i="6"/>
  <c r="B53" i="6"/>
  <c r="S52" i="6"/>
  <c r="R52" i="6"/>
  <c r="Q52" i="6"/>
  <c r="P52" i="6"/>
  <c r="E52" i="6"/>
  <c r="U52" i="6" s="1"/>
  <c r="S51" i="6"/>
  <c r="R51" i="6"/>
  <c r="Q51" i="6"/>
  <c r="P51" i="6"/>
  <c r="E51" i="6"/>
  <c r="U51" i="6" s="1"/>
  <c r="U50" i="6"/>
  <c r="T50" i="6"/>
  <c r="S50" i="6"/>
  <c r="R50" i="6"/>
  <c r="Q50" i="6"/>
  <c r="P50" i="6"/>
  <c r="E50" i="6"/>
  <c r="U49" i="6"/>
  <c r="T49" i="6"/>
  <c r="S49" i="6"/>
  <c r="R49" i="6"/>
  <c r="Q49" i="6"/>
  <c r="P49" i="6"/>
  <c r="E49" i="6"/>
  <c r="S48" i="6"/>
  <c r="R48" i="6"/>
  <c r="Q48" i="6"/>
  <c r="P48" i="6"/>
  <c r="E48" i="6"/>
  <c r="U48" i="6" s="1"/>
  <c r="S47" i="6"/>
  <c r="R47" i="6"/>
  <c r="Q47" i="6"/>
  <c r="P47" i="6"/>
  <c r="E47" i="6"/>
  <c r="T47" i="6" s="1"/>
  <c r="S46" i="6"/>
  <c r="R46" i="6"/>
  <c r="Q46" i="6"/>
  <c r="P46" i="6"/>
  <c r="E46" i="6"/>
  <c r="T46" i="6" s="1"/>
  <c r="S45" i="6"/>
  <c r="R45" i="6"/>
  <c r="Q45" i="6"/>
  <c r="P45" i="6"/>
  <c r="E45" i="6"/>
  <c r="U45" i="6" s="1"/>
  <c r="S44" i="6"/>
  <c r="R44" i="6"/>
  <c r="Q44" i="6"/>
  <c r="P44" i="6"/>
  <c r="E44" i="6"/>
  <c r="U44" i="6" s="1"/>
  <c r="T43" i="6"/>
  <c r="S43" i="6"/>
  <c r="R43" i="6"/>
  <c r="Q43" i="6"/>
  <c r="P43" i="6"/>
  <c r="E43" i="6"/>
  <c r="T42" i="6"/>
  <c r="S42" i="6"/>
  <c r="R42" i="6"/>
  <c r="Q42" i="6"/>
  <c r="P42" i="6"/>
  <c r="E42" i="6"/>
  <c r="U42" i="6" s="1"/>
  <c r="V40" i="6"/>
  <c r="O40" i="6"/>
  <c r="N40" i="6"/>
  <c r="M40" i="6"/>
  <c r="L40" i="6"/>
  <c r="K40" i="6"/>
  <c r="J40" i="6"/>
  <c r="I40" i="6"/>
  <c r="S40" i="6" s="1"/>
  <c r="H40" i="6"/>
  <c r="R40" i="6" s="1"/>
  <c r="G40" i="6"/>
  <c r="F40" i="6"/>
  <c r="C40" i="6"/>
  <c r="B40" i="6"/>
  <c r="S39" i="6"/>
  <c r="R39" i="6"/>
  <c r="Q39" i="6"/>
  <c r="P39" i="6"/>
  <c r="E39" i="6"/>
  <c r="U39" i="6" s="1"/>
  <c r="U38" i="6"/>
  <c r="S38" i="6"/>
  <c r="R38" i="6"/>
  <c r="Q38" i="6"/>
  <c r="P38" i="6"/>
  <c r="E38" i="6"/>
  <c r="U37" i="6"/>
  <c r="T37" i="6"/>
  <c r="S37" i="6"/>
  <c r="R37" i="6"/>
  <c r="Q37" i="6"/>
  <c r="P37" i="6"/>
  <c r="E37" i="6"/>
  <c r="T36" i="6"/>
  <c r="S36" i="6"/>
  <c r="R36" i="6"/>
  <c r="Q36" i="6"/>
  <c r="P36" i="6"/>
  <c r="E36" i="6"/>
  <c r="U36" i="6" s="1"/>
  <c r="S35" i="6"/>
  <c r="R35" i="6"/>
  <c r="Q35" i="6"/>
  <c r="P35" i="6"/>
  <c r="E35" i="6"/>
  <c r="V33" i="6"/>
  <c r="S33" i="6"/>
  <c r="O33" i="6"/>
  <c r="N33" i="6"/>
  <c r="M33" i="6"/>
  <c r="L33" i="6"/>
  <c r="K33" i="6"/>
  <c r="J33" i="6"/>
  <c r="I33" i="6"/>
  <c r="Q33" i="6" s="1"/>
  <c r="H33" i="6"/>
  <c r="R33" i="6" s="1"/>
  <c r="G33" i="6"/>
  <c r="F33" i="6"/>
  <c r="C33" i="6"/>
  <c r="B33" i="6"/>
  <c r="E33" i="6" s="1"/>
  <c r="S32" i="6"/>
  <c r="R32" i="6"/>
  <c r="Q32" i="6"/>
  <c r="P32" i="6"/>
  <c r="E32" i="6"/>
  <c r="V30" i="6"/>
  <c r="R30" i="6"/>
  <c r="O30" i="6"/>
  <c r="N30" i="6"/>
  <c r="M30" i="6"/>
  <c r="Q30" i="6" s="1"/>
  <c r="L30" i="6"/>
  <c r="K30" i="6"/>
  <c r="J30" i="6"/>
  <c r="I30" i="6"/>
  <c r="S30" i="6" s="1"/>
  <c r="H30" i="6"/>
  <c r="G30" i="6"/>
  <c r="F30" i="6"/>
  <c r="C30" i="6"/>
  <c r="E30" i="6" s="1"/>
  <c r="B30" i="6"/>
  <c r="S29" i="6"/>
  <c r="R29" i="6"/>
  <c r="Q29" i="6"/>
  <c r="P29" i="6"/>
  <c r="E29" i="6"/>
  <c r="T29" i="6" s="1"/>
  <c r="T28" i="6"/>
  <c r="S28" i="6"/>
  <c r="R28" i="6"/>
  <c r="Q28" i="6"/>
  <c r="P28" i="6"/>
  <c r="E28" i="6"/>
  <c r="U28" i="6" s="1"/>
  <c r="U27" i="6"/>
  <c r="S27" i="6"/>
  <c r="R27" i="6"/>
  <c r="Q27" i="6"/>
  <c r="P27" i="6"/>
  <c r="E27" i="6"/>
  <c r="T27" i="6" s="1"/>
  <c r="S26" i="6"/>
  <c r="R26" i="6"/>
  <c r="Q26" i="6"/>
  <c r="P26" i="6"/>
  <c r="E26" i="6"/>
  <c r="U26" i="6" s="1"/>
  <c r="V24" i="6"/>
  <c r="S24" i="6"/>
  <c r="O24" i="6"/>
  <c r="N24" i="6"/>
  <c r="M24" i="6"/>
  <c r="L24" i="6"/>
  <c r="K24" i="6"/>
  <c r="J24" i="6"/>
  <c r="I24" i="6"/>
  <c r="H24" i="6"/>
  <c r="R24" i="6" s="1"/>
  <c r="G24" i="6"/>
  <c r="F24" i="6"/>
  <c r="C24" i="6"/>
  <c r="B24" i="6"/>
  <c r="E24" i="6" s="1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U21" i="6" s="1"/>
  <c r="S20" i="6"/>
  <c r="R20" i="6"/>
  <c r="Q20" i="6"/>
  <c r="P20" i="6"/>
  <c r="E20" i="6"/>
  <c r="T20" i="6" s="1"/>
  <c r="T19" i="6"/>
  <c r="S19" i="6"/>
  <c r="R19" i="6"/>
  <c r="Q19" i="6"/>
  <c r="P19" i="6"/>
  <c r="E19" i="6"/>
  <c r="U18" i="6"/>
  <c r="T18" i="6"/>
  <c r="S18" i="6"/>
  <c r="R18" i="6"/>
  <c r="Q18" i="6"/>
  <c r="P18" i="6"/>
  <c r="E18" i="6"/>
  <c r="T17" i="6"/>
  <c r="S17" i="6"/>
  <c r="R17" i="6"/>
  <c r="Q17" i="6"/>
  <c r="P17" i="6"/>
  <c r="E17" i="6"/>
  <c r="U17" i="6" s="1"/>
  <c r="V15" i="6"/>
  <c r="S15" i="6"/>
  <c r="O15" i="6"/>
  <c r="N15" i="6"/>
  <c r="M15" i="6"/>
  <c r="L15" i="6"/>
  <c r="K15" i="6"/>
  <c r="J15" i="6"/>
  <c r="I15" i="6"/>
  <c r="H15" i="6"/>
  <c r="R15" i="6" s="1"/>
  <c r="G15" i="6"/>
  <c r="F15" i="6"/>
  <c r="C15" i="6"/>
  <c r="B15" i="6"/>
  <c r="E15" i="6" s="1"/>
  <c r="S14" i="6"/>
  <c r="R14" i="6"/>
  <c r="Q14" i="6"/>
  <c r="P14" i="6"/>
  <c r="E14" i="6"/>
  <c r="U14" i="6" s="1"/>
  <c r="S13" i="6"/>
  <c r="R13" i="6"/>
  <c r="Q13" i="6"/>
  <c r="P13" i="6"/>
  <c r="E13" i="6"/>
  <c r="U13" i="6" s="1"/>
  <c r="S12" i="6"/>
  <c r="R12" i="6"/>
  <c r="Q12" i="6"/>
  <c r="P12" i="6"/>
  <c r="E12" i="6"/>
  <c r="U12" i="6" s="1"/>
  <c r="S11" i="6"/>
  <c r="R11" i="6"/>
  <c r="Q11" i="6"/>
  <c r="P11" i="6"/>
  <c r="E11" i="6"/>
  <c r="T11" i="6" s="1"/>
  <c r="U10" i="6"/>
  <c r="S10" i="6"/>
  <c r="R10" i="6"/>
  <c r="Q10" i="6"/>
  <c r="P10" i="6"/>
  <c r="E10" i="6"/>
  <c r="T10" i="6" s="1"/>
  <c r="U9" i="6"/>
  <c r="T9" i="6"/>
  <c r="S9" i="6"/>
  <c r="R9" i="6"/>
  <c r="Q9" i="6"/>
  <c r="P9" i="6"/>
  <c r="E9" i="6"/>
  <c r="T93" i="5"/>
  <c r="S93" i="5"/>
  <c r="R93" i="5"/>
  <c r="Q93" i="5"/>
  <c r="P93" i="5"/>
  <c r="E93" i="5"/>
  <c r="U93" i="5" s="1"/>
  <c r="S92" i="5"/>
  <c r="R92" i="5"/>
  <c r="Q92" i="5"/>
  <c r="P92" i="5"/>
  <c r="E92" i="5"/>
  <c r="U92" i="5" s="1"/>
  <c r="S91" i="5"/>
  <c r="R91" i="5"/>
  <c r="Q91" i="5"/>
  <c r="P91" i="5"/>
  <c r="E91" i="5"/>
  <c r="U91" i="5" s="1"/>
  <c r="U90" i="5"/>
  <c r="S90" i="5"/>
  <c r="R90" i="5"/>
  <c r="Q90" i="5"/>
  <c r="P90" i="5"/>
  <c r="E90" i="5"/>
  <c r="T90" i="5" s="1"/>
  <c r="T89" i="5"/>
  <c r="S89" i="5"/>
  <c r="R89" i="5"/>
  <c r="Q89" i="5"/>
  <c r="P89" i="5"/>
  <c r="E89" i="5"/>
  <c r="U89" i="5" s="1"/>
  <c r="U88" i="5"/>
  <c r="S88" i="5"/>
  <c r="R88" i="5"/>
  <c r="Q88" i="5"/>
  <c r="P88" i="5"/>
  <c r="E88" i="5"/>
  <c r="T88" i="5" s="1"/>
  <c r="S87" i="5"/>
  <c r="R87" i="5"/>
  <c r="Q87" i="5"/>
  <c r="P87" i="5"/>
  <c r="E87" i="5"/>
  <c r="U87" i="5" s="1"/>
  <c r="U86" i="5"/>
  <c r="T86" i="5"/>
  <c r="S86" i="5"/>
  <c r="R86" i="5"/>
  <c r="Q86" i="5"/>
  <c r="P86" i="5"/>
  <c r="E86" i="5"/>
  <c r="V72" i="5"/>
  <c r="O72" i="5"/>
  <c r="N72" i="5"/>
  <c r="M72" i="5"/>
  <c r="L72" i="5"/>
  <c r="K72" i="5"/>
  <c r="J72" i="5"/>
  <c r="I72" i="5"/>
  <c r="S72" i="5" s="1"/>
  <c r="H72" i="5"/>
  <c r="R72" i="5" s="1"/>
  <c r="G72" i="5"/>
  <c r="F72" i="5"/>
  <c r="C72" i="5"/>
  <c r="B72" i="5"/>
  <c r="V71" i="5"/>
  <c r="O71" i="5"/>
  <c r="N71" i="5"/>
  <c r="M71" i="5"/>
  <c r="L71" i="5"/>
  <c r="K71" i="5"/>
  <c r="J71" i="5"/>
  <c r="I71" i="5"/>
  <c r="S71" i="5" s="1"/>
  <c r="H71" i="5"/>
  <c r="R71" i="5" s="1"/>
  <c r="G71" i="5"/>
  <c r="F71" i="5"/>
  <c r="C71" i="5"/>
  <c r="B71" i="5"/>
  <c r="E71" i="5" s="1"/>
  <c r="V70" i="5"/>
  <c r="O70" i="5"/>
  <c r="N70" i="5"/>
  <c r="M70" i="5"/>
  <c r="L70" i="5"/>
  <c r="K70" i="5"/>
  <c r="J70" i="5"/>
  <c r="I70" i="5"/>
  <c r="S70" i="5" s="1"/>
  <c r="H70" i="5"/>
  <c r="R70" i="5" s="1"/>
  <c r="G70" i="5"/>
  <c r="F70" i="5"/>
  <c r="E70" i="5"/>
  <c r="C70" i="5"/>
  <c r="B70" i="5"/>
  <c r="U69" i="5"/>
  <c r="T69" i="5"/>
  <c r="S69" i="5"/>
  <c r="R69" i="5"/>
  <c r="Q69" i="5"/>
  <c r="P69" i="5"/>
  <c r="E69" i="5"/>
  <c r="V67" i="5"/>
  <c r="O67" i="5"/>
  <c r="N67" i="5"/>
  <c r="M67" i="5"/>
  <c r="L67" i="5"/>
  <c r="K67" i="5"/>
  <c r="J67" i="5"/>
  <c r="I67" i="5"/>
  <c r="H67" i="5"/>
  <c r="R67" i="5" s="1"/>
  <c r="G67" i="5"/>
  <c r="F67" i="5"/>
  <c r="C67" i="5"/>
  <c r="B67" i="5"/>
  <c r="V66" i="5"/>
  <c r="O66" i="5"/>
  <c r="N66" i="5"/>
  <c r="M66" i="5"/>
  <c r="L66" i="5"/>
  <c r="K66" i="5"/>
  <c r="J66" i="5"/>
  <c r="I66" i="5"/>
  <c r="S66" i="5" s="1"/>
  <c r="H66" i="5"/>
  <c r="R66" i="5" s="1"/>
  <c r="G66" i="5"/>
  <c r="F66" i="5"/>
  <c r="C66" i="5"/>
  <c r="B66" i="5"/>
  <c r="E66" i="5" s="1"/>
  <c r="S65" i="5"/>
  <c r="R65" i="5"/>
  <c r="Q65" i="5"/>
  <c r="P65" i="5"/>
  <c r="E65" i="5"/>
  <c r="U65" i="5" s="1"/>
  <c r="S64" i="5"/>
  <c r="R64" i="5"/>
  <c r="Q64" i="5"/>
  <c r="P64" i="5"/>
  <c r="E64" i="5"/>
  <c r="U64" i="5" s="1"/>
  <c r="S63" i="5"/>
  <c r="R63" i="5"/>
  <c r="Q63" i="5"/>
  <c r="P63" i="5"/>
  <c r="E63" i="5"/>
  <c r="U63" i="5" s="1"/>
  <c r="S62" i="5"/>
  <c r="R62" i="5"/>
  <c r="Q62" i="5"/>
  <c r="P62" i="5"/>
  <c r="E62" i="5"/>
  <c r="U62" i="5" s="1"/>
  <c r="S61" i="5"/>
  <c r="R61" i="5"/>
  <c r="Q61" i="5"/>
  <c r="P61" i="5"/>
  <c r="E61" i="5"/>
  <c r="U61" i="5" s="1"/>
  <c r="V59" i="5"/>
  <c r="O59" i="5"/>
  <c r="N59" i="5"/>
  <c r="M59" i="5"/>
  <c r="L59" i="5"/>
  <c r="K59" i="5"/>
  <c r="J59" i="5"/>
  <c r="I59" i="5"/>
  <c r="H59" i="5"/>
  <c r="G59" i="5"/>
  <c r="F59" i="5"/>
  <c r="C59" i="5"/>
  <c r="B59" i="5"/>
  <c r="E59" i="5" s="1"/>
  <c r="S58" i="5"/>
  <c r="R58" i="5"/>
  <c r="Q58" i="5"/>
  <c r="P58" i="5"/>
  <c r="E58" i="5"/>
  <c r="T58" i="5" s="1"/>
  <c r="S57" i="5"/>
  <c r="R57" i="5"/>
  <c r="Q57" i="5"/>
  <c r="P57" i="5"/>
  <c r="E57" i="5"/>
  <c r="T57" i="5" s="1"/>
  <c r="T56" i="5"/>
  <c r="S56" i="5"/>
  <c r="R56" i="5"/>
  <c r="Q56" i="5"/>
  <c r="P56" i="5"/>
  <c r="E56" i="5"/>
  <c r="U56" i="5" s="1"/>
  <c r="S55" i="5"/>
  <c r="R55" i="5"/>
  <c r="Q55" i="5"/>
  <c r="P55" i="5"/>
  <c r="E55" i="5"/>
  <c r="T55" i="5" s="1"/>
  <c r="V53" i="5"/>
  <c r="O53" i="5"/>
  <c r="N53" i="5"/>
  <c r="M53" i="5"/>
  <c r="L53" i="5"/>
  <c r="K53" i="5"/>
  <c r="J53" i="5"/>
  <c r="I53" i="5"/>
  <c r="S53" i="5" s="1"/>
  <c r="H53" i="5"/>
  <c r="R53" i="5" s="1"/>
  <c r="G53" i="5"/>
  <c r="F53" i="5"/>
  <c r="C53" i="5"/>
  <c r="B53" i="5"/>
  <c r="E53" i="5" s="1"/>
  <c r="S52" i="5"/>
  <c r="R52" i="5"/>
  <c r="Q52" i="5"/>
  <c r="P52" i="5"/>
  <c r="E52" i="5"/>
  <c r="U52" i="5" s="1"/>
  <c r="U51" i="5"/>
  <c r="S51" i="5"/>
  <c r="R51" i="5"/>
  <c r="Q51" i="5"/>
  <c r="P51" i="5"/>
  <c r="E51" i="5"/>
  <c r="T51" i="5" s="1"/>
  <c r="S50" i="5"/>
  <c r="R50" i="5"/>
  <c r="Q50" i="5"/>
  <c r="P50" i="5"/>
  <c r="E50" i="5"/>
  <c r="U50" i="5" s="1"/>
  <c r="S49" i="5"/>
  <c r="R49" i="5"/>
  <c r="Q49" i="5"/>
  <c r="P49" i="5"/>
  <c r="E49" i="5"/>
  <c r="U49" i="5" s="1"/>
  <c r="T48" i="5"/>
  <c r="S48" i="5"/>
  <c r="R48" i="5"/>
  <c r="Q48" i="5"/>
  <c r="P48" i="5"/>
  <c r="E48" i="5"/>
  <c r="U48" i="5" s="1"/>
  <c r="S47" i="5"/>
  <c r="R47" i="5"/>
  <c r="Q47" i="5"/>
  <c r="P47" i="5"/>
  <c r="E47" i="5"/>
  <c r="U47" i="5" s="1"/>
  <c r="U46" i="5"/>
  <c r="T46" i="5"/>
  <c r="S46" i="5"/>
  <c r="R46" i="5"/>
  <c r="Q46" i="5"/>
  <c r="P46" i="5"/>
  <c r="E46" i="5"/>
  <c r="S45" i="5"/>
  <c r="R45" i="5"/>
  <c r="Q45" i="5"/>
  <c r="P45" i="5"/>
  <c r="E45" i="5"/>
  <c r="T45" i="5" s="1"/>
  <c r="T44" i="5"/>
  <c r="S44" i="5"/>
  <c r="R44" i="5"/>
  <c r="Q44" i="5"/>
  <c r="P44" i="5"/>
  <c r="E44" i="5"/>
  <c r="U44" i="5" s="1"/>
  <c r="U43" i="5"/>
  <c r="S43" i="5"/>
  <c r="R43" i="5"/>
  <c r="Q43" i="5"/>
  <c r="P43" i="5"/>
  <c r="E43" i="5"/>
  <c r="S42" i="5"/>
  <c r="R42" i="5"/>
  <c r="Q42" i="5"/>
  <c r="P42" i="5"/>
  <c r="E42" i="5"/>
  <c r="U42" i="5" s="1"/>
  <c r="V40" i="5"/>
  <c r="S40" i="5"/>
  <c r="O40" i="5"/>
  <c r="N40" i="5"/>
  <c r="M40" i="5"/>
  <c r="L40" i="5"/>
  <c r="K40" i="5"/>
  <c r="J40" i="5"/>
  <c r="I40" i="5"/>
  <c r="H40" i="5"/>
  <c r="R40" i="5" s="1"/>
  <c r="G40" i="5"/>
  <c r="F40" i="5"/>
  <c r="C40" i="5"/>
  <c r="B40" i="5"/>
  <c r="E40" i="5" s="1"/>
  <c r="S39" i="5"/>
  <c r="R39" i="5"/>
  <c r="Q39" i="5"/>
  <c r="P39" i="5"/>
  <c r="E39" i="5"/>
  <c r="T39" i="5" s="1"/>
  <c r="U38" i="5"/>
  <c r="S38" i="5"/>
  <c r="R38" i="5"/>
  <c r="Q38" i="5"/>
  <c r="P38" i="5"/>
  <c r="E38" i="5"/>
  <c r="T38" i="5" s="1"/>
  <c r="U37" i="5"/>
  <c r="T37" i="5"/>
  <c r="S37" i="5"/>
  <c r="R37" i="5"/>
  <c r="Q37" i="5"/>
  <c r="P37" i="5"/>
  <c r="E37" i="5"/>
  <c r="S36" i="5"/>
  <c r="R36" i="5"/>
  <c r="Q36" i="5"/>
  <c r="P36" i="5"/>
  <c r="E36" i="5"/>
  <c r="U36" i="5" s="1"/>
  <c r="T35" i="5"/>
  <c r="S35" i="5"/>
  <c r="R35" i="5"/>
  <c r="Q35" i="5"/>
  <c r="P35" i="5"/>
  <c r="E35" i="5"/>
  <c r="V33" i="5"/>
  <c r="O33" i="5"/>
  <c r="N33" i="5"/>
  <c r="M33" i="5"/>
  <c r="L33" i="5"/>
  <c r="K33" i="5"/>
  <c r="J33" i="5"/>
  <c r="I33" i="5"/>
  <c r="S33" i="5" s="1"/>
  <c r="H33" i="5"/>
  <c r="R33" i="5" s="1"/>
  <c r="G33" i="5"/>
  <c r="F33" i="5"/>
  <c r="C33" i="5"/>
  <c r="B33" i="5"/>
  <c r="S32" i="5"/>
  <c r="R32" i="5"/>
  <c r="Q32" i="5"/>
  <c r="U32" i="5" s="1"/>
  <c r="P32" i="5"/>
  <c r="T32" i="5" s="1"/>
  <c r="E32" i="5"/>
  <c r="V30" i="5"/>
  <c r="O30" i="5"/>
  <c r="N30" i="5"/>
  <c r="M30" i="5"/>
  <c r="L30" i="5"/>
  <c r="K30" i="5"/>
  <c r="J30" i="5"/>
  <c r="I30" i="5"/>
  <c r="S30" i="5" s="1"/>
  <c r="H30" i="5"/>
  <c r="R30" i="5" s="1"/>
  <c r="G30" i="5"/>
  <c r="F30" i="5"/>
  <c r="C30" i="5"/>
  <c r="B30" i="5"/>
  <c r="E30" i="5" s="1"/>
  <c r="U29" i="5"/>
  <c r="S29" i="5"/>
  <c r="R29" i="5"/>
  <c r="Q29" i="5"/>
  <c r="P29" i="5"/>
  <c r="E29" i="5"/>
  <c r="T29" i="5" s="1"/>
  <c r="U28" i="5"/>
  <c r="T28" i="5"/>
  <c r="S28" i="5"/>
  <c r="R28" i="5"/>
  <c r="Q28" i="5"/>
  <c r="P28" i="5"/>
  <c r="E28" i="5"/>
  <c r="S27" i="5"/>
  <c r="R27" i="5"/>
  <c r="Q27" i="5"/>
  <c r="P27" i="5"/>
  <c r="E27" i="5"/>
  <c r="U27" i="5" s="1"/>
  <c r="U26" i="5"/>
  <c r="T26" i="5"/>
  <c r="S26" i="5"/>
  <c r="R26" i="5"/>
  <c r="Q26" i="5"/>
  <c r="P26" i="5"/>
  <c r="E26" i="5"/>
  <c r="V24" i="5"/>
  <c r="O24" i="5"/>
  <c r="N24" i="5"/>
  <c r="M24" i="5"/>
  <c r="L24" i="5"/>
  <c r="K24" i="5"/>
  <c r="J24" i="5"/>
  <c r="I24" i="5"/>
  <c r="S24" i="5" s="1"/>
  <c r="H24" i="5"/>
  <c r="R24" i="5" s="1"/>
  <c r="G24" i="5"/>
  <c r="F24" i="5"/>
  <c r="C24" i="5"/>
  <c r="B24" i="5"/>
  <c r="E24" i="5" s="1"/>
  <c r="S23" i="5"/>
  <c r="R23" i="5"/>
  <c r="Q23" i="5"/>
  <c r="P23" i="5"/>
  <c r="E23" i="5"/>
  <c r="U23" i="5" s="1"/>
  <c r="U22" i="5"/>
  <c r="T22" i="5"/>
  <c r="S22" i="5"/>
  <c r="R22" i="5"/>
  <c r="Q22" i="5"/>
  <c r="P22" i="5"/>
  <c r="E22" i="5"/>
  <c r="U21" i="5"/>
  <c r="T21" i="5"/>
  <c r="S21" i="5"/>
  <c r="R21" i="5"/>
  <c r="Q21" i="5"/>
  <c r="P21" i="5"/>
  <c r="E21" i="5"/>
  <c r="S20" i="5"/>
  <c r="R20" i="5"/>
  <c r="Q20" i="5"/>
  <c r="P20" i="5"/>
  <c r="E20" i="5"/>
  <c r="U20" i="5" s="1"/>
  <c r="S19" i="5"/>
  <c r="R19" i="5"/>
  <c r="Q19" i="5"/>
  <c r="P19" i="5"/>
  <c r="E19" i="5"/>
  <c r="T19" i="5" s="1"/>
  <c r="S18" i="5"/>
  <c r="R18" i="5"/>
  <c r="Q18" i="5"/>
  <c r="P18" i="5"/>
  <c r="E18" i="5"/>
  <c r="T18" i="5" s="1"/>
  <c r="S17" i="5"/>
  <c r="R17" i="5"/>
  <c r="Q17" i="5"/>
  <c r="P17" i="5"/>
  <c r="E17" i="5"/>
  <c r="U17" i="5" s="1"/>
  <c r="V15" i="5"/>
  <c r="O15" i="5"/>
  <c r="N15" i="5"/>
  <c r="M15" i="5"/>
  <c r="L15" i="5"/>
  <c r="K15" i="5"/>
  <c r="J15" i="5"/>
  <c r="I15" i="5"/>
  <c r="H15" i="5"/>
  <c r="R15" i="5" s="1"/>
  <c r="G15" i="5"/>
  <c r="F15" i="5"/>
  <c r="C15" i="5"/>
  <c r="B15" i="5"/>
  <c r="E15" i="5" s="1"/>
  <c r="T14" i="5"/>
  <c r="S14" i="5"/>
  <c r="R14" i="5"/>
  <c r="Q14" i="5"/>
  <c r="P14" i="5"/>
  <c r="E14" i="5"/>
  <c r="U14" i="5" s="1"/>
  <c r="T13" i="5"/>
  <c r="S13" i="5"/>
  <c r="R13" i="5"/>
  <c r="Q13" i="5"/>
  <c r="P13" i="5"/>
  <c r="E13" i="5"/>
  <c r="U13" i="5" s="1"/>
  <c r="T12" i="5"/>
  <c r="S12" i="5"/>
  <c r="R12" i="5"/>
  <c r="Q12" i="5"/>
  <c r="P12" i="5"/>
  <c r="E12" i="5"/>
  <c r="U12" i="5" s="1"/>
  <c r="S11" i="5"/>
  <c r="R11" i="5"/>
  <c r="Q11" i="5"/>
  <c r="P11" i="5"/>
  <c r="E11" i="5"/>
  <c r="U11" i="5" s="1"/>
  <c r="S10" i="5"/>
  <c r="R10" i="5"/>
  <c r="Q10" i="5"/>
  <c r="P10" i="5"/>
  <c r="E10" i="5"/>
  <c r="U9" i="5"/>
  <c r="S9" i="5"/>
  <c r="R9" i="5"/>
  <c r="Q9" i="5"/>
  <c r="P9" i="5"/>
  <c r="E9" i="5"/>
  <c r="T9" i="5" s="1"/>
  <c r="S93" i="4"/>
  <c r="R93" i="4"/>
  <c r="Q93" i="4"/>
  <c r="P93" i="4"/>
  <c r="E93" i="4"/>
  <c r="U93" i="4" s="1"/>
  <c r="S92" i="4"/>
  <c r="R92" i="4"/>
  <c r="Q92" i="4"/>
  <c r="P92" i="4"/>
  <c r="E92" i="4"/>
  <c r="T92" i="4" s="1"/>
  <c r="S91" i="4"/>
  <c r="R91" i="4"/>
  <c r="Q91" i="4"/>
  <c r="P91" i="4"/>
  <c r="E91" i="4"/>
  <c r="U91" i="4" s="1"/>
  <c r="U90" i="4"/>
  <c r="T90" i="4"/>
  <c r="S90" i="4"/>
  <c r="R90" i="4"/>
  <c r="Q90" i="4"/>
  <c r="P90" i="4"/>
  <c r="E90" i="4"/>
  <c r="S89" i="4"/>
  <c r="R89" i="4"/>
  <c r="Q89" i="4"/>
  <c r="P89" i="4"/>
  <c r="E89" i="4"/>
  <c r="T89" i="4" s="1"/>
  <c r="T88" i="4"/>
  <c r="S88" i="4"/>
  <c r="R88" i="4"/>
  <c r="Q88" i="4"/>
  <c r="P88" i="4"/>
  <c r="E88" i="4"/>
  <c r="U88" i="4" s="1"/>
  <c r="T87" i="4"/>
  <c r="S87" i="4"/>
  <c r="R87" i="4"/>
  <c r="Q87" i="4"/>
  <c r="P87" i="4"/>
  <c r="E87" i="4"/>
  <c r="U87" i="4" s="1"/>
  <c r="T86" i="4"/>
  <c r="S86" i="4"/>
  <c r="R86" i="4"/>
  <c r="Q86" i="4"/>
  <c r="P86" i="4"/>
  <c r="E86" i="4"/>
  <c r="U86" i="4" s="1"/>
  <c r="V72" i="4"/>
  <c r="O72" i="4"/>
  <c r="N72" i="4"/>
  <c r="M72" i="4"/>
  <c r="L72" i="4"/>
  <c r="K72" i="4"/>
  <c r="J72" i="4"/>
  <c r="I72" i="4"/>
  <c r="S72" i="4" s="1"/>
  <c r="H72" i="4"/>
  <c r="G72" i="4"/>
  <c r="F72" i="4"/>
  <c r="C72" i="4"/>
  <c r="B72" i="4"/>
  <c r="E72" i="4" s="1"/>
  <c r="V71" i="4"/>
  <c r="O71" i="4"/>
  <c r="N71" i="4"/>
  <c r="M71" i="4"/>
  <c r="L71" i="4"/>
  <c r="K71" i="4"/>
  <c r="J71" i="4"/>
  <c r="I71" i="4"/>
  <c r="S71" i="4" s="1"/>
  <c r="H71" i="4"/>
  <c r="R71" i="4" s="1"/>
  <c r="G71" i="4"/>
  <c r="F71" i="4"/>
  <c r="C71" i="4"/>
  <c r="E71" i="4" s="1"/>
  <c r="B71" i="4"/>
  <c r="V70" i="4"/>
  <c r="O70" i="4"/>
  <c r="N70" i="4"/>
  <c r="M70" i="4"/>
  <c r="L70" i="4"/>
  <c r="K70" i="4"/>
  <c r="J70" i="4"/>
  <c r="I70" i="4"/>
  <c r="S70" i="4" s="1"/>
  <c r="H70" i="4"/>
  <c r="P70" i="4" s="1"/>
  <c r="G70" i="4"/>
  <c r="F70" i="4"/>
  <c r="C70" i="4"/>
  <c r="B70" i="4"/>
  <c r="E70" i="4" s="1"/>
  <c r="U69" i="4"/>
  <c r="T69" i="4"/>
  <c r="S69" i="4"/>
  <c r="R69" i="4"/>
  <c r="Q69" i="4"/>
  <c r="P69" i="4"/>
  <c r="E69" i="4"/>
  <c r="V67" i="4"/>
  <c r="O67" i="4"/>
  <c r="N67" i="4"/>
  <c r="M67" i="4"/>
  <c r="L67" i="4"/>
  <c r="K67" i="4"/>
  <c r="J67" i="4"/>
  <c r="I67" i="4"/>
  <c r="S67" i="4" s="1"/>
  <c r="H67" i="4"/>
  <c r="G67" i="4"/>
  <c r="F67" i="4"/>
  <c r="C67" i="4"/>
  <c r="B67" i="4"/>
  <c r="V66" i="4"/>
  <c r="O66" i="4"/>
  <c r="N66" i="4"/>
  <c r="M66" i="4"/>
  <c r="L66" i="4"/>
  <c r="K66" i="4"/>
  <c r="J66" i="4"/>
  <c r="I66" i="4"/>
  <c r="S66" i="4" s="1"/>
  <c r="H66" i="4"/>
  <c r="R66" i="4" s="1"/>
  <c r="G66" i="4"/>
  <c r="F66" i="4"/>
  <c r="C66" i="4"/>
  <c r="B66" i="4"/>
  <c r="T65" i="4"/>
  <c r="S65" i="4"/>
  <c r="R65" i="4"/>
  <c r="Q65" i="4"/>
  <c r="P65" i="4"/>
  <c r="E65" i="4"/>
  <c r="U65" i="4" s="1"/>
  <c r="S64" i="4"/>
  <c r="R64" i="4"/>
  <c r="Q64" i="4"/>
  <c r="P64" i="4"/>
  <c r="E64" i="4"/>
  <c r="U64" i="4" s="1"/>
  <c r="S63" i="4"/>
  <c r="R63" i="4"/>
  <c r="Q63" i="4"/>
  <c r="P63" i="4"/>
  <c r="E63" i="4"/>
  <c r="T63" i="4" s="1"/>
  <c r="S62" i="4"/>
  <c r="R62" i="4"/>
  <c r="Q62" i="4"/>
  <c r="P62" i="4"/>
  <c r="E62" i="4"/>
  <c r="U62" i="4" s="1"/>
  <c r="S61" i="4"/>
  <c r="R61" i="4"/>
  <c r="Q61" i="4"/>
  <c r="P61" i="4"/>
  <c r="E61" i="4"/>
  <c r="U61" i="4" s="1"/>
  <c r="V59" i="4"/>
  <c r="O59" i="4"/>
  <c r="N59" i="4"/>
  <c r="M59" i="4"/>
  <c r="L59" i="4"/>
  <c r="K59" i="4"/>
  <c r="J59" i="4"/>
  <c r="I59" i="4"/>
  <c r="S59" i="4" s="1"/>
  <c r="H59" i="4"/>
  <c r="R59" i="4" s="1"/>
  <c r="G59" i="4"/>
  <c r="F59" i="4"/>
  <c r="C59" i="4"/>
  <c r="B59" i="4"/>
  <c r="U58" i="4"/>
  <c r="S58" i="4"/>
  <c r="R58" i="4"/>
  <c r="Q58" i="4"/>
  <c r="P58" i="4"/>
  <c r="E58" i="4"/>
  <c r="T58" i="4" s="1"/>
  <c r="U57" i="4"/>
  <c r="S57" i="4"/>
  <c r="R57" i="4"/>
  <c r="Q57" i="4"/>
  <c r="P57" i="4"/>
  <c r="E57" i="4"/>
  <c r="T57" i="4" s="1"/>
  <c r="S56" i="4"/>
  <c r="R56" i="4"/>
  <c r="Q56" i="4"/>
  <c r="P56" i="4"/>
  <c r="E56" i="4"/>
  <c r="U56" i="4" s="1"/>
  <c r="U55" i="4"/>
  <c r="S55" i="4"/>
  <c r="R55" i="4"/>
  <c r="Q55" i="4"/>
  <c r="P55" i="4"/>
  <c r="E55" i="4"/>
  <c r="T55" i="4" s="1"/>
  <c r="V53" i="4"/>
  <c r="O53" i="4"/>
  <c r="N53" i="4"/>
  <c r="M53" i="4"/>
  <c r="L53" i="4"/>
  <c r="K53" i="4"/>
  <c r="J53" i="4"/>
  <c r="I53" i="4"/>
  <c r="S53" i="4" s="1"/>
  <c r="H53" i="4"/>
  <c r="R53" i="4" s="1"/>
  <c r="G53" i="4"/>
  <c r="F53" i="4"/>
  <c r="C53" i="4"/>
  <c r="B53" i="4"/>
  <c r="E53" i="4" s="1"/>
  <c r="T52" i="4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T49" i="4"/>
  <c r="S49" i="4"/>
  <c r="R49" i="4"/>
  <c r="Q49" i="4"/>
  <c r="P49" i="4"/>
  <c r="E49" i="4"/>
  <c r="U49" i="4" s="1"/>
  <c r="S48" i="4"/>
  <c r="R48" i="4"/>
  <c r="Q48" i="4"/>
  <c r="P48" i="4"/>
  <c r="E48" i="4"/>
  <c r="U48" i="4" s="1"/>
  <c r="S47" i="4"/>
  <c r="R47" i="4"/>
  <c r="Q47" i="4"/>
  <c r="P47" i="4"/>
  <c r="E47" i="4"/>
  <c r="T47" i="4" s="1"/>
  <c r="T46" i="4"/>
  <c r="S46" i="4"/>
  <c r="R46" i="4"/>
  <c r="Q46" i="4"/>
  <c r="P46" i="4"/>
  <c r="E46" i="4"/>
  <c r="U46" i="4" s="1"/>
  <c r="T45" i="4"/>
  <c r="S45" i="4"/>
  <c r="R45" i="4"/>
  <c r="Q45" i="4"/>
  <c r="P45" i="4"/>
  <c r="E45" i="4"/>
  <c r="U45" i="4" s="1"/>
  <c r="T44" i="4"/>
  <c r="S44" i="4"/>
  <c r="R44" i="4"/>
  <c r="Q44" i="4"/>
  <c r="P44" i="4"/>
  <c r="E44" i="4"/>
  <c r="U44" i="4" s="1"/>
  <c r="T43" i="4"/>
  <c r="S43" i="4"/>
  <c r="R43" i="4"/>
  <c r="Q43" i="4"/>
  <c r="P43" i="4"/>
  <c r="E43" i="4"/>
  <c r="U43" i="4" s="1"/>
  <c r="S42" i="4"/>
  <c r="R42" i="4"/>
  <c r="Q42" i="4"/>
  <c r="P42" i="4"/>
  <c r="E42" i="4"/>
  <c r="U42" i="4" s="1"/>
  <c r="V40" i="4"/>
  <c r="O40" i="4"/>
  <c r="N40" i="4"/>
  <c r="M40" i="4"/>
  <c r="L40" i="4"/>
  <c r="K40" i="4"/>
  <c r="J40" i="4"/>
  <c r="I40" i="4"/>
  <c r="S40" i="4" s="1"/>
  <c r="H40" i="4"/>
  <c r="R40" i="4" s="1"/>
  <c r="G40" i="4"/>
  <c r="F40" i="4"/>
  <c r="C40" i="4"/>
  <c r="B40" i="4"/>
  <c r="S39" i="4"/>
  <c r="R39" i="4"/>
  <c r="Q39" i="4"/>
  <c r="P39" i="4"/>
  <c r="E39" i="4"/>
  <c r="U39" i="4" s="1"/>
  <c r="U38" i="4"/>
  <c r="T38" i="4"/>
  <c r="S38" i="4"/>
  <c r="R38" i="4"/>
  <c r="Q38" i="4"/>
  <c r="P38" i="4"/>
  <c r="E38" i="4"/>
  <c r="S37" i="4"/>
  <c r="R37" i="4"/>
  <c r="Q37" i="4"/>
  <c r="P37" i="4"/>
  <c r="E37" i="4"/>
  <c r="T37" i="4" s="1"/>
  <c r="T36" i="4"/>
  <c r="S36" i="4"/>
  <c r="R36" i="4"/>
  <c r="Q36" i="4"/>
  <c r="P36" i="4"/>
  <c r="E36" i="4"/>
  <c r="U36" i="4" s="1"/>
  <c r="U35" i="4"/>
  <c r="S35" i="4"/>
  <c r="R35" i="4"/>
  <c r="Q35" i="4"/>
  <c r="P35" i="4"/>
  <c r="E35" i="4"/>
  <c r="V33" i="4"/>
  <c r="O33" i="4"/>
  <c r="N33" i="4"/>
  <c r="M33" i="4"/>
  <c r="L33" i="4"/>
  <c r="K33" i="4"/>
  <c r="J33" i="4"/>
  <c r="I33" i="4"/>
  <c r="S33" i="4" s="1"/>
  <c r="H33" i="4"/>
  <c r="R33" i="4" s="1"/>
  <c r="G33" i="4"/>
  <c r="F33" i="4"/>
  <c r="C33" i="4"/>
  <c r="B33" i="4"/>
  <c r="E33" i="4" s="1"/>
  <c r="T32" i="4"/>
  <c r="S32" i="4"/>
  <c r="R32" i="4"/>
  <c r="Q32" i="4"/>
  <c r="P32" i="4"/>
  <c r="E32" i="4"/>
  <c r="V30" i="4"/>
  <c r="O30" i="4"/>
  <c r="N30" i="4"/>
  <c r="M30" i="4"/>
  <c r="L30" i="4"/>
  <c r="K30" i="4"/>
  <c r="J30" i="4"/>
  <c r="I30" i="4"/>
  <c r="S30" i="4" s="1"/>
  <c r="H30" i="4"/>
  <c r="R30" i="4" s="1"/>
  <c r="G30" i="4"/>
  <c r="F30" i="4"/>
  <c r="C30" i="4"/>
  <c r="B30" i="4"/>
  <c r="E30" i="4" s="1"/>
  <c r="S29" i="4"/>
  <c r="R29" i="4"/>
  <c r="Q29" i="4"/>
  <c r="P29" i="4"/>
  <c r="T29" i="4" s="1"/>
  <c r="E29" i="4"/>
  <c r="S28" i="4"/>
  <c r="R28" i="4"/>
  <c r="Q28" i="4"/>
  <c r="P28" i="4"/>
  <c r="E28" i="4"/>
  <c r="U28" i="4" s="1"/>
  <c r="S27" i="4"/>
  <c r="R27" i="4"/>
  <c r="Q27" i="4"/>
  <c r="P27" i="4"/>
  <c r="E27" i="4"/>
  <c r="T27" i="4" s="1"/>
  <c r="U26" i="4"/>
  <c r="T26" i="4"/>
  <c r="S26" i="4"/>
  <c r="R26" i="4"/>
  <c r="Q26" i="4"/>
  <c r="P26" i="4"/>
  <c r="E26" i="4"/>
  <c r="V24" i="4"/>
  <c r="O24" i="4"/>
  <c r="N24" i="4"/>
  <c r="M24" i="4"/>
  <c r="L24" i="4"/>
  <c r="K24" i="4"/>
  <c r="J24" i="4"/>
  <c r="I24" i="4"/>
  <c r="H24" i="4"/>
  <c r="G24" i="4"/>
  <c r="F24" i="4"/>
  <c r="C24" i="4"/>
  <c r="B24" i="4"/>
  <c r="S23" i="4"/>
  <c r="R23" i="4"/>
  <c r="Q23" i="4"/>
  <c r="P23" i="4"/>
  <c r="E23" i="4"/>
  <c r="T23" i="4" s="1"/>
  <c r="U22" i="4"/>
  <c r="S22" i="4"/>
  <c r="R22" i="4"/>
  <c r="Q22" i="4"/>
  <c r="P22" i="4"/>
  <c r="E22" i="4"/>
  <c r="T22" i="4" s="1"/>
  <c r="T21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U19" i="4" s="1"/>
  <c r="U18" i="4"/>
  <c r="T18" i="4"/>
  <c r="S18" i="4"/>
  <c r="R18" i="4"/>
  <c r="Q18" i="4"/>
  <c r="P18" i="4"/>
  <c r="E18" i="4"/>
  <c r="U17" i="4"/>
  <c r="S17" i="4"/>
  <c r="R17" i="4"/>
  <c r="Q17" i="4"/>
  <c r="P17" i="4"/>
  <c r="E17" i="4"/>
  <c r="T17" i="4" s="1"/>
  <c r="V15" i="4"/>
  <c r="O15" i="4"/>
  <c r="N15" i="4"/>
  <c r="M15" i="4"/>
  <c r="L15" i="4"/>
  <c r="K15" i="4"/>
  <c r="J15" i="4"/>
  <c r="I15" i="4"/>
  <c r="H15" i="4"/>
  <c r="G15" i="4"/>
  <c r="F15" i="4"/>
  <c r="C15" i="4"/>
  <c r="B15" i="4"/>
  <c r="E15" i="4" s="1"/>
  <c r="U14" i="4"/>
  <c r="T14" i="4"/>
  <c r="S14" i="4"/>
  <c r="R14" i="4"/>
  <c r="Q14" i="4"/>
  <c r="P14" i="4"/>
  <c r="E14" i="4"/>
  <c r="S13" i="4"/>
  <c r="R13" i="4"/>
  <c r="Q13" i="4"/>
  <c r="P13" i="4"/>
  <c r="E13" i="4"/>
  <c r="T13" i="4" s="1"/>
  <c r="T12" i="4"/>
  <c r="S12" i="4"/>
  <c r="R12" i="4"/>
  <c r="Q12" i="4"/>
  <c r="P12" i="4"/>
  <c r="E12" i="4"/>
  <c r="U12" i="4" s="1"/>
  <c r="U11" i="4"/>
  <c r="S11" i="4"/>
  <c r="R11" i="4"/>
  <c r="Q11" i="4"/>
  <c r="P11" i="4"/>
  <c r="E11" i="4"/>
  <c r="T11" i="4" s="1"/>
  <c r="S10" i="4"/>
  <c r="R10" i="4"/>
  <c r="Q10" i="4"/>
  <c r="P10" i="4"/>
  <c r="E10" i="4"/>
  <c r="U10" i="4" s="1"/>
  <c r="S9" i="4"/>
  <c r="R9" i="4"/>
  <c r="Q9" i="4"/>
  <c r="P9" i="4"/>
  <c r="E9" i="4"/>
  <c r="S93" i="3"/>
  <c r="R93" i="3"/>
  <c r="Q93" i="3"/>
  <c r="P93" i="3"/>
  <c r="E93" i="3"/>
  <c r="T93" i="3" s="1"/>
  <c r="S92" i="3"/>
  <c r="R92" i="3"/>
  <c r="Q92" i="3"/>
  <c r="P92" i="3"/>
  <c r="E92" i="3"/>
  <c r="T92" i="3" s="1"/>
  <c r="S91" i="3"/>
  <c r="R91" i="3"/>
  <c r="Q91" i="3"/>
  <c r="P91" i="3"/>
  <c r="E91" i="3"/>
  <c r="U91" i="3" s="1"/>
  <c r="U90" i="3"/>
  <c r="S90" i="3"/>
  <c r="R90" i="3"/>
  <c r="Q90" i="3"/>
  <c r="P90" i="3"/>
  <c r="E90" i="3"/>
  <c r="T90" i="3" s="1"/>
  <c r="T89" i="3"/>
  <c r="S89" i="3"/>
  <c r="R89" i="3"/>
  <c r="Q89" i="3"/>
  <c r="P89" i="3"/>
  <c r="E89" i="3"/>
  <c r="U89" i="3" s="1"/>
  <c r="S88" i="3"/>
  <c r="R88" i="3"/>
  <c r="Q88" i="3"/>
  <c r="P88" i="3"/>
  <c r="E88" i="3"/>
  <c r="T88" i="3" s="1"/>
  <c r="S87" i="3"/>
  <c r="R87" i="3"/>
  <c r="Q87" i="3"/>
  <c r="P87" i="3"/>
  <c r="E87" i="3"/>
  <c r="T87" i="3" s="1"/>
  <c r="U86" i="3"/>
  <c r="S86" i="3"/>
  <c r="R86" i="3"/>
  <c r="Q86" i="3"/>
  <c r="P86" i="3"/>
  <c r="E86" i="3"/>
  <c r="T86" i="3" s="1"/>
  <c r="V72" i="3"/>
  <c r="O72" i="3"/>
  <c r="N72" i="3"/>
  <c r="M72" i="3"/>
  <c r="L72" i="3"/>
  <c r="K72" i="3"/>
  <c r="J72" i="3"/>
  <c r="I72" i="3"/>
  <c r="H72" i="3"/>
  <c r="R72" i="3" s="1"/>
  <c r="G72" i="3"/>
  <c r="F72" i="3"/>
  <c r="C72" i="3"/>
  <c r="B72" i="3"/>
  <c r="V71" i="3"/>
  <c r="S71" i="3"/>
  <c r="O71" i="3"/>
  <c r="N71" i="3"/>
  <c r="M71" i="3"/>
  <c r="L71" i="3"/>
  <c r="K71" i="3"/>
  <c r="J71" i="3"/>
  <c r="I71" i="3"/>
  <c r="H71" i="3"/>
  <c r="R71" i="3" s="1"/>
  <c r="G71" i="3"/>
  <c r="F71" i="3"/>
  <c r="C71" i="3"/>
  <c r="B71" i="3"/>
  <c r="V70" i="3"/>
  <c r="O70" i="3"/>
  <c r="N70" i="3"/>
  <c r="M70" i="3"/>
  <c r="L70" i="3"/>
  <c r="K70" i="3"/>
  <c r="J70" i="3"/>
  <c r="I70" i="3"/>
  <c r="S70" i="3" s="1"/>
  <c r="H70" i="3"/>
  <c r="R70" i="3" s="1"/>
  <c r="G70" i="3"/>
  <c r="F70" i="3"/>
  <c r="C70" i="3"/>
  <c r="E70" i="3" s="1"/>
  <c r="B70" i="3"/>
  <c r="T69" i="3"/>
  <c r="S69" i="3"/>
  <c r="R69" i="3"/>
  <c r="Q69" i="3"/>
  <c r="P69" i="3"/>
  <c r="E69" i="3"/>
  <c r="U69" i="3" s="1"/>
  <c r="V67" i="3"/>
  <c r="O67" i="3"/>
  <c r="N67" i="3"/>
  <c r="M67" i="3"/>
  <c r="L67" i="3"/>
  <c r="K67" i="3"/>
  <c r="J67" i="3"/>
  <c r="I67" i="3"/>
  <c r="H67" i="3"/>
  <c r="R67" i="3" s="1"/>
  <c r="G67" i="3"/>
  <c r="F67" i="3"/>
  <c r="C67" i="3"/>
  <c r="B67" i="3"/>
  <c r="V66" i="3"/>
  <c r="O66" i="3"/>
  <c r="N66" i="3"/>
  <c r="M66" i="3"/>
  <c r="L66" i="3"/>
  <c r="K66" i="3"/>
  <c r="J66" i="3"/>
  <c r="I66" i="3"/>
  <c r="H66" i="3"/>
  <c r="R66" i="3" s="1"/>
  <c r="G66" i="3"/>
  <c r="F66" i="3"/>
  <c r="C66" i="3"/>
  <c r="B66" i="3"/>
  <c r="E66" i="3" s="1"/>
  <c r="U65" i="3"/>
  <c r="T65" i="3"/>
  <c r="S65" i="3"/>
  <c r="R65" i="3"/>
  <c r="Q65" i="3"/>
  <c r="P65" i="3"/>
  <c r="E65" i="3"/>
  <c r="T64" i="3"/>
  <c r="S64" i="3"/>
  <c r="R64" i="3"/>
  <c r="Q64" i="3"/>
  <c r="P64" i="3"/>
  <c r="E64" i="3"/>
  <c r="U64" i="3" s="1"/>
  <c r="T63" i="3"/>
  <c r="S63" i="3"/>
  <c r="R63" i="3"/>
  <c r="Q63" i="3"/>
  <c r="P63" i="3"/>
  <c r="E63" i="3"/>
  <c r="U63" i="3" s="1"/>
  <c r="U62" i="3"/>
  <c r="T62" i="3"/>
  <c r="S62" i="3"/>
  <c r="R62" i="3"/>
  <c r="Q62" i="3"/>
  <c r="P62" i="3"/>
  <c r="E62" i="3"/>
  <c r="S61" i="3"/>
  <c r="R61" i="3"/>
  <c r="Q61" i="3"/>
  <c r="P61" i="3"/>
  <c r="E61" i="3"/>
  <c r="V59" i="3"/>
  <c r="O59" i="3"/>
  <c r="N59" i="3"/>
  <c r="M59" i="3"/>
  <c r="L59" i="3"/>
  <c r="K59" i="3"/>
  <c r="J59" i="3"/>
  <c r="I59" i="3"/>
  <c r="S59" i="3" s="1"/>
  <c r="H59" i="3"/>
  <c r="R59" i="3" s="1"/>
  <c r="G59" i="3"/>
  <c r="F59" i="3"/>
  <c r="C59" i="3"/>
  <c r="B59" i="3"/>
  <c r="E59" i="3" s="1"/>
  <c r="T58" i="3"/>
  <c r="S58" i="3"/>
  <c r="R58" i="3"/>
  <c r="Q58" i="3"/>
  <c r="P58" i="3"/>
  <c r="E58" i="3"/>
  <c r="U58" i="3" s="1"/>
  <c r="S57" i="3"/>
  <c r="R57" i="3"/>
  <c r="Q57" i="3"/>
  <c r="P57" i="3"/>
  <c r="E57" i="3"/>
  <c r="U57" i="3" s="1"/>
  <c r="S56" i="3"/>
  <c r="R56" i="3"/>
  <c r="Q56" i="3"/>
  <c r="P56" i="3"/>
  <c r="E56" i="3"/>
  <c r="U56" i="3" s="1"/>
  <c r="S55" i="3"/>
  <c r="R55" i="3"/>
  <c r="Q55" i="3"/>
  <c r="P55" i="3"/>
  <c r="E55" i="3"/>
  <c r="T55" i="3" s="1"/>
  <c r="V53" i="3"/>
  <c r="S53" i="3"/>
  <c r="O53" i="3"/>
  <c r="N53" i="3"/>
  <c r="M53" i="3"/>
  <c r="L53" i="3"/>
  <c r="K53" i="3"/>
  <c r="J53" i="3"/>
  <c r="I53" i="3"/>
  <c r="H53" i="3"/>
  <c r="R53" i="3" s="1"/>
  <c r="G53" i="3"/>
  <c r="F53" i="3"/>
  <c r="C53" i="3"/>
  <c r="B53" i="3"/>
  <c r="S52" i="3"/>
  <c r="R52" i="3"/>
  <c r="Q52" i="3"/>
  <c r="P52" i="3"/>
  <c r="E52" i="3"/>
  <c r="U52" i="3" s="1"/>
  <c r="S51" i="3"/>
  <c r="R51" i="3"/>
  <c r="Q51" i="3"/>
  <c r="P51" i="3"/>
  <c r="E51" i="3"/>
  <c r="T51" i="3" s="1"/>
  <c r="S50" i="3"/>
  <c r="R50" i="3"/>
  <c r="Q50" i="3"/>
  <c r="P50" i="3"/>
  <c r="E50" i="3"/>
  <c r="T50" i="3" s="1"/>
  <c r="U49" i="3"/>
  <c r="S49" i="3"/>
  <c r="R49" i="3"/>
  <c r="Q49" i="3"/>
  <c r="P49" i="3"/>
  <c r="E49" i="3"/>
  <c r="T49" i="3" s="1"/>
  <c r="U48" i="3"/>
  <c r="T48" i="3"/>
  <c r="S48" i="3"/>
  <c r="R48" i="3"/>
  <c r="Q48" i="3"/>
  <c r="P48" i="3"/>
  <c r="E48" i="3"/>
  <c r="S47" i="3"/>
  <c r="R47" i="3"/>
  <c r="Q47" i="3"/>
  <c r="P47" i="3"/>
  <c r="E47" i="3"/>
  <c r="T47" i="3" s="1"/>
  <c r="U46" i="3"/>
  <c r="T46" i="3"/>
  <c r="S46" i="3"/>
  <c r="R46" i="3"/>
  <c r="Q46" i="3"/>
  <c r="P46" i="3"/>
  <c r="E46" i="3"/>
  <c r="S45" i="3"/>
  <c r="R45" i="3"/>
  <c r="Q45" i="3"/>
  <c r="P45" i="3"/>
  <c r="E45" i="3"/>
  <c r="U45" i="3" s="1"/>
  <c r="S44" i="3"/>
  <c r="R44" i="3"/>
  <c r="Q44" i="3"/>
  <c r="P44" i="3"/>
  <c r="E44" i="3"/>
  <c r="U44" i="3" s="1"/>
  <c r="S43" i="3"/>
  <c r="R43" i="3"/>
  <c r="Q43" i="3"/>
  <c r="P43" i="3"/>
  <c r="E43" i="3"/>
  <c r="U43" i="3" s="1"/>
  <c r="S42" i="3"/>
  <c r="R42" i="3"/>
  <c r="Q42" i="3"/>
  <c r="P42" i="3"/>
  <c r="E42" i="3"/>
  <c r="T42" i="3" s="1"/>
  <c r="V40" i="3"/>
  <c r="S40" i="3"/>
  <c r="O40" i="3"/>
  <c r="N40" i="3"/>
  <c r="M40" i="3"/>
  <c r="L40" i="3"/>
  <c r="K40" i="3"/>
  <c r="J40" i="3"/>
  <c r="I40" i="3"/>
  <c r="Q40" i="3" s="1"/>
  <c r="H40" i="3"/>
  <c r="G40" i="3"/>
  <c r="F40" i="3"/>
  <c r="C40" i="3"/>
  <c r="B40" i="3"/>
  <c r="S39" i="3"/>
  <c r="R39" i="3"/>
  <c r="Q39" i="3"/>
  <c r="P39" i="3"/>
  <c r="E39" i="3"/>
  <c r="T39" i="3" s="1"/>
  <c r="S38" i="3"/>
  <c r="R38" i="3"/>
  <c r="Q38" i="3"/>
  <c r="P38" i="3"/>
  <c r="E38" i="3"/>
  <c r="T38" i="3" s="1"/>
  <c r="S37" i="3"/>
  <c r="R37" i="3"/>
  <c r="Q37" i="3"/>
  <c r="P37" i="3"/>
  <c r="E37" i="3"/>
  <c r="U37" i="3" s="1"/>
  <c r="U36" i="3"/>
  <c r="S36" i="3"/>
  <c r="R36" i="3"/>
  <c r="Q36" i="3"/>
  <c r="P36" i="3"/>
  <c r="E36" i="3"/>
  <c r="T36" i="3" s="1"/>
  <c r="T35" i="3"/>
  <c r="S35" i="3"/>
  <c r="R35" i="3"/>
  <c r="Q35" i="3"/>
  <c r="P35" i="3"/>
  <c r="E35" i="3"/>
  <c r="U35" i="3" s="1"/>
  <c r="V33" i="3"/>
  <c r="O33" i="3"/>
  <c r="N33" i="3"/>
  <c r="M33" i="3"/>
  <c r="L33" i="3"/>
  <c r="K33" i="3"/>
  <c r="J33" i="3"/>
  <c r="I33" i="3"/>
  <c r="S33" i="3" s="1"/>
  <c r="H33" i="3"/>
  <c r="G33" i="3"/>
  <c r="F33" i="3"/>
  <c r="E33" i="3"/>
  <c r="C33" i="3"/>
  <c r="B33" i="3"/>
  <c r="S32" i="3"/>
  <c r="R32" i="3"/>
  <c r="Q32" i="3"/>
  <c r="U32" i="3" s="1"/>
  <c r="P32" i="3"/>
  <c r="T32" i="3" s="1"/>
  <c r="E32" i="3"/>
  <c r="V30" i="3"/>
  <c r="O30" i="3"/>
  <c r="N30" i="3"/>
  <c r="M30" i="3"/>
  <c r="L30" i="3"/>
  <c r="K30" i="3"/>
  <c r="J30" i="3"/>
  <c r="I30" i="3"/>
  <c r="H30" i="3"/>
  <c r="R30" i="3" s="1"/>
  <c r="G30" i="3"/>
  <c r="F30" i="3"/>
  <c r="C30" i="3"/>
  <c r="B30" i="3"/>
  <c r="E30" i="3" s="1"/>
  <c r="U29" i="3"/>
  <c r="T29" i="3"/>
  <c r="S29" i="3"/>
  <c r="R29" i="3"/>
  <c r="Q29" i="3"/>
  <c r="P29" i="3"/>
  <c r="E29" i="3"/>
  <c r="T28" i="3"/>
  <c r="S28" i="3"/>
  <c r="R28" i="3"/>
  <c r="Q28" i="3"/>
  <c r="P28" i="3"/>
  <c r="E28" i="3"/>
  <c r="U28" i="3" s="1"/>
  <c r="T27" i="3"/>
  <c r="S27" i="3"/>
  <c r="R27" i="3"/>
  <c r="Q27" i="3"/>
  <c r="P27" i="3"/>
  <c r="E27" i="3"/>
  <c r="U27" i="3" s="1"/>
  <c r="S26" i="3"/>
  <c r="R26" i="3"/>
  <c r="Q26" i="3"/>
  <c r="P26" i="3"/>
  <c r="E26" i="3"/>
  <c r="U26" i="3" s="1"/>
  <c r="V24" i="3"/>
  <c r="O24" i="3"/>
  <c r="N24" i="3"/>
  <c r="M24" i="3"/>
  <c r="L24" i="3"/>
  <c r="K24" i="3"/>
  <c r="J24" i="3"/>
  <c r="I24" i="3"/>
  <c r="S24" i="3" s="1"/>
  <c r="H24" i="3"/>
  <c r="R24" i="3" s="1"/>
  <c r="G24" i="3"/>
  <c r="F24" i="3"/>
  <c r="C24" i="3"/>
  <c r="B24" i="3"/>
  <c r="T23" i="3"/>
  <c r="S23" i="3"/>
  <c r="R23" i="3"/>
  <c r="Q23" i="3"/>
  <c r="P23" i="3"/>
  <c r="E23" i="3"/>
  <c r="U23" i="3" s="1"/>
  <c r="T22" i="3"/>
  <c r="S22" i="3"/>
  <c r="R22" i="3"/>
  <c r="Q22" i="3"/>
  <c r="P22" i="3"/>
  <c r="E22" i="3"/>
  <c r="U22" i="3" s="1"/>
  <c r="S21" i="3"/>
  <c r="R21" i="3"/>
  <c r="Q21" i="3"/>
  <c r="P21" i="3"/>
  <c r="E21" i="3"/>
  <c r="U21" i="3" s="1"/>
  <c r="S20" i="3"/>
  <c r="R20" i="3"/>
  <c r="Q20" i="3"/>
  <c r="P20" i="3"/>
  <c r="E20" i="3"/>
  <c r="U20" i="3" s="1"/>
  <c r="S19" i="3"/>
  <c r="R19" i="3"/>
  <c r="Q19" i="3"/>
  <c r="P19" i="3"/>
  <c r="E19" i="3"/>
  <c r="T19" i="3" s="1"/>
  <c r="S18" i="3"/>
  <c r="R18" i="3"/>
  <c r="Q18" i="3"/>
  <c r="P18" i="3"/>
  <c r="E18" i="3"/>
  <c r="T18" i="3" s="1"/>
  <c r="U17" i="3"/>
  <c r="T17" i="3"/>
  <c r="S17" i="3"/>
  <c r="R17" i="3"/>
  <c r="Q17" i="3"/>
  <c r="P17" i="3"/>
  <c r="E17" i="3"/>
  <c r="V15" i="3"/>
  <c r="O15" i="3"/>
  <c r="N15" i="3"/>
  <c r="M15" i="3"/>
  <c r="L15" i="3"/>
  <c r="K15" i="3"/>
  <c r="J15" i="3"/>
  <c r="I15" i="3"/>
  <c r="Q15" i="3" s="1"/>
  <c r="H15" i="3"/>
  <c r="P15" i="3" s="1"/>
  <c r="G15" i="3"/>
  <c r="F15" i="3"/>
  <c r="C15" i="3"/>
  <c r="B15" i="3"/>
  <c r="E15" i="3" s="1"/>
  <c r="S14" i="3"/>
  <c r="R14" i="3"/>
  <c r="Q14" i="3"/>
  <c r="P14" i="3"/>
  <c r="E14" i="3"/>
  <c r="T14" i="3" s="1"/>
  <c r="U13" i="3"/>
  <c r="T13" i="3"/>
  <c r="S13" i="3"/>
  <c r="R13" i="3"/>
  <c r="Q13" i="3"/>
  <c r="P13" i="3"/>
  <c r="E13" i="3"/>
  <c r="S12" i="3"/>
  <c r="R12" i="3"/>
  <c r="Q12" i="3"/>
  <c r="P12" i="3"/>
  <c r="E12" i="3"/>
  <c r="U12" i="3" s="1"/>
  <c r="S11" i="3"/>
  <c r="R11" i="3"/>
  <c r="Q11" i="3"/>
  <c r="P11" i="3"/>
  <c r="E11" i="3"/>
  <c r="U11" i="3" s="1"/>
  <c r="S10" i="3"/>
  <c r="R10" i="3"/>
  <c r="Q10" i="3"/>
  <c r="P10" i="3"/>
  <c r="E10" i="3"/>
  <c r="U10" i="3" s="1"/>
  <c r="S9" i="3"/>
  <c r="R9" i="3"/>
  <c r="Q9" i="3"/>
  <c r="P9" i="3"/>
  <c r="E9" i="3"/>
  <c r="S93" i="2"/>
  <c r="R93" i="2"/>
  <c r="Q93" i="2"/>
  <c r="P93" i="2"/>
  <c r="E93" i="2"/>
  <c r="U93" i="2" s="1"/>
  <c r="S92" i="2"/>
  <c r="R92" i="2"/>
  <c r="Q92" i="2"/>
  <c r="P92" i="2"/>
  <c r="E92" i="2"/>
  <c r="T92" i="2" s="1"/>
  <c r="S91" i="2"/>
  <c r="R91" i="2"/>
  <c r="Q91" i="2"/>
  <c r="P91" i="2"/>
  <c r="E91" i="2"/>
  <c r="T91" i="2" s="1"/>
  <c r="S90" i="2"/>
  <c r="R90" i="2"/>
  <c r="Q90" i="2"/>
  <c r="P90" i="2"/>
  <c r="E90" i="2"/>
  <c r="U90" i="2" s="1"/>
  <c r="U89" i="2"/>
  <c r="S89" i="2"/>
  <c r="R89" i="2"/>
  <c r="Q89" i="2"/>
  <c r="P89" i="2"/>
  <c r="E89" i="2"/>
  <c r="T89" i="2" s="1"/>
  <c r="T88" i="2"/>
  <c r="S88" i="2"/>
  <c r="R88" i="2"/>
  <c r="Q88" i="2"/>
  <c r="P88" i="2"/>
  <c r="E88" i="2"/>
  <c r="U88" i="2" s="1"/>
  <c r="T87" i="2"/>
  <c r="S87" i="2"/>
  <c r="R87" i="2"/>
  <c r="Q87" i="2"/>
  <c r="P87" i="2"/>
  <c r="E87" i="2"/>
  <c r="U87" i="2" s="1"/>
  <c r="S86" i="2"/>
  <c r="R86" i="2"/>
  <c r="Q86" i="2"/>
  <c r="P86" i="2"/>
  <c r="E86" i="2"/>
  <c r="U86" i="2" s="1"/>
  <c r="V72" i="2"/>
  <c r="O72" i="2"/>
  <c r="N72" i="2"/>
  <c r="M72" i="2"/>
  <c r="L72" i="2"/>
  <c r="K72" i="2"/>
  <c r="J72" i="2"/>
  <c r="I72" i="2"/>
  <c r="S72" i="2" s="1"/>
  <c r="H72" i="2"/>
  <c r="G72" i="2"/>
  <c r="F72" i="2"/>
  <c r="C72" i="2"/>
  <c r="B72" i="2"/>
  <c r="V71" i="2"/>
  <c r="O71" i="2"/>
  <c r="N71" i="2"/>
  <c r="M71" i="2"/>
  <c r="L71" i="2"/>
  <c r="K71" i="2"/>
  <c r="J71" i="2"/>
  <c r="I71" i="2"/>
  <c r="S71" i="2" s="1"/>
  <c r="H71" i="2"/>
  <c r="R71" i="2" s="1"/>
  <c r="G71" i="2"/>
  <c r="F71" i="2"/>
  <c r="E71" i="2"/>
  <c r="C71" i="2"/>
  <c r="B71" i="2"/>
  <c r="V70" i="2"/>
  <c r="O70" i="2"/>
  <c r="N70" i="2"/>
  <c r="M70" i="2"/>
  <c r="L70" i="2"/>
  <c r="K70" i="2"/>
  <c r="J70" i="2"/>
  <c r="I70" i="2"/>
  <c r="H70" i="2"/>
  <c r="G70" i="2"/>
  <c r="F70" i="2"/>
  <c r="C70" i="2"/>
  <c r="B70" i="2"/>
  <c r="S69" i="2"/>
  <c r="R69" i="2"/>
  <c r="Q69" i="2"/>
  <c r="P69" i="2"/>
  <c r="E69" i="2"/>
  <c r="T69" i="2" s="1"/>
  <c r="V67" i="2"/>
  <c r="O67" i="2"/>
  <c r="N67" i="2"/>
  <c r="M67" i="2"/>
  <c r="L67" i="2"/>
  <c r="K67" i="2"/>
  <c r="J67" i="2"/>
  <c r="I67" i="2"/>
  <c r="S67" i="2" s="1"/>
  <c r="H67" i="2"/>
  <c r="G67" i="2"/>
  <c r="F67" i="2"/>
  <c r="C67" i="2"/>
  <c r="B67" i="2"/>
  <c r="V66" i="2"/>
  <c r="O66" i="2"/>
  <c r="N66" i="2"/>
  <c r="M66" i="2"/>
  <c r="L66" i="2"/>
  <c r="K66" i="2"/>
  <c r="J66" i="2"/>
  <c r="I66" i="2"/>
  <c r="S66" i="2" s="1"/>
  <c r="H66" i="2"/>
  <c r="R66" i="2" s="1"/>
  <c r="G66" i="2"/>
  <c r="F66" i="2"/>
  <c r="C66" i="2"/>
  <c r="B66" i="2"/>
  <c r="E66" i="2" s="1"/>
  <c r="S65" i="2"/>
  <c r="R65" i="2"/>
  <c r="Q65" i="2"/>
  <c r="P65" i="2"/>
  <c r="E65" i="2"/>
  <c r="U65" i="2" s="1"/>
  <c r="S64" i="2"/>
  <c r="R64" i="2"/>
  <c r="Q64" i="2"/>
  <c r="P64" i="2"/>
  <c r="E64" i="2"/>
  <c r="U64" i="2" s="1"/>
  <c r="S63" i="2"/>
  <c r="R63" i="2"/>
  <c r="Q63" i="2"/>
  <c r="P63" i="2"/>
  <c r="E63" i="2"/>
  <c r="T63" i="2" s="1"/>
  <c r="S62" i="2"/>
  <c r="R62" i="2"/>
  <c r="Q62" i="2"/>
  <c r="P62" i="2"/>
  <c r="E62" i="2"/>
  <c r="T62" i="2" s="1"/>
  <c r="S61" i="2"/>
  <c r="R61" i="2"/>
  <c r="Q61" i="2"/>
  <c r="P61" i="2"/>
  <c r="E61" i="2"/>
  <c r="U61" i="2" s="1"/>
  <c r="V59" i="2"/>
  <c r="O59" i="2"/>
  <c r="N59" i="2"/>
  <c r="M59" i="2"/>
  <c r="L59" i="2"/>
  <c r="K59" i="2"/>
  <c r="J59" i="2"/>
  <c r="I59" i="2"/>
  <c r="H59" i="2"/>
  <c r="P59" i="2" s="1"/>
  <c r="G59" i="2"/>
  <c r="F59" i="2"/>
  <c r="C59" i="2"/>
  <c r="B59" i="2"/>
  <c r="U58" i="2"/>
  <c r="S58" i="2"/>
  <c r="R58" i="2"/>
  <c r="Q58" i="2"/>
  <c r="P58" i="2"/>
  <c r="E58" i="2"/>
  <c r="T58" i="2" s="1"/>
  <c r="U57" i="2"/>
  <c r="T57" i="2"/>
  <c r="S57" i="2"/>
  <c r="R57" i="2"/>
  <c r="Q57" i="2"/>
  <c r="P57" i="2"/>
  <c r="E57" i="2"/>
  <c r="S56" i="2"/>
  <c r="R56" i="2"/>
  <c r="Q56" i="2"/>
  <c r="P56" i="2"/>
  <c r="E56" i="2"/>
  <c r="U56" i="2" s="1"/>
  <c r="S55" i="2"/>
  <c r="R55" i="2"/>
  <c r="Q55" i="2"/>
  <c r="P55" i="2"/>
  <c r="E55" i="2"/>
  <c r="U55" i="2" s="1"/>
  <c r="V53" i="2"/>
  <c r="O53" i="2"/>
  <c r="N53" i="2"/>
  <c r="M53" i="2"/>
  <c r="L53" i="2"/>
  <c r="K53" i="2"/>
  <c r="J53" i="2"/>
  <c r="I53" i="2"/>
  <c r="S53" i="2" s="1"/>
  <c r="H53" i="2"/>
  <c r="R53" i="2" s="1"/>
  <c r="G53" i="2"/>
  <c r="F53" i="2"/>
  <c r="C53" i="2"/>
  <c r="B53" i="2"/>
  <c r="U52" i="2"/>
  <c r="T52" i="2"/>
  <c r="S52" i="2"/>
  <c r="R52" i="2"/>
  <c r="Q52" i="2"/>
  <c r="P52" i="2"/>
  <c r="E52" i="2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U48" i="2" s="1"/>
  <c r="S47" i="2"/>
  <c r="R47" i="2"/>
  <c r="Q47" i="2"/>
  <c r="P47" i="2"/>
  <c r="E47" i="2"/>
  <c r="T47" i="2" s="1"/>
  <c r="U46" i="2"/>
  <c r="S46" i="2"/>
  <c r="R46" i="2"/>
  <c r="Q46" i="2"/>
  <c r="P46" i="2"/>
  <c r="E46" i="2"/>
  <c r="T46" i="2" s="1"/>
  <c r="U45" i="2"/>
  <c r="T45" i="2"/>
  <c r="S45" i="2"/>
  <c r="R45" i="2"/>
  <c r="Q45" i="2"/>
  <c r="P45" i="2"/>
  <c r="E45" i="2"/>
  <c r="U44" i="2"/>
  <c r="T44" i="2"/>
  <c r="S44" i="2"/>
  <c r="R44" i="2"/>
  <c r="Q44" i="2"/>
  <c r="P44" i="2"/>
  <c r="E44" i="2"/>
  <c r="S43" i="2"/>
  <c r="R43" i="2"/>
  <c r="Q43" i="2"/>
  <c r="P43" i="2"/>
  <c r="E43" i="2"/>
  <c r="U43" i="2" s="1"/>
  <c r="U42" i="2"/>
  <c r="S42" i="2"/>
  <c r="R42" i="2"/>
  <c r="Q42" i="2"/>
  <c r="P42" i="2"/>
  <c r="E42" i="2"/>
  <c r="T42" i="2" s="1"/>
  <c r="V40" i="2"/>
  <c r="O40" i="2"/>
  <c r="N40" i="2"/>
  <c r="M40" i="2"/>
  <c r="L40" i="2"/>
  <c r="K40" i="2"/>
  <c r="J40" i="2"/>
  <c r="I40" i="2"/>
  <c r="S40" i="2" s="1"/>
  <c r="H40" i="2"/>
  <c r="R40" i="2" s="1"/>
  <c r="G40" i="2"/>
  <c r="F40" i="2"/>
  <c r="C40" i="2"/>
  <c r="B40" i="2"/>
  <c r="E40" i="2" s="1"/>
  <c r="T39" i="2"/>
  <c r="S39" i="2"/>
  <c r="R39" i="2"/>
  <c r="Q39" i="2"/>
  <c r="P39" i="2"/>
  <c r="E39" i="2"/>
  <c r="U39" i="2" s="1"/>
  <c r="S38" i="2"/>
  <c r="R38" i="2"/>
  <c r="Q38" i="2"/>
  <c r="P38" i="2"/>
  <c r="E38" i="2"/>
  <c r="S37" i="2"/>
  <c r="R37" i="2"/>
  <c r="Q37" i="2"/>
  <c r="P37" i="2"/>
  <c r="E37" i="2"/>
  <c r="U37" i="2" s="1"/>
  <c r="S36" i="2"/>
  <c r="R36" i="2"/>
  <c r="Q36" i="2"/>
  <c r="P36" i="2"/>
  <c r="E36" i="2"/>
  <c r="U36" i="2" s="1"/>
  <c r="S35" i="2"/>
  <c r="R35" i="2"/>
  <c r="Q35" i="2"/>
  <c r="P35" i="2"/>
  <c r="E35" i="2"/>
  <c r="U35" i="2" s="1"/>
  <c r="V33" i="2"/>
  <c r="O33" i="2"/>
  <c r="N33" i="2"/>
  <c r="M33" i="2"/>
  <c r="L33" i="2"/>
  <c r="K33" i="2"/>
  <c r="J33" i="2"/>
  <c r="I33" i="2"/>
  <c r="H33" i="2"/>
  <c r="R33" i="2" s="1"/>
  <c r="G33" i="2"/>
  <c r="F33" i="2"/>
  <c r="C33" i="2"/>
  <c r="B33" i="2"/>
  <c r="S32" i="2"/>
  <c r="R32" i="2"/>
  <c r="Q32" i="2"/>
  <c r="P32" i="2"/>
  <c r="E32" i="2"/>
  <c r="U32" i="2" s="1"/>
  <c r="V30" i="2"/>
  <c r="O30" i="2"/>
  <c r="N30" i="2"/>
  <c r="M30" i="2"/>
  <c r="L30" i="2"/>
  <c r="K30" i="2"/>
  <c r="J30" i="2"/>
  <c r="I30" i="2"/>
  <c r="S30" i="2" s="1"/>
  <c r="H30" i="2"/>
  <c r="G30" i="2"/>
  <c r="F30" i="2"/>
  <c r="E30" i="2"/>
  <c r="C30" i="2"/>
  <c r="B30" i="2"/>
  <c r="S29" i="2"/>
  <c r="R29" i="2"/>
  <c r="Q29" i="2"/>
  <c r="P29" i="2"/>
  <c r="E29" i="2"/>
  <c r="U29" i="2" s="1"/>
  <c r="S28" i="2"/>
  <c r="R28" i="2"/>
  <c r="Q28" i="2"/>
  <c r="P28" i="2"/>
  <c r="E28" i="2"/>
  <c r="U28" i="2" s="1"/>
  <c r="S27" i="2"/>
  <c r="R27" i="2"/>
  <c r="Q27" i="2"/>
  <c r="P27" i="2"/>
  <c r="E27" i="2"/>
  <c r="T27" i="2" s="1"/>
  <c r="U26" i="2"/>
  <c r="S26" i="2"/>
  <c r="R26" i="2"/>
  <c r="Q26" i="2"/>
  <c r="P26" i="2"/>
  <c r="E26" i="2"/>
  <c r="T26" i="2" s="1"/>
  <c r="V24" i="2"/>
  <c r="O24" i="2"/>
  <c r="N24" i="2"/>
  <c r="M24" i="2"/>
  <c r="L24" i="2"/>
  <c r="K24" i="2"/>
  <c r="J24" i="2"/>
  <c r="I24" i="2"/>
  <c r="H24" i="2"/>
  <c r="G24" i="2"/>
  <c r="F24" i="2"/>
  <c r="C24" i="2"/>
  <c r="B24" i="2"/>
  <c r="E24" i="2" s="1"/>
  <c r="S23" i="2"/>
  <c r="R23" i="2"/>
  <c r="Q23" i="2"/>
  <c r="P23" i="2"/>
  <c r="E23" i="2"/>
  <c r="T23" i="2" s="1"/>
  <c r="U22" i="2"/>
  <c r="S22" i="2"/>
  <c r="R22" i="2"/>
  <c r="Q22" i="2"/>
  <c r="P22" i="2"/>
  <c r="E22" i="2"/>
  <c r="T22" i="2" s="1"/>
  <c r="T21" i="2"/>
  <c r="S21" i="2"/>
  <c r="R21" i="2"/>
  <c r="Q21" i="2"/>
  <c r="P21" i="2"/>
  <c r="E21" i="2"/>
  <c r="U21" i="2" s="1"/>
  <c r="T20" i="2"/>
  <c r="S20" i="2"/>
  <c r="R20" i="2"/>
  <c r="Q20" i="2"/>
  <c r="P20" i="2"/>
  <c r="E20" i="2"/>
  <c r="U20" i="2" s="1"/>
  <c r="T19" i="2"/>
  <c r="S19" i="2"/>
  <c r="R19" i="2"/>
  <c r="Q19" i="2"/>
  <c r="P19" i="2"/>
  <c r="E19" i="2"/>
  <c r="U19" i="2" s="1"/>
  <c r="S18" i="2"/>
  <c r="R18" i="2"/>
  <c r="Q18" i="2"/>
  <c r="P18" i="2"/>
  <c r="E18" i="2"/>
  <c r="U18" i="2" s="1"/>
  <c r="S17" i="2"/>
  <c r="R17" i="2"/>
  <c r="Q17" i="2"/>
  <c r="P17" i="2"/>
  <c r="E17" i="2"/>
  <c r="U17" i="2" s="1"/>
  <c r="V15" i="2"/>
  <c r="O15" i="2"/>
  <c r="N15" i="2"/>
  <c r="M15" i="2"/>
  <c r="L15" i="2"/>
  <c r="K15" i="2"/>
  <c r="J15" i="2"/>
  <c r="I15" i="2"/>
  <c r="S15" i="2" s="1"/>
  <c r="H15" i="2"/>
  <c r="R15" i="2" s="1"/>
  <c r="G15" i="2"/>
  <c r="F15" i="2"/>
  <c r="E15" i="2"/>
  <c r="C15" i="2"/>
  <c r="B15" i="2"/>
  <c r="S14" i="2"/>
  <c r="R14" i="2"/>
  <c r="Q14" i="2"/>
  <c r="P14" i="2"/>
  <c r="E14" i="2"/>
  <c r="U14" i="2" s="1"/>
  <c r="S13" i="2"/>
  <c r="R13" i="2"/>
  <c r="Q13" i="2"/>
  <c r="P13" i="2"/>
  <c r="E13" i="2"/>
  <c r="U13" i="2" s="1"/>
  <c r="S12" i="2"/>
  <c r="R12" i="2"/>
  <c r="Q12" i="2"/>
  <c r="P12" i="2"/>
  <c r="E12" i="2"/>
  <c r="U12" i="2" s="1"/>
  <c r="S11" i="2"/>
  <c r="R11" i="2"/>
  <c r="Q11" i="2"/>
  <c r="P11" i="2"/>
  <c r="E11" i="2"/>
  <c r="T11" i="2" s="1"/>
  <c r="U10" i="2"/>
  <c r="S10" i="2"/>
  <c r="R10" i="2"/>
  <c r="Q10" i="2"/>
  <c r="P10" i="2"/>
  <c r="E10" i="2"/>
  <c r="T10" i="2" s="1"/>
  <c r="T9" i="2"/>
  <c r="S9" i="2"/>
  <c r="R9" i="2"/>
  <c r="Q9" i="2"/>
  <c r="P9" i="2"/>
  <c r="E9" i="2"/>
  <c r="U9" i="2" s="1"/>
  <c r="U93" i="1"/>
  <c r="S93" i="1"/>
  <c r="R93" i="1"/>
  <c r="Q93" i="1"/>
  <c r="P93" i="1"/>
  <c r="E93" i="1"/>
  <c r="T93" i="1" s="1"/>
  <c r="S92" i="1"/>
  <c r="R92" i="1"/>
  <c r="Q92" i="1"/>
  <c r="P92" i="1"/>
  <c r="E92" i="1"/>
  <c r="U92" i="1" s="1"/>
  <c r="S91" i="1"/>
  <c r="R91" i="1"/>
  <c r="Q91" i="1"/>
  <c r="P91" i="1"/>
  <c r="E91" i="1"/>
  <c r="U91" i="1" s="1"/>
  <c r="S90" i="1"/>
  <c r="R90" i="1"/>
  <c r="Q90" i="1"/>
  <c r="P90" i="1"/>
  <c r="E90" i="1"/>
  <c r="U90" i="1" s="1"/>
  <c r="S89" i="1"/>
  <c r="R89" i="1"/>
  <c r="Q89" i="1"/>
  <c r="P89" i="1"/>
  <c r="E89" i="1"/>
  <c r="U89" i="1" s="1"/>
  <c r="S88" i="1"/>
  <c r="R88" i="1"/>
  <c r="Q88" i="1"/>
  <c r="P88" i="1"/>
  <c r="E88" i="1"/>
  <c r="T88" i="1" s="1"/>
  <c r="U87" i="1"/>
  <c r="S87" i="1"/>
  <c r="R87" i="1"/>
  <c r="Q87" i="1"/>
  <c r="P87" i="1"/>
  <c r="E87" i="1"/>
  <c r="T87" i="1" s="1"/>
  <c r="U86" i="1"/>
  <c r="S86" i="1"/>
  <c r="R86" i="1"/>
  <c r="Q86" i="1"/>
  <c r="P86" i="1"/>
  <c r="E86" i="1"/>
  <c r="T86" i="1" s="1"/>
  <c r="V72" i="1"/>
  <c r="O72" i="1"/>
  <c r="N72" i="1"/>
  <c r="M72" i="1"/>
  <c r="L72" i="1"/>
  <c r="K72" i="1"/>
  <c r="J72" i="1"/>
  <c r="I72" i="1"/>
  <c r="S72" i="1" s="1"/>
  <c r="H72" i="1"/>
  <c r="G72" i="1"/>
  <c r="F72" i="1"/>
  <c r="C72" i="1"/>
  <c r="B72" i="1"/>
  <c r="E72" i="1" s="1"/>
  <c r="V71" i="1"/>
  <c r="O71" i="1"/>
  <c r="N71" i="1"/>
  <c r="M71" i="1"/>
  <c r="L71" i="1"/>
  <c r="K71" i="1"/>
  <c r="J71" i="1"/>
  <c r="I71" i="1"/>
  <c r="Q71" i="1" s="1"/>
  <c r="H71" i="1"/>
  <c r="R71" i="1" s="1"/>
  <c r="G71" i="1"/>
  <c r="F71" i="1"/>
  <c r="C71" i="1"/>
  <c r="B71" i="1"/>
  <c r="V70" i="1"/>
  <c r="S70" i="1"/>
  <c r="O70" i="1"/>
  <c r="N70" i="1"/>
  <c r="P70" i="1" s="1"/>
  <c r="M70" i="1"/>
  <c r="L70" i="1"/>
  <c r="K70" i="1"/>
  <c r="J70" i="1"/>
  <c r="I70" i="1"/>
  <c r="H70" i="1"/>
  <c r="R70" i="1" s="1"/>
  <c r="G70" i="1"/>
  <c r="F70" i="1"/>
  <c r="C70" i="1"/>
  <c r="B70" i="1"/>
  <c r="E70" i="1" s="1"/>
  <c r="S69" i="1"/>
  <c r="R69" i="1"/>
  <c r="Q69" i="1"/>
  <c r="P69" i="1"/>
  <c r="E69" i="1"/>
  <c r="U69" i="1" s="1"/>
  <c r="V67" i="1"/>
  <c r="O67" i="1"/>
  <c r="N67" i="1"/>
  <c r="M67" i="1"/>
  <c r="L67" i="1"/>
  <c r="K67" i="1"/>
  <c r="J67" i="1"/>
  <c r="I67" i="1"/>
  <c r="S67" i="1" s="1"/>
  <c r="H67" i="1"/>
  <c r="R67" i="1" s="1"/>
  <c r="G67" i="1"/>
  <c r="F67" i="1"/>
  <c r="C67" i="1"/>
  <c r="B67" i="1"/>
  <c r="V66" i="1"/>
  <c r="O66" i="1"/>
  <c r="Q66" i="1" s="1"/>
  <c r="N66" i="1"/>
  <c r="M66" i="1"/>
  <c r="L66" i="1"/>
  <c r="K66" i="1"/>
  <c r="J66" i="1"/>
  <c r="I66" i="1"/>
  <c r="S66" i="1" s="1"/>
  <c r="H66" i="1"/>
  <c r="R66" i="1" s="1"/>
  <c r="G66" i="1"/>
  <c r="F66" i="1"/>
  <c r="C66" i="1"/>
  <c r="B66" i="1"/>
  <c r="E66" i="1" s="1"/>
  <c r="S65" i="1"/>
  <c r="R65" i="1"/>
  <c r="Q65" i="1"/>
  <c r="U65" i="1" s="1"/>
  <c r="P65" i="1"/>
  <c r="T65" i="1" s="1"/>
  <c r="E65" i="1"/>
  <c r="S64" i="1"/>
  <c r="R64" i="1"/>
  <c r="Q64" i="1"/>
  <c r="P64" i="1"/>
  <c r="E64" i="1"/>
  <c r="U64" i="1" s="1"/>
  <c r="S63" i="1"/>
  <c r="R63" i="1"/>
  <c r="Q63" i="1"/>
  <c r="P63" i="1"/>
  <c r="E63" i="1"/>
  <c r="U63" i="1" s="1"/>
  <c r="T62" i="1"/>
  <c r="S62" i="1"/>
  <c r="R62" i="1"/>
  <c r="Q62" i="1"/>
  <c r="P62" i="1"/>
  <c r="E62" i="1"/>
  <c r="U62" i="1" s="1"/>
  <c r="S61" i="1"/>
  <c r="R61" i="1"/>
  <c r="Q61" i="1"/>
  <c r="P61" i="1"/>
  <c r="E61" i="1"/>
  <c r="V59" i="1"/>
  <c r="S59" i="1"/>
  <c r="O59" i="1"/>
  <c r="N59" i="1"/>
  <c r="M59" i="1"/>
  <c r="L59" i="1"/>
  <c r="K59" i="1"/>
  <c r="J59" i="1"/>
  <c r="I59" i="1"/>
  <c r="H59" i="1"/>
  <c r="R59" i="1" s="1"/>
  <c r="G59" i="1"/>
  <c r="F59" i="1"/>
  <c r="C59" i="1"/>
  <c r="B59" i="1"/>
  <c r="E59" i="1" s="1"/>
  <c r="S58" i="1"/>
  <c r="R58" i="1"/>
  <c r="Q58" i="1"/>
  <c r="P58" i="1"/>
  <c r="E58" i="1"/>
  <c r="U58" i="1" s="1"/>
  <c r="S57" i="1"/>
  <c r="R57" i="1"/>
  <c r="Q57" i="1"/>
  <c r="P57" i="1"/>
  <c r="E57" i="1"/>
  <c r="U57" i="1" s="1"/>
  <c r="S56" i="1"/>
  <c r="R56" i="1"/>
  <c r="Q56" i="1"/>
  <c r="P56" i="1"/>
  <c r="E56" i="1"/>
  <c r="U56" i="1" s="1"/>
  <c r="U55" i="1"/>
  <c r="S55" i="1"/>
  <c r="R55" i="1"/>
  <c r="Q55" i="1"/>
  <c r="P55" i="1"/>
  <c r="E55" i="1"/>
  <c r="T55" i="1" s="1"/>
  <c r="V53" i="1"/>
  <c r="S53" i="1"/>
  <c r="O53" i="1"/>
  <c r="N53" i="1"/>
  <c r="M53" i="1"/>
  <c r="L53" i="1"/>
  <c r="K53" i="1"/>
  <c r="J53" i="1"/>
  <c r="I53" i="1"/>
  <c r="H53" i="1"/>
  <c r="R53" i="1" s="1"/>
  <c r="G53" i="1"/>
  <c r="F53" i="1"/>
  <c r="C53" i="1"/>
  <c r="B53" i="1"/>
  <c r="S52" i="1"/>
  <c r="R52" i="1"/>
  <c r="Q52" i="1"/>
  <c r="P52" i="1"/>
  <c r="E52" i="1"/>
  <c r="U52" i="1" s="1"/>
  <c r="S51" i="1"/>
  <c r="R51" i="1"/>
  <c r="Q51" i="1"/>
  <c r="P51" i="1"/>
  <c r="E51" i="1"/>
  <c r="T51" i="1" s="1"/>
  <c r="S50" i="1"/>
  <c r="R50" i="1"/>
  <c r="Q50" i="1"/>
  <c r="P50" i="1"/>
  <c r="E50" i="1"/>
  <c r="T50" i="1" s="1"/>
  <c r="U49" i="1"/>
  <c r="T49" i="1"/>
  <c r="S49" i="1"/>
  <c r="R49" i="1"/>
  <c r="Q49" i="1"/>
  <c r="P49" i="1"/>
  <c r="E49" i="1"/>
  <c r="S48" i="1"/>
  <c r="R48" i="1"/>
  <c r="Q48" i="1"/>
  <c r="P48" i="1"/>
  <c r="E48" i="1"/>
  <c r="U48" i="1" s="1"/>
  <c r="S47" i="1"/>
  <c r="R47" i="1"/>
  <c r="Q47" i="1"/>
  <c r="P47" i="1"/>
  <c r="E47" i="1"/>
  <c r="U47" i="1" s="1"/>
  <c r="T46" i="1"/>
  <c r="S46" i="1"/>
  <c r="R46" i="1"/>
  <c r="Q46" i="1"/>
  <c r="P46" i="1"/>
  <c r="E46" i="1"/>
  <c r="U46" i="1" s="1"/>
  <c r="S45" i="1"/>
  <c r="R45" i="1"/>
  <c r="Q45" i="1"/>
  <c r="P45" i="1"/>
  <c r="E45" i="1"/>
  <c r="U45" i="1" s="1"/>
  <c r="S44" i="1"/>
  <c r="R44" i="1"/>
  <c r="Q44" i="1"/>
  <c r="P44" i="1"/>
  <c r="E44" i="1"/>
  <c r="S43" i="1"/>
  <c r="R43" i="1"/>
  <c r="Q43" i="1"/>
  <c r="P43" i="1"/>
  <c r="E43" i="1"/>
  <c r="U43" i="1" s="1"/>
  <c r="U42" i="1"/>
  <c r="S42" i="1"/>
  <c r="R42" i="1"/>
  <c r="Q42" i="1"/>
  <c r="P42" i="1"/>
  <c r="E42" i="1"/>
  <c r="T42" i="1" s="1"/>
  <c r="V40" i="1"/>
  <c r="O40" i="1"/>
  <c r="N40" i="1"/>
  <c r="M40" i="1"/>
  <c r="L40" i="1"/>
  <c r="K40" i="1"/>
  <c r="J40" i="1"/>
  <c r="I40" i="1"/>
  <c r="H40" i="1"/>
  <c r="R40" i="1" s="1"/>
  <c r="G40" i="1"/>
  <c r="F40" i="1"/>
  <c r="C40" i="1"/>
  <c r="B40" i="1"/>
  <c r="E40" i="1" s="1"/>
  <c r="S39" i="1"/>
  <c r="R39" i="1"/>
  <c r="Q39" i="1"/>
  <c r="P39" i="1"/>
  <c r="E39" i="1"/>
  <c r="T39" i="1" s="1"/>
  <c r="U38" i="1"/>
  <c r="S38" i="1"/>
  <c r="R38" i="1"/>
  <c r="Q38" i="1"/>
  <c r="P38" i="1"/>
  <c r="E38" i="1"/>
  <c r="T38" i="1" s="1"/>
  <c r="U37" i="1"/>
  <c r="S37" i="1"/>
  <c r="R37" i="1"/>
  <c r="Q37" i="1"/>
  <c r="P37" i="1"/>
  <c r="E37" i="1"/>
  <c r="T37" i="1" s="1"/>
  <c r="S36" i="1"/>
  <c r="R36" i="1"/>
  <c r="Q36" i="1"/>
  <c r="U36" i="1" s="1"/>
  <c r="P36" i="1"/>
  <c r="T36" i="1" s="1"/>
  <c r="E36" i="1"/>
  <c r="S35" i="1"/>
  <c r="R35" i="1"/>
  <c r="Q35" i="1"/>
  <c r="P35" i="1"/>
  <c r="E35" i="1"/>
  <c r="U35" i="1" s="1"/>
  <c r="V33" i="1"/>
  <c r="O33" i="1"/>
  <c r="N33" i="1"/>
  <c r="M33" i="1"/>
  <c r="L33" i="1"/>
  <c r="K33" i="1"/>
  <c r="J33" i="1"/>
  <c r="I33" i="1"/>
  <c r="S33" i="1" s="1"/>
  <c r="H33" i="1"/>
  <c r="R33" i="1" s="1"/>
  <c r="G33" i="1"/>
  <c r="F33" i="1"/>
  <c r="C33" i="1"/>
  <c r="E33" i="1" s="1"/>
  <c r="B33" i="1"/>
  <c r="T32" i="1"/>
  <c r="S32" i="1"/>
  <c r="R32" i="1"/>
  <c r="Q32" i="1"/>
  <c r="P32" i="1"/>
  <c r="E32" i="1"/>
  <c r="U32" i="1" s="1"/>
  <c r="V30" i="1"/>
  <c r="O30" i="1"/>
  <c r="N30" i="1"/>
  <c r="M30" i="1"/>
  <c r="L30" i="1"/>
  <c r="K30" i="1"/>
  <c r="J30" i="1"/>
  <c r="I30" i="1"/>
  <c r="S30" i="1" s="1"/>
  <c r="H30" i="1"/>
  <c r="R30" i="1" s="1"/>
  <c r="G30" i="1"/>
  <c r="F30" i="1"/>
  <c r="C30" i="1"/>
  <c r="B30" i="1"/>
  <c r="S29" i="1"/>
  <c r="R29" i="1"/>
  <c r="Q29" i="1"/>
  <c r="P29" i="1"/>
  <c r="E29" i="1"/>
  <c r="U29" i="1" s="1"/>
  <c r="S28" i="1"/>
  <c r="R28" i="1"/>
  <c r="Q28" i="1"/>
  <c r="P28" i="1"/>
  <c r="E28" i="1"/>
  <c r="U28" i="1" s="1"/>
  <c r="T27" i="1"/>
  <c r="S27" i="1"/>
  <c r="R27" i="1"/>
  <c r="Q27" i="1"/>
  <c r="P27" i="1"/>
  <c r="E27" i="1"/>
  <c r="U27" i="1" s="1"/>
  <c r="T26" i="1"/>
  <c r="S26" i="1"/>
  <c r="R26" i="1"/>
  <c r="Q26" i="1"/>
  <c r="P26" i="1"/>
  <c r="E26" i="1"/>
  <c r="U26" i="1" s="1"/>
  <c r="V24" i="1"/>
  <c r="O24" i="1"/>
  <c r="N24" i="1"/>
  <c r="M24" i="1"/>
  <c r="L24" i="1"/>
  <c r="K24" i="1"/>
  <c r="J24" i="1"/>
  <c r="I24" i="1"/>
  <c r="H24" i="1"/>
  <c r="R24" i="1" s="1"/>
  <c r="G24" i="1"/>
  <c r="F24" i="1"/>
  <c r="C24" i="1"/>
  <c r="B24" i="1"/>
  <c r="E24" i="1" s="1"/>
  <c r="S23" i="1"/>
  <c r="R23" i="1"/>
  <c r="Q23" i="1"/>
  <c r="P23" i="1"/>
  <c r="E23" i="1"/>
  <c r="U23" i="1" s="1"/>
  <c r="T22" i="1"/>
  <c r="S22" i="1"/>
  <c r="R22" i="1"/>
  <c r="Q22" i="1"/>
  <c r="P22" i="1"/>
  <c r="E22" i="1"/>
  <c r="U22" i="1" s="1"/>
  <c r="S21" i="1"/>
  <c r="R21" i="1"/>
  <c r="Q21" i="1"/>
  <c r="P21" i="1"/>
  <c r="E21" i="1"/>
  <c r="U21" i="1" s="1"/>
  <c r="S20" i="1"/>
  <c r="R20" i="1"/>
  <c r="Q20" i="1"/>
  <c r="P20" i="1"/>
  <c r="E20" i="1"/>
  <c r="U20" i="1" s="1"/>
  <c r="S19" i="1"/>
  <c r="R19" i="1"/>
  <c r="Q19" i="1"/>
  <c r="P19" i="1"/>
  <c r="E19" i="1"/>
  <c r="T19" i="1" s="1"/>
  <c r="U18" i="1"/>
  <c r="S18" i="1"/>
  <c r="R18" i="1"/>
  <c r="Q18" i="1"/>
  <c r="P18" i="1"/>
  <c r="E18" i="1"/>
  <c r="T18" i="1" s="1"/>
  <c r="S17" i="1"/>
  <c r="R17" i="1"/>
  <c r="Q17" i="1"/>
  <c r="P17" i="1"/>
  <c r="E17" i="1"/>
  <c r="T17" i="1" s="1"/>
  <c r="V15" i="1"/>
  <c r="O15" i="1"/>
  <c r="N15" i="1"/>
  <c r="M15" i="1"/>
  <c r="L15" i="1"/>
  <c r="K15" i="1"/>
  <c r="J15" i="1"/>
  <c r="I15" i="1"/>
  <c r="S15" i="1" s="1"/>
  <c r="H15" i="1"/>
  <c r="G15" i="1"/>
  <c r="F15" i="1"/>
  <c r="C15" i="1"/>
  <c r="B15" i="1"/>
  <c r="E15" i="1" s="1"/>
  <c r="U14" i="1"/>
  <c r="S14" i="1"/>
  <c r="R14" i="1"/>
  <c r="Q14" i="1"/>
  <c r="P14" i="1"/>
  <c r="E14" i="1"/>
  <c r="T14" i="1" s="1"/>
  <c r="T13" i="1"/>
  <c r="S13" i="1"/>
  <c r="R13" i="1"/>
  <c r="Q13" i="1"/>
  <c r="P13" i="1"/>
  <c r="E13" i="1"/>
  <c r="U13" i="1" s="1"/>
  <c r="U12" i="1"/>
  <c r="T12" i="1"/>
  <c r="S12" i="1"/>
  <c r="R12" i="1"/>
  <c r="Q12" i="1"/>
  <c r="P12" i="1"/>
  <c r="E12" i="1"/>
  <c r="S11" i="1"/>
  <c r="R11" i="1"/>
  <c r="Q11" i="1"/>
  <c r="P11" i="1"/>
  <c r="E11" i="1"/>
  <c r="T11" i="1" s="1"/>
  <c r="S10" i="1"/>
  <c r="R10" i="1"/>
  <c r="Q10" i="1"/>
  <c r="P10" i="1"/>
  <c r="T10" i="1" s="1"/>
  <c r="E10" i="1"/>
  <c r="S9" i="1"/>
  <c r="R9" i="1"/>
  <c r="Q9" i="1"/>
  <c r="P9" i="1"/>
  <c r="E9" i="1"/>
  <c r="U12" i="14" l="1"/>
  <c r="T12" i="14"/>
  <c r="U92" i="20"/>
  <c r="T92" i="20"/>
  <c r="T36" i="23"/>
  <c r="U36" i="23"/>
  <c r="P40" i="24"/>
  <c r="R40" i="24"/>
  <c r="T11" i="10"/>
  <c r="U11" i="10"/>
  <c r="U86" i="12"/>
  <c r="T86" i="12"/>
  <c r="T49" i="19"/>
  <c r="U49" i="19"/>
  <c r="U65" i="9"/>
  <c r="T65" i="9"/>
  <c r="U44" i="14"/>
  <c r="T44" i="14"/>
  <c r="U11" i="1"/>
  <c r="T69" i="1"/>
  <c r="T14" i="2"/>
  <c r="P24" i="2"/>
  <c r="R24" i="2"/>
  <c r="U38" i="2"/>
  <c r="E71" i="3"/>
  <c r="P15" i="4"/>
  <c r="R15" i="4"/>
  <c r="Q59" i="4"/>
  <c r="E71" i="6"/>
  <c r="U69" i="7"/>
  <c r="T69" i="7"/>
  <c r="T11" i="8"/>
  <c r="U11" i="8"/>
  <c r="T88" i="9"/>
  <c r="U88" i="9"/>
  <c r="U18" i="10"/>
  <c r="T18" i="10"/>
  <c r="U28" i="10"/>
  <c r="T28" i="10"/>
  <c r="U91" i="10"/>
  <c r="T91" i="10"/>
  <c r="U46" i="13"/>
  <c r="T46" i="13"/>
  <c r="U69" i="13"/>
  <c r="T69" i="13"/>
  <c r="U32" i="17"/>
  <c r="T32" i="17"/>
  <c r="T86" i="17"/>
  <c r="U86" i="17"/>
  <c r="U12" i="18"/>
  <c r="T12" i="18"/>
  <c r="U58" i="20"/>
  <c r="T58" i="20"/>
  <c r="P24" i="23"/>
  <c r="R24" i="23"/>
  <c r="Q33" i="23"/>
  <c r="S33" i="23"/>
  <c r="E66" i="6"/>
  <c r="U52" i="7"/>
  <c r="T52" i="7"/>
  <c r="U87" i="8"/>
  <c r="T87" i="8"/>
  <c r="U14" i="12"/>
  <c r="T14" i="12"/>
  <c r="U44" i="1"/>
  <c r="U10" i="1"/>
  <c r="U50" i="1"/>
  <c r="Q70" i="1"/>
  <c r="Q24" i="2"/>
  <c r="S24" i="2"/>
  <c r="Q33" i="2"/>
  <c r="T38" i="2"/>
  <c r="E67" i="2"/>
  <c r="P70" i="2"/>
  <c r="R70" i="2"/>
  <c r="U14" i="3"/>
  <c r="E24" i="3"/>
  <c r="P33" i="3"/>
  <c r="E40" i="3"/>
  <c r="Q15" i="4"/>
  <c r="S15" i="4"/>
  <c r="P24" i="4"/>
  <c r="R24" i="4"/>
  <c r="T10" i="7"/>
  <c r="T29" i="7"/>
  <c r="E33" i="7"/>
  <c r="U62" i="7"/>
  <c r="T62" i="7"/>
  <c r="U21" i="8"/>
  <c r="T21" i="8"/>
  <c r="U61" i="9"/>
  <c r="T61" i="9"/>
  <c r="P66" i="10"/>
  <c r="R66" i="10"/>
  <c r="U21" i="11"/>
  <c r="T21" i="11"/>
  <c r="T58" i="11"/>
  <c r="U58" i="11"/>
  <c r="S15" i="12"/>
  <c r="Q15" i="12"/>
  <c r="T21" i="12"/>
  <c r="U21" i="12"/>
  <c r="E24" i="12"/>
  <c r="U49" i="12"/>
  <c r="T49" i="12"/>
  <c r="R70" i="13"/>
  <c r="T28" i="14"/>
  <c r="U28" i="14"/>
  <c r="S33" i="20"/>
  <c r="E71" i="22"/>
  <c r="T12" i="23"/>
  <c r="U12" i="23"/>
  <c r="E15" i="23"/>
  <c r="U89" i="14"/>
  <c r="T89" i="14"/>
  <c r="U106" i="8"/>
  <c r="T106" i="8"/>
  <c r="S15" i="3"/>
  <c r="U65" i="10"/>
  <c r="T65" i="10"/>
  <c r="U26" i="13"/>
  <c r="T26" i="13"/>
  <c r="P15" i="7"/>
  <c r="R15" i="7"/>
  <c r="U45" i="8"/>
  <c r="T45" i="8"/>
  <c r="P24" i="9"/>
  <c r="T57" i="9"/>
  <c r="U57" i="9"/>
  <c r="T23" i="10"/>
  <c r="U23" i="10"/>
  <c r="U13" i="12"/>
  <c r="T13" i="12"/>
  <c r="U11" i="14"/>
  <c r="T11" i="14"/>
  <c r="U93" i="16"/>
  <c r="T93" i="16"/>
  <c r="U23" i="17"/>
  <c r="T23" i="17"/>
  <c r="U52" i="17"/>
  <c r="T52" i="17"/>
  <c r="U36" i="19"/>
  <c r="T36" i="19"/>
  <c r="Q24" i="21"/>
  <c r="U14" i="22"/>
  <c r="T14" i="22"/>
  <c r="T29" i="22"/>
  <c r="U29" i="22"/>
  <c r="T37" i="22"/>
  <c r="U37" i="22"/>
  <c r="T90" i="7"/>
  <c r="U90" i="7"/>
  <c r="U37" i="9"/>
  <c r="T37" i="9"/>
  <c r="Q40" i="10"/>
  <c r="S40" i="10"/>
  <c r="U98" i="24"/>
  <c r="T98" i="24"/>
  <c r="Q70" i="2"/>
  <c r="S70" i="2"/>
  <c r="Q40" i="1"/>
  <c r="T48" i="1"/>
  <c r="T64" i="1"/>
  <c r="T51" i="2"/>
  <c r="T56" i="2"/>
  <c r="U62" i="2"/>
  <c r="U91" i="2"/>
  <c r="T12" i="3"/>
  <c r="T26" i="3"/>
  <c r="U38" i="3"/>
  <c r="U92" i="3"/>
  <c r="T42" i="4"/>
  <c r="T51" i="4"/>
  <c r="T64" i="4"/>
  <c r="E66" i="4"/>
  <c r="T93" i="4"/>
  <c r="T10" i="5"/>
  <c r="T17" i="5"/>
  <c r="P30" i="5"/>
  <c r="T50" i="5"/>
  <c r="T62" i="5"/>
  <c r="T21" i="6"/>
  <c r="T26" i="6"/>
  <c r="T38" i="6"/>
  <c r="T45" i="6"/>
  <c r="T57" i="6"/>
  <c r="P70" i="6"/>
  <c r="T21" i="7"/>
  <c r="T46" i="7"/>
  <c r="T88" i="7"/>
  <c r="U88" i="7"/>
  <c r="U13" i="8"/>
  <c r="T13" i="8"/>
  <c r="Q15" i="8"/>
  <c r="T22" i="8"/>
  <c r="U61" i="8"/>
  <c r="T61" i="8"/>
  <c r="P70" i="8"/>
  <c r="T19" i="9"/>
  <c r="U19" i="9"/>
  <c r="Q24" i="9"/>
  <c r="E71" i="9"/>
  <c r="U87" i="9"/>
  <c r="T87" i="9"/>
  <c r="T14" i="10"/>
  <c r="U87" i="10"/>
  <c r="T87" i="10"/>
  <c r="T39" i="11"/>
  <c r="U39" i="11"/>
  <c r="U49" i="11"/>
  <c r="T49" i="11"/>
  <c r="T92" i="11"/>
  <c r="U92" i="11"/>
  <c r="T19" i="12"/>
  <c r="T43" i="12"/>
  <c r="U43" i="12"/>
  <c r="U93" i="12"/>
  <c r="T93" i="12"/>
  <c r="T64" i="14"/>
  <c r="T36" i="15"/>
  <c r="U36" i="15"/>
  <c r="U14" i="21"/>
  <c r="T14" i="21"/>
  <c r="T52" i="21"/>
  <c r="T12" i="22"/>
  <c r="U49" i="7"/>
  <c r="T49" i="7"/>
  <c r="R70" i="4"/>
  <c r="U37" i="7"/>
  <c r="T37" i="7"/>
  <c r="Q24" i="4"/>
  <c r="T29" i="1"/>
  <c r="P15" i="1"/>
  <c r="R15" i="1"/>
  <c r="U17" i="1"/>
  <c r="T28" i="1"/>
  <c r="T35" i="1"/>
  <c r="P40" i="1"/>
  <c r="T18" i="2"/>
  <c r="T43" i="2"/>
  <c r="T61" i="2"/>
  <c r="U69" i="2"/>
  <c r="T90" i="2"/>
  <c r="T10" i="3"/>
  <c r="T37" i="3"/>
  <c r="U50" i="3"/>
  <c r="Q71" i="3"/>
  <c r="T91" i="3"/>
  <c r="U13" i="4"/>
  <c r="U23" i="4"/>
  <c r="T50" i="4"/>
  <c r="T56" i="4"/>
  <c r="U10" i="5"/>
  <c r="Q15" i="5"/>
  <c r="S15" i="5"/>
  <c r="T20" i="5"/>
  <c r="T36" i="5"/>
  <c r="U45" i="5"/>
  <c r="T49" i="5"/>
  <c r="T65" i="5"/>
  <c r="T91" i="5"/>
  <c r="U11" i="6"/>
  <c r="T14" i="6"/>
  <c r="U32" i="6"/>
  <c r="T44" i="6"/>
  <c r="T48" i="6"/>
  <c r="T56" i="6"/>
  <c r="R70" i="6"/>
  <c r="U92" i="6"/>
  <c r="T14" i="7"/>
  <c r="T26" i="7"/>
  <c r="T46" i="8"/>
  <c r="T57" i="8"/>
  <c r="U57" i="8"/>
  <c r="R70" i="8"/>
  <c r="Q71" i="8"/>
  <c r="U91" i="8"/>
  <c r="T91" i="8"/>
  <c r="T43" i="9"/>
  <c r="U43" i="9"/>
  <c r="U55" i="9"/>
  <c r="T35" i="10"/>
  <c r="U35" i="10"/>
  <c r="T37" i="10"/>
  <c r="U49" i="10"/>
  <c r="T49" i="10"/>
  <c r="P24" i="11"/>
  <c r="T37" i="11"/>
  <c r="Q40" i="12"/>
  <c r="U20" i="13"/>
  <c r="T20" i="13"/>
  <c r="T27" i="13"/>
  <c r="U27" i="13"/>
  <c r="U58" i="13"/>
  <c r="T91" i="13"/>
  <c r="U44" i="16"/>
  <c r="T44" i="16"/>
  <c r="T89" i="18"/>
  <c r="U19" i="20"/>
  <c r="T19" i="20"/>
  <c r="U20" i="21"/>
  <c r="T20" i="21"/>
  <c r="U11" i="23"/>
  <c r="T11" i="23"/>
  <c r="R15" i="3"/>
  <c r="U50" i="8"/>
  <c r="T50" i="8"/>
  <c r="U21" i="9"/>
  <c r="T21" i="9"/>
  <c r="U22" i="11"/>
  <c r="T22" i="11"/>
  <c r="S24" i="4"/>
  <c r="Q33" i="4"/>
  <c r="Q53" i="4"/>
  <c r="Q24" i="1"/>
  <c r="S40" i="1"/>
  <c r="E71" i="1"/>
  <c r="T92" i="1"/>
  <c r="T23" i="1"/>
  <c r="E30" i="1"/>
  <c r="T47" i="1"/>
  <c r="T63" i="1"/>
  <c r="T91" i="1"/>
  <c r="P30" i="2"/>
  <c r="R30" i="2"/>
  <c r="E33" i="2"/>
  <c r="T50" i="2"/>
  <c r="T55" i="2"/>
  <c r="E70" i="2"/>
  <c r="T11" i="3"/>
  <c r="U18" i="3"/>
  <c r="Q30" i="3"/>
  <c r="P40" i="3"/>
  <c r="R40" i="3"/>
  <c r="U42" i="3"/>
  <c r="P59" i="3"/>
  <c r="Q66" i="3"/>
  <c r="E67" i="3"/>
  <c r="E72" i="3"/>
  <c r="E24" i="4"/>
  <c r="U29" i="4"/>
  <c r="U92" i="4"/>
  <c r="E33" i="5"/>
  <c r="U57" i="5"/>
  <c r="T61" i="5"/>
  <c r="U20" i="6"/>
  <c r="U62" i="6"/>
  <c r="T65" i="6"/>
  <c r="T20" i="7"/>
  <c r="E70" i="7"/>
  <c r="T14" i="8"/>
  <c r="U35" i="8"/>
  <c r="T62" i="8"/>
  <c r="U52" i="9"/>
  <c r="T52" i="9"/>
  <c r="U22" i="10"/>
  <c r="T22" i="10"/>
  <c r="T92" i="10"/>
  <c r="U92" i="10"/>
  <c r="T9" i="11"/>
  <c r="Q40" i="11"/>
  <c r="S40" i="11"/>
  <c r="U45" i="11"/>
  <c r="T45" i="11"/>
  <c r="Q59" i="12"/>
  <c r="E70" i="13"/>
  <c r="U18" i="15"/>
  <c r="T18" i="15"/>
  <c r="T49" i="15"/>
  <c r="U49" i="15"/>
  <c r="T10" i="16"/>
  <c r="S24" i="16"/>
  <c r="Q24" i="16"/>
  <c r="U36" i="22"/>
  <c r="T36" i="22"/>
  <c r="U27" i="25"/>
  <c r="T27" i="25"/>
  <c r="U43" i="28"/>
  <c r="T43" i="28"/>
  <c r="U17" i="30"/>
  <c r="T17" i="30"/>
  <c r="U47" i="30"/>
  <c r="T47" i="30"/>
  <c r="U64" i="31"/>
  <c r="T64" i="31"/>
  <c r="R95" i="4"/>
  <c r="L112" i="4"/>
  <c r="R112" i="4" s="1"/>
  <c r="U97" i="4"/>
  <c r="T97" i="4"/>
  <c r="Q40" i="7"/>
  <c r="U32" i="8"/>
  <c r="E33" i="9"/>
  <c r="T45" i="9"/>
  <c r="T49" i="9"/>
  <c r="T13" i="10"/>
  <c r="P30" i="10"/>
  <c r="Q30" i="10"/>
  <c r="T32" i="10"/>
  <c r="T42" i="10"/>
  <c r="T46" i="10"/>
  <c r="T62" i="10"/>
  <c r="E70" i="10"/>
  <c r="U19" i="11"/>
  <c r="Q33" i="11"/>
  <c r="U35" i="11"/>
  <c r="T42" i="11"/>
  <c r="U51" i="11"/>
  <c r="T65" i="11"/>
  <c r="T86" i="11"/>
  <c r="T18" i="12"/>
  <c r="T29" i="12"/>
  <c r="U32" i="12"/>
  <c r="U36" i="12"/>
  <c r="U39" i="12"/>
  <c r="T65" i="12"/>
  <c r="U69" i="12"/>
  <c r="P70" i="12"/>
  <c r="R70" i="12"/>
  <c r="Q71" i="12"/>
  <c r="T10" i="13"/>
  <c r="T22" i="13"/>
  <c r="T57" i="13"/>
  <c r="U63" i="13"/>
  <c r="P66" i="13"/>
  <c r="R66" i="13"/>
  <c r="T90" i="13"/>
  <c r="U52" i="14"/>
  <c r="U62" i="14"/>
  <c r="T62" i="14"/>
  <c r="P71" i="14"/>
  <c r="R71" i="14"/>
  <c r="T63" i="15"/>
  <c r="T65" i="15"/>
  <c r="U65" i="15"/>
  <c r="T21" i="16"/>
  <c r="U21" i="16"/>
  <c r="T56" i="16"/>
  <c r="T90" i="16"/>
  <c r="U90" i="16"/>
  <c r="U20" i="17"/>
  <c r="T20" i="17"/>
  <c r="U36" i="17"/>
  <c r="T36" i="17"/>
  <c r="U64" i="17"/>
  <c r="T64" i="17"/>
  <c r="U92" i="17"/>
  <c r="T92" i="17"/>
  <c r="U19" i="18"/>
  <c r="T19" i="18"/>
  <c r="T56" i="19"/>
  <c r="U23" i="20"/>
  <c r="T23" i="20"/>
  <c r="U32" i="20"/>
  <c r="U63" i="20"/>
  <c r="T63" i="20"/>
  <c r="T47" i="21"/>
  <c r="U47" i="21"/>
  <c r="Q15" i="22"/>
  <c r="S15" i="22"/>
  <c r="U50" i="22"/>
  <c r="T50" i="22"/>
  <c r="U62" i="23"/>
  <c r="T62" i="23"/>
  <c r="S40" i="28"/>
  <c r="Q40" i="28"/>
  <c r="U65" i="30"/>
  <c r="T65" i="30"/>
  <c r="U45" i="7"/>
  <c r="E15" i="8"/>
  <c r="T51" i="9"/>
  <c r="E59" i="9"/>
  <c r="E15" i="10"/>
  <c r="Q24" i="10"/>
  <c r="E33" i="10"/>
  <c r="P40" i="10"/>
  <c r="P15" i="12"/>
  <c r="E40" i="12"/>
  <c r="U51" i="12"/>
  <c r="U55" i="12"/>
  <c r="E59" i="12"/>
  <c r="U88" i="12"/>
  <c r="U9" i="14"/>
  <c r="U35" i="14"/>
  <c r="T56" i="14"/>
  <c r="T28" i="15"/>
  <c r="U48" i="15"/>
  <c r="T56" i="15"/>
  <c r="T17" i="17"/>
  <c r="U17" i="17"/>
  <c r="U89" i="17"/>
  <c r="T89" i="17"/>
  <c r="U46" i="18"/>
  <c r="T46" i="18"/>
  <c r="E71" i="18"/>
  <c r="T51" i="19"/>
  <c r="R24" i="20"/>
  <c r="T45" i="20"/>
  <c r="U45" i="20"/>
  <c r="U61" i="20"/>
  <c r="U63" i="21"/>
  <c r="T63" i="21"/>
  <c r="U28" i="22"/>
  <c r="T28" i="22"/>
  <c r="T56" i="23"/>
  <c r="U109" i="16"/>
  <c r="T109" i="16"/>
  <c r="U102" i="8"/>
  <c r="T102" i="8"/>
  <c r="T108" i="7"/>
  <c r="U108" i="7"/>
  <c r="U106" i="5"/>
  <c r="T106" i="5"/>
  <c r="Q71" i="10"/>
  <c r="P15" i="11"/>
  <c r="R15" i="11"/>
  <c r="E66" i="11"/>
  <c r="P30" i="13"/>
  <c r="R30" i="13"/>
  <c r="Q33" i="14"/>
  <c r="T43" i="14"/>
  <c r="U20" i="16"/>
  <c r="T20" i="16"/>
  <c r="T32" i="16"/>
  <c r="T45" i="16"/>
  <c r="U45" i="16"/>
  <c r="U52" i="16"/>
  <c r="T52" i="16"/>
  <c r="Q71" i="16"/>
  <c r="U89" i="16"/>
  <c r="T89" i="16"/>
  <c r="U26" i="18"/>
  <c r="T26" i="18"/>
  <c r="U87" i="19"/>
  <c r="T87" i="19"/>
  <c r="E15" i="20"/>
  <c r="U22" i="21"/>
  <c r="T22" i="21"/>
  <c r="E24" i="23"/>
  <c r="Q30" i="24"/>
  <c r="S30" i="24"/>
  <c r="T32" i="25"/>
  <c r="U32" i="25"/>
  <c r="T23" i="26"/>
  <c r="U23" i="26"/>
  <c r="T28" i="27"/>
  <c r="U28" i="27"/>
  <c r="T37" i="28"/>
  <c r="U37" i="28"/>
  <c r="T11" i="29"/>
  <c r="U11" i="29"/>
  <c r="U43" i="30"/>
  <c r="T43" i="30"/>
  <c r="U52" i="30"/>
  <c r="T52" i="30"/>
  <c r="P40" i="8"/>
  <c r="P66" i="8"/>
  <c r="Q33" i="9"/>
  <c r="U35" i="9"/>
  <c r="Q70" i="9"/>
  <c r="S70" i="9"/>
  <c r="U69" i="10"/>
  <c r="P70" i="10"/>
  <c r="R70" i="10"/>
  <c r="E33" i="11"/>
  <c r="P59" i="13"/>
  <c r="P15" i="14"/>
  <c r="R15" i="14"/>
  <c r="T37" i="15"/>
  <c r="U37" i="15"/>
  <c r="E40" i="15"/>
  <c r="Q40" i="15"/>
  <c r="U12" i="17"/>
  <c r="T12" i="17"/>
  <c r="R30" i="17"/>
  <c r="U88" i="20"/>
  <c r="T88" i="20"/>
  <c r="U19" i="22"/>
  <c r="T19" i="22"/>
  <c r="U42" i="22"/>
  <c r="T42" i="22"/>
  <c r="Q30" i="23"/>
  <c r="S30" i="23"/>
  <c r="U43" i="23"/>
  <c r="T43" i="23"/>
  <c r="E53" i="7"/>
  <c r="P67" i="7"/>
  <c r="Q72" i="7"/>
  <c r="U17" i="8"/>
  <c r="U27" i="8"/>
  <c r="T36" i="8"/>
  <c r="R66" i="8"/>
  <c r="T93" i="8"/>
  <c r="U44" i="9"/>
  <c r="T56" i="9"/>
  <c r="P15" i="10"/>
  <c r="R15" i="10"/>
  <c r="E40" i="10"/>
  <c r="T48" i="10"/>
  <c r="T64" i="10"/>
  <c r="E40" i="11"/>
  <c r="T44" i="11"/>
  <c r="E59" i="11"/>
  <c r="E15" i="12"/>
  <c r="P40" i="12"/>
  <c r="R40" i="12"/>
  <c r="Q15" i="13"/>
  <c r="S15" i="13"/>
  <c r="Q24" i="13"/>
  <c r="S24" i="13"/>
  <c r="U35" i="13"/>
  <c r="T13" i="14"/>
  <c r="T19" i="14"/>
  <c r="T27" i="14"/>
  <c r="T69" i="14"/>
  <c r="T20" i="15"/>
  <c r="E24" i="15"/>
  <c r="E66" i="15"/>
  <c r="T92" i="15"/>
  <c r="T9" i="16"/>
  <c r="U9" i="16"/>
  <c r="U28" i="17"/>
  <c r="T28" i="17"/>
  <c r="U48" i="17"/>
  <c r="T48" i="17"/>
  <c r="T65" i="17"/>
  <c r="U65" i="17"/>
  <c r="U11" i="18"/>
  <c r="T11" i="18"/>
  <c r="T22" i="18"/>
  <c r="U63" i="18"/>
  <c r="T63" i="18"/>
  <c r="T93" i="18"/>
  <c r="U11" i="20"/>
  <c r="T11" i="20"/>
  <c r="T27" i="20"/>
  <c r="U55" i="21"/>
  <c r="T55" i="21"/>
  <c r="Q70" i="21"/>
  <c r="S70" i="21"/>
  <c r="S24" i="22"/>
  <c r="Q24" i="22"/>
  <c r="U55" i="22"/>
  <c r="T55" i="22"/>
  <c r="U88" i="22"/>
  <c r="T88" i="22"/>
  <c r="U23" i="23"/>
  <c r="T23" i="23"/>
  <c r="T39" i="23"/>
  <c r="U39" i="23"/>
  <c r="U52" i="23"/>
  <c r="T52" i="23"/>
  <c r="E30" i="14"/>
  <c r="T32" i="14"/>
  <c r="E70" i="14"/>
  <c r="T23" i="15"/>
  <c r="T28" i="16"/>
  <c r="U69" i="16"/>
  <c r="Q30" i="17"/>
  <c r="S30" i="17"/>
  <c r="E40" i="17"/>
  <c r="T50" i="17"/>
  <c r="E15" i="18"/>
  <c r="E24" i="18"/>
  <c r="T28" i="18"/>
  <c r="E67" i="18"/>
  <c r="T11" i="19"/>
  <c r="T19" i="19"/>
  <c r="T27" i="19"/>
  <c r="T43" i="19"/>
  <c r="T63" i="19"/>
  <c r="E70" i="19"/>
  <c r="T93" i="19"/>
  <c r="U10" i="20"/>
  <c r="U21" i="20"/>
  <c r="T47" i="20"/>
  <c r="T56" i="20"/>
  <c r="E72" i="20"/>
  <c r="U12" i="21"/>
  <c r="T19" i="21"/>
  <c r="P24" i="21"/>
  <c r="T26" i="21"/>
  <c r="Q30" i="21"/>
  <c r="T44" i="21"/>
  <c r="T89" i="21"/>
  <c r="U93" i="21"/>
  <c r="P30" i="22"/>
  <c r="R30" i="22"/>
  <c r="U52" i="22"/>
  <c r="T64" i="22"/>
  <c r="E66" i="22"/>
  <c r="U47" i="23"/>
  <c r="T47" i="23"/>
  <c r="U63" i="24"/>
  <c r="T63" i="24"/>
  <c r="U14" i="26"/>
  <c r="T14" i="26"/>
  <c r="U55" i="27"/>
  <c r="T55" i="27"/>
  <c r="U58" i="29"/>
  <c r="T58" i="29"/>
  <c r="T13" i="31"/>
  <c r="U13" i="31"/>
  <c r="U92" i="31"/>
  <c r="T92" i="31"/>
  <c r="T103" i="22"/>
  <c r="U103" i="22"/>
  <c r="U104" i="8"/>
  <c r="T104" i="8"/>
  <c r="U32" i="14"/>
  <c r="P33" i="14"/>
  <c r="R33" i="14"/>
  <c r="T39" i="14"/>
  <c r="T55" i="14"/>
  <c r="T88" i="14"/>
  <c r="T11" i="15"/>
  <c r="T17" i="15"/>
  <c r="T27" i="15"/>
  <c r="U55" i="15"/>
  <c r="P66" i="15"/>
  <c r="R66" i="15"/>
  <c r="P71" i="15"/>
  <c r="R71" i="15"/>
  <c r="T36" i="16"/>
  <c r="T55" i="16"/>
  <c r="T91" i="16"/>
  <c r="E15" i="17"/>
  <c r="Q66" i="17"/>
  <c r="U9" i="18"/>
  <c r="U21" i="18"/>
  <c r="Q33" i="18"/>
  <c r="S33" i="18"/>
  <c r="E70" i="18"/>
  <c r="T88" i="18"/>
  <c r="T92" i="18"/>
  <c r="T55" i="19"/>
  <c r="T26" i="20"/>
  <c r="P30" i="20"/>
  <c r="R30" i="20"/>
  <c r="E66" i="20"/>
  <c r="R24" i="21"/>
  <c r="E53" i="21"/>
  <c r="U57" i="21"/>
  <c r="U61" i="21"/>
  <c r="Q30" i="22"/>
  <c r="S30" i="22"/>
  <c r="T38" i="22"/>
  <c r="U44" i="22"/>
  <c r="P30" i="23"/>
  <c r="E33" i="23"/>
  <c r="T55" i="23"/>
  <c r="U14" i="24"/>
  <c r="T14" i="24"/>
  <c r="U18" i="24"/>
  <c r="T18" i="24"/>
  <c r="T11" i="26"/>
  <c r="U11" i="26"/>
  <c r="U45" i="26"/>
  <c r="T45" i="26"/>
  <c r="T89" i="31"/>
  <c r="U89" i="31"/>
  <c r="U110" i="11"/>
  <c r="T110" i="11"/>
  <c r="U17" i="14"/>
  <c r="T51" i="14"/>
  <c r="Q66" i="14"/>
  <c r="S66" i="14"/>
  <c r="T35" i="15"/>
  <c r="E59" i="15"/>
  <c r="P30" i="16"/>
  <c r="R30" i="16"/>
  <c r="U35" i="16"/>
  <c r="E59" i="16"/>
  <c r="U14" i="17"/>
  <c r="E30" i="17"/>
  <c r="P24" i="18"/>
  <c r="Q24" i="18"/>
  <c r="P30" i="18"/>
  <c r="R30" i="18"/>
  <c r="T36" i="18"/>
  <c r="P71" i="18"/>
  <c r="R71" i="18"/>
  <c r="E15" i="19"/>
  <c r="U38" i="19"/>
  <c r="P40" i="19"/>
  <c r="Q40" i="19"/>
  <c r="Q15" i="20"/>
  <c r="U51" i="20"/>
  <c r="E70" i="20"/>
  <c r="E30" i="21"/>
  <c r="U69" i="21"/>
  <c r="P71" i="21"/>
  <c r="R71" i="21"/>
  <c r="Q71" i="22"/>
  <c r="S71" i="22"/>
  <c r="Q15" i="23"/>
  <c r="T32" i="23"/>
  <c r="U51" i="24"/>
  <c r="T51" i="24"/>
  <c r="P33" i="28"/>
  <c r="R33" i="28"/>
  <c r="T90" i="30"/>
  <c r="U90" i="30"/>
  <c r="U102" i="9"/>
  <c r="T102" i="9"/>
  <c r="Q53" i="15"/>
  <c r="E67" i="15"/>
  <c r="Q30" i="16"/>
  <c r="S30" i="16"/>
  <c r="E33" i="16"/>
  <c r="E66" i="16"/>
  <c r="E66" i="17"/>
  <c r="Q15" i="18"/>
  <c r="E33" i="18"/>
  <c r="U51" i="18"/>
  <c r="P66" i="18"/>
  <c r="R66" i="18"/>
  <c r="U69" i="18"/>
  <c r="Q66" i="19"/>
  <c r="Q70" i="19"/>
  <c r="E72" i="19"/>
  <c r="E30" i="22"/>
  <c r="U93" i="29"/>
  <c r="T93" i="29"/>
  <c r="U104" i="5"/>
  <c r="T104" i="5"/>
  <c r="P24" i="16"/>
  <c r="T13" i="17"/>
  <c r="Q66" i="18"/>
  <c r="S66" i="18"/>
  <c r="E67" i="19"/>
  <c r="E71" i="19"/>
  <c r="E30" i="20"/>
  <c r="E59" i="20"/>
  <c r="P66" i="20"/>
  <c r="R66" i="20"/>
  <c r="U69" i="20"/>
  <c r="P71" i="20"/>
  <c r="R71" i="20"/>
  <c r="E15" i="22"/>
  <c r="E30" i="23"/>
  <c r="E40" i="23"/>
  <c r="T45" i="23"/>
  <c r="U45" i="23"/>
  <c r="E66" i="23"/>
  <c r="T90" i="23"/>
  <c r="U90" i="23"/>
  <c r="T44" i="24"/>
  <c r="U44" i="24"/>
  <c r="U92" i="25"/>
  <c r="T92" i="25"/>
  <c r="E15" i="26"/>
  <c r="U19" i="26"/>
  <c r="T19" i="26"/>
  <c r="T52" i="26"/>
  <c r="U52" i="26"/>
  <c r="U27" i="29"/>
  <c r="T27" i="29"/>
  <c r="T97" i="28"/>
  <c r="U97" i="28"/>
  <c r="T98" i="26"/>
  <c r="U98" i="26"/>
  <c r="U99" i="5"/>
  <c r="T99" i="5"/>
  <c r="U64" i="23"/>
  <c r="P71" i="23"/>
  <c r="R71" i="23"/>
  <c r="U49" i="24"/>
  <c r="U36" i="25"/>
  <c r="U39" i="25"/>
  <c r="U43" i="25"/>
  <c r="E59" i="25"/>
  <c r="Q66" i="25"/>
  <c r="Q71" i="25"/>
  <c r="U38" i="26"/>
  <c r="T43" i="26"/>
  <c r="U47" i="26"/>
  <c r="U50" i="26"/>
  <c r="E71" i="26"/>
  <c r="U10" i="27"/>
  <c r="Q24" i="27"/>
  <c r="T26" i="27"/>
  <c r="U61" i="27"/>
  <c r="E71" i="27"/>
  <c r="U90" i="27"/>
  <c r="T27" i="28"/>
  <c r="P24" i="29"/>
  <c r="R24" i="29"/>
  <c r="E30" i="29"/>
  <c r="U32" i="29"/>
  <c r="T35" i="29"/>
  <c r="E53" i="29"/>
  <c r="P40" i="30"/>
  <c r="R40" i="30"/>
  <c r="P67" i="30"/>
  <c r="Q15" i="31"/>
  <c r="U20" i="31"/>
  <c r="T23" i="31"/>
  <c r="Q70" i="24"/>
  <c r="P15" i="25"/>
  <c r="R15" i="25"/>
  <c r="P53" i="26"/>
  <c r="Q15" i="28"/>
  <c r="Q33" i="29"/>
  <c r="S33" i="29"/>
  <c r="U32" i="30"/>
  <c r="Q66" i="31"/>
  <c r="S95" i="28"/>
  <c r="P66" i="23"/>
  <c r="T19" i="24"/>
  <c r="T28" i="24"/>
  <c r="P33" i="24"/>
  <c r="R33" i="24"/>
  <c r="U65" i="24"/>
  <c r="U12" i="25"/>
  <c r="Q15" i="25"/>
  <c r="U19" i="25"/>
  <c r="T22" i="25"/>
  <c r="Q33" i="25"/>
  <c r="S33" i="25"/>
  <c r="T46" i="25"/>
  <c r="E72" i="25"/>
  <c r="U20" i="26"/>
  <c r="P24" i="26"/>
  <c r="R24" i="26"/>
  <c r="Q33" i="26"/>
  <c r="U42" i="26"/>
  <c r="T61" i="26"/>
  <c r="U89" i="26"/>
  <c r="T92" i="26"/>
  <c r="U12" i="27"/>
  <c r="T19" i="27"/>
  <c r="T56" i="27"/>
  <c r="T13" i="28"/>
  <c r="P30" i="28"/>
  <c r="R30" i="28"/>
  <c r="U52" i="28"/>
  <c r="U56" i="28"/>
  <c r="U89" i="28"/>
  <c r="T92" i="28"/>
  <c r="U12" i="29"/>
  <c r="Q15" i="29"/>
  <c r="T23" i="29"/>
  <c r="U28" i="29"/>
  <c r="T55" i="29"/>
  <c r="T64" i="29"/>
  <c r="T13" i="30"/>
  <c r="E15" i="30"/>
  <c r="T27" i="30"/>
  <c r="T48" i="30"/>
  <c r="T91" i="30"/>
  <c r="T14" i="31"/>
  <c r="E67" i="31"/>
  <c r="T93" i="31"/>
  <c r="R95" i="31"/>
  <c r="T113" i="23"/>
  <c r="E72" i="23"/>
  <c r="T27" i="24"/>
  <c r="T38" i="24"/>
  <c r="U52" i="24"/>
  <c r="T64" i="24"/>
  <c r="T11" i="25"/>
  <c r="U51" i="25"/>
  <c r="T69" i="25"/>
  <c r="T93" i="25"/>
  <c r="P71" i="26"/>
  <c r="R71" i="26"/>
  <c r="T88" i="26"/>
  <c r="T11" i="27"/>
  <c r="Q15" i="27"/>
  <c r="U23" i="27"/>
  <c r="T46" i="27"/>
  <c r="U63" i="27"/>
  <c r="T88" i="27"/>
  <c r="U92" i="27"/>
  <c r="U44" i="28"/>
  <c r="T51" i="28"/>
  <c r="P66" i="28"/>
  <c r="R66" i="28"/>
  <c r="T88" i="28"/>
  <c r="U51" i="29"/>
  <c r="T63" i="29"/>
  <c r="T88" i="29"/>
  <c r="T12" i="30"/>
  <c r="T18" i="30"/>
  <c r="T44" i="30"/>
  <c r="P30" i="31"/>
  <c r="R30" i="31"/>
  <c r="T32" i="31"/>
  <c r="U65" i="31"/>
  <c r="U86" i="31"/>
  <c r="U102" i="28"/>
  <c r="T109" i="27"/>
  <c r="T106" i="24"/>
  <c r="T108" i="24"/>
  <c r="T104" i="19"/>
  <c r="T106" i="19"/>
  <c r="T96" i="17"/>
  <c r="U107" i="16"/>
  <c r="T113" i="10"/>
  <c r="T100" i="9"/>
  <c r="T101" i="7"/>
  <c r="T113" i="7"/>
  <c r="S95" i="5"/>
  <c r="U113" i="5"/>
  <c r="T104" i="2"/>
  <c r="T106" i="2"/>
  <c r="T108" i="2"/>
  <c r="E71" i="23"/>
  <c r="E15" i="24"/>
  <c r="E40" i="24"/>
  <c r="U35" i="27"/>
  <c r="U69" i="27"/>
  <c r="U35" i="28"/>
  <c r="E53" i="28"/>
  <c r="P30" i="29"/>
  <c r="E72" i="30"/>
  <c r="Q30" i="31"/>
  <c r="S30" i="31"/>
  <c r="E66" i="31"/>
  <c r="E79" i="31"/>
  <c r="U100" i="28"/>
  <c r="T110" i="28"/>
  <c r="T99" i="25"/>
  <c r="T101" i="25"/>
  <c r="U105" i="16"/>
  <c r="T105" i="4"/>
  <c r="T113" i="2"/>
  <c r="E53" i="23"/>
  <c r="Q59" i="24"/>
  <c r="P71" i="24"/>
  <c r="R71" i="24"/>
  <c r="P30" i="25"/>
  <c r="E33" i="25"/>
  <c r="E33" i="26"/>
  <c r="Q59" i="26"/>
  <c r="E33" i="27"/>
  <c r="S70" i="27"/>
  <c r="P66" i="29"/>
  <c r="R66" i="29"/>
  <c r="U69" i="29"/>
  <c r="E71" i="30"/>
  <c r="E33" i="31"/>
  <c r="E79" i="7"/>
  <c r="S95" i="1"/>
  <c r="U108" i="31"/>
  <c r="U97" i="25"/>
  <c r="T108" i="15"/>
  <c r="T110" i="15"/>
  <c r="T113" i="14"/>
  <c r="T100" i="13"/>
  <c r="U103" i="4"/>
  <c r="E33" i="24"/>
  <c r="S71" i="24"/>
  <c r="R24" i="25"/>
  <c r="T28" i="25"/>
  <c r="R40" i="25"/>
  <c r="E30" i="28"/>
  <c r="E67" i="28"/>
  <c r="E71" i="28"/>
  <c r="T32" i="29"/>
  <c r="S66" i="29"/>
  <c r="E66" i="30"/>
  <c r="R71" i="31"/>
  <c r="T113" i="28"/>
  <c r="U113" i="17"/>
  <c r="T113" i="4"/>
  <c r="E53" i="31"/>
  <c r="E59" i="31"/>
  <c r="Q59" i="31"/>
  <c r="U100" i="31"/>
  <c r="U110" i="31"/>
  <c r="Q53" i="30"/>
  <c r="S53" i="30"/>
  <c r="E53" i="30"/>
  <c r="Q59" i="30"/>
  <c r="E59" i="30"/>
  <c r="R67" i="30"/>
  <c r="E67" i="30"/>
  <c r="S59" i="30"/>
  <c r="U96" i="30"/>
  <c r="U98" i="30"/>
  <c r="U108" i="30"/>
  <c r="U110" i="30"/>
  <c r="L112" i="30"/>
  <c r="R112" i="30" s="1"/>
  <c r="Q67" i="29"/>
  <c r="P53" i="29"/>
  <c r="R53" i="29"/>
  <c r="E67" i="29"/>
  <c r="E72" i="29"/>
  <c r="P67" i="29"/>
  <c r="E59" i="29"/>
  <c r="R67" i="29"/>
  <c r="U57" i="29"/>
  <c r="Q72" i="29"/>
  <c r="U72" i="29" s="1"/>
  <c r="T102" i="29"/>
  <c r="S95" i="29"/>
  <c r="T106" i="29"/>
  <c r="U104" i="29"/>
  <c r="T47" i="28"/>
  <c r="E67" i="27"/>
  <c r="E53" i="27"/>
  <c r="Q53" i="27"/>
  <c r="E72" i="27"/>
  <c r="E59" i="27"/>
  <c r="U57" i="27"/>
  <c r="S95" i="27"/>
  <c r="T98" i="27"/>
  <c r="R53" i="26"/>
  <c r="P67" i="26"/>
  <c r="Q67" i="26"/>
  <c r="U67" i="26" s="1"/>
  <c r="E53" i="26"/>
  <c r="E72" i="26"/>
  <c r="P59" i="26"/>
  <c r="R59" i="26"/>
  <c r="R67" i="26"/>
  <c r="S67" i="26"/>
  <c r="E59" i="26"/>
  <c r="T57" i="26"/>
  <c r="L112" i="26"/>
  <c r="R112" i="26" s="1"/>
  <c r="U102" i="26"/>
  <c r="U100" i="26"/>
  <c r="E67" i="25"/>
  <c r="E53" i="25"/>
  <c r="P67" i="25"/>
  <c r="T47" i="25"/>
  <c r="Q53" i="25"/>
  <c r="R67" i="25"/>
  <c r="Q72" i="25"/>
  <c r="T102" i="25"/>
  <c r="U107" i="25"/>
  <c r="E53" i="24"/>
  <c r="P53" i="24"/>
  <c r="R53" i="24"/>
  <c r="Q53" i="24"/>
  <c r="S53" i="24"/>
  <c r="T47" i="24"/>
  <c r="E72" i="24"/>
  <c r="E59" i="24"/>
  <c r="U104" i="24"/>
  <c r="P53" i="23"/>
  <c r="R53" i="23"/>
  <c r="E59" i="23"/>
  <c r="E67" i="23"/>
  <c r="P67" i="23"/>
  <c r="R67" i="23"/>
  <c r="Q72" i="23"/>
  <c r="U72" i="23" s="1"/>
  <c r="T58" i="23"/>
  <c r="U100" i="23"/>
  <c r="U98" i="23"/>
  <c r="T109" i="23"/>
  <c r="T103" i="23"/>
  <c r="T105" i="23"/>
  <c r="T107" i="23"/>
  <c r="E79" i="23"/>
  <c r="E53" i="22"/>
  <c r="P53" i="22"/>
  <c r="R53" i="22"/>
  <c r="Q53" i="22"/>
  <c r="S53" i="22"/>
  <c r="T47" i="22"/>
  <c r="E72" i="22"/>
  <c r="Q59" i="22"/>
  <c r="U99" i="22"/>
  <c r="E67" i="21"/>
  <c r="Q53" i="21"/>
  <c r="E59" i="21"/>
  <c r="Q59" i="21"/>
  <c r="U110" i="21"/>
  <c r="M112" i="21"/>
  <c r="S112" i="21" s="1"/>
  <c r="U102" i="21"/>
  <c r="E67" i="20"/>
  <c r="P53" i="20"/>
  <c r="R53" i="20"/>
  <c r="P67" i="20"/>
  <c r="R67" i="20"/>
  <c r="Q72" i="20"/>
  <c r="U57" i="20"/>
  <c r="Q53" i="19"/>
  <c r="S53" i="19"/>
  <c r="Q59" i="19"/>
  <c r="U96" i="19"/>
  <c r="S95" i="19"/>
  <c r="U102" i="19"/>
  <c r="T98" i="19"/>
  <c r="E79" i="19"/>
  <c r="E59" i="18"/>
  <c r="E72" i="18"/>
  <c r="P67" i="18"/>
  <c r="R67" i="18"/>
  <c r="Q72" i="18"/>
  <c r="T58" i="18"/>
  <c r="S95" i="18"/>
  <c r="T105" i="18"/>
  <c r="E79" i="18"/>
  <c r="T47" i="17"/>
  <c r="E67" i="17"/>
  <c r="E59" i="17"/>
  <c r="E72" i="17"/>
  <c r="U99" i="17"/>
  <c r="E53" i="16"/>
  <c r="P53" i="16"/>
  <c r="Q53" i="16"/>
  <c r="U57" i="16"/>
  <c r="E67" i="16"/>
  <c r="Q59" i="16"/>
  <c r="T58" i="16"/>
  <c r="S53" i="15"/>
  <c r="Q59" i="15"/>
  <c r="U106" i="15"/>
  <c r="U104" i="15"/>
  <c r="R53" i="14"/>
  <c r="E53" i="14"/>
  <c r="E67" i="14"/>
  <c r="Q72" i="14"/>
  <c r="E72" i="14"/>
  <c r="S72" i="14"/>
  <c r="U104" i="14"/>
  <c r="U109" i="14"/>
  <c r="U102" i="14"/>
  <c r="R95" i="14"/>
  <c r="U47" i="13"/>
  <c r="R59" i="13"/>
  <c r="Q67" i="13"/>
  <c r="U67" i="13" s="1"/>
  <c r="S67" i="13"/>
  <c r="P72" i="13"/>
  <c r="R72" i="13"/>
  <c r="E67" i="13"/>
  <c r="U108" i="13"/>
  <c r="M112" i="13"/>
  <c r="S112" i="13" s="1"/>
  <c r="E79" i="13"/>
  <c r="P53" i="12"/>
  <c r="S59" i="12"/>
  <c r="Q72" i="12"/>
  <c r="E67" i="12"/>
  <c r="E72" i="12"/>
  <c r="T98" i="12"/>
  <c r="T105" i="12"/>
  <c r="T102" i="12"/>
  <c r="P67" i="11"/>
  <c r="R67" i="11"/>
  <c r="P59" i="11"/>
  <c r="R59" i="11"/>
  <c r="Q59" i="11"/>
  <c r="S59" i="11"/>
  <c r="E67" i="11"/>
  <c r="E72" i="11"/>
  <c r="T104" i="11"/>
  <c r="U102" i="11"/>
  <c r="U107" i="11"/>
  <c r="Q53" i="10"/>
  <c r="E72" i="10"/>
  <c r="E53" i="10"/>
  <c r="U57" i="10"/>
  <c r="E59" i="10"/>
  <c r="Q72" i="10"/>
  <c r="S72" i="10"/>
  <c r="T58" i="10"/>
  <c r="E67" i="10"/>
  <c r="U97" i="10"/>
  <c r="T106" i="10"/>
  <c r="U96" i="10"/>
  <c r="T98" i="10"/>
  <c r="U103" i="10"/>
  <c r="U101" i="10"/>
  <c r="T110" i="10"/>
  <c r="T108" i="10"/>
  <c r="E79" i="10"/>
  <c r="E53" i="9"/>
  <c r="U58" i="9"/>
  <c r="Q59" i="9"/>
  <c r="S59" i="9"/>
  <c r="E79" i="9"/>
  <c r="U58" i="8"/>
  <c r="P67" i="8"/>
  <c r="R67" i="8"/>
  <c r="P59" i="8"/>
  <c r="R59" i="8"/>
  <c r="U110" i="8"/>
  <c r="R95" i="8"/>
  <c r="T99" i="8"/>
  <c r="E72" i="7"/>
  <c r="U58" i="7"/>
  <c r="S95" i="7"/>
  <c r="T97" i="7"/>
  <c r="T109" i="7"/>
  <c r="E67" i="6"/>
  <c r="E53" i="6"/>
  <c r="Q72" i="6"/>
  <c r="S72" i="6"/>
  <c r="P67" i="6"/>
  <c r="T67" i="6" s="1"/>
  <c r="R67" i="6"/>
  <c r="E72" i="6"/>
  <c r="T100" i="6"/>
  <c r="U99" i="6"/>
  <c r="U101" i="6"/>
  <c r="U97" i="6"/>
  <c r="Q67" i="5"/>
  <c r="E72" i="5"/>
  <c r="U58" i="5"/>
  <c r="S67" i="5"/>
  <c r="P59" i="5"/>
  <c r="R59" i="5"/>
  <c r="Q59" i="5"/>
  <c r="S59" i="5"/>
  <c r="U98" i="5"/>
  <c r="U100" i="5"/>
  <c r="P72" i="4"/>
  <c r="R72" i="4"/>
  <c r="E59" i="4"/>
  <c r="U59" i="4" s="1"/>
  <c r="E67" i="4"/>
  <c r="P67" i="4"/>
  <c r="T104" i="4"/>
  <c r="T106" i="4"/>
  <c r="T108" i="4"/>
  <c r="T98" i="4"/>
  <c r="T100" i="4"/>
  <c r="U47" i="3"/>
  <c r="Q53" i="3"/>
  <c r="E53" i="3"/>
  <c r="Q67" i="3"/>
  <c r="U67" i="3" s="1"/>
  <c r="Q72" i="3"/>
  <c r="U72" i="3" s="1"/>
  <c r="S72" i="3"/>
  <c r="T105" i="3"/>
  <c r="T107" i="3"/>
  <c r="E53" i="2"/>
  <c r="R59" i="2"/>
  <c r="Q59" i="2"/>
  <c r="S59" i="2"/>
  <c r="P67" i="2"/>
  <c r="T67" i="2" s="1"/>
  <c r="Q67" i="2"/>
  <c r="U67" i="2" s="1"/>
  <c r="P72" i="2"/>
  <c r="T72" i="2" s="1"/>
  <c r="E59" i="2"/>
  <c r="U59" i="2" s="1"/>
  <c r="E72" i="2"/>
  <c r="T96" i="2"/>
  <c r="T98" i="2"/>
  <c r="T101" i="2"/>
  <c r="E53" i="1"/>
  <c r="Q53" i="1"/>
  <c r="P72" i="1"/>
  <c r="T72" i="1" s="1"/>
  <c r="T58" i="1"/>
  <c r="P59" i="1"/>
  <c r="E67" i="1"/>
  <c r="R72" i="1"/>
  <c r="Q59" i="1"/>
  <c r="U107" i="1"/>
  <c r="U109" i="1"/>
  <c r="T99" i="1"/>
  <c r="T101" i="1"/>
  <c r="T97" i="1"/>
  <c r="E79" i="1"/>
  <c r="U33" i="4"/>
  <c r="U33" i="2"/>
  <c r="U71" i="3"/>
  <c r="T71" i="3"/>
  <c r="U70" i="2"/>
  <c r="T70" i="2"/>
  <c r="U71" i="6"/>
  <c r="T71" i="6"/>
  <c r="T59" i="4"/>
  <c r="U71" i="5"/>
  <c r="T71" i="5"/>
  <c r="U71" i="1"/>
  <c r="T59" i="2"/>
  <c r="U30" i="3"/>
  <c r="U24" i="1"/>
  <c r="U70" i="1"/>
  <c r="T70" i="1"/>
  <c r="T24" i="3"/>
  <c r="U24" i="3"/>
  <c r="U59" i="5"/>
  <c r="T59" i="5"/>
  <c r="T24" i="2"/>
  <c r="U24" i="2"/>
  <c r="U24" i="4"/>
  <c r="T24" i="4"/>
  <c r="T30" i="5"/>
  <c r="Q66" i="4"/>
  <c r="P71" i="4"/>
  <c r="U24" i="5"/>
  <c r="T24" i="5"/>
  <c r="Q53" i="7"/>
  <c r="R33" i="3"/>
  <c r="T15" i="1"/>
  <c r="Q15" i="1"/>
  <c r="U15" i="1" s="1"/>
  <c r="U19" i="1"/>
  <c r="P30" i="1"/>
  <c r="T30" i="1" s="1"/>
  <c r="U39" i="1"/>
  <c r="U51" i="1"/>
  <c r="U59" i="1"/>
  <c r="T59" i="1"/>
  <c r="U66" i="1"/>
  <c r="P66" i="1"/>
  <c r="T66" i="1" s="1"/>
  <c r="S71" i="1"/>
  <c r="Q72" i="1"/>
  <c r="U72" i="1" s="1"/>
  <c r="U88" i="1"/>
  <c r="U11" i="2"/>
  <c r="U23" i="2"/>
  <c r="U27" i="2"/>
  <c r="S33" i="2"/>
  <c r="U47" i="2"/>
  <c r="U63" i="2"/>
  <c r="R67" i="2"/>
  <c r="U92" i="2"/>
  <c r="U15" i="3"/>
  <c r="T15" i="3"/>
  <c r="U19" i="3"/>
  <c r="P30" i="3"/>
  <c r="T30" i="3" s="1"/>
  <c r="U39" i="3"/>
  <c r="U51" i="3"/>
  <c r="U55" i="3"/>
  <c r="U59" i="3"/>
  <c r="T59" i="3"/>
  <c r="U66" i="3"/>
  <c r="T66" i="3"/>
  <c r="P66" i="3"/>
  <c r="U70" i="3"/>
  <c r="T70" i="3"/>
  <c r="U87" i="3"/>
  <c r="U93" i="3"/>
  <c r="U27" i="4"/>
  <c r="U37" i="4"/>
  <c r="U47" i="4"/>
  <c r="P53" i="4"/>
  <c r="P66" i="4"/>
  <c r="Q70" i="4"/>
  <c r="U89" i="4"/>
  <c r="U18" i="5"/>
  <c r="T23" i="5"/>
  <c r="E67" i="5"/>
  <c r="T24" i="6"/>
  <c r="U24" i="6"/>
  <c r="U29" i="6"/>
  <c r="T35" i="6"/>
  <c r="U46" i="6"/>
  <c r="T51" i="6"/>
  <c r="P59" i="6"/>
  <c r="Q59" i="6"/>
  <c r="U89" i="6"/>
  <c r="T89" i="6"/>
  <c r="Q15" i="7"/>
  <c r="E24" i="7"/>
  <c r="Q33" i="7"/>
  <c r="U33" i="7" s="1"/>
  <c r="T47" i="7"/>
  <c r="U47" i="7"/>
  <c r="P53" i="7"/>
  <c r="U59" i="7"/>
  <c r="T59" i="7"/>
  <c r="Q70" i="7"/>
  <c r="P15" i="8"/>
  <c r="T15" i="8" s="1"/>
  <c r="U29" i="8"/>
  <c r="U44" i="8"/>
  <c r="T44" i="8"/>
  <c r="Q72" i="8"/>
  <c r="U32" i="9"/>
  <c r="T32" i="9"/>
  <c r="U52" i="10"/>
  <c r="T52" i="10"/>
  <c r="U48" i="11"/>
  <c r="T48" i="11"/>
  <c r="P33" i="1"/>
  <c r="P71" i="2"/>
  <c r="U12" i="7"/>
  <c r="T12" i="7"/>
  <c r="T39" i="8"/>
  <c r="U39" i="8"/>
  <c r="U96" i="25"/>
  <c r="E95" i="25"/>
  <c r="U95" i="25" s="1"/>
  <c r="T96" i="25"/>
  <c r="P24" i="1"/>
  <c r="T24" i="1" s="1"/>
  <c r="Q33" i="1"/>
  <c r="U33" i="1" s="1"/>
  <c r="U53" i="1"/>
  <c r="P67" i="1"/>
  <c r="T67" i="1" s="1"/>
  <c r="P40" i="2"/>
  <c r="T40" i="2" s="1"/>
  <c r="Q53" i="2"/>
  <c r="Q71" i="2"/>
  <c r="P24" i="3"/>
  <c r="Q33" i="3"/>
  <c r="U33" i="3" s="1"/>
  <c r="T53" i="3"/>
  <c r="U53" i="3"/>
  <c r="P67" i="3"/>
  <c r="T67" i="3" s="1"/>
  <c r="P33" i="4"/>
  <c r="T33" i="4" s="1"/>
  <c r="U66" i="4"/>
  <c r="T66" i="4"/>
  <c r="Q67" i="4"/>
  <c r="R67" i="4"/>
  <c r="Q71" i="4"/>
  <c r="Q30" i="5"/>
  <c r="U30" i="5" s="1"/>
  <c r="P33" i="5"/>
  <c r="T33" i="5" s="1"/>
  <c r="P66" i="6"/>
  <c r="Q66" i="6"/>
  <c r="P71" i="6"/>
  <c r="P72" i="6"/>
  <c r="T72" i="6" s="1"/>
  <c r="U28" i="7"/>
  <c r="T28" i="7"/>
  <c r="P30" i="7"/>
  <c r="P66" i="7"/>
  <c r="Q67" i="7"/>
  <c r="U67" i="7" s="1"/>
  <c r="E71" i="7"/>
  <c r="U52" i="8"/>
  <c r="T52" i="8"/>
  <c r="Q59" i="8"/>
  <c r="T24" i="10"/>
  <c r="U24" i="10"/>
  <c r="T59" i="10"/>
  <c r="U59" i="10"/>
  <c r="U89" i="10"/>
  <c r="T89" i="10"/>
  <c r="P53" i="11"/>
  <c r="U13" i="13"/>
  <c r="T13" i="13"/>
  <c r="T32" i="13"/>
  <c r="U32" i="13"/>
  <c r="U53" i="17"/>
  <c r="T53" i="17"/>
  <c r="U43" i="17"/>
  <c r="T43" i="17"/>
  <c r="P66" i="17"/>
  <c r="T30" i="2"/>
  <c r="Q40" i="2"/>
  <c r="U40" i="2" s="1"/>
  <c r="S30" i="3"/>
  <c r="P30" i="4"/>
  <c r="T30" i="4" s="1"/>
  <c r="P40" i="4"/>
  <c r="Q72" i="4"/>
  <c r="U72" i="4" s="1"/>
  <c r="U67" i="5"/>
  <c r="U15" i="5"/>
  <c r="Q33" i="5"/>
  <c r="U33" i="5" s="1"/>
  <c r="P66" i="5"/>
  <c r="P15" i="6"/>
  <c r="P24" i="6"/>
  <c r="U30" i="6"/>
  <c r="P40" i="6"/>
  <c r="T40" i="6" s="1"/>
  <c r="Q67" i="6"/>
  <c r="U67" i="6" s="1"/>
  <c r="Q71" i="6"/>
  <c r="T88" i="6"/>
  <c r="U88" i="6"/>
  <c r="T23" i="7"/>
  <c r="U23" i="7"/>
  <c r="Q30" i="7"/>
  <c r="P40" i="7"/>
  <c r="P59" i="7"/>
  <c r="Q66" i="7"/>
  <c r="P24" i="8"/>
  <c r="U30" i="8"/>
  <c r="T30" i="8"/>
  <c r="P33" i="8"/>
  <c r="Q40" i="8"/>
  <c r="T43" i="8"/>
  <c r="U43" i="8"/>
  <c r="U56" i="8"/>
  <c r="T56" i="8"/>
  <c r="Q67" i="8"/>
  <c r="U67" i="8" s="1"/>
  <c r="U59" i="9"/>
  <c r="T59" i="9"/>
  <c r="U70" i="9"/>
  <c r="U93" i="9"/>
  <c r="T93" i="9"/>
  <c r="T30" i="10"/>
  <c r="U30" i="10"/>
  <c r="P33" i="10"/>
  <c r="T33" i="10" s="1"/>
  <c r="U12" i="11"/>
  <c r="T12" i="11"/>
  <c r="U28" i="11"/>
  <c r="T28" i="11"/>
  <c r="U33" i="11"/>
  <c r="U63" i="11"/>
  <c r="T63" i="11"/>
  <c r="P70" i="11"/>
  <c r="T70" i="5"/>
  <c r="U70" i="5"/>
  <c r="P71" i="8"/>
  <c r="T71" i="8" s="1"/>
  <c r="U20" i="10"/>
  <c r="T20" i="10"/>
  <c r="U30" i="11"/>
  <c r="T30" i="11"/>
  <c r="Q67" i="1"/>
  <c r="U67" i="1" s="1"/>
  <c r="P15" i="2"/>
  <c r="T15" i="2" s="1"/>
  <c r="S66" i="3"/>
  <c r="P70" i="3"/>
  <c r="Q15" i="2"/>
  <c r="U15" i="2" s="1"/>
  <c r="P66" i="2"/>
  <c r="T66" i="2" s="1"/>
  <c r="Q72" i="2"/>
  <c r="U72" i="2" s="1"/>
  <c r="Q59" i="3"/>
  <c r="Q70" i="3"/>
  <c r="Q30" i="4"/>
  <c r="U30" i="4" s="1"/>
  <c r="Q40" i="4"/>
  <c r="U70" i="4"/>
  <c r="T70" i="4"/>
  <c r="P40" i="5"/>
  <c r="U66" i="5"/>
  <c r="T66" i="5"/>
  <c r="Q66" i="5"/>
  <c r="P67" i="5"/>
  <c r="T67" i="5" s="1"/>
  <c r="P70" i="5"/>
  <c r="Q15" i="6"/>
  <c r="U15" i="6" s="1"/>
  <c r="Q24" i="6"/>
  <c r="P33" i="6"/>
  <c r="Q40" i="6"/>
  <c r="U40" i="6" s="1"/>
  <c r="T59" i="6"/>
  <c r="U59" i="6"/>
  <c r="T11" i="7"/>
  <c r="U11" i="7"/>
  <c r="P24" i="7"/>
  <c r="Q59" i="7"/>
  <c r="T63" i="7"/>
  <c r="U63" i="7"/>
  <c r="U70" i="7"/>
  <c r="T70" i="7"/>
  <c r="Q24" i="8"/>
  <c r="Q33" i="8"/>
  <c r="P53" i="8"/>
  <c r="T53" i="8" s="1"/>
  <c r="U24" i="9"/>
  <c r="T24" i="9"/>
  <c r="T30" i="9"/>
  <c r="U30" i="9"/>
  <c r="U48" i="9"/>
  <c r="T48" i="9"/>
  <c r="Q67" i="9"/>
  <c r="U67" i="9" s="1"/>
  <c r="P72" i="9"/>
  <c r="T72" i="9" s="1"/>
  <c r="U71" i="10"/>
  <c r="P72" i="10"/>
  <c r="T72" i="10" s="1"/>
  <c r="U36" i="11"/>
  <c r="T36" i="11"/>
  <c r="T44" i="12"/>
  <c r="U44" i="12"/>
  <c r="U67" i="4"/>
  <c r="T67" i="4"/>
  <c r="T72" i="4"/>
  <c r="T15" i="4"/>
  <c r="U15" i="4"/>
  <c r="T19" i="8"/>
  <c r="U19" i="8"/>
  <c r="Q24" i="3"/>
  <c r="T9" i="1"/>
  <c r="T21" i="1"/>
  <c r="S24" i="1"/>
  <c r="T45" i="1"/>
  <c r="P53" i="1"/>
  <c r="T53" i="1" s="1"/>
  <c r="T57" i="1"/>
  <c r="T61" i="1"/>
  <c r="P71" i="1"/>
  <c r="T71" i="1" s="1"/>
  <c r="T90" i="1"/>
  <c r="T13" i="2"/>
  <c r="T17" i="2"/>
  <c r="T29" i="2"/>
  <c r="Q30" i="2"/>
  <c r="U30" i="2" s="1"/>
  <c r="P33" i="2"/>
  <c r="T33" i="2" s="1"/>
  <c r="T37" i="2"/>
  <c r="T49" i="2"/>
  <c r="T65" i="2"/>
  <c r="Q66" i="2"/>
  <c r="U66" i="2" s="1"/>
  <c r="R72" i="2"/>
  <c r="T86" i="2"/>
  <c r="T9" i="3"/>
  <c r="T21" i="3"/>
  <c r="T45" i="3"/>
  <c r="P53" i="3"/>
  <c r="T57" i="3"/>
  <c r="T61" i="3"/>
  <c r="S67" i="3"/>
  <c r="P71" i="3"/>
  <c r="T10" i="4"/>
  <c r="T20" i="4"/>
  <c r="T39" i="4"/>
  <c r="U63" i="4"/>
  <c r="T91" i="4"/>
  <c r="T11" i="5"/>
  <c r="P24" i="5"/>
  <c r="T27" i="5"/>
  <c r="Q40" i="5"/>
  <c r="T42" i="5"/>
  <c r="P53" i="5"/>
  <c r="T64" i="5"/>
  <c r="Q70" i="5"/>
  <c r="P71" i="5"/>
  <c r="P72" i="5"/>
  <c r="T72" i="5" s="1"/>
  <c r="Q72" i="5"/>
  <c r="U72" i="5" s="1"/>
  <c r="T87" i="5"/>
  <c r="T13" i="6"/>
  <c r="U19" i="6"/>
  <c r="U23" i="6"/>
  <c r="U35" i="6"/>
  <c r="P53" i="6"/>
  <c r="T64" i="6"/>
  <c r="E70" i="6"/>
  <c r="Q24" i="7"/>
  <c r="T27" i="7"/>
  <c r="U27" i="7"/>
  <c r="U32" i="7"/>
  <c r="T32" i="7"/>
  <c r="U48" i="7"/>
  <c r="T48" i="7"/>
  <c r="T57" i="7"/>
  <c r="E67" i="7"/>
  <c r="T51" i="8"/>
  <c r="U51" i="8"/>
  <c r="Q53" i="8"/>
  <c r="U53" i="8" s="1"/>
  <c r="U70" i="8"/>
  <c r="T70" i="8"/>
  <c r="U89" i="8"/>
  <c r="T89" i="8"/>
  <c r="P15" i="9"/>
  <c r="T15" i="9" s="1"/>
  <c r="Q40" i="9"/>
  <c r="U64" i="9"/>
  <c r="T64" i="9"/>
  <c r="T70" i="10"/>
  <c r="U32" i="11"/>
  <c r="T32" i="11"/>
  <c r="Q30" i="12"/>
  <c r="U70" i="14"/>
  <c r="T70" i="14"/>
  <c r="Q30" i="1"/>
  <c r="U30" i="1" s="1"/>
  <c r="P53" i="2"/>
  <c r="U33" i="6"/>
  <c r="T33" i="6"/>
  <c r="U40" i="7"/>
  <c r="T40" i="7"/>
  <c r="T35" i="7"/>
  <c r="U35" i="7"/>
  <c r="U64" i="7"/>
  <c r="T64" i="7"/>
  <c r="T92" i="7"/>
  <c r="U92" i="7"/>
  <c r="T24" i="11"/>
  <c r="U24" i="11"/>
  <c r="T20" i="1"/>
  <c r="T33" i="1"/>
  <c r="T40" i="1"/>
  <c r="U40" i="1"/>
  <c r="T44" i="1"/>
  <c r="T56" i="1"/>
  <c r="U61" i="1"/>
  <c r="T89" i="1"/>
  <c r="T12" i="2"/>
  <c r="T28" i="2"/>
  <c r="T32" i="2"/>
  <c r="T36" i="2"/>
  <c r="U53" i="2"/>
  <c r="T53" i="2"/>
  <c r="T48" i="2"/>
  <c r="T64" i="2"/>
  <c r="U71" i="2"/>
  <c r="T71" i="2"/>
  <c r="T93" i="2"/>
  <c r="U9" i="3"/>
  <c r="T20" i="3"/>
  <c r="T33" i="3"/>
  <c r="U40" i="3"/>
  <c r="T40" i="3"/>
  <c r="T44" i="3"/>
  <c r="T52" i="3"/>
  <c r="T56" i="3"/>
  <c r="U61" i="3"/>
  <c r="U88" i="3"/>
  <c r="T9" i="4"/>
  <c r="T19" i="4"/>
  <c r="T28" i="4"/>
  <c r="T40" i="4"/>
  <c r="U40" i="4"/>
  <c r="T35" i="4"/>
  <c r="T48" i="4"/>
  <c r="P59" i="4"/>
  <c r="T62" i="4"/>
  <c r="T71" i="4"/>
  <c r="U71" i="4"/>
  <c r="U19" i="5"/>
  <c r="Q24" i="5"/>
  <c r="U40" i="5"/>
  <c r="T40" i="5"/>
  <c r="U35" i="5"/>
  <c r="U39" i="5"/>
  <c r="T47" i="5"/>
  <c r="Q53" i="5"/>
  <c r="U55" i="5"/>
  <c r="Q71" i="5"/>
  <c r="T92" i="5"/>
  <c r="T22" i="6"/>
  <c r="P30" i="6"/>
  <c r="T30" i="6" s="1"/>
  <c r="T32" i="6"/>
  <c r="T39" i="6"/>
  <c r="U53" i="6"/>
  <c r="T53" i="6"/>
  <c r="U43" i="6"/>
  <c r="U47" i="6"/>
  <c r="T52" i="6"/>
  <c r="Q53" i="6"/>
  <c r="T55" i="6"/>
  <c r="T93" i="6"/>
  <c r="U36" i="7"/>
  <c r="T36" i="7"/>
  <c r="U66" i="7"/>
  <c r="T66" i="7"/>
  <c r="P71" i="7"/>
  <c r="P72" i="7"/>
  <c r="T72" i="7" s="1"/>
  <c r="U93" i="7"/>
  <c r="T93" i="7"/>
  <c r="U20" i="8"/>
  <c r="T20" i="8"/>
  <c r="P30" i="8"/>
  <c r="T32" i="8"/>
  <c r="T48" i="8"/>
  <c r="T55" i="8"/>
  <c r="U55" i="8"/>
  <c r="U59" i="8"/>
  <c r="T59" i="8"/>
  <c r="T64" i="8"/>
  <c r="U71" i="8"/>
  <c r="U12" i="9"/>
  <c r="T12" i="9"/>
  <c r="U28" i="9"/>
  <c r="T28" i="9"/>
  <c r="U33" i="9"/>
  <c r="P71" i="9"/>
  <c r="T71" i="9" s="1"/>
  <c r="U44" i="10"/>
  <c r="T44" i="10"/>
  <c r="P59" i="10"/>
  <c r="Q67" i="10"/>
  <c r="U67" i="10" s="1"/>
  <c r="U9" i="1"/>
  <c r="T52" i="1"/>
  <c r="T43" i="1"/>
  <c r="T35" i="2"/>
  <c r="T43" i="3"/>
  <c r="P72" i="3"/>
  <c r="T72" i="3" s="1"/>
  <c r="U9" i="4"/>
  <c r="U32" i="4"/>
  <c r="E40" i="4"/>
  <c r="U53" i="4"/>
  <c r="T53" i="4"/>
  <c r="T61" i="4"/>
  <c r="P15" i="5"/>
  <c r="T15" i="5" s="1"/>
  <c r="U53" i="5"/>
  <c r="T53" i="5"/>
  <c r="T43" i="5"/>
  <c r="T52" i="5"/>
  <c r="T63" i="5"/>
  <c r="T12" i="6"/>
  <c r="E40" i="6"/>
  <c r="U63" i="6"/>
  <c r="T67" i="7"/>
  <c r="U72" i="7"/>
  <c r="U15" i="7"/>
  <c r="T15" i="7"/>
  <c r="U30" i="7"/>
  <c r="T30" i="7"/>
  <c r="P33" i="7"/>
  <c r="T33" i="7" s="1"/>
  <c r="T56" i="7"/>
  <c r="P70" i="7"/>
  <c r="U24" i="8"/>
  <c r="T24" i="8"/>
  <c r="E33" i="8"/>
  <c r="P72" i="8"/>
  <c r="T72" i="8" s="1"/>
  <c r="U36" i="9"/>
  <c r="T36" i="9"/>
  <c r="P53" i="9"/>
  <c r="T53" i="9" s="1"/>
  <c r="P59" i="9"/>
  <c r="P70" i="9"/>
  <c r="T70" i="9" s="1"/>
  <c r="U56" i="10"/>
  <c r="T56" i="10"/>
  <c r="U20" i="12"/>
  <c r="T20" i="12"/>
  <c r="U72" i="6"/>
  <c r="T15" i="6"/>
  <c r="U66" i="6"/>
  <c r="T66" i="6"/>
  <c r="R24" i="7"/>
  <c r="S33" i="7"/>
  <c r="R67" i="7"/>
  <c r="T67" i="8"/>
  <c r="U72" i="8"/>
  <c r="U15" i="8"/>
  <c r="R40" i="8"/>
  <c r="S53" i="8"/>
  <c r="U66" i="8"/>
  <c r="T66" i="8"/>
  <c r="S71" i="8"/>
  <c r="U88" i="8"/>
  <c r="U11" i="9"/>
  <c r="U23" i="9"/>
  <c r="R24" i="9"/>
  <c r="U27" i="9"/>
  <c r="S33" i="9"/>
  <c r="U47" i="9"/>
  <c r="U63" i="9"/>
  <c r="R67" i="9"/>
  <c r="U92" i="9"/>
  <c r="U72" i="10"/>
  <c r="U15" i="10"/>
  <c r="T15" i="10"/>
  <c r="U19" i="10"/>
  <c r="U39" i="10"/>
  <c r="R40" i="10"/>
  <c r="U51" i="10"/>
  <c r="S53" i="10"/>
  <c r="U55" i="10"/>
  <c r="U66" i="10"/>
  <c r="T66" i="10"/>
  <c r="S71" i="10"/>
  <c r="U88" i="10"/>
  <c r="U11" i="11"/>
  <c r="U23" i="11"/>
  <c r="R24" i="11"/>
  <c r="U27" i="11"/>
  <c r="S33" i="11"/>
  <c r="U47" i="11"/>
  <c r="U10" i="12"/>
  <c r="U24" i="12"/>
  <c r="T24" i="12"/>
  <c r="P30" i="12"/>
  <c r="Q53" i="12"/>
  <c r="U59" i="12"/>
  <c r="T59" i="12"/>
  <c r="Q66" i="12"/>
  <c r="T69" i="12"/>
  <c r="P15" i="13"/>
  <c r="P24" i="13"/>
  <c r="T28" i="13"/>
  <c r="U28" i="13"/>
  <c r="Q30" i="13"/>
  <c r="T48" i="13"/>
  <c r="U48" i="13"/>
  <c r="U59" i="13"/>
  <c r="T59" i="13"/>
  <c r="U65" i="13"/>
  <c r="T65" i="13"/>
  <c r="P67" i="13"/>
  <c r="T67" i="13" s="1"/>
  <c r="U86" i="13"/>
  <c r="T86" i="13"/>
  <c r="U93" i="13"/>
  <c r="T93" i="13"/>
  <c r="U19" i="15"/>
  <c r="T19" i="15"/>
  <c r="P72" i="15"/>
  <c r="T72" i="15" s="1"/>
  <c r="U58" i="19"/>
  <c r="T58" i="19"/>
  <c r="U62" i="19"/>
  <c r="T62" i="19"/>
  <c r="U71" i="19"/>
  <c r="U40" i="9"/>
  <c r="P40" i="9"/>
  <c r="T40" i="9" s="1"/>
  <c r="Q53" i="9"/>
  <c r="Q71" i="9"/>
  <c r="U71" i="9" s="1"/>
  <c r="P24" i="10"/>
  <c r="Q33" i="10"/>
  <c r="U33" i="10" s="1"/>
  <c r="U53" i="10"/>
  <c r="P67" i="10"/>
  <c r="T67" i="10" s="1"/>
  <c r="U40" i="11"/>
  <c r="P40" i="11"/>
  <c r="T40" i="11" s="1"/>
  <c r="Q53" i="11"/>
  <c r="U59" i="11"/>
  <c r="T59" i="11"/>
  <c r="U72" i="12"/>
  <c r="T15" i="12"/>
  <c r="U15" i="12"/>
  <c r="T9" i="12"/>
  <c r="U23" i="12"/>
  <c r="T23" i="12"/>
  <c r="U27" i="12"/>
  <c r="T27" i="12"/>
  <c r="T36" i="13"/>
  <c r="U36" i="13"/>
  <c r="T70" i="13"/>
  <c r="S67" i="14"/>
  <c r="Q67" i="14"/>
  <c r="P15" i="15"/>
  <c r="T15" i="15" s="1"/>
  <c r="S40" i="17"/>
  <c r="Q40" i="17"/>
  <c r="P66" i="11"/>
  <c r="Q66" i="11"/>
  <c r="E53" i="12"/>
  <c r="P59" i="12"/>
  <c r="Q70" i="12"/>
  <c r="U90" i="12"/>
  <c r="T90" i="12"/>
  <c r="U17" i="13"/>
  <c r="T17" i="13"/>
  <c r="Q33" i="13"/>
  <c r="U33" i="13" s="1"/>
  <c r="Q40" i="13"/>
  <c r="U40" i="13" s="1"/>
  <c r="T64" i="13"/>
  <c r="U64" i="13"/>
  <c r="Q66" i="13"/>
  <c r="T14" i="14"/>
  <c r="U14" i="14"/>
  <c r="Q15" i="17"/>
  <c r="U59" i="17"/>
  <c r="T59" i="17"/>
  <c r="T67" i="9"/>
  <c r="Q15" i="9"/>
  <c r="U15" i="9" s="1"/>
  <c r="P30" i="9"/>
  <c r="U66" i="9"/>
  <c r="T66" i="9"/>
  <c r="P66" i="9"/>
  <c r="Q72" i="9"/>
  <c r="U72" i="9" s="1"/>
  <c r="Q59" i="10"/>
  <c r="Q70" i="10"/>
  <c r="U70" i="10" s="1"/>
  <c r="T67" i="11"/>
  <c r="T15" i="11"/>
  <c r="Q15" i="11"/>
  <c r="U15" i="11" s="1"/>
  <c r="P30" i="11"/>
  <c r="Q67" i="11"/>
  <c r="U67" i="11" s="1"/>
  <c r="Q70" i="11"/>
  <c r="Q24" i="12"/>
  <c r="U57" i="12"/>
  <c r="T57" i="12"/>
  <c r="T12" i="13"/>
  <c r="U12" i="13"/>
  <c r="U24" i="13"/>
  <c r="T24" i="13"/>
  <c r="T30" i="13"/>
  <c r="U30" i="13"/>
  <c r="Q59" i="13"/>
  <c r="U63" i="14"/>
  <c r="T63" i="14"/>
  <c r="T86" i="14"/>
  <c r="U86" i="14"/>
  <c r="T86" i="20"/>
  <c r="U86" i="20"/>
  <c r="U87" i="21"/>
  <c r="T87" i="21"/>
  <c r="U46" i="22"/>
  <c r="T46" i="22"/>
  <c r="T57" i="22"/>
  <c r="U57" i="22"/>
  <c r="Q30" i="9"/>
  <c r="P33" i="9"/>
  <c r="T33" i="9" s="1"/>
  <c r="Q66" i="9"/>
  <c r="P53" i="10"/>
  <c r="T53" i="10" s="1"/>
  <c r="P71" i="10"/>
  <c r="T71" i="10" s="1"/>
  <c r="Q30" i="11"/>
  <c r="P33" i="11"/>
  <c r="T33" i="11" s="1"/>
  <c r="P71" i="11"/>
  <c r="T71" i="11" s="1"/>
  <c r="P72" i="11"/>
  <c r="T72" i="11" s="1"/>
  <c r="U88" i="11"/>
  <c r="T88" i="11"/>
  <c r="U11" i="12"/>
  <c r="T11" i="12"/>
  <c r="P33" i="12"/>
  <c r="T33" i="12" s="1"/>
  <c r="T71" i="12"/>
  <c r="U71" i="12"/>
  <c r="U29" i="13"/>
  <c r="T29" i="13"/>
  <c r="U49" i="13"/>
  <c r="T49" i="13"/>
  <c r="U88" i="15"/>
  <c r="T88" i="15"/>
  <c r="S33" i="17"/>
  <c r="Q33" i="17"/>
  <c r="U91" i="17"/>
  <c r="T91" i="17"/>
  <c r="U10" i="18"/>
  <c r="T10" i="18"/>
  <c r="T53" i="7"/>
  <c r="U53" i="7"/>
  <c r="T40" i="8"/>
  <c r="U40" i="8"/>
  <c r="U53" i="9"/>
  <c r="U40" i="10"/>
  <c r="T40" i="10"/>
  <c r="T53" i="11"/>
  <c r="U53" i="11"/>
  <c r="Q71" i="11"/>
  <c r="U71" i="11" s="1"/>
  <c r="Q72" i="11"/>
  <c r="U72" i="11" s="1"/>
  <c r="U45" i="12"/>
  <c r="T45" i="12"/>
  <c r="T52" i="12"/>
  <c r="U52" i="12"/>
  <c r="U66" i="12"/>
  <c r="T66" i="12"/>
  <c r="U61" i="12"/>
  <c r="T61" i="12"/>
  <c r="T89" i="12"/>
  <c r="U89" i="12"/>
  <c r="T33" i="13"/>
  <c r="P53" i="13"/>
  <c r="Q70" i="13"/>
  <c r="U70" i="13" s="1"/>
  <c r="P71" i="13"/>
  <c r="T71" i="13" s="1"/>
  <c r="Q72" i="13"/>
  <c r="U72" i="13" s="1"/>
  <c r="P59" i="14"/>
  <c r="T57" i="15"/>
  <c r="U57" i="15"/>
  <c r="P59" i="20"/>
  <c r="T35" i="9"/>
  <c r="T43" i="10"/>
  <c r="T35" i="11"/>
  <c r="U70" i="11"/>
  <c r="T70" i="11"/>
  <c r="T89" i="11"/>
  <c r="U9" i="12"/>
  <c r="T40" i="12"/>
  <c r="U40" i="12"/>
  <c r="U35" i="12"/>
  <c r="T35" i="12"/>
  <c r="T56" i="12"/>
  <c r="U56" i="12"/>
  <c r="P66" i="12"/>
  <c r="Q67" i="12"/>
  <c r="U67" i="12" s="1"/>
  <c r="U70" i="12"/>
  <c r="T70" i="12"/>
  <c r="P72" i="12"/>
  <c r="T72" i="12" s="1"/>
  <c r="U37" i="13"/>
  <c r="T37" i="13"/>
  <c r="U38" i="15"/>
  <c r="T38" i="15"/>
  <c r="U70" i="15"/>
  <c r="T70" i="15"/>
  <c r="U92" i="16"/>
  <c r="T92" i="16"/>
  <c r="U22" i="17"/>
  <c r="T22" i="17"/>
  <c r="P24" i="17"/>
  <c r="R53" i="12"/>
  <c r="R71" i="12"/>
  <c r="S30" i="13"/>
  <c r="R33" i="13"/>
  <c r="S66" i="13"/>
  <c r="U13" i="14"/>
  <c r="Q40" i="14"/>
  <c r="U51" i="14"/>
  <c r="P66" i="14"/>
  <c r="P67" i="14"/>
  <c r="T67" i="14" s="1"/>
  <c r="P53" i="15"/>
  <c r="P59" i="15"/>
  <c r="U62" i="15"/>
  <c r="T62" i="15"/>
  <c r="U69" i="15"/>
  <c r="T69" i="15"/>
  <c r="T87" i="15"/>
  <c r="U11" i="16"/>
  <c r="T13" i="16"/>
  <c r="U13" i="16"/>
  <c r="Q15" i="16"/>
  <c r="U15" i="16" s="1"/>
  <c r="U27" i="16"/>
  <c r="T29" i="16"/>
  <c r="U29" i="16"/>
  <c r="Q33" i="16"/>
  <c r="U33" i="16" s="1"/>
  <c r="U50" i="16"/>
  <c r="T50" i="16"/>
  <c r="S59" i="16"/>
  <c r="S15" i="17"/>
  <c r="P33" i="17"/>
  <c r="P40" i="17"/>
  <c r="U51" i="17"/>
  <c r="U66" i="17"/>
  <c r="T66" i="17"/>
  <c r="T61" i="17"/>
  <c r="U61" i="17"/>
  <c r="Q70" i="17"/>
  <c r="U70" i="17" s="1"/>
  <c r="Q71" i="17"/>
  <c r="U71" i="17" s="1"/>
  <c r="S72" i="17"/>
  <c r="T24" i="18"/>
  <c r="U24" i="18"/>
  <c r="P33" i="18"/>
  <c r="T33" i="18" s="1"/>
  <c r="T59" i="18"/>
  <c r="U59" i="18"/>
  <c r="P33" i="19"/>
  <c r="T33" i="19" s="1"/>
  <c r="Q30" i="20"/>
  <c r="U33" i="20"/>
  <c r="U66" i="22"/>
  <c r="T66" i="22"/>
  <c r="T61" i="22"/>
  <c r="U61" i="22"/>
  <c r="T33" i="24"/>
  <c r="U62" i="24"/>
  <c r="T62" i="24"/>
  <c r="P24" i="14"/>
  <c r="T29" i="14"/>
  <c r="U29" i="14"/>
  <c r="T37" i="14"/>
  <c r="U37" i="14"/>
  <c r="U42" i="14"/>
  <c r="T42" i="14"/>
  <c r="Q59" i="14"/>
  <c r="T9" i="15"/>
  <c r="U9" i="15"/>
  <c r="Q15" i="15"/>
  <c r="U15" i="15" s="1"/>
  <c r="T45" i="15"/>
  <c r="U45" i="15"/>
  <c r="P70" i="15"/>
  <c r="Q72" i="15"/>
  <c r="U72" i="15" s="1"/>
  <c r="T17" i="16"/>
  <c r="U17" i="16"/>
  <c r="U59" i="16"/>
  <c r="T59" i="16"/>
  <c r="P70" i="16"/>
  <c r="Q24" i="17"/>
  <c r="P67" i="17"/>
  <c r="T67" i="17" s="1"/>
  <c r="U14" i="18"/>
  <c r="T14" i="18"/>
  <c r="U18" i="18"/>
  <c r="T18" i="18"/>
  <c r="U38" i="20"/>
  <c r="T38" i="20"/>
  <c r="P70" i="20"/>
  <c r="T70" i="20" s="1"/>
  <c r="U40" i="21"/>
  <c r="T40" i="21"/>
  <c r="U35" i="21"/>
  <c r="T35" i="21"/>
  <c r="T24" i="27"/>
  <c r="U24" i="27"/>
  <c r="U38" i="27"/>
  <c r="T38" i="27"/>
  <c r="P40" i="27"/>
  <c r="P15" i="28"/>
  <c r="U26" i="29"/>
  <c r="T26" i="29"/>
  <c r="T12" i="12"/>
  <c r="P24" i="12"/>
  <c r="T28" i="12"/>
  <c r="T32" i="12"/>
  <c r="Q33" i="12"/>
  <c r="U33" i="12" s="1"/>
  <c r="T36" i="12"/>
  <c r="U53" i="12"/>
  <c r="T53" i="12"/>
  <c r="T48" i="12"/>
  <c r="P67" i="12"/>
  <c r="T67" i="12" s="1"/>
  <c r="T40" i="13"/>
  <c r="P40" i="13"/>
  <c r="T52" i="13"/>
  <c r="Q53" i="13"/>
  <c r="T56" i="13"/>
  <c r="Q71" i="13"/>
  <c r="U71" i="13" s="1"/>
  <c r="T89" i="13"/>
  <c r="T23" i="14"/>
  <c r="Q24" i="14"/>
  <c r="U24" i="14" s="1"/>
  <c r="T26" i="14"/>
  <c r="P30" i="14"/>
  <c r="U50" i="14"/>
  <c r="T50" i="14"/>
  <c r="T91" i="14"/>
  <c r="P30" i="15"/>
  <c r="P33" i="15"/>
  <c r="T33" i="15" s="1"/>
  <c r="P40" i="15"/>
  <c r="T40" i="15" s="1"/>
  <c r="T42" i="15"/>
  <c r="U66" i="15"/>
  <c r="T66" i="15"/>
  <c r="T61" i="15"/>
  <c r="U61" i="15"/>
  <c r="Q70" i="15"/>
  <c r="Q71" i="15"/>
  <c r="T49" i="16"/>
  <c r="U49" i="16"/>
  <c r="T63" i="16"/>
  <c r="Q70" i="16"/>
  <c r="P71" i="16"/>
  <c r="T71" i="16" s="1"/>
  <c r="P72" i="16"/>
  <c r="T72" i="16" s="1"/>
  <c r="U87" i="16"/>
  <c r="T87" i="16"/>
  <c r="T19" i="17"/>
  <c r="T38" i="17"/>
  <c r="U58" i="17"/>
  <c r="T58" i="17"/>
  <c r="Q67" i="17"/>
  <c r="U67" i="17" s="1"/>
  <c r="T88" i="17"/>
  <c r="P70" i="18"/>
  <c r="T24" i="19"/>
  <c r="U24" i="19"/>
  <c r="U30" i="20"/>
  <c r="T30" i="20"/>
  <c r="U42" i="20"/>
  <c r="T42" i="20"/>
  <c r="U11" i="21"/>
  <c r="T11" i="21"/>
  <c r="U46" i="26"/>
  <c r="T46" i="26"/>
  <c r="U58" i="26"/>
  <c r="T58" i="26"/>
  <c r="T47" i="12"/>
  <c r="T63" i="12"/>
  <c r="T92" i="12"/>
  <c r="T19" i="13"/>
  <c r="T39" i="13"/>
  <c r="T43" i="13"/>
  <c r="T51" i="13"/>
  <c r="T55" i="13"/>
  <c r="T88" i="13"/>
  <c r="U18" i="14"/>
  <c r="Q30" i="14"/>
  <c r="U40" i="14"/>
  <c r="T58" i="14"/>
  <c r="E66" i="14"/>
  <c r="T14" i="15"/>
  <c r="U22" i="15"/>
  <c r="T22" i="15"/>
  <c r="P24" i="15"/>
  <c r="T24" i="15" s="1"/>
  <c r="Q30" i="15"/>
  <c r="T39" i="15"/>
  <c r="T53" i="15"/>
  <c r="U53" i="15"/>
  <c r="T50" i="15"/>
  <c r="U91" i="15"/>
  <c r="T91" i="15"/>
  <c r="T22" i="16"/>
  <c r="U38" i="16"/>
  <c r="T38" i="16"/>
  <c r="P40" i="16"/>
  <c r="T40" i="16" s="1"/>
  <c r="T46" i="16"/>
  <c r="T65" i="16"/>
  <c r="U65" i="16"/>
  <c r="Q72" i="16"/>
  <c r="U10" i="17"/>
  <c r="T10" i="17"/>
  <c r="T21" i="17"/>
  <c r="U21" i="17"/>
  <c r="U26" i="17"/>
  <c r="T26" i="17"/>
  <c r="T30" i="17"/>
  <c r="U30" i="17"/>
  <c r="U46" i="17"/>
  <c r="T46" i="17"/>
  <c r="T90" i="17"/>
  <c r="U90" i="17"/>
  <c r="Q30" i="18"/>
  <c r="U33" i="18"/>
  <c r="P59" i="18"/>
  <c r="Q30" i="19"/>
  <c r="P53" i="19"/>
  <c r="T53" i="19" s="1"/>
  <c r="U70" i="19"/>
  <c r="P72" i="19"/>
  <c r="T72" i="19" s="1"/>
  <c r="U24" i="20"/>
  <c r="T24" i="20"/>
  <c r="P33" i="20"/>
  <c r="T33" i="20" s="1"/>
  <c r="U50" i="20"/>
  <c r="T50" i="20"/>
  <c r="T59" i="22"/>
  <c r="U59" i="22"/>
  <c r="U59" i="23"/>
  <c r="T59" i="23"/>
  <c r="U66" i="11"/>
  <c r="T66" i="11"/>
  <c r="T10" i="12"/>
  <c r="T22" i="12"/>
  <c r="T26" i="12"/>
  <c r="T46" i="12"/>
  <c r="T58" i="12"/>
  <c r="T62" i="12"/>
  <c r="T91" i="12"/>
  <c r="T72" i="13"/>
  <c r="U15" i="13"/>
  <c r="T15" i="13"/>
  <c r="T14" i="13"/>
  <c r="T18" i="13"/>
  <c r="T38" i="13"/>
  <c r="T42" i="13"/>
  <c r="T50" i="13"/>
  <c r="U66" i="13"/>
  <c r="T66" i="13"/>
  <c r="T87" i="13"/>
  <c r="Q15" i="14"/>
  <c r="T17" i="14"/>
  <c r="T22" i="14"/>
  <c r="T47" i="14"/>
  <c r="E59" i="14"/>
  <c r="P70" i="14"/>
  <c r="E15" i="15"/>
  <c r="Q24" i="15"/>
  <c r="U24" i="15" s="1"/>
  <c r="U59" i="15"/>
  <c r="T59" i="15"/>
  <c r="Q66" i="15"/>
  <c r="P67" i="15"/>
  <c r="T67" i="15" s="1"/>
  <c r="E72" i="15"/>
  <c r="U14" i="16"/>
  <c r="T14" i="16"/>
  <c r="E30" i="16"/>
  <c r="Q40" i="16"/>
  <c r="U40" i="16" s="1"/>
  <c r="T62" i="16"/>
  <c r="P66" i="16"/>
  <c r="P67" i="16"/>
  <c r="T67" i="16" s="1"/>
  <c r="Q67" i="16"/>
  <c r="T69" i="16"/>
  <c r="T18" i="17"/>
  <c r="P53" i="17"/>
  <c r="T55" i="17"/>
  <c r="P59" i="17"/>
  <c r="U62" i="17"/>
  <c r="T62" i="17"/>
  <c r="U69" i="17"/>
  <c r="T69" i="17"/>
  <c r="T87" i="17"/>
  <c r="T13" i="18"/>
  <c r="U13" i="18"/>
  <c r="U38" i="18"/>
  <c r="T38" i="18"/>
  <c r="P53" i="18"/>
  <c r="T53" i="18" s="1"/>
  <c r="P71" i="19"/>
  <c r="T71" i="19" s="1"/>
  <c r="U91" i="19"/>
  <c r="T91" i="19"/>
  <c r="U59" i="20"/>
  <c r="T59" i="20"/>
  <c r="Q67" i="20"/>
  <c r="U67" i="20" s="1"/>
  <c r="U50" i="21"/>
  <c r="T50" i="21"/>
  <c r="U30" i="12"/>
  <c r="T30" i="12"/>
  <c r="U10" i="14"/>
  <c r="U33" i="14"/>
  <c r="T33" i="14"/>
  <c r="T49" i="14"/>
  <c r="U49" i="14"/>
  <c r="Q70" i="14"/>
  <c r="P72" i="14"/>
  <c r="U87" i="14"/>
  <c r="T87" i="14"/>
  <c r="U58" i="15"/>
  <c r="T58" i="15"/>
  <c r="Q67" i="15"/>
  <c r="U67" i="15" s="1"/>
  <c r="U24" i="16"/>
  <c r="T24" i="16"/>
  <c r="P59" i="16"/>
  <c r="Q66" i="16"/>
  <c r="E70" i="16"/>
  <c r="T86" i="16"/>
  <c r="U86" i="16"/>
  <c r="P15" i="17"/>
  <c r="T15" i="17" s="1"/>
  <c r="U24" i="17"/>
  <c r="T24" i="17"/>
  <c r="Q53" i="17"/>
  <c r="T57" i="17"/>
  <c r="U57" i="17"/>
  <c r="Q59" i="17"/>
  <c r="P72" i="17"/>
  <c r="U42" i="18"/>
  <c r="T42" i="18"/>
  <c r="U10" i="19"/>
  <c r="T10" i="19"/>
  <c r="U22" i="19"/>
  <c r="T22" i="19"/>
  <c r="U46" i="19"/>
  <c r="T46" i="19"/>
  <c r="U69" i="19"/>
  <c r="T69" i="19"/>
  <c r="U14" i="20"/>
  <c r="T14" i="20"/>
  <c r="U18" i="20"/>
  <c r="T18" i="20"/>
  <c r="T17" i="21"/>
  <c r="U17" i="21"/>
  <c r="P59" i="25"/>
  <c r="U53" i="13"/>
  <c r="T53" i="13"/>
  <c r="T24" i="14"/>
  <c r="T30" i="14"/>
  <c r="U30" i="14"/>
  <c r="U38" i="14"/>
  <c r="T38" i="14"/>
  <c r="P40" i="14"/>
  <c r="T40" i="14" s="1"/>
  <c r="T46" i="14"/>
  <c r="T65" i="14"/>
  <c r="U65" i="14"/>
  <c r="U10" i="15"/>
  <c r="T10" i="15"/>
  <c r="T21" i="15"/>
  <c r="U21" i="15"/>
  <c r="U26" i="15"/>
  <c r="T26" i="15"/>
  <c r="U30" i="15"/>
  <c r="T30" i="15"/>
  <c r="U46" i="15"/>
  <c r="T46" i="15"/>
  <c r="U71" i="15"/>
  <c r="T71" i="15"/>
  <c r="T90" i="15"/>
  <c r="U90" i="15"/>
  <c r="P15" i="16"/>
  <c r="U18" i="16"/>
  <c r="T18" i="16"/>
  <c r="P33" i="16"/>
  <c r="T33" i="16" s="1"/>
  <c r="T35" i="16"/>
  <c r="T37" i="16"/>
  <c r="U37" i="16"/>
  <c r="U42" i="16"/>
  <c r="T42" i="16"/>
  <c r="U72" i="17"/>
  <c r="T72" i="17"/>
  <c r="U15" i="17"/>
  <c r="T9" i="17"/>
  <c r="U9" i="17"/>
  <c r="T45" i="17"/>
  <c r="U45" i="17"/>
  <c r="P70" i="17"/>
  <c r="T70" i="17" s="1"/>
  <c r="P71" i="17"/>
  <c r="T71" i="17" s="1"/>
  <c r="T30" i="18"/>
  <c r="U30" i="18"/>
  <c r="U50" i="18"/>
  <c r="T50" i="18"/>
  <c r="Q67" i="18"/>
  <c r="T70" i="18"/>
  <c r="U87" i="18"/>
  <c r="T87" i="18"/>
  <c r="P15" i="19"/>
  <c r="T15" i="19" s="1"/>
  <c r="U26" i="19"/>
  <c r="T26" i="19"/>
  <c r="U30" i="19"/>
  <c r="T30" i="19"/>
  <c r="U59" i="19"/>
  <c r="T59" i="19"/>
  <c r="Q24" i="20"/>
  <c r="Q66" i="20"/>
  <c r="U14" i="25"/>
  <c r="T14" i="25"/>
  <c r="U18" i="25"/>
  <c r="T18" i="25"/>
  <c r="U53" i="14"/>
  <c r="T53" i="14"/>
  <c r="U71" i="14"/>
  <c r="T71" i="14"/>
  <c r="U33" i="15"/>
  <c r="U40" i="15"/>
  <c r="U53" i="16"/>
  <c r="T53" i="16"/>
  <c r="U71" i="16"/>
  <c r="T33" i="17"/>
  <c r="U33" i="17"/>
  <c r="U40" i="17"/>
  <c r="T40" i="17"/>
  <c r="U17" i="18"/>
  <c r="U29" i="18"/>
  <c r="U37" i="18"/>
  <c r="U49" i="18"/>
  <c r="U65" i="18"/>
  <c r="T71" i="18"/>
  <c r="U86" i="18"/>
  <c r="U21" i="19"/>
  <c r="U40" i="19"/>
  <c r="T40" i="19"/>
  <c r="U45" i="19"/>
  <c r="U57" i="19"/>
  <c r="U90" i="19"/>
  <c r="U13" i="20"/>
  <c r="U17" i="20"/>
  <c r="U29" i="20"/>
  <c r="U37" i="20"/>
  <c r="T53" i="20"/>
  <c r="U49" i="20"/>
  <c r="U65" i="20"/>
  <c r="T71" i="20"/>
  <c r="T29" i="21"/>
  <c r="U29" i="21"/>
  <c r="P59" i="21"/>
  <c r="P24" i="22"/>
  <c r="S33" i="22"/>
  <c r="Q33" i="22"/>
  <c r="U30" i="23"/>
  <c r="T30" i="23"/>
  <c r="P33" i="23"/>
  <c r="T33" i="23" s="1"/>
  <c r="U50" i="23"/>
  <c r="T50" i="23"/>
  <c r="T70" i="23"/>
  <c r="U24" i="24"/>
  <c r="T24" i="24"/>
  <c r="U59" i="24"/>
  <c r="T59" i="24"/>
  <c r="T71" i="24"/>
  <c r="U71" i="24"/>
  <c r="Q30" i="25"/>
  <c r="U30" i="25" s="1"/>
  <c r="U38" i="25"/>
  <c r="T38" i="25"/>
  <c r="U50" i="25"/>
  <c r="T50" i="25"/>
  <c r="U26" i="26"/>
  <c r="T26" i="26"/>
  <c r="U33" i="26"/>
  <c r="U58" i="27"/>
  <c r="T58" i="27"/>
  <c r="Q59" i="18"/>
  <c r="T69" i="18"/>
  <c r="Q70" i="18"/>
  <c r="U70" i="18" s="1"/>
  <c r="T91" i="18"/>
  <c r="U15" i="19"/>
  <c r="T14" i="19"/>
  <c r="Q15" i="19"/>
  <c r="T18" i="19"/>
  <c r="P30" i="19"/>
  <c r="T38" i="19"/>
  <c r="T42" i="19"/>
  <c r="T50" i="19"/>
  <c r="U66" i="19"/>
  <c r="T66" i="19"/>
  <c r="P66" i="19"/>
  <c r="Q72" i="19"/>
  <c r="U72" i="19" s="1"/>
  <c r="Q59" i="20"/>
  <c r="Q70" i="20"/>
  <c r="U70" i="20" s="1"/>
  <c r="P70" i="21"/>
  <c r="P72" i="21"/>
  <c r="T72" i="21" s="1"/>
  <c r="U10" i="22"/>
  <c r="T10" i="22"/>
  <c r="T21" i="22"/>
  <c r="U21" i="22"/>
  <c r="P72" i="22"/>
  <c r="T72" i="22" s="1"/>
  <c r="T24" i="23"/>
  <c r="U24" i="23"/>
  <c r="Q66" i="23"/>
  <c r="P15" i="24"/>
  <c r="T15" i="24" s="1"/>
  <c r="U22" i="24"/>
  <c r="T22" i="24"/>
  <c r="U58" i="24"/>
  <c r="T58" i="24"/>
  <c r="P70" i="25"/>
  <c r="T24" i="26"/>
  <c r="U24" i="26"/>
  <c r="T71" i="26"/>
  <c r="T65" i="27"/>
  <c r="U65" i="27"/>
  <c r="P59" i="31"/>
  <c r="U10" i="21"/>
  <c r="T18" i="21"/>
  <c r="T32" i="21"/>
  <c r="U38" i="21"/>
  <c r="T38" i="21"/>
  <c r="T58" i="21"/>
  <c r="Q72" i="21"/>
  <c r="U72" i="21" s="1"/>
  <c r="U26" i="22"/>
  <c r="T26" i="22"/>
  <c r="U33" i="22"/>
  <c r="P66" i="22"/>
  <c r="P71" i="22"/>
  <c r="Q72" i="22"/>
  <c r="U91" i="22"/>
  <c r="T91" i="22"/>
  <c r="U18" i="23"/>
  <c r="T18" i="23"/>
  <c r="T24" i="25"/>
  <c r="T30" i="25"/>
  <c r="P33" i="25"/>
  <c r="T33" i="25" s="1"/>
  <c r="U42" i="25"/>
  <c r="T42" i="25"/>
  <c r="Q67" i="25"/>
  <c r="U67" i="25" s="1"/>
  <c r="U32" i="26"/>
  <c r="U62" i="26"/>
  <c r="T62" i="26"/>
  <c r="E70" i="26"/>
  <c r="T59" i="30"/>
  <c r="U59" i="30"/>
  <c r="T40" i="18"/>
  <c r="P40" i="18"/>
  <c r="Q53" i="18"/>
  <c r="U53" i="18" s="1"/>
  <c r="Q71" i="18"/>
  <c r="U71" i="18" s="1"/>
  <c r="P24" i="19"/>
  <c r="Q33" i="19"/>
  <c r="U33" i="19" s="1"/>
  <c r="U53" i="19"/>
  <c r="P67" i="19"/>
  <c r="T67" i="19" s="1"/>
  <c r="T40" i="20"/>
  <c r="U40" i="20"/>
  <c r="P40" i="20"/>
  <c r="Q53" i="20"/>
  <c r="U53" i="20" s="1"/>
  <c r="Q71" i="20"/>
  <c r="U71" i="20" s="1"/>
  <c r="P40" i="21"/>
  <c r="T49" i="21"/>
  <c r="U49" i="21"/>
  <c r="U59" i="21"/>
  <c r="T59" i="21"/>
  <c r="T86" i="21"/>
  <c r="U86" i="21"/>
  <c r="T30" i="22"/>
  <c r="U30" i="22"/>
  <c r="T45" i="22"/>
  <c r="U45" i="22"/>
  <c r="Q66" i="22"/>
  <c r="U69" i="22"/>
  <c r="T69" i="22"/>
  <c r="U14" i="23"/>
  <c r="T14" i="23"/>
  <c r="U33" i="23"/>
  <c r="P70" i="23"/>
  <c r="U26" i="24"/>
  <c r="T26" i="24"/>
  <c r="U70" i="24"/>
  <c r="P72" i="24"/>
  <c r="T72" i="24" s="1"/>
  <c r="U91" i="24"/>
  <c r="T91" i="24"/>
  <c r="U71" i="25"/>
  <c r="T71" i="25"/>
  <c r="U10" i="26"/>
  <c r="T10" i="26"/>
  <c r="P72" i="26"/>
  <c r="U59" i="28"/>
  <c r="T59" i="28"/>
  <c r="U22" i="30"/>
  <c r="T22" i="30"/>
  <c r="P15" i="18"/>
  <c r="Q40" i="18"/>
  <c r="U40" i="18" s="1"/>
  <c r="P72" i="18"/>
  <c r="Q24" i="19"/>
  <c r="P59" i="19"/>
  <c r="Q67" i="19"/>
  <c r="U67" i="19" s="1"/>
  <c r="P70" i="19"/>
  <c r="T70" i="19" s="1"/>
  <c r="P15" i="20"/>
  <c r="T15" i="20" s="1"/>
  <c r="Q40" i="20"/>
  <c r="P72" i="20"/>
  <c r="U67" i="21"/>
  <c r="T9" i="21"/>
  <c r="T30" i="21"/>
  <c r="U30" i="21"/>
  <c r="Q40" i="21"/>
  <c r="T65" i="21"/>
  <c r="U65" i="21"/>
  <c r="P67" i="21"/>
  <c r="T67" i="21" s="1"/>
  <c r="U72" i="22"/>
  <c r="U15" i="22"/>
  <c r="T15" i="22"/>
  <c r="T9" i="22"/>
  <c r="U9" i="22"/>
  <c r="P15" i="22"/>
  <c r="T24" i="22"/>
  <c r="U24" i="22"/>
  <c r="U38" i="23"/>
  <c r="T38" i="23"/>
  <c r="P59" i="23"/>
  <c r="U30" i="24"/>
  <c r="T30" i="24"/>
  <c r="U46" i="24"/>
  <c r="T46" i="24"/>
  <c r="U87" i="25"/>
  <c r="T87" i="25"/>
  <c r="P15" i="26"/>
  <c r="T15" i="26" s="1"/>
  <c r="U22" i="26"/>
  <c r="T22" i="26"/>
  <c r="U72" i="14"/>
  <c r="T72" i="14"/>
  <c r="U67" i="14"/>
  <c r="U15" i="14"/>
  <c r="T15" i="14"/>
  <c r="U43" i="14"/>
  <c r="U66" i="14"/>
  <c r="T66" i="14"/>
  <c r="U35" i="15"/>
  <c r="U67" i="16"/>
  <c r="U72" i="16"/>
  <c r="T15" i="16"/>
  <c r="U43" i="16"/>
  <c r="U66" i="16"/>
  <c r="T66" i="16"/>
  <c r="U35" i="17"/>
  <c r="U72" i="18"/>
  <c r="T72" i="18"/>
  <c r="U67" i="18"/>
  <c r="T67" i="18"/>
  <c r="U15" i="18"/>
  <c r="T15" i="18"/>
  <c r="U43" i="18"/>
  <c r="U66" i="18"/>
  <c r="T66" i="18"/>
  <c r="U35" i="19"/>
  <c r="T67" i="20"/>
  <c r="U72" i="20"/>
  <c r="T72" i="20"/>
  <c r="U15" i="20"/>
  <c r="U43" i="20"/>
  <c r="U66" i="20"/>
  <c r="T66" i="20"/>
  <c r="T13" i="21"/>
  <c r="U13" i="21"/>
  <c r="P15" i="21"/>
  <c r="T15" i="21" s="1"/>
  <c r="P33" i="21"/>
  <c r="T33" i="21" s="1"/>
  <c r="T37" i="21"/>
  <c r="U37" i="21"/>
  <c r="P66" i="21"/>
  <c r="E70" i="21"/>
  <c r="U71" i="21"/>
  <c r="T71" i="21"/>
  <c r="P40" i="22"/>
  <c r="Q40" i="22"/>
  <c r="U58" i="22"/>
  <c r="T58" i="22"/>
  <c r="U62" i="22"/>
  <c r="T62" i="22"/>
  <c r="T71" i="23"/>
  <c r="U87" i="23"/>
  <c r="T87" i="23"/>
  <c r="U69" i="24"/>
  <c r="T69" i="24"/>
  <c r="P72" i="25"/>
  <c r="T72" i="25" s="1"/>
  <c r="Q24" i="26"/>
  <c r="T59" i="26"/>
  <c r="U59" i="26"/>
  <c r="U69" i="26"/>
  <c r="T69" i="26"/>
  <c r="U58" i="28"/>
  <c r="T58" i="28"/>
  <c r="T9" i="19"/>
  <c r="T61" i="19"/>
  <c r="T90" i="20"/>
  <c r="Q15" i="21"/>
  <c r="U15" i="21" s="1"/>
  <c r="U24" i="21"/>
  <c r="T24" i="21"/>
  <c r="Q33" i="21"/>
  <c r="U33" i="21" s="1"/>
  <c r="U42" i="21"/>
  <c r="T42" i="21"/>
  <c r="P53" i="21"/>
  <c r="T53" i="21" s="1"/>
  <c r="T62" i="21"/>
  <c r="Q66" i="21"/>
  <c r="T91" i="21"/>
  <c r="U22" i="22"/>
  <c r="T22" i="22"/>
  <c r="P33" i="22"/>
  <c r="T33" i="22" s="1"/>
  <c r="Q70" i="22"/>
  <c r="U70" i="22" s="1"/>
  <c r="U71" i="22"/>
  <c r="T71" i="22"/>
  <c r="U42" i="23"/>
  <c r="T42" i="23"/>
  <c r="Q67" i="23"/>
  <c r="U67" i="23" s="1"/>
  <c r="U10" i="24"/>
  <c r="T10" i="24"/>
  <c r="Q66" i="24"/>
  <c r="Q24" i="25"/>
  <c r="U24" i="25" s="1"/>
  <c r="U33" i="25"/>
  <c r="P70" i="26"/>
  <c r="U19" i="28"/>
  <c r="T19" i="28"/>
  <c r="U59" i="29"/>
  <c r="T59" i="29"/>
  <c r="R30" i="21"/>
  <c r="U53" i="21"/>
  <c r="R66" i="21"/>
  <c r="S72" i="21"/>
  <c r="U40" i="22"/>
  <c r="T40" i="22"/>
  <c r="S59" i="22"/>
  <c r="S70" i="22"/>
  <c r="U90" i="22"/>
  <c r="U13" i="23"/>
  <c r="S15" i="23"/>
  <c r="U17" i="23"/>
  <c r="U29" i="23"/>
  <c r="R30" i="23"/>
  <c r="U37" i="23"/>
  <c r="T53" i="23"/>
  <c r="U49" i="23"/>
  <c r="U65" i="23"/>
  <c r="R66" i="23"/>
  <c r="S72" i="23"/>
  <c r="U86" i="23"/>
  <c r="U21" i="24"/>
  <c r="T40" i="24"/>
  <c r="U40" i="24"/>
  <c r="U45" i="24"/>
  <c r="U57" i="24"/>
  <c r="S59" i="24"/>
  <c r="S70" i="24"/>
  <c r="U90" i="24"/>
  <c r="U13" i="25"/>
  <c r="S15" i="25"/>
  <c r="U17" i="25"/>
  <c r="U29" i="25"/>
  <c r="R30" i="25"/>
  <c r="U37" i="25"/>
  <c r="U53" i="25"/>
  <c r="U49" i="25"/>
  <c r="U65" i="25"/>
  <c r="R66" i="25"/>
  <c r="S72" i="25"/>
  <c r="U86" i="25"/>
  <c r="U40" i="26"/>
  <c r="T40" i="26"/>
  <c r="P40" i="26"/>
  <c r="Q53" i="26"/>
  <c r="U53" i="26" s="1"/>
  <c r="S59" i="26"/>
  <c r="S70" i="26"/>
  <c r="Q71" i="26"/>
  <c r="U71" i="26" s="1"/>
  <c r="T17" i="27"/>
  <c r="U17" i="27"/>
  <c r="T49" i="27"/>
  <c r="U49" i="27"/>
  <c r="Q72" i="27"/>
  <c r="U72" i="27" s="1"/>
  <c r="T18" i="28"/>
  <c r="U24" i="28"/>
  <c r="T24" i="28"/>
  <c r="Q67" i="28"/>
  <c r="U67" i="28" s="1"/>
  <c r="P33" i="29"/>
  <c r="Q30" i="30"/>
  <c r="U97" i="23"/>
  <c r="T97" i="23"/>
  <c r="L112" i="22"/>
  <c r="R112" i="22" s="1"/>
  <c r="R95" i="22"/>
  <c r="U101" i="21"/>
  <c r="T101" i="21"/>
  <c r="Q59" i="23"/>
  <c r="Q70" i="23"/>
  <c r="U70" i="23" s="1"/>
  <c r="U15" i="24"/>
  <c r="Q15" i="24"/>
  <c r="P30" i="24"/>
  <c r="U66" i="24"/>
  <c r="T66" i="24"/>
  <c r="P66" i="24"/>
  <c r="Q72" i="24"/>
  <c r="U72" i="24" s="1"/>
  <c r="Q59" i="25"/>
  <c r="Q70" i="25"/>
  <c r="T72" i="26"/>
  <c r="T67" i="26"/>
  <c r="U15" i="26"/>
  <c r="Q15" i="26"/>
  <c r="P30" i="26"/>
  <c r="U66" i="26"/>
  <c r="T66" i="26"/>
  <c r="P66" i="26"/>
  <c r="Q72" i="26"/>
  <c r="U72" i="26" s="1"/>
  <c r="E30" i="27"/>
  <c r="Q40" i="27"/>
  <c r="T62" i="27"/>
  <c r="P66" i="27"/>
  <c r="P67" i="27"/>
  <c r="Q67" i="27"/>
  <c r="T69" i="27"/>
  <c r="T86" i="27"/>
  <c r="U86" i="27"/>
  <c r="T15" i="28"/>
  <c r="U15" i="28"/>
  <c r="T9" i="28"/>
  <c r="U9" i="28"/>
  <c r="U62" i="28"/>
  <c r="T62" i="28"/>
  <c r="U69" i="28"/>
  <c r="T69" i="28"/>
  <c r="P72" i="28"/>
  <c r="T72" i="28" s="1"/>
  <c r="U87" i="29"/>
  <c r="T87" i="29"/>
  <c r="U26" i="30"/>
  <c r="T26" i="30"/>
  <c r="Q40" i="30"/>
  <c r="U40" i="30" s="1"/>
  <c r="Q72" i="31"/>
  <c r="U72" i="31" s="1"/>
  <c r="T86" i="24"/>
  <c r="T9" i="25"/>
  <c r="T21" i="25"/>
  <c r="T45" i="25"/>
  <c r="P53" i="25"/>
  <c r="T53" i="25" s="1"/>
  <c r="T57" i="25"/>
  <c r="T61" i="25"/>
  <c r="P71" i="25"/>
  <c r="T90" i="25"/>
  <c r="T13" i="26"/>
  <c r="T17" i="26"/>
  <c r="T29" i="26"/>
  <c r="Q30" i="26"/>
  <c r="P33" i="26"/>
  <c r="T33" i="26" s="1"/>
  <c r="T37" i="26"/>
  <c r="T49" i="26"/>
  <c r="T65" i="26"/>
  <c r="Q66" i="26"/>
  <c r="P33" i="27"/>
  <c r="T33" i="27" s="1"/>
  <c r="T35" i="27"/>
  <c r="P53" i="27"/>
  <c r="P59" i="27"/>
  <c r="Q66" i="27"/>
  <c r="U70" i="27"/>
  <c r="T70" i="27"/>
  <c r="U22" i="28"/>
  <c r="T22" i="28"/>
  <c r="P24" i="28"/>
  <c r="Q30" i="28"/>
  <c r="P59" i="28"/>
  <c r="P71" i="28"/>
  <c r="T71" i="28" s="1"/>
  <c r="Q72" i="28"/>
  <c r="U72" i="28" s="1"/>
  <c r="U24" i="29"/>
  <c r="T24" i="29"/>
  <c r="T30" i="30"/>
  <c r="U30" i="30"/>
  <c r="U58" i="30"/>
  <c r="T58" i="30"/>
  <c r="U62" i="30"/>
  <c r="T62" i="30"/>
  <c r="U108" i="27"/>
  <c r="T108" i="27"/>
  <c r="U53" i="22"/>
  <c r="T53" i="22"/>
  <c r="P67" i="22"/>
  <c r="T67" i="22" s="1"/>
  <c r="P40" i="23"/>
  <c r="T40" i="23" s="1"/>
  <c r="Q53" i="23"/>
  <c r="U53" i="23" s="1"/>
  <c r="Q71" i="23"/>
  <c r="U71" i="23" s="1"/>
  <c r="P24" i="24"/>
  <c r="Q33" i="24"/>
  <c r="U33" i="24" s="1"/>
  <c r="U53" i="24"/>
  <c r="T53" i="24"/>
  <c r="P67" i="24"/>
  <c r="T67" i="24" s="1"/>
  <c r="T93" i="24"/>
  <c r="T20" i="25"/>
  <c r="U40" i="25"/>
  <c r="T40" i="25"/>
  <c r="T44" i="25"/>
  <c r="T52" i="25"/>
  <c r="T56" i="25"/>
  <c r="T89" i="25"/>
  <c r="T12" i="26"/>
  <c r="T28" i="26"/>
  <c r="T32" i="26"/>
  <c r="T36" i="26"/>
  <c r="T53" i="26"/>
  <c r="T48" i="26"/>
  <c r="T64" i="26"/>
  <c r="U91" i="26"/>
  <c r="T91" i="26"/>
  <c r="U14" i="27"/>
  <c r="T14" i="27"/>
  <c r="Q33" i="27"/>
  <c r="U33" i="27" s="1"/>
  <c r="T37" i="27"/>
  <c r="U37" i="27"/>
  <c r="U42" i="27"/>
  <c r="T42" i="27"/>
  <c r="Q59" i="27"/>
  <c r="U71" i="27"/>
  <c r="T91" i="27"/>
  <c r="T14" i="28"/>
  <c r="Q24" i="28"/>
  <c r="T38" i="28"/>
  <c r="U46" i="28"/>
  <c r="T46" i="28"/>
  <c r="P53" i="28"/>
  <c r="T53" i="28" s="1"/>
  <c r="T55" i="28"/>
  <c r="T57" i="28"/>
  <c r="U57" i="28"/>
  <c r="Q59" i="28"/>
  <c r="P70" i="28"/>
  <c r="T70" i="28" s="1"/>
  <c r="Q71" i="28"/>
  <c r="U71" i="28" s="1"/>
  <c r="U91" i="28"/>
  <c r="T91" i="28"/>
  <c r="Q30" i="29"/>
  <c r="U10" i="30"/>
  <c r="T10" i="30"/>
  <c r="P33" i="30"/>
  <c r="Q70" i="30"/>
  <c r="U104" i="1"/>
  <c r="T104" i="1"/>
  <c r="P59" i="22"/>
  <c r="Q67" i="22"/>
  <c r="U67" i="22" s="1"/>
  <c r="P70" i="22"/>
  <c r="T70" i="22" s="1"/>
  <c r="P15" i="23"/>
  <c r="Q40" i="23"/>
  <c r="U40" i="23" s="1"/>
  <c r="P72" i="23"/>
  <c r="T72" i="23" s="1"/>
  <c r="Q24" i="24"/>
  <c r="P59" i="24"/>
  <c r="Q67" i="24"/>
  <c r="U67" i="24" s="1"/>
  <c r="P70" i="24"/>
  <c r="T70" i="24" s="1"/>
  <c r="T43" i="25"/>
  <c r="T35" i="26"/>
  <c r="U18" i="27"/>
  <c r="T18" i="27"/>
  <c r="T29" i="27"/>
  <c r="U29" i="27"/>
  <c r="U50" i="27"/>
  <c r="T50" i="27"/>
  <c r="E15" i="28"/>
  <c r="T33" i="28"/>
  <c r="U33" i="28"/>
  <c r="Q53" i="28"/>
  <c r="U53" i="28" s="1"/>
  <c r="U66" i="28"/>
  <c r="T66" i="28"/>
  <c r="T61" i="28"/>
  <c r="U61" i="28"/>
  <c r="Q70" i="28"/>
  <c r="U70" i="28" s="1"/>
  <c r="U14" i="29"/>
  <c r="T14" i="29"/>
  <c r="U18" i="29"/>
  <c r="T18" i="29"/>
  <c r="U38" i="29"/>
  <c r="T38" i="29"/>
  <c r="Q40" i="29"/>
  <c r="P59" i="29"/>
  <c r="P71" i="29"/>
  <c r="U46" i="30"/>
  <c r="T46" i="30"/>
  <c r="P53" i="30"/>
  <c r="T53" i="30" s="1"/>
  <c r="U66" i="21"/>
  <c r="T66" i="21"/>
  <c r="T67" i="23"/>
  <c r="U15" i="23"/>
  <c r="T15" i="23"/>
  <c r="U66" i="23"/>
  <c r="T66" i="23"/>
  <c r="U72" i="25"/>
  <c r="T67" i="25"/>
  <c r="U15" i="25"/>
  <c r="T15" i="25"/>
  <c r="U59" i="25"/>
  <c r="T59" i="25"/>
  <c r="U66" i="25"/>
  <c r="T66" i="25"/>
  <c r="T70" i="25"/>
  <c r="U70" i="25"/>
  <c r="P15" i="27"/>
  <c r="T15" i="27" s="1"/>
  <c r="U40" i="27"/>
  <c r="T40" i="27"/>
  <c r="E66" i="27"/>
  <c r="T21" i="28"/>
  <c r="U21" i="28"/>
  <c r="U26" i="28"/>
  <c r="T26" i="28"/>
  <c r="U30" i="28"/>
  <c r="T30" i="28"/>
  <c r="E72" i="28"/>
  <c r="P15" i="29"/>
  <c r="U22" i="29"/>
  <c r="T22" i="29"/>
  <c r="Q24" i="29"/>
  <c r="P70" i="29"/>
  <c r="T70" i="29" s="1"/>
  <c r="T24" i="30"/>
  <c r="U24" i="30"/>
  <c r="U22" i="31"/>
  <c r="T22" i="31"/>
  <c r="P24" i="31"/>
  <c r="U59" i="31"/>
  <c r="T59" i="31"/>
  <c r="T9" i="24"/>
  <c r="T61" i="24"/>
  <c r="T9" i="26"/>
  <c r="T30" i="26"/>
  <c r="U30" i="26"/>
  <c r="T90" i="26"/>
  <c r="U90" i="26"/>
  <c r="T13" i="27"/>
  <c r="U13" i="27"/>
  <c r="P24" i="27"/>
  <c r="Q30" i="27"/>
  <c r="U59" i="27"/>
  <c r="T59" i="27"/>
  <c r="P70" i="27"/>
  <c r="P71" i="27"/>
  <c r="T71" i="27" s="1"/>
  <c r="P72" i="27"/>
  <c r="U87" i="27"/>
  <c r="T87" i="27"/>
  <c r="U10" i="28"/>
  <c r="T10" i="28"/>
  <c r="T45" i="28"/>
  <c r="U45" i="28"/>
  <c r="Q66" i="28"/>
  <c r="P67" i="28"/>
  <c r="T67" i="28" s="1"/>
  <c r="T90" i="28"/>
  <c r="U90" i="28"/>
  <c r="T30" i="29"/>
  <c r="U30" i="29"/>
  <c r="U42" i="29"/>
  <c r="T42" i="29"/>
  <c r="U46" i="29"/>
  <c r="T46" i="29"/>
  <c r="U50" i="29"/>
  <c r="T50" i="29"/>
  <c r="P15" i="30"/>
  <c r="T15" i="30" s="1"/>
  <c r="U18" i="31"/>
  <c r="T18" i="31"/>
  <c r="T71" i="31"/>
  <c r="L112" i="17"/>
  <c r="R112" i="17" s="1"/>
  <c r="R95" i="17"/>
  <c r="U107" i="17"/>
  <c r="T107" i="17"/>
  <c r="T99" i="11"/>
  <c r="U99" i="11"/>
  <c r="T106" i="11"/>
  <c r="U106" i="11"/>
  <c r="S15" i="27"/>
  <c r="R30" i="27"/>
  <c r="T53" i="27"/>
  <c r="U53" i="27"/>
  <c r="T40" i="28"/>
  <c r="U40" i="28"/>
  <c r="S59" i="28"/>
  <c r="S70" i="28"/>
  <c r="U13" i="29"/>
  <c r="S15" i="29"/>
  <c r="U17" i="29"/>
  <c r="U29" i="29"/>
  <c r="R30" i="29"/>
  <c r="U37" i="29"/>
  <c r="T53" i="29"/>
  <c r="U49" i="29"/>
  <c r="U65" i="29"/>
  <c r="T71" i="29"/>
  <c r="U86" i="29"/>
  <c r="U21" i="30"/>
  <c r="T33" i="30"/>
  <c r="T40" i="30"/>
  <c r="U45" i="30"/>
  <c r="U57" i="30"/>
  <c r="T86" i="30"/>
  <c r="U86" i="30"/>
  <c r="U15" i="31"/>
  <c r="T9" i="31"/>
  <c r="U9" i="31"/>
  <c r="T53" i="31"/>
  <c r="U53" i="31"/>
  <c r="U62" i="31"/>
  <c r="T62" i="31"/>
  <c r="U69" i="31"/>
  <c r="T69" i="31"/>
  <c r="P72" i="31"/>
  <c r="T72" i="31" s="1"/>
  <c r="E79" i="30"/>
  <c r="E79" i="22"/>
  <c r="T98" i="20"/>
  <c r="U98" i="20"/>
  <c r="T107" i="12"/>
  <c r="U107" i="12"/>
  <c r="Q59" i="29"/>
  <c r="Q70" i="29"/>
  <c r="U70" i="29" s="1"/>
  <c r="U67" i="30"/>
  <c r="T67" i="30"/>
  <c r="Q15" i="30"/>
  <c r="U15" i="30" s="1"/>
  <c r="P30" i="30"/>
  <c r="T38" i="30"/>
  <c r="T42" i="30"/>
  <c r="T50" i="30"/>
  <c r="U66" i="30"/>
  <c r="T66" i="30"/>
  <c r="P66" i="30"/>
  <c r="R66" i="30"/>
  <c r="U70" i="30"/>
  <c r="Q24" i="31"/>
  <c r="T38" i="31"/>
  <c r="U46" i="31"/>
  <c r="T46" i="31"/>
  <c r="P53" i="31"/>
  <c r="T55" i="31"/>
  <c r="T57" i="31"/>
  <c r="U57" i="31"/>
  <c r="P70" i="31"/>
  <c r="T70" i="31" s="1"/>
  <c r="Q71" i="31"/>
  <c r="U71" i="31" s="1"/>
  <c r="U91" i="31"/>
  <c r="T91" i="31"/>
  <c r="E79" i="25"/>
  <c r="E79" i="2"/>
  <c r="U96" i="31"/>
  <c r="T96" i="31"/>
  <c r="T106" i="31"/>
  <c r="U106" i="31"/>
  <c r="U97" i="26"/>
  <c r="E95" i="26"/>
  <c r="T95" i="26" s="1"/>
  <c r="T109" i="26"/>
  <c r="U109" i="26"/>
  <c r="U110" i="25"/>
  <c r="T110" i="25"/>
  <c r="U109" i="21"/>
  <c r="T109" i="21"/>
  <c r="U96" i="20"/>
  <c r="T96" i="20"/>
  <c r="M112" i="17"/>
  <c r="S112" i="17" s="1"/>
  <c r="S95" i="17"/>
  <c r="T103" i="16"/>
  <c r="U103" i="16"/>
  <c r="U101" i="8"/>
  <c r="T101" i="8"/>
  <c r="Q66" i="30"/>
  <c r="E15" i="31"/>
  <c r="Q53" i="31"/>
  <c r="U66" i="31"/>
  <c r="T66" i="31"/>
  <c r="T61" i="31"/>
  <c r="U61" i="31"/>
  <c r="Q70" i="31"/>
  <c r="U70" i="31" s="1"/>
  <c r="E79" i="29"/>
  <c r="U107" i="30"/>
  <c r="T107" i="30"/>
  <c r="U97" i="29"/>
  <c r="T97" i="29"/>
  <c r="U107" i="26"/>
  <c r="T107" i="26"/>
  <c r="T113" i="25"/>
  <c r="U113" i="25"/>
  <c r="U99" i="21"/>
  <c r="T99" i="21"/>
  <c r="U104" i="18"/>
  <c r="T104" i="18"/>
  <c r="U105" i="17"/>
  <c r="T105" i="17"/>
  <c r="U98" i="16"/>
  <c r="T98" i="16"/>
  <c r="U113" i="16"/>
  <c r="T113" i="16"/>
  <c r="R95" i="15"/>
  <c r="L112" i="15"/>
  <c r="R112" i="15" s="1"/>
  <c r="U105" i="15"/>
  <c r="T105" i="15"/>
  <c r="U110" i="14"/>
  <c r="T110" i="14"/>
  <c r="M112" i="8"/>
  <c r="S112" i="8" s="1"/>
  <c r="S95" i="8"/>
  <c r="T33" i="29"/>
  <c r="U33" i="29"/>
  <c r="U40" i="29"/>
  <c r="T40" i="29"/>
  <c r="P40" i="29"/>
  <c r="Q53" i="29"/>
  <c r="U53" i="29" s="1"/>
  <c r="Q71" i="29"/>
  <c r="U71" i="29" s="1"/>
  <c r="P24" i="30"/>
  <c r="Q33" i="30"/>
  <c r="U33" i="30" s="1"/>
  <c r="U53" i="30"/>
  <c r="T21" i="31"/>
  <c r="U21" i="31"/>
  <c r="U26" i="31"/>
  <c r="T26" i="31"/>
  <c r="U30" i="31"/>
  <c r="T30" i="31"/>
  <c r="P66" i="31"/>
  <c r="E79" i="5"/>
  <c r="E95" i="1"/>
  <c r="E112" i="1" s="1"/>
  <c r="U112" i="1" s="1"/>
  <c r="U105" i="30"/>
  <c r="T105" i="30"/>
  <c r="T108" i="25"/>
  <c r="U108" i="25"/>
  <c r="U107" i="21"/>
  <c r="T107" i="21"/>
  <c r="S95" i="15"/>
  <c r="M112" i="15"/>
  <c r="S112" i="15" s="1"/>
  <c r="U103" i="15"/>
  <c r="T103" i="15"/>
  <c r="T110" i="9"/>
  <c r="U110" i="9"/>
  <c r="P72" i="29"/>
  <c r="T72" i="29" s="1"/>
  <c r="Q24" i="30"/>
  <c r="P59" i="30"/>
  <c r="U87" i="30"/>
  <c r="T87" i="30"/>
  <c r="U10" i="31"/>
  <c r="T10" i="31"/>
  <c r="T45" i="31"/>
  <c r="U45" i="31"/>
  <c r="P67" i="31"/>
  <c r="T67" i="31" s="1"/>
  <c r="T90" i="31"/>
  <c r="U90" i="31"/>
  <c r="U113" i="1"/>
  <c r="T113" i="1"/>
  <c r="U109" i="29"/>
  <c r="T109" i="29"/>
  <c r="T105" i="26"/>
  <c r="U105" i="26"/>
  <c r="U113" i="26"/>
  <c r="T113" i="26"/>
  <c r="U106" i="25"/>
  <c r="T106" i="25"/>
  <c r="U110" i="22"/>
  <c r="T110" i="22"/>
  <c r="U97" i="21"/>
  <c r="T97" i="21"/>
  <c r="T98" i="17"/>
  <c r="U98" i="17"/>
  <c r="U105" i="9"/>
  <c r="T105" i="9"/>
  <c r="T72" i="27"/>
  <c r="T67" i="27"/>
  <c r="U67" i="27"/>
  <c r="U15" i="27"/>
  <c r="U43" i="27"/>
  <c r="U66" i="27"/>
  <c r="T66" i="27"/>
  <c r="T67" i="29"/>
  <c r="U15" i="29"/>
  <c r="T15" i="29"/>
  <c r="U67" i="29"/>
  <c r="U43" i="29"/>
  <c r="U66" i="29"/>
  <c r="T66" i="29"/>
  <c r="U35" i="30"/>
  <c r="P70" i="30"/>
  <c r="T70" i="30" s="1"/>
  <c r="P71" i="30"/>
  <c r="T71" i="30" s="1"/>
  <c r="Q71" i="30"/>
  <c r="U71" i="30" s="1"/>
  <c r="P72" i="30"/>
  <c r="T72" i="30" s="1"/>
  <c r="T24" i="31"/>
  <c r="U24" i="31"/>
  <c r="U43" i="31"/>
  <c r="Q67" i="31"/>
  <c r="U67" i="31" s="1"/>
  <c r="U103" i="30"/>
  <c r="T103" i="30"/>
  <c r="T9" i="30"/>
  <c r="T61" i="30"/>
  <c r="Q72" i="30"/>
  <c r="U72" i="30" s="1"/>
  <c r="P15" i="31"/>
  <c r="T15" i="31" s="1"/>
  <c r="P33" i="31"/>
  <c r="T33" i="31" s="1"/>
  <c r="Q33" i="31"/>
  <c r="U33" i="31" s="1"/>
  <c r="P40" i="31"/>
  <c r="Q40" i="31"/>
  <c r="T42" i="31"/>
  <c r="T50" i="31"/>
  <c r="U58" i="31"/>
  <c r="T58" i="31"/>
  <c r="T87" i="31"/>
  <c r="E79" i="26"/>
  <c r="E79" i="15"/>
  <c r="E79" i="11"/>
  <c r="U106" i="1"/>
  <c r="T106" i="1"/>
  <c r="T105" i="29"/>
  <c r="U105" i="29"/>
  <c r="U113" i="29"/>
  <c r="T113" i="29"/>
  <c r="L112" i="28"/>
  <c r="R112" i="28" s="1"/>
  <c r="R95" i="28"/>
  <c r="U103" i="26"/>
  <c r="T103" i="26"/>
  <c r="T113" i="15"/>
  <c r="U113" i="15"/>
  <c r="L112" i="10"/>
  <c r="R112" i="10" s="1"/>
  <c r="R95" i="10"/>
  <c r="S72" i="30"/>
  <c r="U40" i="31"/>
  <c r="T40" i="31"/>
  <c r="S59" i="31"/>
  <c r="S70" i="31"/>
  <c r="E79" i="20"/>
  <c r="E79" i="16"/>
  <c r="E79" i="6"/>
  <c r="U101" i="31"/>
  <c r="U103" i="31"/>
  <c r="U105" i="31"/>
  <c r="E95" i="28"/>
  <c r="U95" i="28" s="1"/>
  <c r="U103" i="28"/>
  <c r="U105" i="28"/>
  <c r="U107" i="28"/>
  <c r="U104" i="27"/>
  <c r="E95" i="24"/>
  <c r="E112" i="24" s="1"/>
  <c r="T112" i="24" s="1"/>
  <c r="U109" i="24"/>
  <c r="T96" i="23"/>
  <c r="U110" i="23"/>
  <c r="U104" i="21"/>
  <c r="U106" i="21"/>
  <c r="T113" i="21"/>
  <c r="U101" i="20"/>
  <c r="T106" i="20"/>
  <c r="U108" i="20"/>
  <c r="U110" i="20"/>
  <c r="U107" i="19"/>
  <c r="U109" i="19"/>
  <c r="U97" i="17"/>
  <c r="U110" i="17"/>
  <c r="L112" i="16"/>
  <c r="R112" i="16" s="1"/>
  <c r="R95" i="16"/>
  <c r="U100" i="16"/>
  <c r="T100" i="16"/>
  <c r="U104" i="16"/>
  <c r="T106" i="16"/>
  <c r="T97" i="15"/>
  <c r="U97" i="15"/>
  <c r="T99" i="14"/>
  <c r="U107" i="9"/>
  <c r="T107" i="9"/>
  <c r="U96" i="6"/>
  <c r="T96" i="6"/>
  <c r="E79" i="12"/>
  <c r="E79" i="8"/>
  <c r="T96" i="28"/>
  <c r="U99" i="27"/>
  <c r="U113" i="19"/>
  <c r="M112" i="14"/>
  <c r="S112" i="14" s="1"/>
  <c r="U103" i="7"/>
  <c r="T103" i="7"/>
  <c r="L112" i="27"/>
  <c r="R112" i="27" s="1"/>
  <c r="U96" i="16"/>
  <c r="T96" i="16"/>
  <c r="U101" i="15"/>
  <c r="T101" i="15"/>
  <c r="U107" i="13"/>
  <c r="T107" i="13"/>
  <c r="T97" i="12"/>
  <c r="U97" i="12"/>
  <c r="T97" i="11"/>
  <c r="U97" i="11"/>
  <c r="U103" i="9"/>
  <c r="T103" i="9"/>
  <c r="M112" i="30"/>
  <c r="S112" i="30" s="1"/>
  <c r="S95" i="24"/>
  <c r="E95" i="23"/>
  <c r="U95" i="23" s="1"/>
  <c r="U106" i="14"/>
  <c r="T106" i="14"/>
  <c r="U109" i="11"/>
  <c r="T109" i="11"/>
  <c r="U99" i="9"/>
  <c r="T99" i="9"/>
  <c r="U35" i="31"/>
  <c r="E79" i="28"/>
  <c r="E79" i="24"/>
  <c r="E79" i="17"/>
  <c r="E79" i="14"/>
  <c r="U102" i="1"/>
  <c r="S95" i="31"/>
  <c r="T99" i="30"/>
  <c r="U101" i="30"/>
  <c r="U113" i="30"/>
  <c r="U107" i="29"/>
  <c r="U110" i="27"/>
  <c r="T97" i="24"/>
  <c r="T101" i="24"/>
  <c r="T103" i="24"/>
  <c r="E95" i="22"/>
  <c r="U95" i="22" s="1"/>
  <c r="T100" i="22"/>
  <c r="T102" i="22"/>
  <c r="T113" i="22"/>
  <c r="R95" i="20"/>
  <c r="T97" i="19"/>
  <c r="T99" i="19"/>
  <c r="T101" i="19"/>
  <c r="T98" i="18"/>
  <c r="T100" i="18"/>
  <c r="T102" i="18"/>
  <c r="T106" i="18"/>
  <c r="T108" i="18"/>
  <c r="T110" i="18"/>
  <c r="T103" i="17"/>
  <c r="U99" i="15"/>
  <c r="T99" i="15"/>
  <c r="M112" i="12"/>
  <c r="S112" i="12" s="1"/>
  <c r="S95" i="12"/>
  <c r="E79" i="27"/>
  <c r="E79" i="21"/>
  <c r="E79" i="4"/>
  <c r="E79" i="3"/>
  <c r="T113" i="31"/>
  <c r="R95" i="25"/>
  <c r="U99" i="24"/>
  <c r="S95" i="20"/>
  <c r="T96" i="18"/>
  <c r="E95" i="17"/>
  <c r="E112" i="17" s="1"/>
  <c r="T97" i="14"/>
  <c r="U97" i="14"/>
  <c r="E95" i="11"/>
  <c r="U95" i="11" s="1"/>
  <c r="U103" i="11"/>
  <c r="T103" i="11"/>
  <c r="T105" i="11"/>
  <c r="U105" i="11"/>
  <c r="U97" i="9"/>
  <c r="T97" i="9"/>
  <c r="U107" i="7"/>
  <c r="T107" i="7"/>
  <c r="S95" i="16"/>
  <c r="R95" i="7"/>
  <c r="U102" i="7"/>
  <c r="U106" i="7"/>
  <c r="U110" i="6"/>
  <c r="U107" i="5"/>
  <c r="U109" i="5"/>
  <c r="R95" i="3"/>
  <c r="T113" i="8"/>
  <c r="L112" i="2"/>
  <c r="R112" i="2" s="1"/>
  <c r="T98" i="7"/>
  <c r="T100" i="7"/>
  <c r="T102" i="6"/>
  <c r="T108" i="6"/>
  <c r="U113" i="6"/>
  <c r="T101" i="5"/>
  <c r="T103" i="5"/>
  <c r="T96" i="3"/>
  <c r="T102" i="3"/>
  <c r="T104" i="3"/>
  <c r="T110" i="3"/>
  <c r="T109" i="2"/>
  <c r="T113" i="12"/>
  <c r="E112" i="28"/>
  <c r="T95" i="28"/>
  <c r="T95" i="23"/>
  <c r="T97" i="20"/>
  <c r="U97" i="20"/>
  <c r="U107" i="15"/>
  <c r="T107" i="15"/>
  <c r="U97" i="13"/>
  <c r="T97" i="13"/>
  <c r="T108" i="11"/>
  <c r="U108" i="11"/>
  <c r="U103" i="1"/>
  <c r="U100" i="1"/>
  <c r="E95" i="31"/>
  <c r="U99" i="31"/>
  <c r="T110" i="29"/>
  <c r="T98" i="28"/>
  <c r="U98" i="28"/>
  <c r="T101" i="28"/>
  <c r="U108" i="28"/>
  <c r="U106" i="27"/>
  <c r="U110" i="26"/>
  <c r="E112" i="26"/>
  <c r="U104" i="25"/>
  <c r="U99" i="23"/>
  <c r="U97" i="22"/>
  <c r="U108" i="22"/>
  <c r="M112" i="22"/>
  <c r="S112" i="22" s="1"/>
  <c r="R95" i="21"/>
  <c r="U100" i="21"/>
  <c r="T108" i="21"/>
  <c r="U108" i="21"/>
  <c r="E95" i="20"/>
  <c r="T102" i="20"/>
  <c r="U102" i="20"/>
  <c r="R95" i="19"/>
  <c r="E95" i="18"/>
  <c r="U109" i="18"/>
  <c r="U109" i="12"/>
  <c r="T109" i="12"/>
  <c r="T105" i="10"/>
  <c r="U105" i="10"/>
  <c r="T107" i="10"/>
  <c r="U107" i="10"/>
  <c r="R95" i="1"/>
  <c r="S95" i="25"/>
  <c r="R95" i="23"/>
  <c r="R95" i="13"/>
  <c r="M112" i="11"/>
  <c r="S112" i="11" s="1"/>
  <c r="S95" i="11"/>
  <c r="T98" i="9"/>
  <c r="U98" i="9"/>
  <c r="E95" i="9"/>
  <c r="T104" i="9"/>
  <c r="U104" i="9"/>
  <c r="U100" i="8"/>
  <c r="T100" i="8"/>
  <c r="U104" i="6"/>
  <c r="T104" i="6"/>
  <c r="T96" i="1"/>
  <c r="U100" i="30"/>
  <c r="E95" i="29"/>
  <c r="U99" i="29"/>
  <c r="T106" i="28"/>
  <c r="U106" i="28"/>
  <c r="T109" i="28"/>
  <c r="T107" i="27"/>
  <c r="T97" i="26"/>
  <c r="T95" i="25"/>
  <c r="T105" i="25"/>
  <c r="E112" i="25"/>
  <c r="T96" i="24"/>
  <c r="S95" i="23"/>
  <c r="T102" i="23"/>
  <c r="T106" i="23"/>
  <c r="U106" i="23"/>
  <c r="T98" i="22"/>
  <c r="T109" i="22"/>
  <c r="E95" i="21"/>
  <c r="U96" i="21"/>
  <c r="T98" i="21"/>
  <c r="U98" i="21"/>
  <c r="T97" i="18"/>
  <c r="T100" i="17"/>
  <c r="U100" i="17"/>
  <c r="U109" i="17"/>
  <c r="T109" i="17"/>
  <c r="U101" i="14"/>
  <c r="T101" i="14"/>
  <c r="E95" i="14"/>
  <c r="T103" i="14"/>
  <c r="U103" i="14"/>
  <c r="U110" i="13"/>
  <c r="T110" i="13"/>
  <c r="T99" i="12"/>
  <c r="U99" i="12"/>
  <c r="R95" i="11"/>
  <c r="T109" i="4"/>
  <c r="U109" i="4"/>
  <c r="T110" i="24"/>
  <c r="U110" i="24"/>
  <c r="T96" i="22"/>
  <c r="U96" i="22"/>
  <c r="U104" i="17"/>
  <c r="T104" i="17"/>
  <c r="T103" i="12"/>
  <c r="U103" i="12"/>
  <c r="T98" i="11"/>
  <c r="U98" i="11"/>
  <c r="L112" i="24"/>
  <c r="R112" i="24" s="1"/>
  <c r="R95" i="24"/>
  <c r="T99" i="18"/>
  <c r="U99" i="18"/>
  <c r="U102" i="17"/>
  <c r="T102" i="17"/>
  <c r="U101" i="12"/>
  <c r="T101" i="12"/>
  <c r="T108" i="9"/>
  <c r="U108" i="9"/>
  <c r="U108" i="8"/>
  <c r="T108" i="8"/>
  <c r="U98" i="6"/>
  <c r="T98" i="6"/>
  <c r="U96" i="1"/>
  <c r="T98" i="1"/>
  <c r="T108" i="1"/>
  <c r="T97" i="31"/>
  <c r="T102" i="31"/>
  <c r="T107" i="31"/>
  <c r="T97" i="30"/>
  <c r="T102" i="30"/>
  <c r="T96" i="29"/>
  <c r="T101" i="29"/>
  <c r="T104" i="28"/>
  <c r="T97" i="27"/>
  <c r="U97" i="27"/>
  <c r="E95" i="27"/>
  <c r="T100" i="27"/>
  <c r="T106" i="26"/>
  <c r="T98" i="25"/>
  <c r="U96" i="24"/>
  <c r="T102" i="24"/>
  <c r="U102" i="24"/>
  <c r="T105" i="24"/>
  <c r="U102" i="23"/>
  <c r="U106" i="22"/>
  <c r="T106" i="22"/>
  <c r="T105" i="21"/>
  <c r="T99" i="20"/>
  <c r="T105" i="20"/>
  <c r="T109" i="20"/>
  <c r="U109" i="20"/>
  <c r="E95" i="19"/>
  <c r="U108" i="19"/>
  <c r="U101" i="18"/>
  <c r="T103" i="18"/>
  <c r="T107" i="18"/>
  <c r="U107" i="18"/>
  <c r="T97" i="16"/>
  <c r="E95" i="16"/>
  <c r="U97" i="16"/>
  <c r="T113" i="9"/>
  <c r="U113" i="9"/>
  <c r="R95" i="6"/>
  <c r="L112" i="6"/>
  <c r="R112" i="6" s="1"/>
  <c r="E95" i="30"/>
  <c r="T104" i="30"/>
  <c r="T109" i="30"/>
  <c r="T103" i="29"/>
  <c r="T108" i="29"/>
  <c r="L112" i="29"/>
  <c r="R112" i="29" s="1"/>
  <c r="T99" i="28"/>
  <c r="U102" i="27"/>
  <c r="T96" i="26"/>
  <c r="U96" i="26"/>
  <c r="T99" i="26"/>
  <c r="U100" i="25"/>
  <c r="T109" i="25"/>
  <c r="T100" i="24"/>
  <c r="U107" i="24"/>
  <c r="T101" i="23"/>
  <c r="U101" i="23"/>
  <c r="U104" i="23"/>
  <c r="U108" i="23"/>
  <c r="T104" i="22"/>
  <c r="U103" i="20"/>
  <c r="T107" i="20"/>
  <c r="T103" i="19"/>
  <c r="U110" i="19"/>
  <c r="U100" i="15"/>
  <c r="T100" i="15"/>
  <c r="U108" i="14"/>
  <c r="T108" i="14"/>
  <c r="U106" i="13"/>
  <c r="T106" i="13"/>
  <c r="L112" i="9"/>
  <c r="R112" i="9" s="1"/>
  <c r="R95" i="9"/>
  <c r="U99" i="7"/>
  <c r="T99" i="7"/>
  <c r="E95" i="6"/>
  <c r="M112" i="6"/>
  <c r="S112" i="6" s="1"/>
  <c r="S95" i="6"/>
  <c r="T105" i="27"/>
  <c r="U105" i="27"/>
  <c r="T103" i="25"/>
  <c r="U103" i="25"/>
  <c r="T100" i="11"/>
  <c r="U100" i="11"/>
  <c r="T104" i="26"/>
  <c r="U104" i="26"/>
  <c r="T103" i="21"/>
  <c r="U103" i="21"/>
  <c r="T105" i="1"/>
  <c r="U110" i="1"/>
  <c r="T104" i="31"/>
  <c r="U109" i="31"/>
  <c r="U101" i="26"/>
  <c r="M112" i="26"/>
  <c r="S112" i="26" s="1"/>
  <c r="T101" i="22"/>
  <c r="U101" i="22"/>
  <c r="T96" i="21"/>
  <c r="U104" i="20"/>
  <c r="T104" i="20"/>
  <c r="T100" i="19"/>
  <c r="U100" i="19"/>
  <c r="T105" i="19"/>
  <c r="R95" i="18"/>
  <c r="L112" i="18"/>
  <c r="R112" i="18" s="1"/>
  <c r="U102" i="16"/>
  <c r="T102" i="16"/>
  <c r="T96" i="15"/>
  <c r="U96" i="15"/>
  <c r="E95" i="15"/>
  <c r="T98" i="15"/>
  <c r="U98" i="15"/>
  <c r="T102" i="13"/>
  <c r="U102" i="13"/>
  <c r="T104" i="13"/>
  <c r="U104" i="13"/>
  <c r="U96" i="12"/>
  <c r="E95" i="12"/>
  <c r="T96" i="12"/>
  <c r="U109" i="10"/>
  <c r="T109" i="10"/>
  <c r="U105" i="7"/>
  <c r="T105" i="7"/>
  <c r="U102" i="4"/>
  <c r="T102" i="4"/>
  <c r="T101" i="17"/>
  <c r="U108" i="17"/>
  <c r="U101" i="16"/>
  <c r="T110" i="16"/>
  <c r="U102" i="15"/>
  <c r="T100" i="14"/>
  <c r="U107" i="14"/>
  <c r="T96" i="13"/>
  <c r="E95" i="13"/>
  <c r="U96" i="13"/>
  <c r="U100" i="12"/>
  <c r="T110" i="12"/>
  <c r="T103" i="8"/>
  <c r="U103" i="8"/>
  <c r="U100" i="10"/>
  <c r="T100" i="10"/>
  <c r="U110" i="4"/>
  <c r="T110" i="4"/>
  <c r="U98" i="3"/>
  <c r="T98" i="3"/>
  <c r="T100" i="3"/>
  <c r="U100" i="3"/>
  <c r="T96" i="7"/>
  <c r="E95" i="7"/>
  <c r="U96" i="7"/>
  <c r="R95" i="12"/>
  <c r="L112" i="12"/>
  <c r="R112" i="12" s="1"/>
  <c r="T108" i="12"/>
  <c r="U108" i="12"/>
  <c r="E95" i="10"/>
  <c r="M112" i="10"/>
  <c r="S112" i="10" s="1"/>
  <c r="S95" i="10"/>
  <c r="M112" i="9"/>
  <c r="S112" i="9" s="1"/>
  <c r="U97" i="5"/>
  <c r="T97" i="5"/>
  <c r="E95" i="3"/>
  <c r="S95" i="3"/>
  <c r="M112" i="3"/>
  <c r="S112" i="3" s="1"/>
  <c r="U106" i="17"/>
  <c r="U99" i="16"/>
  <c r="T108" i="16"/>
  <c r="T109" i="15"/>
  <c r="T98" i="14"/>
  <c r="U105" i="14"/>
  <c r="T99" i="13"/>
  <c r="T109" i="13"/>
  <c r="U109" i="13"/>
  <c r="T104" i="12"/>
  <c r="T101" i="11"/>
  <c r="T102" i="10"/>
  <c r="T101" i="9"/>
  <c r="T109" i="9"/>
  <c r="T97" i="8"/>
  <c r="U97" i="8"/>
  <c r="E95" i="8"/>
  <c r="T107" i="8"/>
  <c r="U107" i="8"/>
  <c r="T104" i="7"/>
  <c r="U104" i="7"/>
  <c r="T103" i="6"/>
  <c r="U103" i="6"/>
  <c r="T106" i="6"/>
  <c r="T102" i="5"/>
  <c r="U102" i="5"/>
  <c r="E95" i="4"/>
  <c r="U107" i="4"/>
  <c r="T109" i="3"/>
  <c r="T100" i="2"/>
  <c r="U106" i="3"/>
  <c r="T106" i="3"/>
  <c r="T108" i="3"/>
  <c r="U108" i="3"/>
  <c r="U97" i="2"/>
  <c r="E95" i="2"/>
  <c r="T97" i="2"/>
  <c r="T99" i="2"/>
  <c r="U99" i="2"/>
  <c r="T110" i="5"/>
  <c r="U110" i="5"/>
  <c r="T101" i="4"/>
  <c r="U101" i="4"/>
  <c r="U105" i="2"/>
  <c r="T105" i="2"/>
  <c r="T107" i="2"/>
  <c r="U107" i="2"/>
  <c r="E95" i="5"/>
  <c r="T106" i="9"/>
  <c r="U106" i="9"/>
  <c r="T105" i="8"/>
  <c r="U105" i="8"/>
  <c r="L112" i="5"/>
  <c r="R112" i="5" s="1"/>
  <c r="R95" i="5"/>
  <c r="U108" i="5"/>
  <c r="U99" i="4"/>
  <c r="U103" i="3"/>
  <c r="T103" i="3"/>
  <c r="U102" i="2"/>
  <c r="T102" i="2"/>
  <c r="U113" i="13"/>
  <c r="T99" i="10"/>
  <c r="U99" i="10"/>
  <c r="T96" i="5"/>
  <c r="T105" i="5"/>
  <c r="T96" i="4"/>
  <c r="T101" i="3"/>
  <c r="U110" i="2"/>
  <c r="T110" i="2"/>
  <c r="U113" i="11"/>
  <c r="U113" i="3"/>
  <c r="S95" i="2"/>
  <c r="T95" i="22" l="1"/>
  <c r="E112" i="23"/>
  <c r="E112" i="22"/>
  <c r="U95" i="17"/>
  <c r="T95" i="1"/>
  <c r="T112" i="1"/>
  <c r="T59" i="14"/>
  <c r="U59" i="14"/>
  <c r="U30" i="27"/>
  <c r="T30" i="27"/>
  <c r="T24" i="7"/>
  <c r="U24" i="7"/>
  <c r="T95" i="17"/>
  <c r="T70" i="21"/>
  <c r="U70" i="21"/>
  <c r="U95" i="1"/>
  <c r="U112" i="24"/>
  <c r="T95" i="11"/>
  <c r="U70" i="26"/>
  <c r="T70" i="26"/>
  <c r="E112" i="11"/>
  <c r="U30" i="16"/>
  <c r="T30" i="16"/>
  <c r="U70" i="6"/>
  <c r="T70" i="6"/>
  <c r="U71" i="7"/>
  <c r="T71" i="7"/>
  <c r="U95" i="24"/>
  <c r="T95" i="24"/>
  <c r="U70" i="16"/>
  <c r="T70" i="16"/>
  <c r="U95" i="26"/>
  <c r="T33" i="8"/>
  <c r="U33" i="8"/>
  <c r="U112" i="11"/>
  <c r="T112" i="11"/>
  <c r="T95" i="20"/>
  <c r="E112" i="20"/>
  <c r="U95" i="20"/>
  <c r="T95" i="21"/>
  <c r="E112" i="21"/>
  <c r="U95" i="21"/>
  <c r="T95" i="4"/>
  <c r="E112" i="4"/>
  <c r="U95" i="4"/>
  <c r="E112" i="12"/>
  <c r="T95" i="12"/>
  <c r="U95" i="12"/>
  <c r="U112" i="26"/>
  <c r="T112" i="26"/>
  <c r="T95" i="7"/>
  <c r="E112" i="7"/>
  <c r="U95" i="7"/>
  <c r="T95" i="6"/>
  <c r="E112" i="6"/>
  <c r="U95" i="6"/>
  <c r="U95" i="9"/>
  <c r="T95" i="9"/>
  <c r="E112" i="9"/>
  <c r="T95" i="31"/>
  <c r="E112" i="31"/>
  <c r="U95" i="31"/>
  <c r="T95" i="13"/>
  <c r="U95" i="13"/>
  <c r="E112" i="13"/>
  <c r="T95" i="18"/>
  <c r="E112" i="18"/>
  <c r="U95" i="18"/>
  <c r="U112" i="25"/>
  <c r="T112" i="25"/>
  <c r="U95" i="15"/>
  <c r="T95" i="15"/>
  <c r="E112" i="15"/>
  <c r="U95" i="19"/>
  <c r="E112" i="19"/>
  <c r="T95" i="19"/>
  <c r="T112" i="23"/>
  <c r="U112" i="23"/>
  <c r="E112" i="2"/>
  <c r="U95" i="2"/>
  <c r="T95" i="2"/>
  <c r="E112" i="29"/>
  <c r="U95" i="29"/>
  <c r="T95" i="29"/>
  <c r="U112" i="22"/>
  <c r="T112" i="22"/>
  <c r="U95" i="8"/>
  <c r="T95" i="8"/>
  <c r="E112" i="8"/>
  <c r="E112" i="16"/>
  <c r="U95" i="16"/>
  <c r="T95" i="16"/>
  <c r="E112" i="27"/>
  <c r="U95" i="27"/>
  <c r="T95" i="27"/>
  <c r="T95" i="14"/>
  <c r="E112" i="14"/>
  <c r="U95" i="14"/>
  <c r="U112" i="17"/>
  <c r="T112" i="17"/>
  <c r="T112" i="28"/>
  <c r="U112" i="28"/>
  <c r="E112" i="5"/>
  <c r="T95" i="5"/>
  <c r="U95" i="5"/>
  <c r="E112" i="10"/>
  <c r="T95" i="10"/>
  <c r="U95" i="10"/>
  <c r="U95" i="3"/>
  <c r="E112" i="3"/>
  <c r="T95" i="3"/>
  <c r="U95" i="30"/>
  <c r="T95" i="30"/>
  <c r="E112" i="30"/>
  <c r="T112" i="8" l="1"/>
  <c r="U112" i="8"/>
  <c r="U112" i="13"/>
  <c r="T112" i="13"/>
  <c r="T112" i="30"/>
  <c r="U112" i="30"/>
  <c r="U112" i="10"/>
  <c r="T112" i="10"/>
  <c r="U112" i="16"/>
  <c r="T112" i="16"/>
  <c r="U112" i="29"/>
  <c r="T112" i="29"/>
  <c r="U112" i="2"/>
  <c r="T112" i="2"/>
  <c r="T112" i="6"/>
  <c r="U112" i="6"/>
  <c r="T112" i="14"/>
  <c r="U112" i="14"/>
  <c r="T112" i="5"/>
  <c r="U112" i="5"/>
  <c r="T112" i="3"/>
  <c r="U112" i="3"/>
  <c r="T112" i="27"/>
  <c r="U112" i="27"/>
  <c r="U112" i="31"/>
  <c r="T112" i="31"/>
  <c r="U112" i="15"/>
  <c r="T112" i="15"/>
  <c r="T112" i="21"/>
  <c r="U112" i="21"/>
  <c r="U112" i="20"/>
  <c r="T112" i="20"/>
  <c r="T112" i="7"/>
  <c r="U112" i="7"/>
  <c r="U112" i="4"/>
  <c r="T112" i="4"/>
  <c r="U112" i="12"/>
  <c r="T112" i="12"/>
  <c r="T112" i="19"/>
  <c r="U112" i="19"/>
  <c r="U112" i="18"/>
  <c r="T112" i="18"/>
  <c r="T112" i="9"/>
  <c r="U112" i="9"/>
</calcChain>
</file>

<file path=xl/sharedStrings.xml><?xml version="1.0" encoding="utf-8"?>
<sst xmlns="http://schemas.openxmlformats.org/spreadsheetml/2006/main" count="7192" uniqueCount="155">
  <si>
    <t>Figures Finalised as at 2023/10/16</t>
  </si>
  <si>
    <t/>
  </si>
  <si>
    <t>1st Quarter Ended 30 September 2023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</si>
  <si>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</si>
  <si>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</si>
  <si>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</si>
  <si>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</si>
  <si>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</si>
  <si>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</si>
  <si>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</si>
  <si>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</si>
  <si>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1st to 1st Q</t>
  </si>
  <si>
    <t>% Changes for the 1st Q</t>
  </si>
  <si>
    <t>Approved Roll Over</t>
  </si>
  <si>
    <t>R thousands</t>
  </si>
  <si>
    <t>Division of revenue Act No. 5 of 2022</t>
  </si>
  <si>
    <t>Adjustment (Mid year)</t>
  </si>
  <si>
    <t>Other Adjustments</t>
  </si>
  <si>
    <t>Total Available 2023/24</t>
  </si>
  <si>
    <t>Approved payment schedule</t>
  </si>
  <si>
    <t>Transferred to municipalities for direct grants</t>
  </si>
  <si>
    <t>Actual expenditure National Department by 30 September 2023</t>
  </si>
  <si>
    <t>Actual expenditure by municipalities by 30 September 2023</t>
  </si>
  <si>
    <t>Actual expenditure National Department by 31 December 2023</t>
  </si>
  <si>
    <t>Actual expenditure by municipalities by 31 December 2023</t>
  </si>
  <si>
    <t>Actual expenditure National Department by 31 March 2024</t>
  </si>
  <si>
    <t>Actual expenditure by municipalities by 31 March 2024</t>
  </si>
  <si>
    <t>Actual expenditure National Department by 30 June 2024</t>
  </si>
  <si>
    <t>Actual expenditure by municipalities by 30 June 2024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</si>
  <si>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</si>
  <si>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</si>
  <si>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</si>
  <si>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</si>
  <si>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</si>
  <si>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National Treasury (Vote 8)</t>
  </si>
  <si>
    <t>Programme and Project Preperation Support Grant</t>
  </si>
  <si>
    <t/>
  </si>
  <si>
    <t>Local Government Financial Management Grant</t>
  </si>
  <si>
    <t>Infrastructure Skills Development Grant</t>
  </si>
  <si>
    <t>Integrated City Development Grant</t>
  </si>
  <si>
    <t>Neighbourhood Development Partnership (Schedule 5B)</t>
  </si>
  <si>
    <t>Neighbourhood Development Partnership (Schedule 6B)</t>
  </si>
  <si>
    <t>Sub-Total Vote</t>
  </si>
  <si>
    <t>Cooperative Governance (Vote 3)</t>
  </si>
  <si>
    <t>Integrated Urban Development Grant</t>
  </si>
  <si>
    <t>Municipal Systems Improvement Grant (Schedule 5B)</t>
  </si>
  <si>
    <t>Municipal Systems Improvement Grant (Schedule 6B)</t>
  </si>
  <si>
    <t>Municipal Disaster Grant</t>
  </si>
  <si>
    <t>Municipal Disaster Recovery Grant</t>
  </si>
  <si>
    <t>Municipal Demarcation Transition Grant (Schedule 5B)</t>
  </si>
  <si>
    <t>Municipal Demarcation Transition Grant (Schedule 6B)</t>
  </si>
  <si>
    <t>Transport (Vote 40)</t>
  </si>
  <si>
    <t>Public Transport Infrastructure and Systems Grant</t>
  </si>
  <si>
    <t>Public Transport Network Operations Grant</t>
  </si>
  <si>
    <t>Public Transport Network Grant</t>
  </si>
  <si>
    <t>Rural Road Assets Management Systems Grant</t>
  </si>
  <si>
    <t>Public Works and Infrastructure (Vote 13)</t>
  </si>
  <si>
    <t>Expanded Public Works Programme Integrated Grant (Municipality)</t>
  </si>
  <si>
    <t>Mineral Resources and Energy (Vote 34)</t>
  </si>
  <si>
    <t>Integrated National Electrification Programme (Municipal) Grant</t>
  </si>
  <si>
    <t>Integrated National Electrification Programme (Allocation in-kind) Grant</t>
  </si>
  <si>
    <t>Backlogs in the Electrification of Clinics and Schools (Allocation in-kind)</t>
  </si>
  <si>
    <t>Energy Efficiency and Demand Side Management (Municipal) Grant</t>
  </si>
  <si>
    <t>Energy Efficiency and Demand Side Management (Eskom) Grant</t>
  </si>
  <si>
    <t>Water and Sanitation (Vote 41)</t>
  </si>
  <si>
    <t>Backlogs in Water and Sanitation at Clinics and Schools Grant</t>
  </si>
  <si>
    <t>Regional Bulk Infrastructure Grant (Schedule 5B)</t>
  </si>
  <si>
    <t>Regional Bulk Infrastructure Grant (Schedule 6B)</t>
  </si>
  <si>
    <t>Water Services Operating and Transfer Subsidy Grant (Schedule 5B)</t>
  </si>
  <si>
    <t>Water Services Operating and Transfer Subsidy Grant (Schedule 6B)</t>
  </si>
  <si>
    <t>Municipal Drought Relief Grant</t>
  </si>
  <si>
    <t>Municipal Water Infrastructure Grant (Schedule 5B)</t>
  </si>
  <si>
    <t>Municipal Water Infrastructure Grant (Schedule 6B)</t>
  </si>
  <si>
    <t>Bucket Eradication Programme Grant</t>
  </si>
  <si>
    <t>Water Services Infrastructure Grant (Schedule 5B)</t>
  </si>
  <si>
    <t>Water Services Infrastructure Grant (Schedule 6B)</t>
  </si>
  <si>
    <t>Sport and Recreation South Africa (Vote 19)</t>
  </si>
  <si>
    <t>2013 Africa Cup of Nations Host City Operating Grant</t>
  </si>
  <si>
    <t>2014 African Nations Championship Host City Operating Grant</t>
  </si>
  <si>
    <t>2010 World Cup Host City Operating Grant</t>
  </si>
  <si>
    <t>2010 FIFA World Cup Stadiums Development Grant</t>
  </si>
  <si>
    <t>Human Settlements (Vote 33)</t>
  </si>
  <si>
    <t>Rural Households Infrastructure Grant (Schedule 5B)</t>
  </si>
  <si>
    <t>Rural Households Infrastructure Grant (Schedule 6B)</t>
  </si>
  <si>
    <t>Municipal Human Settlements Capacity Grant</t>
  </si>
  <si>
    <t>Municipal Emergency Housing Grant</t>
  </si>
  <si>
    <t>Metro Informal Settlements Partnership Grant</t>
  </si>
  <si>
    <t>Sub-Total</t>
  </si>
  <si>
    <t>Municipal Infrastructure Grant</t>
  </si>
  <si>
    <t>Total</t>
  </si>
  <si>
    <t xml:space="preserve"> </t>
  </si>
  <si>
    <t>Transfers by Provincial Departments to Municipalities( Agency services)</t>
  </si>
  <si>
    <t>Main Budget</t>
  </si>
  <si>
    <t>Adjustment Budget</t>
  </si>
  <si>
    <t>Transferred from Provincial Departments to Municipalities</t>
  </si>
  <si>
    <t>Actual expenditure Provincial Department by 30 September 2023</t>
  </si>
  <si>
    <t>Actual expenditure Provincial Department by 31 December 2023</t>
  </si>
  <si>
    <t>Actual expenditure Provincial Department by 31 March 2024</t>
  </si>
  <si>
    <t>Actual expenditure Provincial Department by 30 June 2024</t>
  </si>
  <si>
    <t>Actual expenditure Provincial Department</t>
  </si>
  <si>
    <t>Exp as % of Allocation Provincial Department</t>
  </si>
  <si>
    <t>Summary by Provincial Departments</t>
  </si>
  <si>
    <t>Education</t>
  </si>
  <si>
    <t>Health</t>
  </si>
  <si>
    <t>Social Development</t>
  </si>
  <si>
    <t>Public Works, Roads and Transport</t>
  </si>
  <si>
    <t>Agriculture</t>
  </si>
  <si>
    <t>Sport, Arts and Culture</t>
  </si>
  <si>
    <t>Housing and Local Government</t>
  </si>
  <si>
    <t>Office of the Premier</t>
  </si>
  <si>
    <t>Other Departments</t>
  </si>
  <si>
    <t>WESTERN CAPE: CAPE TOWN (CPT)</t>
  </si>
  <si>
    <t>WESTERN CAPE: WEST COAST (DC1)</t>
  </si>
  <si>
    <t>WESTERN CAPE: CAPE WINELANDS DM (DC2)</t>
  </si>
  <si>
    <t>WESTERN CAPE: OVERBERG (DC3)</t>
  </si>
  <si>
    <t>WESTERN CAPE: GARDEN ROUTE (DC4)</t>
  </si>
  <si>
    <t>WESTERN CAPE: CENTRAL KAROO (DC5)</t>
  </si>
  <si>
    <t>WESTERN CAPE: MATZIKAMA (WC011)</t>
  </si>
  <si>
    <t>WESTERN CAPE: CEDERBERG (WC012)</t>
  </si>
  <si>
    <t>WESTERN CAPE: BERGRIVIER (WC013)</t>
  </si>
  <si>
    <t>WESTERN CAPE: SALDANHA BAY (WC014)</t>
  </si>
  <si>
    <t>WESTERN CAPE: SWARTLAND (WC015)</t>
  </si>
  <si>
    <t>WESTERN CAPE: WITZENBERG (WC022)</t>
  </si>
  <si>
    <t>WESTERN CAPE: DRAKENSTEIN (WC023)</t>
  </si>
  <si>
    <t>WESTERN CAPE: STELLENBOSCH (WC024)</t>
  </si>
  <si>
    <t>WESTERN CAPE: BREEDE VALLEY (WC025)</t>
  </si>
  <si>
    <t>WESTERN CAPE: LANGEBERG (WC026)</t>
  </si>
  <si>
    <t>WESTERN CAPE: THEEWATERSKLOOF (WC031)</t>
  </si>
  <si>
    <t>WESTERN CAPE: OVERSTRAND (WC032)</t>
  </si>
  <si>
    <t>WESTERN CAPE: CAPE AGULHAS (WC033)</t>
  </si>
  <si>
    <t>WESTERN CAPE: SWELLENDAM (WC034)</t>
  </si>
  <si>
    <t>WESTERN CAPE: KANNALAND (WC041)</t>
  </si>
  <si>
    <t>WESTERN CAPE: HESSEQUA (WC042)</t>
  </si>
  <si>
    <t>WESTERN CAPE: MOSSEL BAY (WC043)</t>
  </si>
  <si>
    <t>WESTERN CAPE: GEORGE (WC044)</t>
  </si>
  <si>
    <t>WESTERN CAPE: OUDTSHOORN (WC045)</t>
  </si>
  <si>
    <t>WESTERN CAPE: BITOU (WC047)</t>
  </si>
  <si>
    <t>WESTERN CAPE: KNYSNA (WC048)</t>
  </si>
  <si>
    <t>WESTERN CAPE: LAINGSBURG (WC051)</t>
  </si>
  <si>
    <t>WESTERN CAPE: PRINCE ALBERT (WC052)</t>
  </si>
  <si>
    <t>WESTERN CAPE: BEAUFORT WEST (WC053)</t>
  </si>
  <si>
    <t>Summary by Category of Municipality</t>
  </si>
  <si>
    <t>Category classification</t>
  </si>
  <si>
    <t>Category A</t>
  </si>
  <si>
    <t>Category B</t>
  </si>
  <si>
    <t>Category C</t>
  </si>
  <si>
    <t>Unallocated</t>
  </si>
  <si>
    <t>District Municipality : Names of Conditional Grants received from the District municipality</t>
  </si>
  <si>
    <r>
      <t>Total of Provincial transfers to Municipalities (Part B)</t>
    </r>
    <r>
      <rPr>
        <b/>
        <vertAlign val="superscript"/>
        <sz val="8"/>
        <rFont val="Arial"/>
        <family val="2"/>
      </rPr>
      <t>5</t>
    </r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</si>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</sst>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 &quot;?_);_(@_)"/>
    <numFmt numFmtId="165" formatCode="#\ ###\ ###,"/>
    <numFmt numFmtId="166" formatCode="_(* #,##0_);_(* \(#,##0\);_(* &quot;-&quot;?_);_(@_)"/>
    <numFmt numFmtId="167" formatCode="0.0\%;\(0.0\%\);_(* &quot;-&quot;_)"/>
    <numFmt numFmtId="168" formatCode="_(* #,##0_);_(* \(#,##0\);_(* &quot;&quot;\-\ &quot;&quot;?_);_(@_)"/>
    <numFmt numFmtId="169" formatCode="_(* #,##0,_);_(* \(#,##0,\);_(* &quot;- &quot;?_);_(@_)"/>
  </numFmts>
  <fonts count="12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 Narrow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8">
    <xf numFmtId="0" fontId="0" fillId="0" borderId="0" xfId="0"/>
    <xf numFmtId="164" fontId="2" fillId="0" borderId="1" xfId="0" applyNumberFormat="1" applyFont="1" applyBorder="1" applyAlignment="1">
      <alignment horizontal="left" vertical="top" wrapText="1"/>
    </xf>
    <xf numFmtId="165" fontId="2" fillId="0" borderId="1" xfId="0" applyNumberFormat="1" applyFont="1" applyBorder="1" applyAlignment="1">
      <alignment horizontal="center" vertical="top" wrapText="1"/>
    </xf>
    <xf numFmtId="165" fontId="2" fillId="0" borderId="2" xfId="0" applyNumberFormat="1" applyFont="1" applyBorder="1" applyAlignment="1">
      <alignment horizontal="center" vertical="top" wrapText="1"/>
    </xf>
    <xf numFmtId="166" fontId="3" fillId="0" borderId="3" xfId="0" applyNumberFormat="1" applyFont="1" applyBorder="1"/>
    <xf numFmtId="165" fontId="2" fillId="0" borderId="3" xfId="0" applyNumberFormat="1" applyFont="1" applyBorder="1" applyAlignment="1">
      <alignment horizontal="center" vertical="top" wrapText="1"/>
    </xf>
    <xf numFmtId="165" fontId="2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left"/>
    </xf>
    <xf numFmtId="165" fontId="2" fillId="0" borderId="5" xfId="0" applyNumberFormat="1" applyFont="1" applyBorder="1" applyAlignment="1">
      <alignment horizontal="right"/>
    </xf>
    <xf numFmtId="165" fontId="2" fillId="0" borderId="6" xfId="0" applyNumberFormat="1" applyFont="1" applyBorder="1" applyAlignment="1">
      <alignment horizontal="right"/>
    </xf>
    <xf numFmtId="0" fontId="2" fillId="0" borderId="7" xfId="0" applyFont="1" applyBorder="1" applyAlignment="1">
      <alignment horizontal="left"/>
    </xf>
    <xf numFmtId="165" fontId="2" fillId="0" borderId="7" xfId="0" applyNumberFormat="1" applyFont="1" applyBorder="1" applyAlignment="1">
      <alignment horizontal="right"/>
    </xf>
    <xf numFmtId="165" fontId="2" fillId="0" borderId="8" xfId="0" applyNumberFormat="1" applyFont="1" applyBorder="1" applyAlignment="1">
      <alignment horizontal="right"/>
    </xf>
    <xf numFmtId="0" fontId="3" fillId="0" borderId="3" xfId="0" applyFont="1" applyBorder="1" applyAlignment="1">
      <alignment horizontal="left" indent="1"/>
    </xf>
    <xf numFmtId="165" fontId="2" fillId="0" borderId="3" xfId="0" applyNumberFormat="1" applyFont="1" applyBorder="1" applyAlignment="1">
      <alignment horizontal="right"/>
    </xf>
    <xf numFmtId="165" fontId="2" fillId="0" borderId="4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indent="1"/>
    </xf>
    <xf numFmtId="167" fontId="2" fillId="0" borderId="2" xfId="1" applyNumberFormat="1" applyFont="1" applyFill="1" applyBorder="1" applyAlignment="1" applyProtection="1">
      <alignment horizontal="right"/>
    </xf>
    <xf numFmtId="167" fontId="2" fillId="0" borderId="1" xfId="1" applyNumberFormat="1" applyFont="1" applyFill="1" applyBorder="1" applyAlignment="1" applyProtection="1">
      <alignment horizontal="right"/>
    </xf>
    <xf numFmtId="0" fontId="2" fillId="0" borderId="9" xfId="0" applyFont="1" applyBorder="1" applyAlignment="1">
      <alignment horizontal="centerContinuous" vertical="justify"/>
    </xf>
    <xf numFmtId="10" fontId="2" fillId="0" borderId="10" xfId="1" applyNumberFormat="1" applyFont="1" applyFill="1" applyBorder="1" applyAlignment="1" applyProtection="1">
      <alignment horizontal="right"/>
    </xf>
    <xf numFmtId="10" fontId="2" fillId="0" borderId="9" xfId="1" applyNumberFormat="1" applyFont="1" applyFill="1" applyBorder="1" applyAlignment="1" applyProtection="1">
      <alignment horizontal="right"/>
    </xf>
    <xf numFmtId="0" fontId="2" fillId="2" borderId="3" xfId="0" applyFont="1" applyFill="1" applyBorder="1" applyAlignment="1" applyProtection="1">
      <alignment horizontal="left" indent="1"/>
      <protection locked="0"/>
    </xf>
    <xf numFmtId="10" fontId="2" fillId="0" borderId="4" xfId="1" applyNumberFormat="1" applyFont="1" applyFill="1" applyBorder="1" applyAlignment="1" applyProtection="1">
      <alignment horizontal="right"/>
    </xf>
    <xf numFmtId="10" fontId="2" fillId="0" borderId="3" xfId="1" applyNumberFormat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9" xfId="0" applyFont="1" applyBorder="1"/>
    <xf numFmtId="0" fontId="2" fillId="0" borderId="0" xfId="0" applyFont="1"/>
    <xf numFmtId="10" fontId="2" fillId="0" borderId="0" xfId="1" applyNumberFormat="1" applyFont="1" applyFill="1" applyBorder="1" applyAlignment="1" applyProtection="1">
      <alignment horizontal="right"/>
    </xf>
    <xf numFmtId="0" fontId="3" fillId="0" borderId="0" xfId="0" applyFont="1"/>
    <xf numFmtId="164" fontId="5" fillId="0" borderId="0" xfId="0" applyNumberFormat="1" applyFont="1"/>
    <xf numFmtId="0" fontId="6" fillId="0" borderId="11" xfId="0" applyFont="1" applyBorder="1" applyAlignment="1">
      <alignment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6" fillId="0" borderId="12" xfId="0" applyFont="1" applyBorder="1" applyAlignment="1">
      <alignment wrapText="1"/>
    </xf>
    <xf numFmtId="0" fontId="10" fillId="0" borderId="10" xfId="0" applyFont="1" applyBorder="1" applyAlignment="1">
      <alignment wrapText="1"/>
    </xf>
    <xf numFmtId="0" fontId="10" fillId="0" borderId="9" xfId="0" applyFont="1" applyBorder="1" applyAlignment="1">
      <alignment horizontal="center" vertical="top" wrapText="1"/>
    </xf>
    <xf numFmtId="0" fontId="10" fillId="0" borderId="15" xfId="0" applyFont="1" applyBorder="1" applyAlignment="1">
      <alignment horizontal="center" vertical="top" wrapText="1"/>
    </xf>
    <xf numFmtId="0" fontId="10" fillId="0" borderId="16" xfId="0" applyFont="1" applyBorder="1" applyAlignment="1">
      <alignment horizontal="center" vertical="top" wrapText="1"/>
    </xf>
    <xf numFmtId="0" fontId="10" fillId="0" borderId="4" xfId="0" applyFont="1" applyBorder="1" applyAlignment="1">
      <alignment wrapText="1"/>
    </xf>
    <xf numFmtId="168" fontId="10" fillId="0" borderId="3" xfId="0" applyNumberFormat="1" applyFont="1" applyBorder="1" applyAlignment="1">
      <alignment wrapText="1"/>
    </xf>
    <xf numFmtId="168" fontId="10" fillId="0" borderId="17" xfId="0" applyNumberFormat="1" applyFont="1" applyBorder="1" applyAlignment="1">
      <alignment wrapText="1"/>
    </xf>
    <xf numFmtId="168" fontId="10" fillId="0" borderId="18" xfId="0" applyNumberFormat="1" applyFont="1" applyBorder="1" applyAlignment="1">
      <alignment wrapText="1"/>
    </xf>
    <xf numFmtId="167" fontId="10" fillId="0" borderId="17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wrapText="1"/>
    </xf>
    <xf numFmtId="167" fontId="10" fillId="0" borderId="18" xfId="0" applyNumberFormat="1" applyFont="1" applyBorder="1" applyAlignment="1">
      <alignment shrinkToFit="1"/>
    </xf>
    <xf numFmtId="0" fontId="11" fillId="0" borderId="4" xfId="0" applyFont="1" applyBorder="1" applyAlignment="1">
      <alignment wrapText="1"/>
    </xf>
    <xf numFmtId="167" fontId="11" fillId="0" borderId="17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wrapText="1"/>
    </xf>
    <xf numFmtId="167" fontId="11" fillId="0" borderId="18" xfId="0" applyNumberFormat="1" applyFont="1" applyBorder="1" applyAlignment="1">
      <alignment shrinkToFit="1"/>
    </xf>
    <xf numFmtId="0" fontId="10" fillId="0" borderId="8" xfId="0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0" fillId="0" borderId="20" xfId="0" applyNumberFormat="1" applyFont="1" applyBorder="1" applyAlignment="1">
      <alignment shrinkToFit="1"/>
    </xf>
    <xf numFmtId="0" fontId="0" fillId="0" borderId="4" xfId="0" applyBorder="1"/>
    <xf numFmtId="0" fontId="10" fillId="0" borderId="21" xfId="0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0" fillId="0" borderId="16" xfId="0" applyNumberFormat="1" applyFont="1" applyBorder="1" applyAlignment="1">
      <alignment shrinkToFit="1"/>
    </xf>
    <xf numFmtId="0" fontId="10" fillId="0" borderId="10" xfId="0" applyFont="1" applyBorder="1"/>
    <xf numFmtId="167" fontId="10" fillId="0" borderId="23" xfId="0" applyNumberFormat="1" applyFont="1" applyBorder="1"/>
    <xf numFmtId="167" fontId="10" fillId="0" borderId="24" xfId="0" applyNumberFormat="1" applyFont="1" applyBorder="1"/>
    <xf numFmtId="168" fontId="0" fillId="0" borderId="4" xfId="0" applyNumberFormat="1" applyBorder="1"/>
    <xf numFmtId="168" fontId="0" fillId="0" borderId="0" xfId="0" applyNumberFormat="1"/>
    <xf numFmtId="167" fontId="10" fillId="0" borderId="24" xfId="0" applyNumberFormat="1" applyFont="1" applyBorder="1" applyAlignment="1">
      <alignment shrinkToFit="1"/>
    </xf>
    <xf numFmtId="0" fontId="2" fillId="3" borderId="25" xfId="0" applyFont="1" applyFill="1" applyBorder="1" applyAlignment="1">
      <alignment horizontal="left" indent="1"/>
    </xf>
    <xf numFmtId="165" fontId="2" fillId="3" borderId="26" xfId="0" applyNumberFormat="1" applyFont="1" applyFill="1" applyBorder="1" applyAlignment="1">
      <alignment horizontal="right"/>
    </xf>
    <xf numFmtId="165" fontId="2" fillId="3" borderId="27" xfId="0" applyNumberFormat="1" applyFont="1" applyFill="1" applyBorder="1" applyAlignment="1">
      <alignment horizontal="right"/>
    </xf>
    <xf numFmtId="165" fontId="2" fillId="3" borderId="28" xfId="0" applyNumberFormat="1" applyFont="1" applyFill="1" applyBorder="1" applyAlignment="1">
      <alignment horizontal="right"/>
    </xf>
    <xf numFmtId="165" fontId="3" fillId="0" borderId="4" xfId="0" applyNumberFormat="1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165" fontId="3" fillId="0" borderId="29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165" fontId="2" fillId="0" borderId="30" xfId="0" applyNumberFormat="1" applyFont="1" applyBorder="1" applyAlignment="1">
      <alignment horizontal="center" vertical="center"/>
    </xf>
    <xf numFmtId="165" fontId="2" fillId="0" borderId="31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4" fontId="2" fillId="0" borderId="32" xfId="0" applyNumberFormat="1" applyFont="1" applyBorder="1" applyAlignment="1">
      <alignment horizontal="left" vertical="top" wrapText="1"/>
    </xf>
    <xf numFmtId="165" fontId="2" fillId="0" borderId="32" xfId="0" applyNumberFormat="1" applyFont="1" applyBorder="1" applyAlignment="1">
      <alignment horizontal="center" vertical="top" wrapText="1"/>
    </xf>
    <xf numFmtId="164" fontId="2" fillId="0" borderId="32" xfId="0" applyNumberFormat="1" applyFont="1" applyBorder="1" applyAlignment="1">
      <alignment horizontal="center" vertical="top" wrapText="1"/>
    </xf>
    <xf numFmtId="49" fontId="2" fillId="0" borderId="32" xfId="0" applyNumberFormat="1" applyFont="1" applyBorder="1" applyAlignment="1">
      <alignment horizontal="center" vertical="top" wrapText="1"/>
    </xf>
    <xf numFmtId="49" fontId="2" fillId="0" borderId="33" xfId="0" applyNumberFormat="1" applyFont="1" applyBorder="1" applyAlignment="1">
      <alignment horizontal="center" vertical="top" wrapText="1"/>
    </xf>
    <xf numFmtId="164" fontId="2" fillId="0" borderId="3" xfId="0" applyNumberFormat="1" applyFont="1" applyBorder="1" applyAlignment="1">
      <alignment horizontal="center" vertical="top" wrapText="1"/>
    </xf>
    <xf numFmtId="164" fontId="2" fillId="0" borderId="4" xfId="0" applyNumberFormat="1" applyFont="1" applyBorder="1" applyAlignment="1">
      <alignment horizontal="center" vertical="top" wrapText="1"/>
    </xf>
    <xf numFmtId="0" fontId="2" fillId="0" borderId="34" xfId="0" applyFont="1" applyBorder="1" applyAlignment="1">
      <alignment horizontal="left"/>
    </xf>
    <xf numFmtId="165" fontId="2" fillId="0" borderId="22" xfId="0" applyNumberFormat="1" applyFont="1" applyBorder="1" applyAlignment="1">
      <alignment horizontal="right"/>
    </xf>
    <xf numFmtId="167" fontId="2" fillId="0" borderId="21" xfId="1" applyNumberFormat="1" applyFont="1" applyFill="1" applyBorder="1" applyAlignment="1" applyProtection="1">
      <alignment horizontal="right"/>
    </xf>
    <xf numFmtId="167" fontId="2" fillId="0" borderId="22" xfId="1" applyNumberFormat="1" applyFont="1" applyFill="1" applyBorder="1" applyAlignment="1" applyProtection="1">
      <alignment horizontal="right"/>
    </xf>
    <xf numFmtId="0" fontId="2" fillId="0" borderId="32" xfId="0" applyFont="1" applyBorder="1" applyAlignment="1">
      <alignment horizontal="left" indent="1"/>
    </xf>
    <xf numFmtId="167" fontId="2" fillId="0" borderId="4" xfId="1" applyNumberFormat="1" applyFont="1" applyFill="1" applyBorder="1" applyAlignment="1" applyProtection="1">
      <alignment horizontal="right"/>
    </xf>
    <xf numFmtId="167" fontId="2" fillId="0" borderId="3" xfId="1" applyNumberFormat="1" applyFont="1" applyFill="1" applyBorder="1" applyAlignment="1" applyProtection="1">
      <alignment horizontal="right"/>
    </xf>
    <xf numFmtId="0" fontId="2" fillId="0" borderId="3" xfId="0" applyFont="1" applyBorder="1" applyAlignment="1">
      <alignment horizontal="left" indent="1"/>
    </xf>
    <xf numFmtId="169" fontId="11" fillId="0" borderId="3" xfId="0" applyNumberFormat="1" applyFont="1" applyBorder="1" applyAlignment="1">
      <alignment wrapText="1"/>
    </xf>
    <xf numFmtId="169" fontId="11" fillId="0" borderId="17" xfId="0" applyNumberFormat="1" applyFont="1" applyBorder="1" applyAlignment="1">
      <alignment wrapText="1"/>
    </xf>
    <xf numFmtId="169" fontId="11" fillId="0" borderId="18" xfId="0" applyNumberFormat="1" applyFont="1" applyBorder="1" applyAlignment="1">
      <alignment wrapText="1"/>
    </xf>
    <xf numFmtId="169" fontId="10" fillId="0" borderId="7" xfId="0" applyNumberFormat="1" applyFont="1" applyBorder="1"/>
    <xf numFmtId="169" fontId="10" fillId="0" borderId="19" xfId="0" applyNumberFormat="1" applyFont="1" applyBorder="1"/>
    <xf numFmtId="169" fontId="10" fillId="0" borderId="20" xfId="0" applyNumberFormat="1" applyFont="1" applyBorder="1"/>
    <xf numFmtId="169" fontId="10" fillId="0" borderId="3" xfId="0" applyNumberFormat="1" applyFont="1" applyBorder="1" applyAlignment="1">
      <alignment wrapText="1"/>
    </xf>
    <xf numFmtId="169" fontId="10" fillId="0" borderId="17" xfId="0" applyNumberFormat="1" applyFont="1" applyBorder="1" applyAlignment="1">
      <alignment wrapText="1"/>
    </xf>
    <xf numFmtId="169" fontId="10" fillId="0" borderId="18" xfId="0" applyNumberFormat="1" applyFont="1" applyBorder="1" applyAlignment="1">
      <alignment wrapText="1"/>
    </xf>
    <xf numFmtId="169" fontId="10" fillId="0" borderId="22" xfId="0" applyNumberFormat="1" applyFont="1" applyBorder="1"/>
    <xf numFmtId="169" fontId="10" fillId="0" borderId="15" xfId="0" applyNumberFormat="1" applyFont="1" applyBorder="1"/>
    <xf numFmtId="169" fontId="10" fillId="0" borderId="16" xfId="0" applyNumberFormat="1" applyFont="1" applyBorder="1"/>
    <xf numFmtId="169" fontId="10" fillId="0" borderId="9" xfId="0" applyNumberFormat="1" applyFont="1" applyBorder="1"/>
    <xf numFmtId="169" fontId="10" fillId="0" borderId="23" xfId="0" applyNumberFormat="1" applyFont="1" applyBorder="1"/>
    <xf numFmtId="169" fontId="10" fillId="0" borderId="24" xfId="0" applyNumberFormat="1" applyFont="1" applyBorder="1"/>
    <xf numFmtId="169" fontId="2" fillId="0" borderId="3" xfId="0" applyNumberFormat="1" applyFont="1" applyBorder="1" applyAlignment="1">
      <alignment horizontal="center" vertical="top" wrapText="1"/>
    </xf>
    <xf numFmtId="169" fontId="2" fillId="0" borderId="4" xfId="0" applyNumberFormat="1" applyFont="1" applyBorder="1" applyAlignment="1">
      <alignment horizontal="center" vertical="top" wrapText="1"/>
    </xf>
    <xf numFmtId="169" fontId="2" fillId="0" borderId="5" xfId="0" applyNumberFormat="1" applyFont="1" applyBorder="1" applyAlignment="1">
      <alignment horizontal="right"/>
    </xf>
    <xf numFmtId="169" fontId="2" fillId="0" borderId="6" xfId="0" applyNumberFormat="1" applyFont="1" applyBorder="1" applyAlignment="1">
      <alignment horizontal="right"/>
    </xf>
    <xf numFmtId="169" fontId="2" fillId="0" borderId="7" xfId="0" applyNumberFormat="1" applyFont="1" applyBorder="1" applyAlignment="1">
      <alignment horizontal="right"/>
    </xf>
    <xf numFmtId="169" fontId="2" fillId="0" borderId="8" xfId="0" applyNumberFormat="1" applyFont="1" applyBorder="1" applyAlignment="1">
      <alignment horizontal="right"/>
    </xf>
    <xf numFmtId="169" fontId="2" fillId="0" borderId="3" xfId="0" applyNumberFormat="1" applyFont="1" applyBorder="1" applyAlignment="1">
      <alignment horizontal="right"/>
    </xf>
    <xf numFmtId="169" fontId="3" fillId="0" borderId="3" xfId="0" applyNumberFormat="1" applyFont="1" applyBorder="1" applyAlignment="1" applyProtection="1">
      <alignment horizontal="right"/>
      <protection locked="0"/>
    </xf>
    <xf numFmtId="169" fontId="2" fillId="0" borderId="4" xfId="0" applyNumberFormat="1" applyFont="1" applyBorder="1" applyAlignment="1">
      <alignment horizontal="right"/>
    </xf>
    <xf numFmtId="169" fontId="2" fillId="0" borderId="34" xfId="0" applyNumberFormat="1" applyFont="1" applyBorder="1" applyAlignment="1">
      <alignment horizontal="right"/>
    </xf>
    <xf numFmtId="169" fontId="2" fillId="0" borderId="22" xfId="0" applyNumberFormat="1" applyFont="1" applyBorder="1" applyAlignment="1">
      <alignment horizontal="right"/>
    </xf>
    <xf numFmtId="169" fontId="2" fillId="0" borderId="32" xfId="0" applyNumberFormat="1" applyFont="1" applyBorder="1" applyAlignment="1">
      <alignment horizontal="right"/>
    </xf>
    <xf numFmtId="169" fontId="2" fillId="0" borderId="1" xfId="0" applyNumberFormat="1" applyFont="1" applyBorder="1" applyAlignment="1">
      <alignment horizontal="right"/>
    </xf>
    <xf numFmtId="169" fontId="2" fillId="0" borderId="2" xfId="0" applyNumberFormat="1" applyFont="1" applyBorder="1" applyAlignment="1">
      <alignment horizontal="right"/>
    </xf>
    <xf numFmtId="169" fontId="2" fillId="0" borderId="9" xfId="0" applyNumberFormat="1" applyFont="1" applyBorder="1" applyAlignment="1">
      <alignment horizontal="right"/>
    </xf>
    <xf numFmtId="169" fontId="2" fillId="0" borderId="10" xfId="0" applyNumberFormat="1" applyFont="1" applyBorder="1" applyAlignment="1">
      <alignment horizontal="right"/>
    </xf>
    <xf numFmtId="169" fontId="3" fillId="2" borderId="3" xfId="0" applyNumberFormat="1" applyFont="1" applyFill="1" applyBorder="1" applyAlignment="1" applyProtection="1">
      <alignment horizontal="right"/>
      <protection locked="0"/>
    </xf>
    <xf numFmtId="169" fontId="3" fillId="0" borderId="3" xfId="0" applyNumberFormat="1" applyFont="1" applyBorder="1" applyAlignment="1">
      <alignment horizontal="right"/>
    </xf>
    <xf numFmtId="169" fontId="3" fillId="2" borderId="4" xfId="0" applyNumberFormat="1" applyFont="1" applyFill="1" applyBorder="1" applyAlignment="1" applyProtection="1">
      <alignment horizontal="right"/>
      <protection locked="0"/>
    </xf>
    <xf numFmtId="169" fontId="2" fillId="0" borderId="2" xfId="0" applyNumberFormat="1" applyFont="1" applyBorder="1"/>
    <xf numFmtId="169" fontId="2" fillId="0" borderId="1" xfId="0" applyNumberFormat="1" applyFont="1" applyBorder="1"/>
    <xf numFmtId="169" fontId="2" fillId="0" borderId="10" xfId="0" applyNumberFormat="1" applyFont="1" applyBorder="1"/>
    <xf numFmtId="169" fontId="2" fillId="0" borderId="0" xfId="0" applyNumberFormat="1" applyFont="1"/>
    <xf numFmtId="165" fontId="2" fillId="0" borderId="10" xfId="0" applyNumberFormat="1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top" wrapText="1"/>
    </xf>
    <xf numFmtId="0" fontId="6" fillId="0" borderId="14" xfId="0" applyFont="1" applyBorder="1" applyAlignment="1">
      <alignment horizontal="center" vertical="top" wrapText="1"/>
    </xf>
    <xf numFmtId="0" fontId="7" fillId="0" borderId="0" xfId="0" applyFont="1" applyAlignment="1">
      <alignment horizontal="right" wrapText="1"/>
    </xf>
    <xf numFmtId="0" fontId="8" fillId="0" borderId="0" xfId="0" applyFont="1" applyAlignment="1">
      <alignment wrapText="1"/>
    </xf>
    <xf numFmtId="0" fontId="9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38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37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25"/>
  <sheetViews>
    <sheetView showGridLines="0" tabSelected="1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13775000</v>
      </c>
      <c r="H9" s="93">
        <v>20170000</v>
      </c>
      <c r="I9" s="94">
        <v>6713458</v>
      </c>
      <c r="J9" s="93"/>
      <c r="K9" s="94"/>
      <c r="L9" s="93"/>
      <c r="M9" s="94"/>
      <c r="N9" s="93"/>
      <c r="O9" s="94"/>
      <c r="P9" s="93">
        <f>$H9       +$J9       +$L9       +$N9</f>
        <v>20170000</v>
      </c>
      <c r="Q9" s="94">
        <f>$I9       +$K9       +$M9       +$O9</f>
        <v>6713458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29.284086124540849</v>
      </c>
      <c r="U9" s="50">
        <f>IF(($E9       =0),0,(($Q9       /$E9       )*100))</f>
        <v>9.7470244058248756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48721000</v>
      </c>
      <c r="C10" s="92"/>
      <c r="D10" s="92"/>
      <c r="E10" s="92">
        <f t="shared" ref="E10:E15" si="0">$B10      +$C10      +$D10</f>
        <v>48721000</v>
      </c>
      <c r="F10" s="93">
        <v>48721000</v>
      </c>
      <c r="G10" s="94">
        <v>48721000</v>
      </c>
      <c r="H10" s="93">
        <v>7451000</v>
      </c>
      <c r="I10" s="94">
        <v>5635138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7451000</v>
      </c>
      <c r="Q10" s="94">
        <f t="shared" ref="Q10:Q15" si="2">$I10      +$K10      +$M10      +$O10</f>
        <v>5635138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15.293200057470086</v>
      </c>
      <c r="U10" s="50">
        <f t="shared" ref="U10:U14" si="6">IF(($E10      =0),0,(($Q10      /$E10      )*100))</f>
        <v>11.566137805053263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15500000</v>
      </c>
      <c r="C11" s="92"/>
      <c r="D11" s="92"/>
      <c r="E11" s="92">
        <f t="shared" si="0"/>
        <v>15500000</v>
      </c>
      <c r="F11" s="93">
        <v>15500000</v>
      </c>
      <c r="G11" s="94">
        <v>8500000</v>
      </c>
      <c r="H11" s="93">
        <v>4669000</v>
      </c>
      <c r="I11" s="94">
        <v>4039200</v>
      </c>
      <c r="J11" s="93"/>
      <c r="K11" s="94"/>
      <c r="L11" s="93"/>
      <c r="M11" s="94"/>
      <c r="N11" s="93"/>
      <c r="O11" s="94"/>
      <c r="P11" s="93">
        <f t="shared" si="1"/>
        <v>4669000</v>
      </c>
      <c r="Q11" s="94">
        <f t="shared" si="2"/>
        <v>4039200</v>
      </c>
      <c r="R11" s="48">
        <f t="shared" si="3"/>
        <v>0</v>
      </c>
      <c r="S11" s="49">
        <f t="shared" si="4"/>
        <v>0</v>
      </c>
      <c r="T11" s="48">
        <f t="shared" si="5"/>
        <v>30.122580645161289</v>
      </c>
      <c r="U11" s="50">
        <f t="shared" si="6"/>
        <v>26.059354838709677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290162000</v>
      </c>
      <c r="C13" s="92"/>
      <c r="D13" s="92"/>
      <c r="E13" s="92">
        <f t="shared" si="0"/>
        <v>290162000</v>
      </c>
      <c r="F13" s="93">
        <v>290162000</v>
      </c>
      <c r="G13" s="94">
        <v>68650000</v>
      </c>
      <c r="H13" s="93">
        <v>29052000</v>
      </c>
      <c r="I13" s="94">
        <v>35159259</v>
      </c>
      <c r="J13" s="93"/>
      <c r="K13" s="94"/>
      <c r="L13" s="93"/>
      <c r="M13" s="94"/>
      <c r="N13" s="93"/>
      <c r="O13" s="94"/>
      <c r="P13" s="93">
        <f t="shared" si="1"/>
        <v>29052000</v>
      </c>
      <c r="Q13" s="94">
        <f t="shared" si="2"/>
        <v>35159259</v>
      </c>
      <c r="R13" s="48">
        <f t="shared" si="3"/>
        <v>0</v>
      </c>
      <c r="S13" s="49">
        <f t="shared" si="4"/>
        <v>0</v>
      </c>
      <c r="T13" s="48">
        <f t="shared" si="5"/>
        <v>10.012337935360247</v>
      </c>
      <c r="U13" s="50">
        <f t="shared" si="6"/>
        <v>12.117113543468822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4000000</v>
      </c>
      <c r="C14" s="92"/>
      <c r="D14" s="92"/>
      <c r="E14" s="92">
        <f t="shared" si="0"/>
        <v>4000000</v>
      </c>
      <c r="F14" s="93">
        <v>4000000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427260000</v>
      </c>
      <c r="C15" s="95">
        <f>SUM(C9:C14)</f>
        <v>0</v>
      </c>
      <c r="D15" s="95"/>
      <c r="E15" s="95">
        <f t="shared" si="0"/>
        <v>427260000</v>
      </c>
      <c r="F15" s="96">
        <f t="shared" ref="F15:O15" si="7">SUM(F9:F14)</f>
        <v>427260000</v>
      </c>
      <c r="G15" s="97">
        <f t="shared" si="7"/>
        <v>139646000</v>
      </c>
      <c r="H15" s="96">
        <f t="shared" si="7"/>
        <v>61342000</v>
      </c>
      <c r="I15" s="97">
        <f t="shared" si="7"/>
        <v>51547055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61342000</v>
      </c>
      <c r="Q15" s="97">
        <f t="shared" si="2"/>
        <v>51547055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14.492746775031895</v>
      </c>
      <c r="U15" s="54">
        <f>IF((SUM($E9:$E13))=0,0,(Q15/(SUM($E9:$E13))*100))</f>
        <v>12.178579360204129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185476000</v>
      </c>
      <c r="C17" s="92"/>
      <c r="D17" s="92"/>
      <c r="E17" s="92">
        <f t="shared" ref="E17:E24" si="8">$B17      +$C17      +$D17</f>
        <v>185476000</v>
      </c>
      <c r="F17" s="93">
        <v>185476000</v>
      </c>
      <c r="G17" s="94">
        <v>74426000</v>
      </c>
      <c r="H17" s="93">
        <v>18329000</v>
      </c>
      <c r="I17" s="94">
        <v>12666698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18329000</v>
      </c>
      <c r="Q17" s="94">
        <f t="shared" ref="Q17:Q24" si="10">$I17      +$K17      +$M17      +$O17</f>
        <v>12666698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9.8821410856391125</v>
      </c>
      <c r="U17" s="50">
        <f t="shared" ref="U17:U23" si="14">IF(($E17      =0),0,(($Q17      /$E17      )*100))</f>
        <v>6.829292199529859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186476000</v>
      </c>
      <c r="C24" s="95">
        <f>SUM(C17:C23)</f>
        <v>0</v>
      </c>
      <c r="D24" s="95"/>
      <c r="E24" s="95">
        <f t="shared" si="8"/>
        <v>186476000</v>
      </c>
      <c r="F24" s="96">
        <f t="shared" ref="F24:O24" si="15">SUM(F17:F23)</f>
        <v>186476000</v>
      </c>
      <c r="G24" s="97">
        <f t="shared" si="15"/>
        <v>74426000</v>
      </c>
      <c r="H24" s="96">
        <f t="shared" si="15"/>
        <v>18329000</v>
      </c>
      <c r="I24" s="97">
        <f t="shared" si="15"/>
        <v>12666698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18329000</v>
      </c>
      <c r="Q24" s="97">
        <f t="shared" si="10"/>
        <v>12666698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9.8821410856391125</v>
      </c>
      <c r="U24" s="54">
        <f>IF(($E24-$E19-$E23)   =0,0,($Q24   /($E24-$E19-$E23)   )*100)</f>
        <v>6.829292199529859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1922668000</v>
      </c>
      <c r="C28" s="92"/>
      <c r="D28" s="92"/>
      <c r="E28" s="92">
        <f>$B28      +$C28      +$D28</f>
        <v>1922668000</v>
      </c>
      <c r="F28" s="93">
        <v>1922668000</v>
      </c>
      <c r="G28" s="94">
        <v>629087000</v>
      </c>
      <c r="H28" s="93">
        <v>264916000</v>
      </c>
      <c r="I28" s="94">
        <v>278849645</v>
      </c>
      <c r="J28" s="93"/>
      <c r="K28" s="94"/>
      <c r="L28" s="93"/>
      <c r="M28" s="94"/>
      <c r="N28" s="93"/>
      <c r="O28" s="94"/>
      <c r="P28" s="93">
        <f>$H28      +$J28      +$L28      +$N28</f>
        <v>264916000</v>
      </c>
      <c r="Q28" s="94">
        <f>$I28      +$K28      +$M28      +$O28</f>
        <v>278849645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13.778561873396757</v>
      </c>
      <c r="U28" s="50">
        <f>IF(($E28      =0),0,(($Q28      /$E28      )*100))</f>
        <v>14.503265514378977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13269000</v>
      </c>
      <c r="C29" s="92"/>
      <c r="D29" s="92"/>
      <c r="E29" s="92">
        <f>$B29      +$C29      +$D29</f>
        <v>13269000</v>
      </c>
      <c r="F29" s="93">
        <v>13269000</v>
      </c>
      <c r="G29" s="94">
        <v>7267000</v>
      </c>
      <c r="H29" s="93">
        <v>814000</v>
      </c>
      <c r="I29" s="94">
        <v>-679089</v>
      </c>
      <c r="J29" s="93"/>
      <c r="K29" s="94"/>
      <c r="L29" s="93"/>
      <c r="M29" s="94"/>
      <c r="N29" s="93"/>
      <c r="O29" s="94"/>
      <c r="P29" s="93">
        <f>$H29      +$J29      +$L29      +$N29</f>
        <v>814000</v>
      </c>
      <c r="Q29" s="94">
        <f>$I29      +$K29      +$M29      +$O29</f>
        <v>-679089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6.1345994423091419</v>
      </c>
      <c r="U29" s="50">
        <f>IF(($E29      =0),0,(($Q29      /$E29      )*100))</f>
        <v>-5.1178611801944385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1935937000</v>
      </c>
      <c r="C30" s="95">
        <f>SUM(C26:C29)</f>
        <v>0</v>
      </c>
      <c r="D30" s="95"/>
      <c r="E30" s="95">
        <f>$B30      +$C30      +$D30</f>
        <v>1935937000</v>
      </c>
      <c r="F30" s="96">
        <f t="shared" ref="F30:O30" si="16">SUM(F26:F29)</f>
        <v>1935937000</v>
      </c>
      <c r="G30" s="97">
        <f t="shared" si="16"/>
        <v>636354000</v>
      </c>
      <c r="H30" s="96">
        <f t="shared" si="16"/>
        <v>265730000</v>
      </c>
      <c r="I30" s="97">
        <f t="shared" si="16"/>
        <v>278170556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265730000</v>
      </c>
      <c r="Q30" s="97">
        <f>$I30      +$K30      +$M30      +$O30</f>
        <v>278170556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13.726169808211733</v>
      </c>
      <c r="U30" s="54">
        <f>IF($E30   =0,0,($Q30   /$E30   )*100)</f>
        <v>14.368781422122723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133426000</v>
      </c>
      <c r="C32" s="92"/>
      <c r="D32" s="92"/>
      <c r="E32" s="92">
        <f>$B32      +$C32      +$D32</f>
        <v>133426000</v>
      </c>
      <c r="F32" s="93">
        <v>133426000</v>
      </c>
      <c r="G32" s="94">
        <v>33363000</v>
      </c>
      <c r="H32" s="93">
        <v>41823000</v>
      </c>
      <c r="I32" s="94">
        <v>38975872</v>
      </c>
      <c r="J32" s="93"/>
      <c r="K32" s="94"/>
      <c r="L32" s="93"/>
      <c r="M32" s="94"/>
      <c r="N32" s="93"/>
      <c r="O32" s="94"/>
      <c r="P32" s="93">
        <f>$H32      +$J32      +$L32      +$N32</f>
        <v>41823000</v>
      </c>
      <c r="Q32" s="94">
        <f>$I32      +$K32      +$M32      +$O32</f>
        <v>38975872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31.345464901893184</v>
      </c>
      <c r="U32" s="50">
        <f>IF(($E32      =0),0,(($Q32      /$E32      )*100))</f>
        <v>29.211601936654024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133426000</v>
      </c>
      <c r="C33" s="95">
        <f>C32</f>
        <v>0</v>
      </c>
      <c r="D33" s="95"/>
      <c r="E33" s="95">
        <f>$B33      +$C33      +$D33</f>
        <v>133426000</v>
      </c>
      <c r="F33" s="96">
        <f t="shared" ref="F33:O33" si="17">F32</f>
        <v>133426000</v>
      </c>
      <c r="G33" s="97">
        <f t="shared" si="17"/>
        <v>33363000</v>
      </c>
      <c r="H33" s="96">
        <f t="shared" si="17"/>
        <v>41823000</v>
      </c>
      <c r="I33" s="97">
        <f t="shared" si="17"/>
        <v>38975872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41823000</v>
      </c>
      <c r="Q33" s="97">
        <f>$I33      +$K33      +$M33      +$O33</f>
        <v>38975872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31.345464901893184</v>
      </c>
      <c r="U33" s="54">
        <f>IF($E33   =0,0,($Q33   /$E33   )*100)</f>
        <v>29.211601936654024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236103000</v>
      </c>
      <c r="C35" s="92"/>
      <c r="D35" s="92"/>
      <c r="E35" s="92">
        <f t="shared" ref="E35:E40" si="18">$B35      +$C35      +$D35</f>
        <v>236103000</v>
      </c>
      <c r="F35" s="93">
        <v>236103000</v>
      </c>
      <c r="G35" s="94">
        <v>69301000</v>
      </c>
      <c r="H35" s="93">
        <v>39556000</v>
      </c>
      <c r="I35" s="94">
        <v>8450634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39556000</v>
      </c>
      <c r="Q35" s="94">
        <f t="shared" ref="Q35:Q40" si="20">$I35      +$K35      +$M35      +$O35</f>
        <v>8450634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16.753704950805368</v>
      </c>
      <c r="U35" s="50">
        <f t="shared" ref="U35:U39" si="24">IF(($E35      =0),0,(($Q35      /$E35      )*100))</f>
        <v>3.5792150036213006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114553000</v>
      </c>
      <c r="C36" s="92"/>
      <c r="D36" s="92"/>
      <c r="E36" s="92">
        <f t="shared" si="18"/>
        <v>114553000</v>
      </c>
      <c r="F36" s="93">
        <v>114553000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33200000</v>
      </c>
      <c r="C38" s="92"/>
      <c r="D38" s="92"/>
      <c r="E38" s="92">
        <f t="shared" si="18"/>
        <v>33200000</v>
      </c>
      <c r="F38" s="93">
        <v>33200000</v>
      </c>
      <c r="G38" s="94">
        <v>8000000</v>
      </c>
      <c r="H38" s="93">
        <v>1197000</v>
      </c>
      <c r="I38" s="94">
        <v>-1</v>
      </c>
      <c r="J38" s="93"/>
      <c r="K38" s="94"/>
      <c r="L38" s="93"/>
      <c r="M38" s="94"/>
      <c r="N38" s="93"/>
      <c r="O38" s="94"/>
      <c r="P38" s="93">
        <f t="shared" si="19"/>
        <v>1197000</v>
      </c>
      <c r="Q38" s="94">
        <f t="shared" si="20"/>
        <v>-1</v>
      </c>
      <c r="R38" s="48">
        <f t="shared" si="21"/>
        <v>0</v>
      </c>
      <c r="S38" s="49">
        <f t="shared" si="22"/>
        <v>0</v>
      </c>
      <c r="T38" s="48">
        <f t="shared" si="23"/>
        <v>3.6054216867469879</v>
      </c>
      <c r="U38" s="50">
        <f t="shared" si="24"/>
        <v>-3.0120481927710842E-6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383856000</v>
      </c>
      <c r="C40" s="95">
        <f>SUM(C35:C39)</f>
        <v>0</v>
      </c>
      <c r="D40" s="95"/>
      <c r="E40" s="95">
        <f t="shared" si="18"/>
        <v>383856000</v>
      </c>
      <c r="F40" s="96">
        <f t="shared" ref="F40:O40" si="25">SUM(F35:F39)</f>
        <v>383856000</v>
      </c>
      <c r="G40" s="97">
        <f t="shared" si="25"/>
        <v>77301000</v>
      </c>
      <c r="H40" s="96">
        <f t="shared" si="25"/>
        <v>40753000</v>
      </c>
      <c r="I40" s="97">
        <f t="shared" si="25"/>
        <v>8450633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40753000</v>
      </c>
      <c r="Q40" s="97">
        <f t="shared" si="20"/>
        <v>8450633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15.132768665777952</v>
      </c>
      <c r="U40" s="54">
        <f>IF((+$E35+$E38) =0,0,(Q40   /(+$E35+$E38) )*100)</f>
        <v>3.137964671763775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680448000</v>
      </c>
      <c r="C43" s="92"/>
      <c r="D43" s="92"/>
      <c r="E43" s="92">
        <f t="shared" si="26"/>
        <v>680448000</v>
      </c>
      <c r="F43" s="93">
        <v>680448000</v>
      </c>
      <c r="G43" s="94">
        <v>170112000</v>
      </c>
      <c r="H43" s="93">
        <v>61656000</v>
      </c>
      <c r="I43" s="94">
        <v>51223220</v>
      </c>
      <c r="J43" s="93"/>
      <c r="K43" s="94"/>
      <c r="L43" s="93"/>
      <c r="M43" s="94"/>
      <c r="N43" s="93"/>
      <c r="O43" s="94"/>
      <c r="P43" s="93">
        <f t="shared" si="27"/>
        <v>61656000</v>
      </c>
      <c r="Q43" s="94">
        <f t="shared" si="28"/>
        <v>51223220</v>
      </c>
      <c r="R43" s="48">
        <f t="shared" si="29"/>
        <v>0</v>
      </c>
      <c r="S43" s="49">
        <f t="shared" si="30"/>
        <v>0</v>
      </c>
      <c r="T43" s="48">
        <f t="shared" si="31"/>
        <v>9.0610891647855532</v>
      </c>
      <c r="U43" s="50">
        <f t="shared" si="32"/>
        <v>7.527866934725358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143246000</v>
      </c>
      <c r="C51" s="92"/>
      <c r="D51" s="92"/>
      <c r="E51" s="92">
        <f t="shared" si="26"/>
        <v>143246000</v>
      </c>
      <c r="F51" s="93">
        <v>143246000</v>
      </c>
      <c r="G51" s="94">
        <v>27430000</v>
      </c>
      <c r="H51" s="93">
        <v>14573000</v>
      </c>
      <c r="I51" s="94">
        <v>14103634</v>
      </c>
      <c r="J51" s="93"/>
      <c r="K51" s="94"/>
      <c r="L51" s="93"/>
      <c r="M51" s="94"/>
      <c r="N51" s="93"/>
      <c r="O51" s="94"/>
      <c r="P51" s="93">
        <f t="shared" si="27"/>
        <v>14573000</v>
      </c>
      <c r="Q51" s="94">
        <f t="shared" si="28"/>
        <v>14103634</v>
      </c>
      <c r="R51" s="48">
        <f t="shared" si="29"/>
        <v>0</v>
      </c>
      <c r="S51" s="49">
        <f t="shared" si="30"/>
        <v>0</v>
      </c>
      <c r="T51" s="48">
        <f t="shared" si="31"/>
        <v>10.173407983468998</v>
      </c>
      <c r="U51" s="50">
        <f t="shared" si="32"/>
        <v>9.8457436856875589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838847000</v>
      </c>
      <c r="C53" s="95">
        <f>SUM(C42:C52)</f>
        <v>0</v>
      </c>
      <c r="D53" s="95"/>
      <c r="E53" s="95">
        <f t="shared" si="26"/>
        <v>838847000</v>
      </c>
      <c r="F53" s="96">
        <f t="shared" ref="F53:O53" si="33">SUM(F42:F52)</f>
        <v>838847000</v>
      </c>
      <c r="G53" s="97">
        <f t="shared" si="33"/>
        <v>197542000</v>
      </c>
      <c r="H53" s="96">
        <f t="shared" si="33"/>
        <v>76229000</v>
      </c>
      <c r="I53" s="97">
        <f t="shared" si="33"/>
        <v>65326854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76229000</v>
      </c>
      <c r="Q53" s="97">
        <f t="shared" si="28"/>
        <v>65326854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9.2545289877065997</v>
      </c>
      <c r="U53" s="54">
        <f>IF((+$E43+$E45+$E47+$E48+$E51) =0,0,(Q53   /(+$E43+$E45+$E47+$E48+$E51) )*100)</f>
        <v>7.9309614978377896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573210000</v>
      </c>
      <c r="C65" s="92"/>
      <c r="D65" s="92"/>
      <c r="E65" s="92">
        <f t="shared" si="35"/>
        <v>573210000</v>
      </c>
      <c r="F65" s="93">
        <v>573210000</v>
      </c>
      <c r="G65" s="94">
        <v>95814000</v>
      </c>
      <c r="H65" s="93">
        <v>122611000</v>
      </c>
      <c r="I65" s="94">
        <v>71283739</v>
      </c>
      <c r="J65" s="93"/>
      <c r="K65" s="94"/>
      <c r="L65" s="93"/>
      <c r="M65" s="94"/>
      <c r="N65" s="93"/>
      <c r="O65" s="94"/>
      <c r="P65" s="93">
        <f t="shared" si="36"/>
        <v>122611000</v>
      </c>
      <c r="Q65" s="94">
        <f t="shared" si="37"/>
        <v>71283739</v>
      </c>
      <c r="R65" s="48">
        <f t="shared" si="38"/>
        <v>0</v>
      </c>
      <c r="S65" s="49">
        <f t="shared" si="39"/>
        <v>0</v>
      </c>
      <c r="T65" s="48">
        <f t="shared" si="40"/>
        <v>21.390240923919681</v>
      </c>
      <c r="U65" s="50">
        <f t="shared" si="41"/>
        <v>12.435885452103069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 t="shared" si="35"/>
        <v>573210000</v>
      </c>
      <c r="F66" s="96">
        <f t="shared" ref="F66:O66" si="42">SUM(F61:F65)</f>
        <v>573210000</v>
      </c>
      <c r="G66" s="97">
        <f t="shared" si="42"/>
        <v>95814000</v>
      </c>
      <c r="H66" s="96">
        <f t="shared" si="42"/>
        <v>122611000</v>
      </c>
      <c r="I66" s="97">
        <f t="shared" si="42"/>
        <v>71283739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122611000</v>
      </c>
      <c r="Q66" s="97">
        <f t="shared" si="37"/>
        <v>71283739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21.390240923919681</v>
      </c>
      <c r="U66" s="54">
        <f>IF((+$E61+$E63+$E65) =0,0,(Q66  /(+$E61+$E63+$E65) )*100)</f>
        <v>12.435885452103069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4479012000</v>
      </c>
      <c r="C67" s="104">
        <f>SUM(C9:C14,C17:C23,C26:C29,C32,C35:C39,C42:C52,C55:C58,C61:C65)</f>
        <v>0</v>
      </c>
      <c r="D67" s="104"/>
      <c r="E67" s="104">
        <f t="shared" si="35"/>
        <v>4479012000</v>
      </c>
      <c r="F67" s="105">
        <f t="shared" ref="F67:O67" si="43">SUM(F9:F14,F17:F23,F26:F29,F32,F35:F39,F42:F52,F55:F58,F61:F65)</f>
        <v>4479012000</v>
      </c>
      <c r="G67" s="106">
        <f t="shared" si="43"/>
        <v>1254446000</v>
      </c>
      <c r="H67" s="105">
        <f t="shared" si="43"/>
        <v>626817000</v>
      </c>
      <c r="I67" s="106">
        <f t="shared" si="43"/>
        <v>526421407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626817000</v>
      </c>
      <c r="Q67" s="106">
        <f t="shared" si="37"/>
        <v>526421407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14.428472579970194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12.117502933725202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459109000</v>
      </c>
      <c r="C69" s="92"/>
      <c r="D69" s="92"/>
      <c r="E69" s="92">
        <f>$B69      +$C69      +$D69</f>
        <v>459109000</v>
      </c>
      <c r="F69" s="93">
        <v>456109000</v>
      </c>
      <c r="G69" s="94">
        <v>212823000</v>
      </c>
      <c r="H69" s="93">
        <v>84597000</v>
      </c>
      <c r="I69" s="94">
        <v>68962344</v>
      </c>
      <c r="J69" s="93"/>
      <c r="K69" s="94"/>
      <c r="L69" s="93"/>
      <c r="M69" s="94"/>
      <c r="N69" s="93"/>
      <c r="O69" s="94"/>
      <c r="P69" s="93">
        <f>$H69      +$J69      +$L69      +$N69</f>
        <v>84597000</v>
      </c>
      <c r="Q69" s="94">
        <f>$I69      +$K69      +$M69      +$O69</f>
        <v>68962344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18.426343199545204</v>
      </c>
      <c r="U69" s="50">
        <f>IF(($E69      =0),0,(($Q69      /$E69      )*100))</f>
        <v>15.020908760229052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459109000</v>
      </c>
      <c r="C70" s="101">
        <f>C69</f>
        <v>0</v>
      </c>
      <c r="D70" s="101"/>
      <c r="E70" s="101">
        <f>$B70      +$C70      +$D70</f>
        <v>459109000</v>
      </c>
      <c r="F70" s="102">
        <f t="shared" ref="F70:O70" si="44">F69</f>
        <v>456109000</v>
      </c>
      <c r="G70" s="103">
        <f t="shared" si="44"/>
        <v>212823000</v>
      </c>
      <c r="H70" s="102">
        <f t="shared" si="44"/>
        <v>84597000</v>
      </c>
      <c r="I70" s="103">
        <f t="shared" si="44"/>
        <v>68962344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84597000</v>
      </c>
      <c r="Q70" s="103">
        <f>$I70      +$K70      +$M70      +$O70</f>
        <v>68962344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18.426343199545204</v>
      </c>
      <c r="U70" s="59">
        <f>IF($E70   =0,0,($Q70   /$E70 )*100)</f>
        <v>15.020908760229052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459109000</v>
      </c>
      <c r="C71" s="104">
        <f>C69</f>
        <v>0</v>
      </c>
      <c r="D71" s="104"/>
      <c r="E71" s="104">
        <f>$B71      +$C71      +$D71</f>
        <v>459109000</v>
      </c>
      <c r="F71" s="105">
        <f t="shared" ref="F71:O71" si="45">F69</f>
        <v>456109000</v>
      </c>
      <c r="G71" s="106">
        <f t="shared" si="45"/>
        <v>212823000</v>
      </c>
      <c r="H71" s="105">
        <f t="shared" si="45"/>
        <v>84597000</v>
      </c>
      <c r="I71" s="106">
        <f t="shared" si="45"/>
        <v>68962344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84597000</v>
      </c>
      <c r="Q71" s="106">
        <f>$I71      +$K71      +$M71      +$O71</f>
        <v>68962344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18.426343199545204</v>
      </c>
      <c r="U71" s="65">
        <f>IF($E71   =0,0,($Q71   /$E71   )*100)</f>
        <v>15.020908760229052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4938121000</v>
      </c>
      <c r="C72" s="104">
        <f>SUM(C9:C14,C17:C23,C26:C29,C32,C35:C39,C42:C52,C55:C58,C61:C65,C69)</f>
        <v>0</v>
      </c>
      <c r="D72" s="104"/>
      <c r="E72" s="104">
        <f>$B72      +$C72      +$D72</f>
        <v>4938121000</v>
      </c>
      <c r="F72" s="105">
        <f t="shared" ref="F72:O72" si="46">SUM(F9:F14,F17:F23,F26:F29,F32,F35:F39,F42:F52,F55:F58,F61:F65,F69)</f>
        <v>4935121000</v>
      </c>
      <c r="G72" s="106">
        <f t="shared" si="46"/>
        <v>1467269000</v>
      </c>
      <c r="H72" s="105">
        <f t="shared" si="46"/>
        <v>711414000</v>
      </c>
      <c r="I72" s="106">
        <f t="shared" si="46"/>
        <v>595383751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711414000</v>
      </c>
      <c r="Q72" s="106">
        <f>$I72      +$K72      +$M72      +$O72</f>
        <v>595383751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14.810587883828486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12.395009612952451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/Bm4XKTi6tIwYBh1L/G2dj2bVvuVl6ZBoplWjZsaW2S3SPfRwjeU4w4sbFQCTXLcrDogne2Y5gFn0qyxTL1C9w==" saltValue="mitatTuzM42btnv37WYlt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116000</v>
      </c>
      <c r="I10" s="94">
        <v>115774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116000</v>
      </c>
      <c r="Q10" s="94">
        <f t="shared" ref="Q10:Q15" si="2">$I10      +$K10      +$M10      +$O10</f>
        <v>115774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7.4838709677419359</v>
      </c>
      <c r="U10" s="50">
        <f t="shared" ref="U10:U14" si="6">IF(($E10      =0),0,(($Q10      /$E10      )*100))</f>
        <v>7.4692903225806448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116000</v>
      </c>
      <c r="I15" s="97">
        <f t="shared" si="7"/>
        <v>115774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116000</v>
      </c>
      <c r="Q15" s="97">
        <f t="shared" si="2"/>
        <v>115774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7.4838709677419359</v>
      </c>
      <c r="U15" s="54">
        <f>IF((SUM($E9:$E13))=0,0,(Q15/(SUM($E9:$E13))*100))</f>
        <v>7.4692903225806448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2873000</v>
      </c>
      <c r="C32" s="92"/>
      <c r="D32" s="92"/>
      <c r="E32" s="92">
        <f>$B32      +$C32      +$D32</f>
        <v>2873000</v>
      </c>
      <c r="F32" s="93">
        <v>2873000</v>
      </c>
      <c r="G32" s="94">
        <v>719000</v>
      </c>
      <c r="H32" s="93">
        <v>428000</v>
      </c>
      <c r="I32" s="94">
        <v>427461</v>
      </c>
      <c r="J32" s="93"/>
      <c r="K32" s="94"/>
      <c r="L32" s="93"/>
      <c r="M32" s="94"/>
      <c r="N32" s="93"/>
      <c r="O32" s="94"/>
      <c r="P32" s="93">
        <f>$H32      +$J32      +$L32      +$N32</f>
        <v>428000</v>
      </c>
      <c r="Q32" s="94">
        <f>$I32      +$K32      +$M32      +$O32</f>
        <v>427461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14.897319874695441</v>
      </c>
      <c r="U32" s="50">
        <f>IF(($E32      =0),0,(($Q32      /$E32      )*100))</f>
        <v>14.878558997563523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2873000</v>
      </c>
      <c r="C33" s="95">
        <f>C32</f>
        <v>0</v>
      </c>
      <c r="D33" s="95"/>
      <c r="E33" s="95">
        <f>$B33      +$C33      +$D33</f>
        <v>2873000</v>
      </c>
      <c r="F33" s="96">
        <f t="shared" ref="F33:O33" si="17">F32</f>
        <v>2873000</v>
      </c>
      <c r="G33" s="97">
        <f t="shared" si="17"/>
        <v>719000</v>
      </c>
      <c r="H33" s="96">
        <f t="shared" si="17"/>
        <v>428000</v>
      </c>
      <c r="I33" s="97">
        <f t="shared" si="17"/>
        <v>427461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428000</v>
      </c>
      <c r="Q33" s="97">
        <f>$I33      +$K33      +$M33      +$O33</f>
        <v>427461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14.897319874695441</v>
      </c>
      <c r="U33" s="54">
        <f>IF($E33   =0,0,($Q33   /$E33   )*100)</f>
        <v>14.878558997563523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100000</v>
      </c>
      <c r="H51" s="93">
        <v>100000</v>
      </c>
      <c r="I51" s="94">
        <v>602222</v>
      </c>
      <c r="J51" s="93"/>
      <c r="K51" s="94"/>
      <c r="L51" s="93"/>
      <c r="M51" s="94"/>
      <c r="N51" s="93"/>
      <c r="O51" s="94"/>
      <c r="P51" s="93">
        <f t="shared" si="27"/>
        <v>100000</v>
      </c>
      <c r="Q51" s="94">
        <f t="shared" si="28"/>
        <v>602222</v>
      </c>
      <c r="R51" s="48">
        <f t="shared" si="29"/>
        <v>0</v>
      </c>
      <c r="S51" s="49">
        <f t="shared" si="30"/>
        <v>0</v>
      </c>
      <c r="T51" s="48">
        <f t="shared" si="31"/>
        <v>1</v>
      </c>
      <c r="U51" s="50">
        <f t="shared" si="32"/>
        <v>6.0222199999999999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</v>
      </c>
      <c r="H53" s="96">
        <f t="shared" si="33"/>
        <v>100000</v>
      </c>
      <c r="I53" s="97">
        <f t="shared" si="33"/>
        <v>602222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100000</v>
      </c>
      <c r="Q53" s="97">
        <f t="shared" si="28"/>
        <v>602222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</v>
      </c>
      <c r="U53" s="54">
        <f>IF((+$E43+$E45+$E47+$E48+$E51) =0,0,(Q53   /(+$E43+$E45+$E47+$E48+$E51) )*100)</f>
        <v>6.0222199999999999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14423000</v>
      </c>
      <c r="C67" s="104">
        <f>SUM(C9:C14,C17:C23,C26:C29,C32,C35:C39,C42:C52,C55:C58,C61:C65)</f>
        <v>0</v>
      </c>
      <c r="D67" s="104"/>
      <c r="E67" s="104">
        <f t="shared" si="35"/>
        <v>14423000</v>
      </c>
      <c r="F67" s="105">
        <f t="shared" ref="F67:O67" si="43">SUM(F9:F14,F17:F23,F26:F29,F32,F35:F39,F42:F52,F55:F58,F61:F65)</f>
        <v>14423000</v>
      </c>
      <c r="G67" s="106">
        <f t="shared" si="43"/>
        <v>2369000</v>
      </c>
      <c r="H67" s="105">
        <f t="shared" si="43"/>
        <v>644000</v>
      </c>
      <c r="I67" s="106">
        <f t="shared" si="43"/>
        <v>1145457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644000</v>
      </c>
      <c r="Q67" s="106">
        <f t="shared" si="37"/>
        <v>1145457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4.4650904804825631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7.9418775566803017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16543000</v>
      </c>
      <c r="C69" s="92"/>
      <c r="D69" s="92"/>
      <c r="E69" s="92">
        <f>$B69      +$C69      +$D69</f>
        <v>16543000</v>
      </c>
      <c r="F69" s="93">
        <v>16543000</v>
      </c>
      <c r="G69" s="94">
        <v>4757000</v>
      </c>
      <c r="H69" s="93">
        <v>4094000</v>
      </c>
      <c r="I69" s="94">
        <v>4277167</v>
      </c>
      <c r="J69" s="93"/>
      <c r="K69" s="94"/>
      <c r="L69" s="93"/>
      <c r="M69" s="94"/>
      <c r="N69" s="93"/>
      <c r="O69" s="94"/>
      <c r="P69" s="93">
        <f>$H69      +$J69      +$L69      +$N69</f>
        <v>4094000</v>
      </c>
      <c r="Q69" s="94">
        <f>$I69      +$K69      +$M69      +$O69</f>
        <v>4277167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24.747627395272925</v>
      </c>
      <c r="U69" s="50">
        <f>IF(($E69      =0),0,(($Q69      /$E69      )*100))</f>
        <v>25.854844949525479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16543000</v>
      </c>
      <c r="C70" s="101">
        <f>C69</f>
        <v>0</v>
      </c>
      <c r="D70" s="101"/>
      <c r="E70" s="101">
        <f>$B70      +$C70      +$D70</f>
        <v>16543000</v>
      </c>
      <c r="F70" s="102">
        <f t="shared" ref="F70:O70" si="44">F69</f>
        <v>16543000</v>
      </c>
      <c r="G70" s="103">
        <f t="shared" si="44"/>
        <v>4757000</v>
      </c>
      <c r="H70" s="102">
        <f t="shared" si="44"/>
        <v>4094000</v>
      </c>
      <c r="I70" s="103">
        <f t="shared" si="44"/>
        <v>4277167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4094000</v>
      </c>
      <c r="Q70" s="103">
        <f>$I70      +$K70      +$M70      +$O70</f>
        <v>4277167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24.747627395272925</v>
      </c>
      <c r="U70" s="59">
        <f>IF($E70   =0,0,($Q70   /$E70 )*100)</f>
        <v>25.854844949525479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16543000</v>
      </c>
      <c r="C71" s="104">
        <f>C69</f>
        <v>0</v>
      </c>
      <c r="D71" s="104"/>
      <c r="E71" s="104">
        <f>$B71      +$C71      +$D71</f>
        <v>16543000</v>
      </c>
      <c r="F71" s="105">
        <f t="shared" ref="F71:O71" si="45">F69</f>
        <v>16543000</v>
      </c>
      <c r="G71" s="106">
        <f t="shared" si="45"/>
        <v>4757000</v>
      </c>
      <c r="H71" s="105">
        <f t="shared" si="45"/>
        <v>4094000</v>
      </c>
      <c r="I71" s="106">
        <f t="shared" si="45"/>
        <v>4277167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4094000</v>
      </c>
      <c r="Q71" s="106">
        <f>$I71      +$K71      +$M71      +$O71</f>
        <v>4277167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24.747627395272925</v>
      </c>
      <c r="U71" s="65">
        <f>IF($E71   =0,0,($Q71   /$E71   )*100)</f>
        <v>25.854844949525479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30966000</v>
      </c>
      <c r="C72" s="104">
        <f>SUM(C9:C14,C17:C23,C26:C29,C32,C35:C39,C42:C52,C55:C58,C61:C65,C69)</f>
        <v>0</v>
      </c>
      <c r="D72" s="104"/>
      <c r="E72" s="104">
        <f>$B72      +$C72      +$D72</f>
        <v>30966000</v>
      </c>
      <c r="F72" s="105">
        <f t="shared" ref="F72:O72" si="46">SUM(F9:F14,F17:F23,F26:F29,F32,F35:F39,F42:F52,F55:F58,F61:F65,F69)</f>
        <v>30966000</v>
      </c>
      <c r="G72" s="106">
        <f t="shared" si="46"/>
        <v>7126000</v>
      </c>
      <c r="H72" s="105">
        <f t="shared" si="46"/>
        <v>4738000</v>
      </c>
      <c r="I72" s="106">
        <f t="shared" si="46"/>
        <v>5422624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4738000</v>
      </c>
      <c r="Q72" s="106">
        <f>$I72      +$K72      +$M72      +$O72</f>
        <v>5422624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15.300652328360137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17.51154169088678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vcnL6Qgimo4Vx6clx9jmbzGKwIjaPd/esNdNVakPOnGxFuuH+nyi2OtqN4+eLHxGDWMg7lhSAxtDYgbeS80rA==" saltValue="Tp2DGx26s7G3v1LzzZmi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129000</v>
      </c>
      <c r="I10" s="94">
        <v>129108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129000</v>
      </c>
      <c r="Q10" s="94">
        <f t="shared" ref="Q10:Q15" si="2">$I10      +$K10      +$M10      +$O10</f>
        <v>129108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8.32258064516129</v>
      </c>
      <c r="U10" s="50">
        <f t="shared" ref="U10:U14" si="6">IF(($E10      =0),0,(($Q10      /$E10      )*100))</f>
        <v>8.329548387096775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129000</v>
      </c>
      <c r="I15" s="97">
        <f t="shared" si="7"/>
        <v>129108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129000</v>
      </c>
      <c r="Q15" s="97">
        <f t="shared" si="2"/>
        <v>129108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8.32258064516129</v>
      </c>
      <c r="U15" s="54">
        <f>IF((SUM($E9:$E13))=0,0,(Q15/(SUM($E9:$E13))*100))</f>
        <v>8.329548387096775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2125000</v>
      </c>
      <c r="C32" s="92"/>
      <c r="D32" s="92"/>
      <c r="E32" s="92">
        <f>$B32      +$C32      +$D32</f>
        <v>2125000</v>
      </c>
      <c r="F32" s="93">
        <v>2125000</v>
      </c>
      <c r="G32" s="94">
        <v>532000</v>
      </c>
      <c r="H32" s="93">
        <v>1756000</v>
      </c>
      <c r="I32" s="94">
        <v>1755996</v>
      </c>
      <c r="J32" s="93"/>
      <c r="K32" s="94"/>
      <c r="L32" s="93"/>
      <c r="M32" s="94"/>
      <c r="N32" s="93"/>
      <c r="O32" s="94"/>
      <c r="P32" s="93">
        <f>$H32      +$J32      +$L32      +$N32</f>
        <v>1756000</v>
      </c>
      <c r="Q32" s="94">
        <f>$I32      +$K32      +$M32      +$O32</f>
        <v>1755996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82.635294117647064</v>
      </c>
      <c r="U32" s="50">
        <f>IF(($E32      =0),0,(($Q32      /$E32      )*100))</f>
        <v>82.635105882352946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2125000</v>
      </c>
      <c r="C33" s="95">
        <f>C32</f>
        <v>0</v>
      </c>
      <c r="D33" s="95"/>
      <c r="E33" s="95">
        <f>$B33      +$C33      +$D33</f>
        <v>2125000</v>
      </c>
      <c r="F33" s="96">
        <f t="shared" ref="F33:O33" si="17">F32</f>
        <v>2125000</v>
      </c>
      <c r="G33" s="97">
        <f t="shared" si="17"/>
        <v>532000</v>
      </c>
      <c r="H33" s="96">
        <f t="shared" si="17"/>
        <v>1756000</v>
      </c>
      <c r="I33" s="97">
        <f t="shared" si="17"/>
        <v>1755996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1756000</v>
      </c>
      <c r="Q33" s="97">
        <f>$I33      +$K33      +$M33      +$O33</f>
        <v>1755996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82.635294117647064</v>
      </c>
      <c r="U33" s="54">
        <f>IF($E33   =0,0,($Q33   /$E33   )*100)</f>
        <v>82.635105882352946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14324000</v>
      </c>
      <c r="C35" s="92"/>
      <c r="D35" s="92"/>
      <c r="E35" s="92">
        <f t="shared" ref="E35:E40" si="18">$B35      +$C35      +$D35</f>
        <v>14324000</v>
      </c>
      <c r="F35" s="93">
        <v>14324000</v>
      </c>
      <c r="G35" s="94">
        <v>3875000</v>
      </c>
      <c r="H35" s="93"/>
      <c r="I35" s="94">
        <v>73109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73109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0.51039514102206085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7503000</v>
      </c>
      <c r="C36" s="92"/>
      <c r="D36" s="92"/>
      <c r="E36" s="92">
        <f t="shared" si="18"/>
        <v>7503000</v>
      </c>
      <c r="F36" s="93">
        <v>7503000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25827000</v>
      </c>
      <c r="C40" s="95">
        <f>SUM(C35:C39)</f>
        <v>0</v>
      </c>
      <c r="D40" s="95"/>
      <c r="E40" s="95">
        <f t="shared" si="18"/>
        <v>25827000</v>
      </c>
      <c r="F40" s="96">
        <f t="shared" ref="F40:O40" si="25">SUM(F35:F39)</f>
        <v>25827000</v>
      </c>
      <c r="G40" s="97">
        <f t="shared" si="25"/>
        <v>4875000</v>
      </c>
      <c r="H40" s="96">
        <f t="shared" si="25"/>
        <v>0</v>
      </c>
      <c r="I40" s="97">
        <f t="shared" si="25"/>
        <v>73109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73109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0.39897948046278103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29502000</v>
      </c>
      <c r="C67" s="104">
        <f>SUM(C9:C14,C17:C23,C26:C29,C32,C35:C39,C42:C52,C55:C58,C61:C65)</f>
        <v>0</v>
      </c>
      <c r="D67" s="104"/>
      <c r="E67" s="104">
        <f t="shared" si="35"/>
        <v>29502000</v>
      </c>
      <c r="F67" s="105">
        <f t="shared" ref="F67:O67" si="43">SUM(F9:F14,F17:F23,F26:F29,F32,F35:F39,F42:F52,F55:F58,F61:F65)</f>
        <v>29502000</v>
      </c>
      <c r="G67" s="106">
        <f t="shared" si="43"/>
        <v>6957000</v>
      </c>
      <c r="H67" s="105">
        <f t="shared" si="43"/>
        <v>1885000</v>
      </c>
      <c r="I67" s="106">
        <f t="shared" si="43"/>
        <v>1958213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1885000</v>
      </c>
      <c r="Q67" s="106">
        <f t="shared" si="37"/>
        <v>1958213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8.5685712986953941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8.9013727896722568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29287000</v>
      </c>
      <c r="C69" s="92"/>
      <c r="D69" s="92"/>
      <c r="E69" s="92">
        <f>$B69      +$C69      +$D69</f>
        <v>29287000</v>
      </c>
      <c r="F69" s="93">
        <v>29287000</v>
      </c>
      <c r="G69" s="94">
        <v>8271000</v>
      </c>
      <c r="H69" s="93">
        <v>7062000</v>
      </c>
      <c r="I69" s="94">
        <v>6962430</v>
      </c>
      <c r="J69" s="93"/>
      <c r="K69" s="94"/>
      <c r="L69" s="93"/>
      <c r="M69" s="94"/>
      <c r="N69" s="93"/>
      <c r="O69" s="94"/>
      <c r="P69" s="93">
        <f>$H69      +$J69      +$L69      +$N69</f>
        <v>7062000</v>
      </c>
      <c r="Q69" s="94">
        <f>$I69      +$K69      +$M69      +$O69</f>
        <v>6962430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24.113087718100182</v>
      </c>
      <c r="U69" s="50">
        <f>IF(($E69      =0),0,(($Q69      /$E69      )*100))</f>
        <v>23.773107522108784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29287000</v>
      </c>
      <c r="C70" s="101">
        <f>C69</f>
        <v>0</v>
      </c>
      <c r="D70" s="101"/>
      <c r="E70" s="101">
        <f>$B70      +$C70      +$D70</f>
        <v>29287000</v>
      </c>
      <c r="F70" s="102">
        <f t="shared" ref="F70:O70" si="44">F69</f>
        <v>29287000</v>
      </c>
      <c r="G70" s="103">
        <f t="shared" si="44"/>
        <v>8271000</v>
      </c>
      <c r="H70" s="102">
        <f t="shared" si="44"/>
        <v>7062000</v>
      </c>
      <c r="I70" s="103">
        <f t="shared" si="44"/>
        <v>6962430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7062000</v>
      </c>
      <c r="Q70" s="103">
        <f>$I70      +$K70      +$M70      +$O70</f>
        <v>6962430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24.113087718100182</v>
      </c>
      <c r="U70" s="59">
        <f>IF($E70   =0,0,($Q70   /$E70 )*100)</f>
        <v>23.773107522108784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29287000</v>
      </c>
      <c r="C71" s="104">
        <f>C69</f>
        <v>0</v>
      </c>
      <c r="D71" s="104"/>
      <c r="E71" s="104">
        <f>$B71      +$C71      +$D71</f>
        <v>29287000</v>
      </c>
      <c r="F71" s="105">
        <f t="shared" ref="F71:O71" si="45">F69</f>
        <v>29287000</v>
      </c>
      <c r="G71" s="106">
        <f t="shared" si="45"/>
        <v>8271000</v>
      </c>
      <c r="H71" s="105">
        <f t="shared" si="45"/>
        <v>7062000</v>
      </c>
      <c r="I71" s="106">
        <f t="shared" si="45"/>
        <v>6962430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7062000</v>
      </c>
      <c r="Q71" s="106">
        <f>$I71      +$K71      +$M71      +$O71</f>
        <v>6962430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24.113087718100182</v>
      </c>
      <c r="U71" s="65">
        <f>IF($E71   =0,0,($Q71   /$E71   )*100)</f>
        <v>23.773107522108784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58789000</v>
      </c>
      <c r="C72" s="104">
        <f>SUM(C9:C14,C17:C23,C26:C29,C32,C35:C39,C42:C52,C55:C58,C61:C65,C69)</f>
        <v>0</v>
      </c>
      <c r="D72" s="104"/>
      <c r="E72" s="104">
        <f>$B72      +$C72      +$D72</f>
        <v>58789000</v>
      </c>
      <c r="F72" s="105">
        <f t="shared" ref="F72:O72" si="46">SUM(F9:F14,F17:F23,F26:F29,F32,F35:F39,F42:F52,F55:F58,F61:F65,F69)</f>
        <v>58789000</v>
      </c>
      <c r="G72" s="106">
        <f t="shared" si="46"/>
        <v>15228000</v>
      </c>
      <c r="H72" s="105">
        <f t="shared" si="46"/>
        <v>8947000</v>
      </c>
      <c r="I72" s="106">
        <f t="shared" si="46"/>
        <v>8920643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8947000</v>
      </c>
      <c r="Q72" s="106">
        <f>$I72      +$K72      +$M72      +$O72</f>
        <v>8920643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17.445306711383225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17.393914518582068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aXjB+r3qng9WOntLjTTfBgnY8jhbX8HbMdl6k/y4ywUMCb6rZKjaU+Vyyg3N9Y9xkvT4coimAyS6Jelra6Bmag==" saltValue="o1iQJdD2I8j5SK+jZDrYh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109000</v>
      </c>
      <c r="I10" s="94">
        <v>109201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109000</v>
      </c>
      <c r="Q10" s="94">
        <f t="shared" ref="Q10:Q15" si="2">$I10      +$K10      +$M10      +$O10</f>
        <v>109201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7.0322580645161299</v>
      </c>
      <c r="U10" s="50">
        <f t="shared" ref="U10:U14" si="6">IF(($E10      =0),0,(($Q10      /$E10      )*100))</f>
        <v>7.0452258064516133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109000</v>
      </c>
      <c r="I15" s="97">
        <f t="shared" si="7"/>
        <v>109201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109000</v>
      </c>
      <c r="Q15" s="97">
        <f t="shared" si="2"/>
        <v>109201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7.0322580645161299</v>
      </c>
      <c r="U15" s="54">
        <f>IF((SUM($E9:$E13))=0,0,(Q15/(SUM($E9:$E13))*100))</f>
        <v>7.0452258064516133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1830000</v>
      </c>
      <c r="C32" s="92"/>
      <c r="D32" s="92"/>
      <c r="E32" s="92">
        <f>$B32      +$C32      +$D32</f>
        <v>1830000</v>
      </c>
      <c r="F32" s="93">
        <v>1830000</v>
      </c>
      <c r="G32" s="94">
        <v>458000</v>
      </c>
      <c r="H32" s="93">
        <v>281000</v>
      </c>
      <c r="I32" s="94">
        <v>281175</v>
      </c>
      <c r="J32" s="93"/>
      <c r="K32" s="94"/>
      <c r="L32" s="93"/>
      <c r="M32" s="94"/>
      <c r="N32" s="93"/>
      <c r="O32" s="94"/>
      <c r="P32" s="93">
        <f>$H32      +$J32      +$L32      +$N32</f>
        <v>281000</v>
      </c>
      <c r="Q32" s="94">
        <f>$I32      +$K32      +$M32      +$O32</f>
        <v>281175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15.355191256830599</v>
      </c>
      <c r="U32" s="50">
        <f>IF(($E32      =0),0,(($Q32      /$E32      )*100))</f>
        <v>15.364754098360656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1830000</v>
      </c>
      <c r="C33" s="95">
        <f>C32</f>
        <v>0</v>
      </c>
      <c r="D33" s="95"/>
      <c r="E33" s="95">
        <f>$B33      +$C33      +$D33</f>
        <v>1830000</v>
      </c>
      <c r="F33" s="96">
        <f t="shared" ref="F33:O33" si="17">F32</f>
        <v>1830000</v>
      </c>
      <c r="G33" s="97">
        <f t="shared" si="17"/>
        <v>458000</v>
      </c>
      <c r="H33" s="96">
        <f t="shared" si="17"/>
        <v>281000</v>
      </c>
      <c r="I33" s="97">
        <f t="shared" si="17"/>
        <v>281175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281000</v>
      </c>
      <c r="Q33" s="97">
        <f>$I33      +$K33      +$M33      +$O33</f>
        <v>281175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15.355191256830599</v>
      </c>
      <c r="U33" s="54">
        <f>IF($E33   =0,0,($Q33   /$E33   )*100)</f>
        <v>15.364754098360656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23658000</v>
      </c>
      <c r="C35" s="92"/>
      <c r="D35" s="92"/>
      <c r="E35" s="92">
        <f t="shared" ref="E35:E40" si="18">$B35      +$C35      +$D35</f>
        <v>23658000</v>
      </c>
      <c r="F35" s="93">
        <v>23658000</v>
      </c>
      <c r="G35" s="94">
        <v>6500000</v>
      </c>
      <c r="H35" s="93">
        <v>4935000</v>
      </c>
      <c r="I35" s="94">
        <v>871279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4935000</v>
      </c>
      <c r="Q35" s="94">
        <f t="shared" ref="Q35:Q40" si="20">$I35      +$K35      +$M35      +$O35</f>
        <v>871279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20.859751458280499</v>
      </c>
      <c r="U35" s="50">
        <f t="shared" ref="U35:U39" si="24">IF(($E35      =0),0,(($Q35      /$E35      )*100))</f>
        <v>3.6828091977343815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5168000</v>
      </c>
      <c r="C36" s="92"/>
      <c r="D36" s="92"/>
      <c r="E36" s="92">
        <f t="shared" si="18"/>
        <v>5168000</v>
      </c>
      <c r="F36" s="93">
        <v>5168000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28826000</v>
      </c>
      <c r="C40" s="95">
        <f>SUM(C35:C39)</f>
        <v>0</v>
      </c>
      <c r="D40" s="95"/>
      <c r="E40" s="95">
        <f t="shared" si="18"/>
        <v>28826000</v>
      </c>
      <c r="F40" s="96">
        <f t="shared" ref="F40:O40" si="25">SUM(F35:F39)</f>
        <v>28826000</v>
      </c>
      <c r="G40" s="97">
        <f t="shared" si="25"/>
        <v>6500000</v>
      </c>
      <c r="H40" s="96">
        <f t="shared" si="25"/>
        <v>4935000</v>
      </c>
      <c r="I40" s="97">
        <f t="shared" si="25"/>
        <v>871279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4935000</v>
      </c>
      <c r="Q40" s="97">
        <f t="shared" si="20"/>
        <v>871279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20.859751458280499</v>
      </c>
      <c r="U40" s="54">
        <f>IF((+$E35+$E38) =0,0,(Q40   /(+$E35+$E38) )*100)</f>
        <v>3.6828091977343815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32206000</v>
      </c>
      <c r="C67" s="104">
        <f>SUM(C9:C14,C17:C23,C26:C29,C32,C35:C39,C42:C52,C55:C58,C61:C65)</f>
        <v>0</v>
      </c>
      <c r="D67" s="104"/>
      <c r="E67" s="104">
        <f t="shared" si="35"/>
        <v>32206000</v>
      </c>
      <c r="F67" s="105">
        <f t="shared" ref="F67:O67" si="43">SUM(F9:F14,F17:F23,F26:F29,F32,F35:F39,F42:F52,F55:F58,F61:F65)</f>
        <v>32206000</v>
      </c>
      <c r="G67" s="106">
        <f t="shared" si="43"/>
        <v>8508000</v>
      </c>
      <c r="H67" s="105">
        <f t="shared" si="43"/>
        <v>5325000</v>
      </c>
      <c r="I67" s="106">
        <f t="shared" si="43"/>
        <v>1261655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5325000</v>
      </c>
      <c r="Q67" s="106">
        <f t="shared" si="37"/>
        <v>1261655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19.694504031363266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4.6662290110215254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24708000</v>
      </c>
      <c r="C69" s="92"/>
      <c r="D69" s="92"/>
      <c r="E69" s="92">
        <f>$B69      +$C69      +$D69</f>
        <v>24708000</v>
      </c>
      <c r="F69" s="93">
        <v>24708000</v>
      </c>
      <c r="G69" s="94">
        <v>12900000</v>
      </c>
      <c r="H69" s="93">
        <v>2797000</v>
      </c>
      <c r="I69" s="94">
        <v>2316820</v>
      </c>
      <c r="J69" s="93"/>
      <c r="K69" s="94"/>
      <c r="L69" s="93"/>
      <c r="M69" s="94"/>
      <c r="N69" s="93"/>
      <c r="O69" s="94"/>
      <c r="P69" s="93">
        <f>$H69      +$J69      +$L69      +$N69</f>
        <v>2797000</v>
      </c>
      <c r="Q69" s="94">
        <f>$I69      +$K69      +$M69      +$O69</f>
        <v>2316820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11.320220171604339</v>
      </c>
      <c r="U69" s="50">
        <f>IF(($E69      =0),0,(($Q69      /$E69      )*100))</f>
        <v>9.3768010361016678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24708000</v>
      </c>
      <c r="C70" s="101">
        <f>C69</f>
        <v>0</v>
      </c>
      <c r="D70" s="101"/>
      <c r="E70" s="101">
        <f>$B70      +$C70      +$D70</f>
        <v>24708000</v>
      </c>
      <c r="F70" s="102">
        <f t="shared" ref="F70:O70" si="44">F69</f>
        <v>24708000</v>
      </c>
      <c r="G70" s="103">
        <f t="shared" si="44"/>
        <v>12900000</v>
      </c>
      <c r="H70" s="102">
        <f t="shared" si="44"/>
        <v>2797000</v>
      </c>
      <c r="I70" s="103">
        <f t="shared" si="44"/>
        <v>2316820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2797000</v>
      </c>
      <c r="Q70" s="103">
        <f>$I70      +$K70      +$M70      +$O70</f>
        <v>2316820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11.320220171604339</v>
      </c>
      <c r="U70" s="59">
        <f>IF($E70   =0,0,($Q70   /$E70 )*100)</f>
        <v>9.3768010361016678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24708000</v>
      </c>
      <c r="C71" s="104">
        <f>C69</f>
        <v>0</v>
      </c>
      <c r="D71" s="104"/>
      <c r="E71" s="104">
        <f>$B71      +$C71      +$D71</f>
        <v>24708000</v>
      </c>
      <c r="F71" s="105">
        <f t="shared" ref="F71:O71" si="45">F69</f>
        <v>24708000</v>
      </c>
      <c r="G71" s="106">
        <f t="shared" si="45"/>
        <v>12900000</v>
      </c>
      <c r="H71" s="105">
        <f t="shared" si="45"/>
        <v>2797000</v>
      </c>
      <c r="I71" s="106">
        <f t="shared" si="45"/>
        <v>2316820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2797000</v>
      </c>
      <c r="Q71" s="106">
        <f>$I71      +$K71      +$M71      +$O71</f>
        <v>2316820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11.320220171604339</v>
      </c>
      <c r="U71" s="65">
        <f>IF($E71   =0,0,($Q71   /$E71   )*100)</f>
        <v>9.3768010361016678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56914000</v>
      </c>
      <c r="C72" s="104">
        <f>SUM(C9:C14,C17:C23,C26:C29,C32,C35:C39,C42:C52,C55:C58,C61:C65,C69)</f>
        <v>0</v>
      </c>
      <c r="D72" s="104"/>
      <c r="E72" s="104">
        <f>$B72      +$C72      +$D72</f>
        <v>56914000</v>
      </c>
      <c r="F72" s="105">
        <f t="shared" ref="F72:O72" si="46">SUM(F9:F14,F17:F23,F26:F29,F32,F35:F39,F42:F52,F55:F58,F61:F65,F69)</f>
        <v>56914000</v>
      </c>
      <c r="G72" s="106">
        <f t="shared" si="46"/>
        <v>21408000</v>
      </c>
      <c r="H72" s="105">
        <f t="shared" si="46"/>
        <v>8122000</v>
      </c>
      <c r="I72" s="106">
        <f t="shared" si="46"/>
        <v>3578475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8122000</v>
      </c>
      <c r="Q72" s="106">
        <f>$I72      +$K72      +$M72      +$O72</f>
        <v>3578475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15.695899199938159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6.9154620647006535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jd2KaJxIWXnwZ2En3feC2UH5LLcxqnDXvnE4s31rAgwk7GTzPUHLcb659SOrrJK7kEatbMYVRuhoXCHX6YDLrw==" saltValue="bDslCUw9FwueSUfGjviiL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416000</v>
      </c>
      <c r="I10" s="94">
        <v>430766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416000</v>
      </c>
      <c r="Q10" s="94">
        <f t="shared" ref="Q10:Q15" si="2">$I10      +$K10      +$M10      +$O10</f>
        <v>430766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26.838709677419352</v>
      </c>
      <c r="U10" s="50">
        <f t="shared" ref="U10:U14" si="6">IF(($E10      =0),0,(($Q10      /$E10      )*100))</f>
        <v>27.791354838709676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416000</v>
      </c>
      <c r="I15" s="97">
        <f t="shared" si="7"/>
        <v>430766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416000</v>
      </c>
      <c r="Q15" s="97">
        <f t="shared" si="2"/>
        <v>430766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26.838709677419352</v>
      </c>
      <c r="U15" s="54">
        <f>IF((SUM($E9:$E13))=0,0,(Q15/(SUM($E9:$E13))*100))</f>
        <v>27.791354838709676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3439000</v>
      </c>
      <c r="C32" s="92"/>
      <c r="D32" s="92"/>
      <c r="E32" s="92">
        <f>$B32      +$C32      +$D32</f>
        <v>3439000</v>
      </c>
      <c r="F32" s="93">
        <v>3439000</v>
      </c>
      <c r="G32" s="94">
        <v>860000</v>
      </c>
      <c r="H32" s="93">
        <v>467000</v>
      </c>
      <c r="I32" s="94">
        <v>465975</v>
      </c>
      <c r="J32" s="93"/>
      <c r="K32" s="94"/>
      <c r="L32" s="93"/>
      <c r="M32" s="94"/>
      <c r="N32" s="93"/>
      <c r="O32" s="94"/>
      <c r="P32" s="93">
        <f>$H32      +$J32      +$L32      +$N32</f>
        <v>467000</v>
      </c>
      <c r="Q32" s="94">
        <f>$I32      +$K32      +$M32      +$O32</f>
        <v>465975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13.579528932829311</v>
      </c>
      <c r="U32" s="50">
        <f>IF(($E32      =0),0,(($Q32      /$E32      )*100))</f>
        <v>13.549723756906076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3439000</v>
      </c>
      <c r="C33" s="95">
        <f>C32</f>
        <v>0</v>
      </c>
      <c r="D33" s="95"/>
      <c r="E33" s="95">
        <f>$B33      +$C33      +$D33</f>
        <v>3439000</v>
      </c>
      <c r="F33" s="96">
        <f t="shared" ref="F33:O33" si="17">F32</f>
        <v>3439000</v>
      </c>
      <c r="G33" s="97">
        <f t="shared" si="17"/>
        <v>860000</v>
      </c>
      <c r="H33" s="96">
        <f t="shared" si="17"/>
        <v>467000</v>
      </c>
      <c r="I33" s="97">
        <f t="shared" si="17"/>
        <v>465975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467000</v>
      </c>
      <c r="Q33" s="97">
        <f>$I33      +$K33      +$M33      +$O33</f>
        <v>465975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13.579528932829311</v>
      </c>
      <c r="U33" s="54">
        <f>IF($E33   =0,0,($Q33   /$E33   )*100)</f>
        <v>13.549723756906076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3900000</v>
      </c>
      <c r="C35" s="92"/>
      <c r="D35" s="92"/>
      <c r="E35" s="92">
        <f t="shared" ref="E35:E40" si="18">$B35      +$C35      +$D35</f>
        <v>3900000</v>
      </c>
      <c r="F35" s="93">
        <v>3900000</v>
      </c>
      <c r="G35" s="94">
        <v>900000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3900000</v>
      </c>
      <c r="C40" s="95">
        <f>SUM(C35:C39)</f>
        <v>0</v>
      </c>
      <c r="D40" s="95"/>
      <c r="E40" s="95">
        <f t="shared" si="18"/>
        <v>3900000</v>
      </c>
      <c r="F40" s="96">
        <f t="shared" ref="F40:O40" si="25">SUM(F35:F39)</f>
        <v>3900000</v>
      </c>
      <c r="G40" s="97">
        <f t="shared" si="25"/>
        <v>900000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8889000</v>
      </c>
      <c r="C67" s="104">
        <f>SUM(C9:C14,C17:C23,C26:C29,C32,C35:C39,C42:C52,C55:C58,C61:C65)</f>
        <v>0</v>
      </c>
      <c r="D67" s="104"/>
      <c r="E67" s="104">
        <f t="shared" si="35"/>
        <v>8889000</v>
      </c>
      <c r="F67" s="105">
        <f t="shared" ref="F67:O67" si="43">SUM(F9:F14,F17:F23,F26:F29,F32,F35:F39,F42:F52,F55:F58,F61:F65)</f>
        <v>8889000</v>
      </c>
      <c r="G67" s="106">
        <f t="shared" si="43"/>
        <v>3310000</v>
      </c>
      <c r="H67" s="105">
        <f t="shared" si="43"/>
        <v>883000</v>
      </c>
      <c r="I67" s="106">
        <f t="shared" si="43"/>
        <v>896741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883000</v>
      </c>
      <c r="Q67" s="106">
        <f t="shared" si="37"/>
        <v>896741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9.933625829677128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10.088210147373159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26051000</v>
      </c>
      <c r="C69" s="92"/>
      <c r="D69" s="92"/>
      <c r="E69" s="92">
        <f>$B69      +$C69      +$D69</f>
        <v>26051000</v>
      </c>
      <c r="F69" s="93">
        <v>26051000</v>
      </c>
      <c r="G69" s="94">
        <v>11188000</v>
      </c>
      <c r="H69" s="93">
        <v>1184000</v>
      </c>
      <c r="I69" s="94">
        <v>110315</v>
      </c>
      <c r="J69" s="93"/>
      <c r="K69" s="94"/>
      <c r="L69" s="93"/>
      <c r="M69" s="94"/>
      <c r="N69" s="93"/>
      <c r="O69" s="94"/>
      <c r="P69" s="93">
        <f>$H69      +$J69      +$L69      +$N69</f>
        <v>1184000</v>
      </c>
      <c r="Q69" s="94">
        <f>$I69      +$K69      +$M69      +$O69</f>
        <v>110315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4.5449310966949446</v>
      </c>
      <c r="U69" s="50">
        <f>IF(($E69      =0),0,(($Q69      /$E69      )*100))</f>
        <v>0.42345783271275578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26051000</v>
      </c>
      <c r="C70" s="101">
        <f>C69</f>
        <v>0</v>
      </c>
      <c r="D70" s="101"/>
      <c r="E70" s="101">
        <f>$B70      +$C70      +$D70</f>
        <v>26051000</v>
      </c>
      <c r="F70" s="102">
        <f t="shared" ref="F70:O70" si="44">F69</f>
        <v>26051000</v>
      </c>
      <c r="G70" s="103">
        <f t="shared" si="44"/>
        <v>11188000</v>
      </c>
      <c r="H70" s="102">
        <f t="shared" si="44"/>
        <v>1184000</v>
      </c>
      <c r="I70" s="103">
        <f t="shared" si="44"/>
        <v>110315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1184000</v>
      </c>
      <c r="Q70" s="103">
        <f>$I70      +$K70      +$M70      +$O70</f>
        <v>110315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4.5449310966949446</v>
      </c>
      <c r="U70" s="59">
        <f>IF($E70   =0,0,($Q70   /$E70 )*100)</f>
        <v>0.42345783271275578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26051000</v>
      </c>
      <c r="C71" s="104">
        <f>C69</f>
        <v>0</v>
      </c>
      <c r="D71" s="104"/>
      <c r="E71" s="104">
        <f>$B71      +$C71      +$D71</f>
        <v>26051000</v>
      </c>
      <c r="F71" s="105">
        <f t="shared" ref="F71:O71" si="45">F69</f>
        <v>26051000</v>
      </c>
      <c r="G71" s="106">
        <f t="shared" si="45"/>
        <v>11188000</v>
      </c>
      <c r="H71" s="105">
        <f t="shared" si="45"/>
        <v>1184000</v>
      </c>
      <c r="I71" s="106">
        <f t="shared" si="45"/>
        <v>110315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1184000</v>
      </c>
      <c r="Q71" s="106">
        <f>$I71      +$K71      +$M71      +$O71</f>
        <v>110315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4.5449310966949446</v>
      </c>
      <c r="U71" s="65">
        <f>IF($E71   =0,0,($Q71   /$E71   )*100)</f>
        <v>0.42345783271275578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34940000</v>
      </c>
      <c r="C72" s="104">
        <f>SUM(C9:C14,C17:C23,C26:C29,C32,C35:C39,C42:C52,C55:C58,C61:C65,C69)</f>
        <v>0</v>
      </c>
      <c r="D72" s="104"/>
      <c r="E72" s="104">
        <f>$B72      +$C72      +$D72</f>
        <v>34940000</v>
      </c>
      <c r="F72" s="105">
        <f t="shared" ref="F72:O72" si="46">SUM(F9:F14,F17:F23,F26:F29,F32,F35:F39,F42:F52,F55:F58,F61:F65,F69)</f>
        <v>34940000</v>
      </c>
      <c r="G72" s="106">
        <f t="shared" si="46"/>
        <v>14498000</v>
      </c>
      <c r="H72" s="105">
        <f t="shared" si="46"/>
        <v>2067000</v>
      </c>
      <c r="I72" s="106">
        <f t="shared" si="46"/>
        <v>1007056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2067000</v>
      </c>
      <c r="Q72" s="106">
        <f>$I72      +$K72      +$M72      +$O72</f>
        <v>1007056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5.9158557527189464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2.8822438465941613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mJvmKti7TeiLSHccjlYSZAOJGNtCG89xrde6sHAu2VyW7wwe0zmAuJ6XBDdtF7g7w1fq7158TGrxJpFa/UbmA==" saltValue="SaGMYbbg/mJkH8AhBvE+c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222000</v>
      </c>
      <c r="I10" s="94">
        <v>222254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222000</v>
      </c>
      <c r="Q10" s="94">
        <f t="shared" ref="Q10:Q15" si="2">$I10      +$K10      +$M10      +$O10</f>
        <v>222254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14.32258064516129</v>
      </c>
      <c r="U10" s="50">
        <f t="shared" ref="U10:U14" si="6">IF(($E10      =0),0,(($Q10      /$E10      )*100))</f>
        <v>14.338967741935486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10000000</v>
      </c>
      <c r="C13" s="92"/>
      <c r="D13" s="92"/>
      <c r="E13" s="92">
        <f t="shared" si="0"/>
        <v>10000000</v>
      </c>
      <c r="F13" s="93">
        <v>10000000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11550000</v>
      </c>
      <c r="C15" s="95">
        <f>SUM(C9:C14)</f>
        <v>0</v>
      </c>
      <c r="D15" s="95"/>
      <c r="E15" s="95">
        <f t="shared" si="0"/>
        <v>11550000</v>
      </c>
      <c r="F15" s="96">
        <f t="shared" ref="F15:O15" si="7">SUM(F9:F14)</f>
        <v>11550000</v>
      </c>
      <c r="G15" s="97">
        <f t="shared" si="7"/>
        <v>1550000</v>
      </c>
      <c r="H15" s="96">
        <f t="shared" si="7"/>
        <v>222000</v>
      </c>
      <c r="I15" s="97">
        <f t="shared" si="7"/>
        <v>222254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222000</v>
      </c>
      <c r="Q15" s="97">
        <f t="shared" si="2"/>
        <v>222254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1.9220779220779223</v>
      </c>
      <c r="U15" s="54">
        <f>IF((SUM($E9:$E13))=0,0,(Q15/(SUM($E9:$E13))*100))</f>
        <v>1.9242770562770561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58616000</v>
      </c>
      <c r="C17" s="92"/>
      <c r="D17" s="92"/>
      <c r="E17" s="92">
        <f t="shared" ref="E17:E24" si="8">$B17      +$C17      +$D17</f>
        <v>58616000</v>
      </c>
      <c r="F17" s="93">
        <v>58616000</v>
      </c>
      <c r="G17" s="94">
        <v>23446000</v>
      </c>
      <c r="H17" s="93">
        <v>4263000</v>
      </c>
      <c r="I17" s="94">
        <v>4263554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4263000</v>
      </c>
      <c r="Q17" s="94">
        <f t="shared" ref="Q17:Q24" si="10">$I17      +$K17      +$M17      +$O17</f>
        <v>4263554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7.2727582912515354</v>
      </c>
      <c r="U17" s="50">
        <f t="shared" ref="U17:U23" si="14">IF(($E17      =0),0,(($Q17      /$E17      )*100))</f>
        <v>7.2737034256858193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58616000</v>
      </c>
      <c r="C24" s="95">
        <f>SUM(C17:C23)</f>
        <v>0</v>
      </c>
      <c r="D24" s="95"/>
      <c r="E24" s="95">
        <f t="shared" si="8"/>
        <v>58616000</v>
      </c>
      <c r="F24" s="96">
        <f t="shared" ref="F24:O24" si="15">SUM(F17:F23)</f>
        <v>58616000</v>
      </c>
      <c r="G24" s="97">
        <f t="shared" si="15"/>
        <v>23446000</v>
      </c>
      <c r="H24" s="96">
        <f t="shared" si="15"/>
        <v>4263000</v>
      </c>
      <c r="I24" s="97">
        <f t="shared" si="15"/>
        <v>4263554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4263000</v>
      </c>
      <c r="Q24" s="97">
        <f t="shared" si="10"/>
        <v>4263554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7.2727582912515354</v>
      </c>
      <c r="U24" s="54">
        <f>IF(($E24-$E19-$E23)   =0,0,($Q24   /($E24-$E19-$E23)   )*100)</f>
        <v>7.2737034256858193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4363000</v>
      </c>
      <c r="C32" s="92"/>
      <c r="D32" s="92"/>
      <c r="E32" s="92">
        <f>$B32      +$C32      +$D32</f>
        <v>4363000</v>
      </c>
      <c r="F32" s="93">
        <v>4363000</v>
      </c>
      <c r="G32" s="94">
        <v>1091000</v>
      </c>
      <c r="H32" s="93">
        <v>1309000</v>
      </c>
      <c r="I32" s="94">
        <v>1309370</v>
      </c>
      <c r="J32" s="93"/>
      <c r="K32" s="94"/>
      <c r="L32" s="93"/>
      <c r="M32" s="94"/>
      <c r="N32" s="93"/>
      <c r="O32" s="94"/>
      <c r="P32" s="93">
        <f>$H32      +$J32      +$L32      +$N32</f>
        <v>1309000</v>
      </c>
      <c r="Q32" s="94">
        <f>$I32      +$K32      +$M32      +$O32</f>
        <v>1309370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30.002292000916803</v>
      </c>
      <c r="U32" s="50">
        <f>IF(($E32      =0),0,(($Q32      /$E32      )*100))</f>
        <v>30.010772404308959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4363000</v>
      </c>
      <c r="C33" s="95">
        <f>C32</f>
        <v>0</v>
      </c>
      <c r="D33" s="95"/>
      <c r="E33" s="95">
        <f>$B33      +$C33      +$D33</f>
        <v>4363000</v>
      </c>
      <c r="F33" s="96">
        <f t="shared" ref="F33:O33" si="17">F32</f>
        <v>4363000</v>
      </c>
      <c r="G33" s="97">
        <f t="shared" si="17"/>
        <v>1091000</v>
      </c>
      <c r="H33" s="96">
        <f t="shared" si="17"/>
        <v>1309000</v>
      </c>
      <c r="I33" s="97">
        <f t="shared" si="17"/>
        <v>1309370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1309000</v>
      </c>
      <c r="Q33" s="97">
        <f>$I33      +$K33      +$M33      +$O33</f>
        <v>1309370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30.002292000916803</v>
      </c>
      <c r="U33" s="54">
        <f>IF($E33   =0,0,($Q33   /$E33   )*100)</f>
        <v>30.010772404308959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10000000</v>
      </c>
      <c r="C35" s="92"/>
      <c r="D35" s="92"/>
      <c r="E35" s="92">
        <f t="shared" ref="E35:E40" si="18">$B35      +$C35      +$D35</f>
        <v>10000000</v>
      </c>
      <c r="F35" s="93">
        <v>10000000</v>
      </c>
      <c r="G35" s="94">
        <v>3500000</v>
      </c>
      <c r="H35" s="93">
        <v>409000</v>
      </c>
      <c r="I35" s="94">
        <v>409039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409000</v>
      </c>
      <c r="Q35" s="94">
        <f t="shared" ref="Q35:Q40" si="20">$I35      +$K35      +$M35      +$O35</f>
        <v>409039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4.09</v>
      </c>
      <c r="U35" s="50">
        <f t="shared" ref="U35:U39" si="24">IF(($E35      =0),0,(($Q35      /$E35      )*100))</f>
        <v>4.0903900000000002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10000000</v>
      </c>
      <c r="C40" s="95">
        <f>SUM(C35:C39)</f>
        <v>0</v>
      </c>
      <c r="D40" s="95"/>
      <c r="E40" s="95">
        <f t="shared" si="18"/>
        <v>10000000</v>
      </c>
      <c r="F40" s="96">
        <f t="shared" ref="F40:O40" si="25">SUM(F35:F39)</f>
        <v>10000000</v>
      </c>
      <c r="G40" s="97">
        <f t="shared" si="25"/>
        <v>3500000</v>
      </c>
      <c r="H40" s="96">
        <f t="shared" si="25"/>
        <v>409000</v>
      </c>
      <c r="I40" s="97">
        <f t="shared" si="25"/>
        <v>409039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409000</v>
      </c>
      <c r="Q40" s="97">
        <f t="shared" si="20"/>
        <v>409039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4.09</v>
      </c>
      <c r="U40" s="54">
        <f>IF((+$E35+$E38) =0,0,(Q40   /(+$E35+$E38) )*100)</f>
        <v>4.0903900000000002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305310000</v>
      </c>
      <c r="C43" s="92"/>
      <c r="D43" s="92"/>
      <c r="E43" s="92">
        <f t="shared" si="26"/>
        <v>305310000</v>
      </c>
      <c r="F43" s="93">
        <v>305310000</v>
      </c>
      <c r="G43" s="94">
        <v>9100000</v>
      </c>
      <c r="H43" s="93">
        <v>5540000</v>
      </c>
      <c r="I43" s="94">
        <v>5539531</v>
      </c>
      <c r="J43" s="93"/>
      <c r="K43" s="94"/>
      <c r="L43" s="93"/>
      <c r="M43" s="94"/>
      <c r="N43" s="93"/>
      <c r="O43" s="94"/>
      <c r="P43" s="93">
        <f t="shared" si="27"/>
        <v>5540000</v>
      </c>
      <c r="Q43" s="94">
        <f t="shared" si="28"/>
        <v>5539531</v>
      </c>
      <c r="R43" s="48">
        <f t="shared" si="29"/>
        <v>0</v>
      </c>
      <c r="S43" s="49">
        <f t="shared" si="30"/>
        <v>0</v>
      </c>
      <c r="T43" s="48">
        <f t="shared" si="31"/>
        <v>1.8145491467688579</v>
      </c>
      <c r="U43" s="50">
        <f t="shared" si="32"/>
        <v>1.8143955324096819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16000000</v>
      </c>
      <c r="C51" s="92"/>
      <c r="D51" s="92"/>
      <c r="E51" s="92">
        <f t="shared" si="26"/>
        <v>16000000</v>
      </c>
      <c r="F51" s="93">
        <v>16000000</v>
      </c>
      <c r="G51" s="94">
        <v>2587000</v>
      </c>
      <c r="H51" s="93">
        <v>1405000</v>
      </c>
      <c r="I51" s="94">
        <v>1223590</v>
      </c>
      <c r="J51" s="93"/>
      <c r="K51" s="94"/>
      <c r="L51" s="93"/>
      <c r="M51" s="94"/>
      <c r="N51" s="93"/>
      <c r="O51" s="94"/>
      <c r="P51" s="93">
        <f t="shared" si="27"/>
        <v>1405000</v>
      </c>
      <c r="Q51" s="94">
        <f t="shared" si="28"/>
        <v>1223590</v>
      </c>
      <c r="R51" s="48">
        <f t="shared" si="29"/>
        <v>0</v>
      </c>
      <c r="S51" s="49">
        <f t="shared" si="30"/>
        <v>0</v>
      </c>
      <c r="T51" s="48">
        <f t="shared" si="31"/>
        <v>8.78125</v>
      </c>
      <c r="U51" s="50">
        <f t="shared" si="32"/>
        <v>7.6474374999999997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321310000</v>
      </c>
      <c r="C53" s="95">
        <f>SUM(C42:C52)</f>
        <v>0</v>
      </c>
      <c r="D53" s="95"/>
      <c r="E53" s="95">
        <f t="shared" si="26"/>
        <v>321310000</v>
      </c>
      <c r="F53" s="96">
        <f t="shared" ref="F53:O53" si="33">SUM(F42:F52)</f>
        <v>321310000</v>
      </c>
      <c r="G53" s="97">
        <f t="shared" si="33"/>
        <v>11687000</v>
      </c>
      <c r="H53" s="96">
        <f t="shared" si="33"/>
        <v>6945000</v>
      </c>
      <c r="I53" s="97">
        <f t="shared" si="33"/>
        <v>6763121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6945000</v>
      </c>
      <c r="Q53" s="97">
        <f t="shared" si="28"/>
        <v>6763121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2.16146400672248</v>
      </c>
      <c r="U53" s="54">
        <f>IF((+$E43+$E45+$E47+$E48+$E51) =0,0,(Q53   /(+$E43+$E45+$E47+$E48+$E51) )*100)</f>
        <v>2.1048585478198625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405839000</v>
      </c>
      <c r="C67" s="104">
        <f>SUM(C9:C14,C17:C23,C26:C29,C32,C35:C39,C42:C52,C55:C58,C61:C65)</f>
        <v>0</v>
      </c>
      <c r="D67" s="104"/>
      <c r="E67" s="104">
        <f t="shared" si="35"/>
        <v>405839000</v>
      </c>
      <c r="F67" s="105">
        <f t="shared" ref="F67:O67" si="43">SUM(F9:F14,F17:F23,F26:F29,F32,F35:F39,F42:F52,F55:F58,F61:F65)</f>
        <v>405839000</v>
      </c>
      <c r="G67" s="106">
        <f t="shared" si="43"/>
        <v>41274000</v>
      </c>
      <c r="H67" s="105">
        <f t="shared" si="43"/>
        <v>13148000</v>
      </c>
      <c r="I67" s="106">
        <f t="shared" si="43"/>
        <v>12967338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13148000</v>
      </c>
      <c r="Q67" s="106">
        <f t="shared" si="37"/>
        <v>12967338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3.2397083572549703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3.1951926749277422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405839000</v>
      </c>
      <c r="C72" s="104">
        <f>SUM(C9:C14,C17:C23,C26:C29,C32,C35:C39,C42:C52,C55:C58,C61:C65,C69)</f>
        <v>0</v>
      </c>
      <c r="D72" s="104"/>
      <c r="E72" s="104">
        <f>$B72      +$C72      +$D72</f>
        <v>405839000</v>
      </c>
      <c r="F72" s="105">
        <f t="shared" ref="F72:O72" si="46">SUM(F9:F14,F17:F23,F26:F29,F32,F35:F39,F42:F52,F55:F58,F61:F65,F69)</f>
        <v>405839000</v>
      </c>
      <c r="G72" s="106">
        <f t="shared" si="46"/>
        <v>41274000</v>
      </c>
      <c r="H72" s="105">
        <f t="shared" si="46"/>
        <v>13148000</v>
      </c>
      <c r="I72" s="106">
        <f t="shared" si="46"/>
        <v>12967338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13148000</v>
      </c>
      <c r="Q72" s="106">
        <f>$I72      +$K72      +$M72      +$O72</f>
        <v>12967338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3.2397083572549703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3.1951926749277422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DzuVgtDBl+yJEoWltpFFxxaxf9VLaoAEeWlf1dFKOpc3nuh/13f4P1RgqZMwCq5FsSnHjx7IbcHmpuYewAkoZg==" saltValue="uf/ZpHjlGQEKkUZDVFij4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/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59410000</v>
      </c>
      <c r="C17" s="92"/>
      <c r="D17" s="92"/>
      <c r="E17" s="92">
        <f t="shared" ref="E17:E24" si="8">$B17      +$C17      +$D17</f>
        <v>59410000</v>
      </c>
      <c r="F17" s="93">
        <v>59410000</v>
      </c>
      <c r="G17" s="94">
        <v>24000000</v>
      </c>
      <c r="H17" s="93">
        <v>8403000</v>
      </c>
      <c r="I17" s="94">
        <v>8403144</v>
      </c>
      <c r="J17" s="93"/>
      <c r="K17" s="94"/>
      <c r="L17" s="93"/>
      <c r="M17" s="94"/>
      <c r="N17" s="93"/>
      <c r="O17" s="94"/>
      <c r="P17" s="93">
        <f t="shared" ref="P17:P24" si="9">$H17      +$J17      +$L17      +$N17</f>
        <v>8403000</v>
      </c>
      <c r="Q17" s="94">
        <f t="shared" ref="Q17:Q24" si="10">$I17      +$K17      +$M17      +$O17</f>
        <v>8403144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14.144083487628345</v>
      </c>
      <c r="U17" s="50">
        <f t="shared" ref="U17:U23" si="14">IF(($E17      =0),0,(($Q17      /$E17      )*100))</f>
        <v>14.144325871065478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59410000</v>
      </c>
      <c r="C24" s="95">
        <f>SUM(C17:C23)</f>
        <v>0</v>
      </c>
      <c r="D24" s="95"/>
      <c r="E24" s="95">
        <f t="shared" si="8"/>
        <v>59410000</v>
      </c>
      <c r="F24" s="96">
        <f t="shared" ref="F24:O24" si="15">SUM(F17:F23)</f>
        <v>59410000</v>
      </c>
      <c r="G24" s="97">
        <f t="shared" si="15"/>
        <v>24000000</v>
      </c>
      <c r="H24" s="96">
        <f t="shared" si="15"/>
        <v>8403000</v>
      </c>
      <c r="I24" s="97">
        <f t="shared" si="15"/>
        <v>8403144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8403000</v>
      </c>
      <c r="Q24" s="97">
        <f t="shared" si="10"/>
        <v>8403144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14.144083487628345</v>
      </c>
      <c r="U24" s="54">
        <f>IF(($E24-$E19-$E23)   =0,0,($Q24   /($E24-$E19-$E23)   )*100)</f>
        <v>14.144325871065478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4786000</v>
      </c>
      <c r="C32" s="92"/>
      <c r="D32" s="92"/>
      <c r="E32" s="92">
        <f>$B32      +$C32      +$D32</f>
        <v>4786000</v>
      </c>
      <c r="F32" s="93">
        <v>4786000</v>
      </c>
      <c r="G32" s="94">
        <v>1197000</v>
      </c>
      <c r="H32" s="93">
        <v>690000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690000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14.417049728374426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4786000</v>
      </c>
      <c r="C33" s="95">
        <f>C32</f>
        <v>0</v>
      </c>
      <c r="D33" s="95"/>
      <c r="E33" s="95">
        <f>$B33      +$C33      +$D33</f>
        <v>4786000</v>
      </c>
      <c r="F33" s="96">
        <f t="shared" ref="F33:O33" si="17">F32</f>
        <v>4786000</v>
      </c>
      <c r="G33" s="97">
        <f t="shared" si="17"/>
        <v>1197000</v>
      </c>
      <c r="H33" s="96">
        <f t="shared" si="17"/>
        <v>690000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690000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14.417049728374426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22750000</v>
      </c>
      <c r="C35" s="92"/>
      <c r="D35" s="92"/>
      <c r="E35" s="92">
        <f t="shared" ref="E35:E40" si="18">$B35      +$C35      +$D35</f>
        <v>22750000</v>
      </c>
      <c r="F35" s="93">
        <v>22750000</v>
      </c>
      <c r="G35" s="94">
        <v>6000000</v>
      </c>
      <c r="H35" s="93">
        <v>3668000</v>
      </c>
      <c r="I35" s="94">
        <v>1146895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3668000</v>
      </c>
      <c r="Q35" s="94">
        <f t="shared" ref="Q35:Q40" si="20">$I35      +$K35      +$M35      +$O35</f>
        <v>1146895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16.123076923076923</v>
      </c>
      <c r="U35" s="50">
        <f t="shared" ref="U35:U39" si="24">IF(($E35      =0),0,(($Q35      /$E35      )*100))</f>
        <v>5.0412967032967035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123000</v>
      </c>
      <c r="C36" s="92"/>
      <c r="D36" s="92"/>
      <c r="E36" s="92">
        <f t="shared" si="18"/>
        <v>123000</v>
      </c>
      <c r="F36" s="93">
        <v>123000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22873000</v>
      </c>
      <c r="C40" s="95">
        <f>SUM(C35:C39)</f>
        <v>0</v>
      </c>
      <c r="D40" s="95"/>
      <c r="E40" s="95">
        <f t="shared" si="18"/>
        <v>22873000</v>
      </c>
      <c r="F40" s="96">
        <f t="shared" ref="F40:O40" si="25">SUM(F35:F39)</f>
        <v>22873000</v>
      </c>
      <c r="G40" s="97">
        <f t="shared" si="25"/>
        <v>6000000</v>
      </c>
      <c r="H40" s="96">
        <f t="shared" si="25"/>
        <v>3668000</v>
      </c>
      <c r="I40" s="97">
        <f t="shared" si="25"/>
        <v>1146895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3668000</v>
      </c>
      <c r="Q40" s="97">
        <f t="shared" si="20"/>
        <v>1146895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16.123076923076923</v>
      </c>
      <c r="U40" s="54">
        <f>IF((+$E35+$E38) =0,0,(Q40   /(+$E35+$E38) )*100)</f>
        <v>5.0412967032967035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88619000</v>
      </c>
      <c r="C67" s="104">
        <f>SUM(C9:C14,C17:C23,C26:C29,C32,C35:C39,C42:C52,C55:C58,C61:C65)</f>
        <v>0</v>
      </c>
      <c r="D67" s="104"/>
      <c r="E67" s="104">
        <f t="shared" si="35"/>
        <v>88619000</v>
      </c>
      <c r="F67" s="105">
        <f t="shared" ref="F67:O67" si="43">SUM(F9:F14,F17:F23,F26:F29,F32,F35:F39,F42:F52,F55:F58,F61:F65)</f>
        <v>88619000</v>
      </c>
      <c r="G67" s="106">
        <f t="shared" si="43"/>
        <v>32747000</v>
      </c>
      <c r="H67" s="105">
        <f t="shared" si="43"/>
        <v>12761000</v>
      </c>
      <c r="I67" s="106">
        <f t="shared" si="43"/>
        <v>9550039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12761000</v>
      </c>
      <c r="Q67" s="106">
        <f t="shared" si="37"/>
        <v>9550039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14.419860784668234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10.7914922708371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88619000</v>
      </c>
      <c r="C72" s="104">
        <f>SUM(C9:C14,C17:C23,C26:C29,C32,C35:C39,C42:C52,C55:C58,C61:C65,C69)</f>
        <v>0</v>
      </c>
      <c r="D72" s="104"/>
      <c r="E72" s="104">
        <f>$B72      +$C72      +$D72</f>
        <v>88619000</v>
      </c>
      <c r="F72" s="105">
        <f t="shared" ref="F72:O72" si="46">SUM(F9:F14,F17:F23,F26:F29,F32,F35:F39,F42:F52,F55:F58,F61:F65,F69)</f>
        <v>88619000</v>
      </c>
      <c r="G72" s="106">
        <f t="shared" si="46"/>
        <v>32747000</v>
      </c>
      <c r="H72" s="105">
        <f t="shared" si="46"/>
        <v>12761000</v>
      </c>
      <c r="I72" s="106">
        <f t="shared" si="46"/>
        <v>9550039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12761000</v>
      </c>
      <c r="Q72" s="106">
        <f>$I72      +$K72      +$M72      +$O72</f>
        <v>9550039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14.419860784668234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10.7914922708371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SmVv8CqCUTosVqJiECbQYtl30ozQu+bGCnWhO0KTvsIV7KDDDcA/UsUAoIRuq/uEnhJTsvmPle/8L27AqxrWUQ==" saltValue="YN85F+Ebcbv4JfzROu2Ub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94000</v>
      </c>
      <c r="I10" s="94">
        <v>93404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94000</v>
      </c>
      <c r="Q10" s="94">
        <f t="shared" ref="Q10:Q15" si="2">$I10      +$K10      +$M10      +$O10</f>
        <v>93404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6.064516129032258</v>
      </c>
      <c r="U10" s="50">
        <f t="shared" ref="U10:U14" si="6">IF(($E10      =0),0,(($Q10      /$E10      )*100))</f>
        <v>6.0260645161290327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94000</v>
      </c>
      <c r="I15" s="97">
        <f t="shared" si="7"/>
        <v>93404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94000</v>
      </c>
      <c r="Q15" s="97">
        <f t="shared" si="2"/>
        <v>93404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6.064516129032258</v>
      </c>
      <c r="U15" s="54">
        <f>IF((SUM($E9:$E13))=0,0,(Q15/(SUM($E9:$E13))*100))</f>
        <v>6.0260645161290327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5072000</v>
      </c>
      <c r="C32" s="92"/>
      <c r="D32" s="92"/>
      <c r="E32" s="92">
        <f>$B32      +$C32      +$D32</f>
        <v>5072000</v>
      </c>
      <c r="F32" s="93">
        <v>5072000</v>
      </c>
      <c r="G32" s="94">
        <v>1268000</v>
      </c>
      <c r="H32" s="93">
        <v>1268000</v>
      </c>
      <c r="I32" s="94">
        <v>1268000</v>
      </c>
      <c r="J32" s="93"/>
      <c r="K32" s="94"/>
      <c r="L32" s="93"/>
      <c r="M32" s="94"/>
      <c r="N32" s="93"/>
      <c r="O32" s="94"/>
      <c r="P32" s="93">
        <f>$H32      +$J32      +$L32      +$N32</f>
        <v>1268000</v>
      </c>
      <c r="Q32" s="94">
        <f>$I32      +$K32      +$M32      +$O32</f>
        <v>1268000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</v>
      </c>
      <c r="U32" s="50">
        <f>IF(($E32      =0),0,(($Q32      /$E32      )*100))</f>
        <v>25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5072000</v>
      </c>
      <c r="C33" s="95">
        <f>C32</f>
        <v>0</v>
      </c>
      <c r="D33" s="95"/>
      <c r="E33" s="95">
        <f>$B33      +$C33      +$D33</f>
        <v>5072000</v>
      </c>
      <c r="F33" s="96">
        <f t="shared" ref="F33:O33" si="17">F32</f>
        <v>5072000</v>
      </c>
      <c r="G33" s="97">
        <f t="shared" si="17"/>
        <v>1268000</v>
      </c>
      <c r="H33" s="96">
        <f t="shared" si="17"/>
        <v>1268000</v>
      </c>
      <c r="I33" s="97">
        <f t="shared" si="17"/>
        <v>1268000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1268000</v>
      </c>
      <c r="Q33" s="97">
        <f>$I33      +$K33      +$M33      +$O33</f>
        <v>1268000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</v>
      </c>
      <c r="U33" s="54">
        <f>IF($E33   =0,0,($Q33   /$E33   )*100)</f>
        <v>25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20238000</v>
      </c>
      <c r="C35" s="92"/>
      <c r="D35" s="92"/>
      <c r="E35" s="92">
        <f t="shared" ref="E35:E40" si="18">$B35      +$C35      +$D35</f>
        <v>20238000</v>
      </c>
      <c r="F35" s="93">
        <v>20238000</v>
      </c>
      <c r="G35" s="94">
        <v>4500000</v>
      </c>
      <c r="H35" s="93">
        <v>1272000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1272000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6.2852060480284617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5796000</v>
      </c>
      <c r="C36" s="92"/>
      <c r="D36" s="92"/>
      <c r="E36" s="92">
        <f t="shared" si="18"/>
        <v>5796000</v>
      </c>
      <c r="F36" s="93">
        <v>5796000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30034000</v>
      </c>
      <c r="C40" s="95">
        <f>SUM(C35:C39)</f>
        <v>0</v>
      </c>
      <c r="D40" s="95"/>
      <c r="E40" s="95">
        <f t="shared" si="18"/>
        <v>30034000</v>
      </c>
      <c r="F40" s="96">
        <f t="shared" ref="F40:O40" si="25">SUM(F35:F39)</f>
        <v>30034000</v>
      </c>
      <c r="G40" s="97">
        <f t="shared" si="25"/>
        <v>4500000</v>
      </c>
      <c r="H40" s="96">
        <f t="shared" si="25"/>
        <v>1272000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1272000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5.2479577522897927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36656000</v>
      </c>
      <c r="C67" s="104">
        <f>SUM(C9:C14,C17:C23,C26:C29,C32,C35:C39,C42:C52,C55:C58,C61:C65)</f>
        <v>0</v>
      </c>
      <c r="D67" s="104"/>
      <c r="E67" s="104">
        <f t="shared" si="35"/>
        <v>36656000</v>
      </c>
      <c r="F67" s="105">
        <f t="shared" ref="F67:O67" si="43">SUM(F9:F14,F17:F23,F26:F29,F32,F35:F39,F42:F52,F55:F58,F61:F65)</f>
        <v>36656000</v>
      </c>
      <c r="G67" s="106">
        <f t="shared" si="43"/>
        <v>7318000</v>
      </c>
      <c r="H67" s="105">
        <f t="shared" si="43"/>
        <v>2634000</v>
      </c>
      <c r="I67" s="106">
        <f t="shared" si="43"/>
        <v>1361404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2634000</v>
      </c>
      <c r="Q67" s="106">
        <f t="shared" si="37"/>
        <v>1361404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8.5353208036292934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4.4115489306545692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40609000</v>
      </c>
      <c r="C69" s="92"/>
      <c r="D69" s="92"/>
      <c r="E69" s="92">
        <f>$B69      +$C69      +$D69</f>
        <v>40609000</v>
      </c>
      <c r="F69" s="93">
        <v>40609000</v>
      </c>
      <c r="G69" s="94">
        <v>16500000</v>
      </c>
      <c r="H69" s="93">
        <v>6953000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6953000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17.121820286143468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40609000</v>
      </c>
      <c r="C70" s="101">
        <f>C69</f>
        <v>0</v>
      </c>
      <c r="D70" s="101"/>
      <c r="E70" s="101">
        <f>$B70      +$C70      +$D70</f>
        <v>40609000</v>
      </c>
      <c r="F70" s="102">
        <f t="shared" ref="F70:O70" si="44">F69</f>
        <v>40609000</v>
      </c>
      <c r="G70" s="103">
        <f t="shared" si="44"/>
        <v>16500000</v>
      </c>
      <c r="H70" s="102">
        <f t="shared" si="44"/>
        <v>6953000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6953000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17.121820286143468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40609000</v>
      </c>
      <c r="C71" s="104">
        <f>C69</f>
        <v>0</v>
      </c>
      <c r="D71" s="104"/>
      <c r="E71" s="104">
        <f>$B71      +$C71      +$D71</f>
        <v>40609000</v>
      </c>
      <c r="F71" s="105">
        <f t="shared" ref="F71:O71" si="45">F69</f>
        <v>40609000</v>
      </c>
      <c r="G71" s="106">
        <f t="shared" si="45"/>
        <v>16500000</v>
      </c>
      <c r="H71" s="105">
        <f t="shared" si="45"/>
        <v>6953000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6953000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17.121820286143468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77265000</v>
      </c>
      <c r="C72" s="104">
        <f>SUM(C9:C14,C17:C23,C26:C29,C32,C35:C39,C42:C52,C55:C58,C61:C65,C69)</f>
        <v>0</v>
      </c>
      <c r="D72" s="104"/>
      <c r="E72" s="104">
        <f>$B72      +$C72      +$D72</f>
        <v>77265000</v>
      </c>
      <c r="F72" s="105">
        <f t="shared" ref="F72:O72" si="46">SUM(F9:F14,F17:F23,F26:F29,F32,F35:F39,F42:F52,F55:F58,F61:F65,F69)</f>
        <v>77265000</v>
      </c>
      <c r="G72" s="106">
        <f t="shared" si="46"/>
        <v>23818000</v>
      </c>
      <c r="H72" s="105">
        <f t="shared" si="46"/>
        <v>9587000</v>
      </c>
      <c r="I72" s="106">
        <f t="shared" si="46"/>
        <v>1361404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9587000</v>
      </c>
      <c r="Q72" s="106">
        <f>$I72      +$K72      +$M72      +$O72</f>
        <v>1361404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13.414207558521877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1.9048874337125186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JyytbfNl0Km3hcVNvbZa28UliZhh9FO/1fFTjelnIS+T4S1Kew+4rlYj9nEWUmKMbPy+e/24vSUDCST707qWA==" saltValue="pOQT/RpqHwYxkOJ+V4NNY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268000</v>
      </c>
      <c r="I10" s="94">
        <v>177171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268000</v>
      </c>
      <c r="Q10" s="94">
        <f t="shared" ref="Q10:Q15" si="2">$I10      +$K10      +$M10      +$O10</f>
        <v>177171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17.290322580645164</v>
      </c>
      <c r="U10" s="50">
        <f t="shared" ref="U10:U14" si="6">IF(($E10      =0),0,(($Q10      /$E10      )*100))</f>
        <v>11.430387096774194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9272000</v>
      </c>
      <c r="C13" s="92"/>
      <c r="D13" s="92"/>
      <c r="E13" s="92">
        <f t="shared" si="0"/>
        <v>9272000</v>
      </c>
      <c r="F13" s="93">
        <v>9272000</v>
      </c>
      <c r="G13" s="94">
        <v>9272000</v>
      </c>
      <c r="H13" s="93">
        <v>68000</v>
      </c>
      <c r="I13" s="94">
        <v>1612817</v>
      </c>
      <c r="J13" s="93"/>
      <c r="K13" s="94"/>
      <c r="L13" s="93"/>
      <c r="M13" s="94"/>
      <c r="N13" s="93"/>
      <c r="O13" s="94"/>
      <c r="P13" s="93">
        <f t="shared" si="1"/>
        <v>68000</v>
      </c>
      <c r="Q13" s="94">
        <f t="shared" si="2"/>
        <v>1612817</v>
      </c>
      <c r="R13" s="48">
        <f t="shared" si="3"/>
        <v>0</v>
      </c>
      <c r="S13" s="49">
        <f t="shared" si="4"/>
        <v>0</v>
      </c>
      <c r="T13" s="48">
        <f t="shared" si="5"/>
        <v>0.73339085418464189</v>
      </c>
      <c r="U13" s="50">
        <f t="shared" si="6"/>
        <v>17.394488783433996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10922000</v>
      </c>
      <c r="C15" s="95">
        <f>SUM(C9:C14)</f>
        <v>0</v>
      </c>
      <c r="D15" s="95"/>
      <c r="E15" s="95">
        <f t="shared" si="0"/>
        <v>10922000</v>
      </c>
      <c r="F15" s="96">
        <f t="shared" ref="F15:O15" si="7">SUM(F9:F14)</f>
        <v>10922000</v>
      </c>
      <c r="G15" s="97">
        <f t="shared" si="7"/>
        <v>10822000</v>
      </c>
      <c r="H15" s="96">
        <f t="shared" si="7"/>
        <v>336000</v>
      </c>
      <c r="I15" s="97">
        <f t="shared" si="7"/>
        <v>1789988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336000</v>
      </c>
      <c r="Q15" s="97">
        <f t="shared" si="2"/>
        <v>1789988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3.1047865459249677</v>
      </c>
      <c r="U15" s="54">
        <f>IF((SUM($E9:$E13))=0,0,(Q15/(SUM($E9:$E13))*100))</f>
        <v>16.540269820735539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3362000</v>
      </c>
      <c r="C32" s="92"/>
      <c r="D32" s="92"/>
      <c r="E32" s="92">
        <f>$B32      +$C32      +$D32</f>
        <v>3362000</v>
      </c>
      <c r="F32" s="93">
        <v>3362000</v>
      </c>
      <c r="G32" s="94">
        <v>841000</v>
      </c>
      <c r="H32" s="93">
        <v>874000</v>
      </c>
      <c r="I32" s="94">
        <v>925835</v>
      </c>
      <c r="J32" s="93"/>
      <c r="K32" s="94"/>
      <c r="L32" s="93"/>
      <c r="M32" s="94"/>
      <c r="N32" s="93"/>
      <c r="O32" s="94"/>
      <c r="P32" s="93">
        <f>$H32      +$J32      +$L32      +$N32</f>
        <v>874000</v>
      </c>
      <c r="Q32" s="94">
        <f>$I32      +$K32      +$M32      +$O32</f>
        <v>925835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25.996430696014279</v>
      </c>
      <c r="U32" s="50">
        <f>IF(($E32      =0),0,(($Q32      /$E32      )*100))</f>
        <v>27.538221296847116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3362000</v>
      </c>
      <c r="C33" s="95">
        <f>C32</f>
        <v>0</v>
      </c>
      <c r="D33" s="95"/>
      <c r="E33" s="95">
        <f>$B33      +$C33      +$D33</f>
        <v>3362000</v>
      </c>
      <c r="F33" s="96">
        <f t="shared" ref="F33:O33" si="17">F32</f>
        <v>3362000</v>
      </c>
      <c r="G33" s="97">
        <f t="shared" si="17"/>
        <v>841000</v>
      </c>
      <c r="H33" s="96">
        <f t="shared" si="17"/>
        <v>874000</v>
      </c>
      <c r="I33" s="97">
        <f t="shared" si="17"/>
        <v>925835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874000</v>
      </c>
      <c r="Q33" s="97">
        <f>$I33      +$K33      +$M33      +$O33</f>
        <v>925835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25.996430696014279</v>
      </c>
      <c r="U33" s="54">
        <f>IF($E33   =0,0,($Q33   /$E33   )*100)</f>
        <v>27.538221296847116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460000</v>
      </c>
      <c r="C35" s="92"/>
      <c r="D35" s="92"/>
      <c r="E35" s="92">
        <f t="shared" ref="E35:E40" si="18">$B35      +$C35      +$D35</f>
        <v>460000</v>
      </c>
      <c r="F35" s="93">
        <v>460000</v>
      </c>
      <c r="G35" s="94">
        <v>460000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460000</v>
      </c>
      <c r="C40" s="95">
        <f>SUM(C35:C39)</f>
        <v>0</v>
      </c>
      <c r="D40" s="95"/>
      <c r="E40" s="95">
        <f t="shared" si="18"/>
        <v>460000</v>
      </c>
      <c r="F40" s="96">
        <f t="shared" ref="F40:O40" si="25">SUM(F35:F39)</f>
        <v>460000</v>
      </c>
      <c r="G40" s="97">
        <f t="shared" si="25"/>
        <v>460000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14744000</v>
      </c>
      <c r="C67" s="104">
        <f>SUM(C9:C14,C17:C23,C26:C29,C32,C35:C39,C42:C52,C55:C58,C61:C65)</f>
        <v>0</v>
      </c>
      <c r="D67" s="104"/>
      <c r="E67" s="104">
        <f t="shared" si="35"/>
        <v>14744000</v>
      </c>
      <c r="F67" s="105">
        <f t="shared" ref="F67:O67" si="43">SUM(F9:F14,F17:F23,F26:F29,F32,F35:F39,F42:F52,F55:F58,F61:F65)</f>
        <v>14744000</v>
      </c>
      <c r="G67" s="106">
        <f t="shared" si="43"/>
        <v>12123000</v>
      </c>
      <c r="H67" s="105">
        <f t="shared" si="43"/>
        <v>1210000</v>
      </c>
      <c r="I67" s="106">
        <f t="shared" si="43"/>
        <v>2715823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1210000</v>
      </c>
      <c r="Q67" s="106">
        <f t="shared" si="37"/>
        <v>2715823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8.2627697350450688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18.545636438131659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25533000</v>
      </c>
      <c r="C69" s="92"/>
      <c r="D69" s="92"/>
      <c r="E69" s="92">
        <f>$B69      +$C69      +$D69</f>
        <v>25533000</v>
      </c>
      <c r="F69" s="93">
        <v>22533000</v>
      </c>
      <c r="G69" s="94">
        <v>15000000</v>
      </c>
      <c r="H69" s="93">
        <v>10469000</v>
      </c>
      <c r="I69" s="94">
        <v>10469578</v>
      </c>
      <c r="J69" s="93"/>
      <c r="K69" s="94"/>
      <c r="L69" s="93"/>
      <c r="M69" s="94"/>
      <c r="N69" s="93"/>
      <c r="O69" s="94"/>
      <c r="P69" s="93">
        <f>$H69      +$J69      +$L69      +$N69</f>
        <v>10469000</v>
      </c>
      <c r="Q69" s="94">
        <f>$I69      +$K69      +$M69      +$O69</f>
        <v>10469578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41.001840755101242</v>
      </c>
      <c r="U69" s="50">
        <f>IF(($E69      =0),0,(($Q69      /$E69      )*100))</f>
        <v>41.004104492225743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25533000</v>
      </c>
      <c r="C70" s="101">
        <f>C69</f>
        <v>0</v>
      </c>
      <c r="D70" s="101"/>
      <c r="E70" s="101">
        <f>$B70      +$C70      +$D70</f>
        <v>25533000</v>
      </c>
      <c r="F70" s="102">
        <f t="shared" ref="F70:O70" si="44">F69</f>
        <v>22533000</v>
      </c>
      <c r="G70" s="103">
        <f t="shared" si="44"/>
        <v>15000000</v>
      </c>
      <c r="H70" s="102">
        <f t="shared" si="44"/>
        <v>10469000</v>
      </c>
      <c r="I70" s="103">
        <f t="shared" si="44"/>
        <v>10469578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10469000</v>
      </c>
      <c r="Q70" s="103">
        <f>$I70      +$K70      +$M70      +$O70</f>
        <v>10469578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41.001840755101242</v>
      </c>
      <c r="U70" s="59">
        <f>IF($E70   =0,0,($Q70   /$E70 )*100)</f>
        <v>41.004104492225743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25533000</v>
      </c>
      <c r="C71" s="104">
        <f>C69</f>
        <v>0</v>
      </c>
      <c r="D71" s="104"/>
      <c r="E71" s="104">
        <f>$B71      +$C71      +$D71</f>
        <v>25533000</v>
      </c>
      <c r="F71" s="105">
        <f t="shared" ref="F71:O71" si="45">F69</f>
        <v>22533000</v>
      </c>
      <c r="G71" s="106">
        <f t="shared" si="45"/>
        <v>15000000</v>
      </c>
      <c r="H71" s="105">
        <f t="shared" si="45"/>
        <v>10469000</v>
      </c>
      <c r="I71" s="106">
        <f t="shared" si="45"/>
        <v>10469578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10469000</v>
      </c>
      <c r="Q71" s="106">
        <f>$I71      +$K71      +$M71      +$O71</f>
        <v>10469578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41.001840755101242</v>
      </c>
      <c r="U71" s="65">
        <f>IF($E71   =0,0,($Q71   /$E71   )*100)</f>
        <v>41.004104492225743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40277000</v>
      </c>
      <c r="C72" s="104">
        <f>SUM(C9:C14,C17:C23,C26:C29,C32,C35:C39,C42:C52,C55:C58,C61:C65,C69)</f>
        <v>0</v>
      </c>
      <c r="D72" s="104"/>
      <c r="E72" s="104">
        <f>$B72      +$C72      +$D72</f>
        <v>40277000</v>
      </c>
      <c r="F72" s="105">
        <f t="shared" ref="F72:O72" si="46">SUM(F9:F14,F17:F23,F26:F29,F32,F35:F39,F42:F52,F55:F58,F61:F65,F69)</f>
        <v>37277000</v>
      </c>
      <c r="G72" s="106">
        <f t="shared" si="46"/>
        <v>27123000</v>
      </c>
      <c r="H72" s="105">
        <f t="shared" si="46"/>
        <v>11679000</v>
      </c>
      <c r="I72" s="106">
        <f t="shared" si="46"/>
        <v>13185401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11679000</v>
      </c>
      <c r="Q72" s="106">
        <f>$I72      +$K72      +$M72      +$O72</f>
        <v>13185401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29.068870249147523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32.818281603902733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nExjmnyYDHuxXyCad8gqEsd8mPsv6JrMhxt952vwQZ/3KREMCtQzSrmqyhZY1gq574B70lJR0hLD553p6BJ5mw==" saltValue="YAcfeV//GKLyYHItZXtt4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555000</v>
      </c>
      <c r="I10" s="94">
        <v>296200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555000</v>
      </c>
      <c r="Q10" s="94">
        <f t="shared" ref="Q10:Q15" si="2">$I10      +$K10      +$M10      +$O10</f>
        <v>296200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32.647058823529413</v>
      </c>
      <c r="U10" s="50">
        <f t="shared" ref="U10:U14" si="6">IF(($E10      =0),0,(($Q10      /$E10      )*100))</f>
        <v>17.423529411764708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555000</v>
      </c>
      <c r="I15" s="97">
        <f t="shared" si="7"/>
        <v>296200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555000</v>
      </c>
      <c r="Q15" s="97">
        <f t="shared" si="2"/>
        <v>296200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32.647058823529413</v>
      </c>
      <c r="U15" s="54">
        <f>IF((SUM($E9:$E13))=0,0,(Q15/(SUM($E9:$E13))*100))</f>
        <v>17.423529411764708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1684000</v>
      </c>
      <c r="C32" s="92"/>
      <c r="D32" s="92"/>
      <c r="E32" s="92">
        <f>$B32      +$C32      +$D32</f>
        <v>1684000</v>
      </c>
      <c r="F32" s="93">
        <v>1684000</v>
      </c>
      <c r="G32" s="94">
        <v>421000</v>
      </c>
      <c r="H32" s="93">
        <v>362000</v>
      </c>
      <c r="I32" s="94">
        <v>221075</v>
      </c>
      <c r="J32" s="93"/>
      <c r="K32" s="94"/>
      <c r="L32" s="93"/>
      <c r="M32" s="94"/>
      <c r="N32" s="93"/>
      <c r="O32" s="94"/>
      <c r="P32" s="93">
        <f>$H32      +$J32      +$L32      +$N32</f>
        <v>362000</v>
      </c>
      <c r="Q32" s="94">
        <f>$I32      +$K32      +$M32      +$O32</f>
        <v>221075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21.49643705463183</v>
      </c>
      <c r="U32" s="50">
        <f>IF(($E32      =0),0,(($Q32      /$E32      )*100))</f>
        <v>13.127969121140143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1684000</v>
      </c>
      <c r="C33" s="95">
        <f>C32</f>
        <v>0</v>
      </c>
      <c r="D33" s="95"/>
      <c r="E33" s="95">
        <f>$B33      +$C33      +$D33</f>
        <v>1684000</v>
      </c>
      <c r="F33" s="96">
        <f t="shared" ref="F33:O33" si="17">F32</f>
        <v>1684000</v>
      </c>
      <c r="G33" s="97">
        <f t="shared" si="17"/>
        <v>421000</v>
      </c>
      <c r="H33" s="96">
        <f t="shared" si="17"/>
        <v>362000</v>
      </c>
      <c r="I33" s="97">
        <f t="shared" si="17"/>
        <v>221075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362000</v>
      </c>
      <c r="Q33" s="97">
        <f>$I33      +$K33      +$M33      +$O33</f>
        <v>221075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21.49643705463183</v>
      </c>
      <c r="U33" s="54">
        <f>IF($E33   =0,0,($Q33   /$E33   )*100)</f>
        <v>13.127969121140143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1883000</v>
      </c>
      <c r="C36" s="92"/>
      <c r="D36" s="92"/>
      <c r="E36" s="92">
        <f t="shared" si="18"/>
        <v>1883000</v>
      </c>
      <c r="F36" s="93">
        <v>1883000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5883000</v>
      </c>
      <c r="C40" s="95">
        <f>SUM(C35:C39)</f>
        <v>0</v>
      </c>
      <c r="D40" s="95"/>
      <c r="E40" s="95">
        <f t="shared" si="18"/>
        <v>5883000</v>
      </c>
      <c r="F40" s="96">
        <f t="shared" ref="F40:O40" si="25">SUM(F35:F39)</f>
        <v>5883000</v>
      </c>
      <c r="G40" s="97">
        <f t="shared" si="25"/>
        <v>2000000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10700000</v>
      </c>
      <c r="C51" s="92"/>
      <c r="D51" s="92"/>
      <c r="E51" s="92">
        <f t="shared" si="26"/>
        <v>10700000</v>
      </c>
      <c r="F51" s="93">
        <v>10700000</v>
      </c>
      <c r="G51" s="94">
        <v>1000000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10700000</v>
      </c>
      <c r="C53" s="95">
        <f>SUM(C42:C52)</f>
        <v>0</v>
      </c>
      <c r="D53" s="95"/>
      <c r="E53" s="95">
        <f t="shared" si="26"/>
        <v>10700000</v>
      </c>
      <c r="F53" s="96">
        <f t="shared" ref="F53:O53" si="33">SUM(F42:F52)</f>
        <v>10700000</v>
      </c>
      <c r="G53" s="97">
        <f t="shared" si="33"/>
        <v>1000000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19967000</v>
      </c>
      <c r="C67" s="104">
        <f>SUM(C9:C14,C17:C23,C26:C29,C32,C35:C39,C42:C52,C55:C58,C61:C65)</f>
        <v>0</v>
      </c>
      <c r="D67" s="104"/>
      <c r="E67" s="104">
        <f t="shared" si="35"/>
        <v>19967000</v>
      </c>
      <c r="F67" s="105">
        <f t="shared" ref="F67:O67" si="43">SUM(F9:F14,F17:F23,F26:F29,F32,F35:F39,F42:F52,F55:F58,F61:F65)</f>
        <v>19967000</v>
      </c>
      <c r="G67" s="106">
        <f t="shared" si="43"/>
        <v>5121000</v>
      </c>
      <c r="H67" s="105">
        <f t="shared" si="43"/>
        <v>917000</v>
      </c>
      <c r="I67" s="106">
        <f t="shared" si="43"/>
        <v>517275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917000</v>
      </c>
      <c r="Q67" s="106">
        <f t="shared" si="37"/>
        <v>517275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5.0707808007078086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2.8604014598540144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30909000</v>
      </c>
      <c r="C69" s="92"/>
      <c r="D69" s="92"/>
      <c r="E69" s="92">
        <f>$B69      +$C69      +$D69</f>
        <v>30909000</v>
      </c>
      <c r="F69" s="93">
        <v>30909000</v>
      </c>
      <c r="G69" s="94">
        <v>12796000</v>
      </c>
      <c r="H69" s="93">
        <v>1491000</v>
      </c>
      <c r="I69" s="94">
        <v>1531317</v>
      </c>
      <c r="J69" s="93"/>
      <c r="K69" s="94"/>
      <c r="L69" s="93"/>
      <c r="M69" s="94"/>
      <c r="N69" s="93"/>
      <c r="O69" s="94"/>
      <c r="P69" s="93">
        <f>$H69      +$J69      +$L69      +$N69</f>
        <v>1491000</v>
      </c>
      <c r="Q69" s="94">
        <f>$I69      +$K69      +$M69      +$O69</f>
        <v>1531317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4.8238377171697566</v>
      </c>
      <c r="U69" s="50">
        <f>IF(($E69      =0),0,(($Q69      /$E69      )*100))</f>
        <v>4.9542754537513352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30909000</v>
      </c>
      <c r="C70" s="101">
        <f>C69</f>
        <v>0</v>
      </c>
      <c r="D70" s="101"/>
      <c r="E70" s="101">
        <f>$B70      +$C70      +$D70</f>
        <v>30909000</v>
      </c>
      <c r="F70" s="102">
        <f t="shared" ref="F70:O70" si="44">F69</f>
        <v>30909000</v>
      </c>
      <c r="G70" s="103">
        <f t="shared" si="44"/>
        <v>12796000</v>
      </c>
      <c r="H70" s="102">
        <f t="shared" si="44"/>
        <v>1491000</v>
      </c>
      <c r="I70" s="103">
        <f t="shared" si="44"/>
        <v>1531317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1491000</v>
      </c>
      <c r="Q70" s="103">
        <f>$I70      +$K70      +$M70      +$O70</f>
        <v>1531317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4.8238377171697566</v>
      </c>
      <c r="U70" s="59">
        <f>IF($E70   =0,0,($Q70   /$E70 )*100)</f>
        <v>4.9542754537513352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30909000</v>
      </c>
      <c r="C71" s="104">
        <f>C69</f>
        <v>0</v>
      </c>
      <c r="D71" s="104"/>
      <c r="E71" s="104">
        <f>$B71      +$C71      +$D71</f>
        <v>30909000</v>
      </c>
      <c r="F71" s="105">
        <f t="shared" ref="F71:O71" si="45">F69</f>
        <v>30909000</v>
      </c>
      <c r="G71" s="106">
        <f t="shared" si="45"/>
        <v>12796000</v>
      </c>
      <c r="H71" s="105">
        <f t="shared" si="45"/>
        <v>1491000</v>
      </c>
      <c r="I71" s="106">
        <f t="shared" si="45"/>
        <v>1531317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1491000</v>
      </c>
      <c r="Q71" s="106">
        <f>$I71      +$K71      +$M71      +$O71</f>
        <v>1531317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4.8238377171697566</v>
      </c>
      <c r="U71" s="65">
        <f>IF($E71   =0,0,($Q71   /$E71   )*100)</f>
        <v>4.9542754537513352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50876000</v>
      </c>
      <c r="C72" s="104">
        <f>SUM(C9:C14,C17:C23,C26:C29,C32,C35:C39,C42:C52,C55:C58,C61:C65,C69)</f>
        <v>0</v>
      </c>
      <c r="D72" s="104"/>
      <c r="E72" s="104">
        <f>$B72      +$C72      +$D72</f>
        <v>50876000</v>
      </c>
      <c r="F72" s="105">
        <f t="shared" ref="F72:O72" si="46">SUM(F9:F14,F17:F23,F26:F29,F32,F35:F39,F42:F52,F55:F58,F61:F65,F69)</f>
        <v>50876000</v>
      </c>
      <c r="G72" s="106">
        <f t="shared" si="46"/>
        <v>17917000</v>
      </c>
      <c r="H72" s="105">
        <f t="shared" si="46"/>
        <v>2408000</v>
      </c>
      <c r="I72" s="106">
        <f t="shared" si="46"/>
        <v>2048592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2408000</v>
      </c>
      <c r="Q72" s="106">
        <f>$I72      +$K72      +$M72      +$O72</f>
        <v>2048592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4.9149878554079152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4.1813973424774966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QUKpd3Pa72tsRmJDIFq1g6tgHRp5nJRoDCyWh4zetUerjqGywonFfUUR0ZXsE6o8qiCwjsbfAGGDdp+i6iZkQ==" saltValue="sCddeCdSIepDgyqjU2hjK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8000</v>
      </c>
      <c r="I10" s="94">
        <v>25251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8000</v>
      </c>
      <c r="Q10" s="94">
        <f t="shared" ref="Q10:Q15" si="2">$I10      +$K10      +$M10      +$O10</f>
        <v>25251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0.5161290322580645</v>
      </c>
      <c r="U10" s="50">
        <f t="shared" ref="U10:U14" si="6">IF(($E10      =0),0,(($Q10      /$E10      )*100))</f>
        <v>1.6290967741935485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8000</v>
      </c>
      <c r="I15" s="97">
        <f t="shared" si="7"/>
        <v>25251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8000</v>
      </c>
      <c r="Q15" s="97">
        <f t="shared" si="2"/>
        <v>25251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0.5161290322580645</v>
      </c>
      <c r="U15" s="54">
        <f>IF((SUM($E9:$E13))=0,0,(Q15/(SUM($E9:$E13))*100))</f>
        <v>1.6290967741935485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3565000</v>
      </c>
      <c r="C32" s="92"/>
      <c r="D32" s="92"/>
      <c r="E32" s="92">
        <f>$B32      +$C32      +$D32</f>
        <v>3565000</v>
      </c>
      <c r="F32" s="93">
        <v>3565000</v>
      </c>
      <c r="G32" s="94">
        <v>892000</v>
      </c>
      <c r="H32" s="93">
        <v>686000</v>
      </c>
      <c r="I32" s="94">
        <v>686218</v>
      </c>
      <c r="J32" s="93"/>
      <c r="K32" s="94"/>
      <c r="L32" s="93"/>
      <c r="M32" s="94"/>
      <c r="N32" s="93"/>
      <c r="O32" s="94"/>
      <c r="P32" s="93">
        <f>$H32      +$J32      +$L32      +$N32</f>
        <v>686000</v>
      </c>
      <c r="Q32" s="94">
        <f>$I32      +$K32      +$M32      +$O32</f>
        <v>686218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19.242636746143056</v>
      </c>
      <c r="U32" s="50">
        <f>IF(($E32      =0),0,(($Q32      /$E32      )*100))</f>
        <v>19.24875175315568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3565000</v>
      </c>
      <c r="C33" s="95">
        <f>C32</f>
        <v>0</v>
      </c>
      <c r="D33" s="95"/>
      <c r="E33" s="95">
        <f>$B33      +$C33      +$D33</f>
        <v>3565000</v>
      </c>
      <c r="F33" s="96">
        <f t="shared" ref="F33:O33" si="17">F32</f>
        <v>3565000</v>
      </c>
      <c r="G33" s="97">
        <f t="shared" si="17"/>
        <v>892000</v>
      </c>
      <c r="H33" s="96">
        <f t="shared" si="17"/>
        <v>686000</v>
      </c>
      <c r="I33" s="97">
        <f t="shared" si="17"/>
        <v>686218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686000</v>
      </c>
      <c r="Q33" s="97">
        <f>$I33      +$K33      +$M33      +$O33</f>
        <v>686218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19.242636746143056</v>
      </c>
      <c r="U33" s="54">
        <f>IF($E33   =0,0,($Q33   /$E33   )*100)</f>
        <v>19.24875175315568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24380000</v>
      </c>
      <c r="C35" s="92"/>
      <c r="D35" s="92"/>
      <c r="E35" s="92">
        <f t="shared" ref="E35:E40" si="18">$B35      +$C35      +$D35</f>
        <v>24380000</v>
      </c>
      <c r="F35" s="93">
        <v>24380000</v>
      </c>
      <c r="G35" s="94">
        <v>8000000</v>
      </c>
      <c r="H35" s="93">
        <v>8000000</v>
      </c>
      <c r="I35" s="94">
        <v>775325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8000000</v>
      </c>
      <c r="Q35" s="94">
        <f t="shared" ref="Q35:Q40" si="20">$I35      +$K35      +$M35      +$O35</f>
        <v>775325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32.813781788351108</v>
      </c>
      <c r="U35" s="50">
        <f t="shared" ref="U35:U39" si="24">IF(($E35      =0),0,(($Q35      /$E35      )*100))</f>
        <v>3.1801681706316658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4200000</v>
      </c>
      <c r="C38" s="92"/>
      <c r="D38" s="92"/>
      <c r="E38" s="92">
        <f t="shared" si="18"/>
        <v>4200000</v>
      </c>
      <c r="F38" s="93">
        <v>4200000</v>
      </c>
      <c r="G38" s="94">
        <v>1000000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28580000</v>
      </c>
      <c r="C40" s="95">
        <f>SUM(C35:C39)</f>
        <v>0</v>
      </c>
      <c r="D40" s="95"/>
      <c r="E40" s="95">
        <f t="shared" si="18"/>
        <v>28580000</v>
      </c>
      <c r="F40" s="96">
        <f t="shared" ref="F40:O40" si="25">SUM(F35:F39)</f>
        <v>28580000</v>
      </c>
      <c r="G40" s="97">
        <f t="shared" si="25"/>
        <v>9000000</v>
      </c>
      <c r="H40" s="96">
        <f t="shared" si="25"/>
        <v>8000000</v>
      </c>
      <c r="I40" s="97">
        <f t="shared" si="25"/>
        <v>775325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8000000</v>
      </c>
      <c r="Q40" s="97">
        <f t="shared" si="20"/>
        <v>775325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27.991602519244225</v>
      </c>
      <c r="U40" s="54">
        <f>IF((+$E35+$E38) =0,0,(Q40   /(+$E35+$E38) )*100)</f>
        <v>2.7128236529041287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500000</v>
      </c>
      <c r="H51" s="93">
        <v>220000</v>
      </c>
      <c r="I51" s="94"/>
      <c r="J51" s="93"/>
      <c r="K51" s="94"/>
      <c r="L51" s="93"/>
      <c r="M51" s="94"/>
      <c r="N51" s="93"/>
      <c r="O51" s="94"/>
      <c r="P51" s="93">
        <f t="shared" si="27"/>
        <v>220000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4.3999999999999995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</v>
      </c>
      <c r="H53" s="96">
        <f t="shared" si="33"/>
        <v>220000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220000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4.3999999999999995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38695000</v>
      </c>
      <c r="C67" s="104">
        <f>SUM(C9:C14,C17:C23,C26:C29,C32,C35:C39,C42:C52,C55:C58,C61:C65)</f>
        <v>0</v>
      </c>
      <c r="D67" s="104"/>
      <c r="E67" s="104">
        <f t="shared" si="35"/>
        <v>38695000</v>
      </c>
      <c r="F67" s="105">
        <f t="shared" ref="F67:O67" si="43">SUM(F9:F14,F17:F23,F26:F29,F32,F35:F39,F42:F52,F55:F58,F61:F65)</f>
        <v>38695000</v>
      </c>
      <c r="G67" s="106">
        <f t="shared" si="43"/>
        <v>11942000</v>
      </c>
      <c r="H67" s="105">
        <f t="shared" si="43"/>
        <v>8914000</v>
      </c>
      <c r="I67" s="106">
        <f t="shared" si="43"/>
        <v>1486794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8914000</v>
      </c>
      <c r="Q67" s="106">
        <f t="shared" si="37"/>
        <v>1486794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23.036568032045484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3.8423413877761985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25565000</v>
      </c>
      <c r="C69" s="92"/>
      <c r="D69" s="92"/>
      <c r="E69" s="92">
        <f>$B69      +$C69      +$D69</f>
        <v>25565000</v>
      </c>
      <c r="F69" s="93">
        <v>25565000</v>
      </c>
      <c r="G69" s="94">
        <v>10252000</v>
      </c>
      <c r="H69" s="93">
        <v>841000</v>
      </c>
      <c r="I69" s="94">
        <v>754421</v>
      </c>
      <c r="J69" s="93"/>
      <c r="K69" s="94"/>
      <c r="L69" s="93"/>
      <c r="M69" s="94"/>
      <c r="N69" s="93"/>
      <c r="O69" s="94"/>
      <c r="P69" s="93">
        <f>$H69      +$J69      +$L69      +$N69</f>
        <v>841000</v>
      </c>
      <c r="Q69" s="94">
        <f>$I69      +$K69      +$M69      +$O69</f>
        <v>754421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3.2896538235869355</v>
      </c>
      <c r="U69" s="50">
        <f>IF(($E69      =0),0,(($Q69      /$E69      )*100))</f>
        <v>2.9509915900645414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25565000</v>
      </c>
      <c r="C70" s="101">
        <f>C69</f>
        <v>0</v>
      </c>
      <c r="D70" s="101"/>
      <c r="E70" s="101">
        <f>$B70      +$C70      +$D70</f>
        <v>25565000</v>
      </c>
      <c r="F70" s="102">
        <f t="shared" ref="F70:O70" si="44">F69</f>
        <v>25565000</v>
      </c>
      <c r="G70" s="103">
        <f t="shared" si="44"/>
        <v>10252000</v>
      </c>
      <c r="H70" s="102">
        <f t="shared" si="44"/>
        <v>841000</v>
      </c>
      <c r="I70" s="103">
        <f t="shared" si="44"/>
        <v>754421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841000</v>
      </c>
      <c r="Q70" s="103">
        <f>$I70      +$K70      +$M70      +$O70</f>
        <v>754421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3.2896538235869355</v>
      </c>
      <c r="U70" s="59">
        <f>IF($E70   =0,0,($Q70   /$E70 )*100)</f>
        <v>2.9509915900645414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25565000</v>
      </c>
      <c r="C71" s="104">
        <f>C69</f>
        <v>0</v>
      </c>
      <c r="D71" s="104"/>
      <c r="E71" s="104">
        <f>$B71      +$C71      +$D71</f>
        <v>25565000</v>
      </c>
      <c r="F71" s="105">
        <f t="shared" ref="F71:O71" si="45">F69</f>
        <v>25565000</v>
      </c>
      <c r="G71" s="106">
        <f t="shared" si="45"/>
        <v>10252000</v>
      </c>
      <c r="H71" s="105">
        <f t="shared" si="45"/>
        <v>841000</v>
      </c>
      <c r="I71" s="106">
        <f t="shared" si="45"/>
        <v>754421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841000</v>
      </c>
      <c r="Q71" s="106">
        <f>$I71      +$K71      +$M71      +$O71</f>
        <v>754421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3.2896538235869355</v>
      </c>
      <c r="U71" s="65">
        <f>IF($E71   =0,0,($Q71   /$E71   )*100)</f>
        <v>2.9509915900645414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64260000</v>
      </c>
      <c r="C72" s="104">
        <f>SUM(C9:C14,C17:C23,C26:C29,C32,C35:C39,C42:C52,C55:C58,C61:C65,C69)</f>
        <v>0</v>
      </c>
      <c r="D72" s="104"/>
      <c r="E72" s="104">
        <f>$B72      +$C72      +$D72</f>
        <v>64260000</v>
      </c>
      <c r="F72" s="105">
        <f t="shared" ref="F72:O72" si="46">SUM(F9:F14,F17:F23,F26:F29,F32,F35:F39,F42:F52,F55:F58,F61:F65,F69)</f>
        <v>64260000</v>
      </c>
      <c r="G72" s="106">
        <f t="shared" si="46"/>
        <v>22194000</v>
      </c>
      <c r="H72" s="105">
        <f t="shared" si="46"/>
        <v>9755000</v>
      </c>
      <c r="I72" s="106">
        <f t="shared" si="46"/>
        <v>2241215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9755000</v>
      </c>
      <c r="Q72" s="106">
        <f>$I72      +$K72      +$M72      +$O72</f>
        <v>2241215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15.180516651104886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3.4877295362589482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3gOQGGGd/0lGI2D4JRNeREypNhqamHEq4P/zc6w7ka/mxkJ+Hca+InYy7/Nm9xL8ySLsXgfESBaGacDBZIIehQ==" saltValue="EKL3KhauLj8ngjivuyA7m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>
        <v>68877000</v>
      </c>
      <c r="C9" s="92"/>
      <c r="D9" s="92"/>
      <c r="E9" s="92">
        <f>$B9       +$C9       +$D9</f>
        <v>68877000</v>
      </c>
      <c r="F9" s="93">
        <v>68877000</v>
      </c>
      <c r="G9" s="94">
        <v>13775000</v>
      </c>
      <c r="H9" s="93">
        <v>20170000</v>
      </c>
      <c r="I9" s="94">
        <v>6713458</v>
      </c>
      <c r="J9" s="93"/>
      <c r="K9" s="94"/>
      <c r="L9" s="93"/>
      <c r="M9" s="94"/>
      <c r="N9" s="93"/>
      <c r="O9" s="94"/>
      <c r="P9" s="93">
        <f>$H9       +$J9       +$L9       +$N9</f>
        <v>20170000</v>
      </c>
      <c r="Q9" s="94">
        <f>$I9       +$K9       +$M9       +$O9</f>
        <v>6713458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29.284086124540849</v>
      </c>
      <c r="U9" s="50">
        <f>IF(($E9       =0),0,(($Q9       /$E9       )*100))</f>
        <v>9.7470244058248756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378000</v>
      </c>
      <c r="I10" s="94">
        <v>377080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378000</v>
      </c>
      <c r="Q10" s="94">
        <f t="shared" ref="Q10:Q15" si="2">$I10      +$K10      +$M10      +$O10</f>
        <v>377080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37.799999999999997</v>
      </c>
      <c r="U10" s="50">
        <f t="shared" ref="U10:U14" si="6">IF(($E10      =0),0,(($Q10      /$E10      )*100))</f>
        <v>37.708000000000006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9000000</v>
      </c>
      <c r="C11" s="92"/>
      <c r="D11" s="92"/>
      <c r="E11" s="92">
        <f t="shared" si="0"/>
        <v>9000000</v>
      </c>
      <c r="F11" s="93">
        <v>9000000</v>
      </c>
      <c r="G11" s="94">
        <v>5000000</v>
      </c>
      <c r="H11" s="93">
        <v>3542000</v>
      </c>
      <c r="I11" s="94">
        <v>2791244</v>
      </c>
      <c r="J11" s="93"/>
      <c r="K11" s="94"/>
      <c r="L11" s="93"/>
      <c r="M11" s="94"/>
      <c r="N11" s="93"/>
      <c r="O11" s="94"/>
      <c r="P11" s="93">
        <f t="shared" si="1"/>
        <v>3542000</v>
      </c>
      <c r="Q11" s="94">
        <f t="shared" si="2"/>
        <v>2791244</v>
      </c>
      <c r="R11" s="48">
        <f t="shared" si="3"/>
        <v>0</v>
      </c>
      <c r="S11" s="49">
        <f t="shared" si="4"/>
        <v>0</v>
      </c>
      <c r="T11" s="48">
        <f t="shared" si="5"/>
        <v>39.355555555555554</v>
      </c>
      <c r="U11" s="50">
        <f t="shared" si="6"/>
        <v>31.01382222222222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250890000</v>
      </c>
      <c r="C13" s="92"/>
      <c r="D13" s="92"/>
      <c r="E13" s="92">
        <f t="shared" si="0"/>
        <v>250890000</v>
      </c>
      <c r="F13" s="93">
        <v>250890000</v>
      </c>
      <c r="G13" s="94">
        <v>59378000</v>
      </c>
      <c r="H13" s="93">
        <v>28984000</v>
      </c>
      <c r="I13" s="94">
        <v>31440494</v>
      </c>
      <c r="J13" s="93"/>
      <c r="K13" s="94"/>
      <c r="L13" s="93"/>
      <c r="M13" s="94"/>
      <c r="N13" s="93"/>
      <c r="O13" s="94"/>
      <c r="P13" s="93">
        <f t="shared" si="1"/>
        <v>28984000</v>
      </c>
      <c r="Q13" s="94">
        <f t="shared" si="2"/>
        <v>31440494</v>
      </c>
      <c r="R13" s="48">
        <f t="shared" si="3"/>
        <v>0</v>
      </c>
      <c r="S13" s="49">
        <f t="shared" si="4"/>
        <v>0</v>
      </c>
      <c r="T13" s="48">
        <f t="shared" si="5"/>
        <v>11.552473195424289</v>
      </c>
      <c r="U13" s="50">
        <f t="shared" si="6"/>
        <v>12.531585156841643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2500000</v>
      </c>
      <c r="C14" s="92"/>
      <c r="D14" s="92"/>
      <c r="E14" s="92">
        <f t="shared" si="0"/>
        <v>2500000</v>
      </c>
      <c r="F14" s="93">
        <v>2500000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332267000</v>
      </c>
      <c r="C15" s="95">
        <f>SUM(C9:C14)</f>
        <v>0</v>
      </c>
      <c r="D15" s="95"/>
      <c r="E15" s="95">
        <f t="shared" si="0"/>
        <v>332267000</v>
      </c>
      <c r="F15" s="96">
        <f t="shared" ref="F15:O15" si="7">SUM(F9:F14)</f>
        <v>332267000</v>
      </c>
      <c r="G15" s="97">
        <f t="shared" si="7"/>
        <v>79153000</v>
      </c>
      <c r="H15" s="96">
        <f t="shared" si="7"/>
        <v>53074000</v>
      </c>
      <c r="I15" s="97">
        <f t="shared" si="7"/>
        <v>41322276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53074000</v>
      </c>
      <c r="Q15" s="97">
        <f t="shared" si="2"/>
        <v>41322276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16.09439392055603</v>
      </c>
      <c r="U15" s="54">
        <f>IF((SUM($E9:$E13))=0,0,(Q15/(SUM($E9:$E13))*100))</f>
        <v>12.530749286617521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1777845000</v>
      </c>
      <c r="C28" s="92"/>
      <c r="D28" s="92"/>
      <c r="E28" s="92">
        <f>$B28      +$C28      +$D28</f>
        <v>1777845000</v>
      </c>
      <c r="F28" s="93">
        <v>1777845000</v>
      </c>
      <c r="G28" s="94">
        <v>604467000</v>
      </c>
      <c r="H28" s="93">
        <v>254514000</v>
      </c>
      <c r="I28" s="94">
        <v>259003749</v>
      </c>
      <c r="J28" s="93"/>
      <c r="K28" s="94"/>
      <c r="L28" s="93"/>
      <c r="M28" s="94"/>
      <c r="N28" s="93"/>
      <c r="O28" s="94"/>
      <c r="P28" s="93">
        <f>$H28      +$J28      +$L28      +$N28</f>
        <v>254514000</v>
      </c>
      <c r="Q28" s="94">
        <f>$I28      +$K28      +$M28      +$O28</f>
        <v>259003749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14.315871181120965</v>
      </c>
      <c r="U28" s="50">
        <f>IF(($E28      =0),0,(($Q28      /$E28      )*100))</f>
        <v>14.568410013246375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1777845000</v>
      </c>
      <c r="C30" s="95">
        <f>SUM(C26:C29)</f>
        <v>0</v>
      </c>
      <c r="D30" s="95"/>
      <c r="E30" s="95">
        <f>$B30      +$C30      +$D30</f>
        <v>1777845000</v>
      </c>
      <c r="F30" s="96">
        <f t="shared" ref="F30:O30" si="16">SUM(F26:F29)</f>
        <v>1777845000</v>
      </c>
      <c r="G30" s="97">
        <f t="shared" si="16"/>
        <v>604467000</v>
      </c>
      <c r="H30" s="96">
        <f t="shared" si="16"/>
        <v>254514000</v>
      </c>
      <c r="I30" s="97">
        <f t="shared" si="16"/>
        <v>259003749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254514000</v>
      </c>
      <c r="Q30" s="97">
        <f>$I30      +$K30      +$M30      +$O30</f>
        <v>259003749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14.315871181120965</v>
      </c>
      <c r="U30" s="54">
        <f>IF($E30   =0,0,($Q30   /$E30   )*100)</f>
        <v>14.568410013246375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62588000</v>
      </c>
      <c r="C32" s="92"/>
      <c r="D32" s="92"/>
      <c r="E32" s="92">
        <f>$B32      +$C32      +$D32</f>
        <v>62588000</v>
      </c>
      <c r="F32" s="93">
        <v>62588000</v>
      </c>
      <c r="G32" s="94">
        <v>15647000</v>
      </c>
      <c r="H32" s="93">
        <v>26005000</v>
      </c>
      <c r="I32" s="94">
        <v>26004700</v>
      </c>
      <c r="J32" s="93"/>
      <c r="K32" s="94"/>
      <c r="L32" s="93"/>
      <c r="M32" s="94"/>
      <c r="N32" s="93"/>
      <c r="O32" s="94"/>
      <c r="P32" s="93">
        <f>$H32      +$J32      +$L32      +$N32</f>
        <v>26005000</v>
      </c>
      <c r="Q32" s="94">
        <f>$I32      +$K32      +$M32      +$O32</f>
        <v>26004700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41.549498306384606</v>
      </c>
      <c r="U32" s="50">
        <f>IF(($E32      =0),0,(($Q32      /$E32      )*100))</f>
        <v>41.549018981274365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62588000</v>
      </c>
      <c r="C33" s="95">
        <f>C32</f>
        <v>0</v>
      </c>
      <c r="D33" s="95"/>
      <c r="E33" s="95">
        <f>$B33      +$C33      +$D33</f>
        <v>62588000</v>
      </c>
      <c r="F33" s="96">
        <f t="shared" ref="F33:O33" si="17">F32</f>
        <v>62588000</v>
      </c>
      <c r="G33" s="97">
        <f t="shared" si="17"/>
        <v>15647000</v>
      </c>
      <c r="H33" s="96">
        <f t="shared" si="17"/>
        <v>26005000</v>
      </c>
      <c r="I33" s="97">
        <f t="shared" si="17"/>
        <v>26004700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26005000</v>
      </c>
      <c r="Q33" s="97">
        <f>$I33      +$K33      +$M33      +$O33</f>
        <v>26004700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41.549498306384606</v>
      </c>
      <c r="U33" s="54">
        <f>IF($E33   =0,0,($Q33   /$E33   )*100)</f>
        <v>41.549018981274365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62349000</v>
      </c>
      <c r="C36" s="92"/>
      <c r="D36" s="92"/>
      <c r="E36" s="92">
        <f t="shared" si="18"/>
        <v>62349000</v>
      </c>
      <c r="F36" s="93">
        <v>62349000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9000000</v>
      </c>
      <c r="C38" s="92"/>
      <c r="D38" s="92"/>
      <c r="E38" s="92">
        <f t="shared" si="18"/>
        <v>9000000</v>
      </c>
      <c r="F38" s="93">
        <v>9000000</v>
      </c>
      <c r="G38" s="94">
        <v>2000000</v>
      </c>
      <c r="H38" s="93"/>
      <c r="I38" s="94">
        <v>-1</v>
      </c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-1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-1.1111111111111112E-5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71349000</v>
      </c>
      <c r="C40" s="95">
        <f>SUM(C35:C39)</f>
        <v>0</v>
      </c>
      <c r="D40" s="95"/>
      <c r="E40" s="95">
        <f t="shared" si="18"/>
        <v>71349000</v>
      </c>
      <c r="F40" s="96">
        <f t="shared" ref="F40:O40" si="25">SUM(F35:F39)</f>
        <v>71349000</v>
      </c>
      <c r="G40" s="97">
        <f t="shared" si="25"/>
        <v>2000000</v>
      </c>
      <c r="H40" s="96">
        <f t="shared" si="25"/>
        <v>0</v>
      </c>
      <c r="I40" s="97">
        <f t="shared" si="25"/>
        <v>-1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-1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-1.1111111111111112E-5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>
        <v>573210000</v>
      </c>
      <c r="C65" s="92"/>
      <c r="D65" s="92"/>
      <c r="E65" s="92">
        <f t="shared" si="35"/>
        <v>573210000</v>
      </c>
      <c r="F65" s="93">
        <v>573210000</v>
      </c>
      <c r="G65" s="94">
        <v>95814000</v>
      </c>
      <c r="H65" s="93">
        <v>122611000</v>
      </c>
      <c r="I65" s="94">
        <v>71283739</v>
      </c>
      <c r="J65" s="93"/>
      <c r="K65" s="94"/>
      <c r="L65" s="93"/>
      <c r="M65" s="94"/>
      <c r="N65" s="93"/>
      <c r="O65" s="94"/>
      <c r="P65" s="93">
        <f t="shared" si="36"/>
        <v>122611000</v>
      </c>
      <c r="Q65" s="94">
        <f t="shared" si="37"/>
        <v>71283739</v>
      </c>
      <c r="R65" s="48">
        <f t="shared" si="38"/>
        <v>0</v>
      </c>
      <c r="S65" s="49">
        <f t="shared" si="39"/>
        <v>0</v>
      </c>
      <c r="T65" s="48">
        <f t="shared" si="40"/>
        <v>21.390240923919681</v>
      </c>
      <c r="U65" s="50">
        <f t="shared" si="41"/>
        <v>12.435885452103069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573210000</v>
      </c>
      <c r="C66" s="95">
        <f>SUM(C61:C65)</f>
        <v>0</v>
      </c>
      <c r="D66" s="95"/>
      <c r="E66" s="95">
        <f t="shared" si="35"/>
        <v>573210000</v>
      </c>
      <c r="F66" s="96">
        <f t="shared" ref="F66:O66" si="42">SUM(F61:F65)</f>
        <v>573210000</v>
      </c>
      <c r="G66" s="97">
        <f t="shared" si="42"/>
        <v>95814000</v>
      </c>
      <c r="H66" s="96">
        <f t="shared" si="42"/>
        <v>122611000</v>
      </c>
      <c r="I66" s="97">
        <f t="shared" si="42"/>
        <v>71283739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122611000</v>
      </c>
      <c r="Q66" s="97">
        <f t="shared" si="37"/>
        <v>71283739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21.390240923919681</v>
      </c>
      <c r="U66" s="54">
        <f>IF((+$E61+$E63+$E65) =0,0,(Q66  /(+$E61+$E63+$E65) )*100)</f>
        <v>12.435885452103069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2817259000</v>
      </c>
      <c r="C67" s="104">
        <f>SUM(C9:C14,C17:C23,C26:C29,C32,C35:C39,C42:C52,C55:C58,C61:C65)</f>
        <v>0</v>
      </c>
      <c r="D67" s="104"/>
      <c r="E67" s="104">
        <f t="shared" si="35"/>
        <v>2817259000</v>
      </c>
      <c r="F67" s="105">
        <f t="shared" ref="F67:O67" si="43">SUM(F9:F14,F17:F23,F26:F29,F32,F35:F39,F42:F52,F55:F58,F61:F65)</f>
        <v>2817259000</v>
      </c>
      <c r="G67" s="106">
        <f t="shared" si="43"/>
        <v>797081000</v>
      </c>
      <c r="H67" s="105">
        <f t="shared" si="43"/>
        <v>456204000</v>
      </c>
      <c r="I67" s="106">
        <f t="shared" si="43"/>
        <v>397614463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456204000</v>
      </c>
      <c r="Q67" s="106">
        <f t="shared" si="37"/>
        <v>397614463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16.574710889729364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14.446047754513316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2817259000</v>
      </c>
      <c r="C72" s="104">
        <f>SUM(C9:C14,C17:C23,C26:C29,C32,C35:C39,C42:C52,C55:C58,C61:C65,C69)</f>
        <v>0</v>
      </c>
      <c r="D72" s="104"/>
      <c r="E72" s="104">
        <f>$B72      +$C72      +$D72</f>
        <v>2817259000</v>
      </c>
      <c r="F72" s="105">
        <f t="shared" ref="F72:O72" si="46">SUM(F9:F14,F17:F23,F26:F29,F32,F35:F39,F42:F52,F55:F58,F61:F65,F69)</f>
        <v>2817259000</v>
      </c>
      <c r="G72" s="106">
        <f t="shared" si="46"/>
        <v>797081000</v>
      </c>
      <c r="H72" s="105">
        <f t="shared" si="46"/>
        <v>456204000</v>
      </c>
      <c r="I72" s="106">
        <f t="shared" si="46"/>
        <v>397614463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456204000</v>
      </c>
      <c r="Q72" s="106">
        <f>$I72      +$K72      +$M72      +$O72</f>
        <v>397614463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16.574710889729364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14.446047754513316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YpapuzShq3X8J6M1GBt/CD+0StRScHI0lpYfFggIfBzsujkJvJ2Nt2/KW17KIzY+Y4m69HVoxS6WWIPpFisPw==" saltValue="5hDchY0I6gLf027zoE2FS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129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402000</v>
      </c>
      <c r="I10" s="94">
        <v>404790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402000</v>
      </c>
      <c r="Q10" s="94">
        <f t="shared" ref="Q10:Q15" si="2">$I10      +$K10      +$M10      +$O10</f>
        <v>404790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25.93548387096774</v>
      </c>
      <c r="U10" s="50">
        <f t="shared" ref="U10:U14" si="6">IF(($E10      =0),0,(($Q10      /$E10      )*100))</f>
        <v>26.115483870967743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402000</v>
      </c>
      <c r="I15" s="97">
        <f t="shared" si="7"/>
        <v>404790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402000</v>
      </c>
      <c r="Q15" s="97">
        <f t="shared" si="2"/>
        <v>404790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25.93548387096774</v>
      </c>
      <c r="U15" s="54">
        <f>IF((SUM($E9:$E13))=0,0,(Q15/(SUM($E9:$E13))*100))</f>
        <v>26.115483870967743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2181000</v>
      </c>
      <c r="C32" s="92"/>
      <c r="D32" s="92"/>
      <c r="E32" s="92">
        <f>$B32      +$C32      +$D32</f>
        <v>2181000</v>
      </c>
      <c r="F32" s="93">
        <v>2181000</v>
      </c>
      <c r="G32" s="94">
        <v>546000</v>
      </c>
      <c r="H32" s="93">
        <v>371000</v>
      </c>
      <c r="I32" s="94">
        <v>371056</v>
      </c>
      <c r="J32" s="93"/>
      <c r="K32" s="94"/>
      <c r="L32" s="93"/>
      <c r="M32" s="94"/>
      <c r="N32" s="93"/>
      <c r="O32" s="94"/>
      <c r="P32" s="93">
        <f>$H32      +$J32      +$L32      +$N32</f>
        <v>371000</v>
      </c>
      <c r="Q32" s="94">
        <f>$I32      +$K32      +$M32      +$O32</f>
        <v>371056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17.010545621274645</v>
      </c>
      <c r="U32" s="50">
        <f>IF(($E32      =0),0,(($Q32      /$E32      )*100))</f>
        <v>17.013113250802384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2181000</v>
      </c>
      <c r="C33" s="95">
        <f>C32</f>
        <v>0</v>
      </c>
      <c r="D33" s="95"/>
      <c r="E33" s="95">
        <f>$B33      +$C33      +$D33</f>
        <v>2181000</v>
      </c>
      <c r="F33" s="96">
        <f t="shared" ref="F33:O33" si="17">F32</f>
        <v>2181000</v>
      </c>
      <c r="G33" s="97">
        <f t="shared" si="17"/>
        <v>546000</v>
      </c>
      <c r="H33" s="96">
        <f t="shared" si="17"/>
        <v>371000</v>
      </c>
      <c r="I33" s="97">
        <f t="shared" si="17"/>
        <v>371056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371000</v>
      </c>
      <c r="Q33" s="97">
        <f>$I33      +$K33      +$M33      +$O33</f>
        <v>371056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17.010545621274645</v>
      </c>
      <c r="U33" s="54">
        <f>IF($E33   =0,0,($Q33   /$E33   )*100)</f>
        <v>17.013113250802384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551000</v>
      </c>
      <c r="H51" s="93">
        <v>551000</v>
      </c>
      <c r="I51" s="94">
        <v>545381</v>
      </c>
      <c r="J51" s="93"/>
      <c r="K51" s="94"/>
      <c r="L51" s="93"/>
      <c r="M51" s="94"/>
      <c r="N51" s="93"/>
      <c r="O51" s="94"/>
      <c r="P51" s="93">
        <f t="shared" si="27"/>
        <v>551000</v>
      </c>
      <c r="Q51" s="94">
        <f t="shared" si="28"/>
        <v>545381</v>
      </c>
      <c r="R51" s="48">
        <f t="shared" si="29"/>
        <v>0</v>
      </c>
      <c r="S51" s="49">
        <f t="shared" si="30"/>
        <v>0</v>
      </c>
      <c r="T51" s="48">
        <f t="shared" si="31"/>
        <v>11.020000000000001</v>
      </c>
      <c r="U51" s="50">
        <f t="shared" si="32"/>
        <v>10.90762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551000</v>
      </c>
      <c r="H53" s="96">
        <f t="shared" si="33"/>
        <v>551000</v>
      </c>
      <c r="I53" s="97">
        <f t="shared" si="33"/>
        <v>545381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551000</v>
      </c>
      <c r="Q53" s="97">
        <f t="shared" si="28"/>
        <v>545381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11.020000000000001</v>
      </c>
      <c r="U53" s="54">
        <f>IF((+$E43+$E45+$E47+$E48+$E51) =0,0,(Q53   /(+$E43+$E45+$E47+$E48+$E51) )*100)</f>
        <v>10.90762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8731000</v>
      </c>
      <c r="C67" s="104">
        <f>SUM(C9:C14,C17:C23,C26:C29,C32,C35:C39,C42:C52,C55:C58,C61:C65)</f>
        <v>0</v>
      </c>
      <c r="D67" s="104"/>
      <c r="E67" s="104">
        <f t="shared" si="35"/>
        <v>8731000</v>
      </c>
      <c r="F67" s="105">
        <f t="shared" ref="F67:O67" si="43">SUM(F9:F14,F17:F23,F26:F29,F32,F35:F39,F42:F52,F55:F58,F61:F65)</f>
        <v>8731000</v>
      </c>
      <c r="G67" s="106">
        <f t="shared" si="43"/>
        <v>2647000</v>
      </c>
      <c r="H67" s="105">
        <f t="shared" si="43"/>
        <v>1324000</v>
      </c>
      <c r="I67" s="106">
        <f t="shared" si="43"/>
        <v>1321227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1324000</v>
      </c>
      <c r="Q67" s="106">
        <f t="shared" si="37"/>
        <v>1321227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15.164356889245218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15.132596495246823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12260000</v>
      </c>
      <c r="C69" s="92"/>
      <c r="D69" s="92"/>
      <c r="E69" s="92">
        <f>$B69      +$C69      +$D69</f>
        <v>12260000</v>
      </c>
      <c r="F69" s="93">
        <v>12260000</v>
      </c>
      <c r="G69" s="94">
        <v>6507000</v>
      </c>
      <c r="H69" s="93">
        <v>338000</v>
      </c>
      <c r="I69" s="94">
        <v>876335</v>
      </c>
      <c r="J69" s="93"/>
      <c r="K69" s="94"/>
      <c r="L69" s="93"/>
      <c r="M69" s="94"/>
      <c r="N69" s="93"/>
      <c r="O69" s="94"/>
      <c r="P69" s="93">
        <f>$H69      +$J69      +$L69      +$N69</f>
        <v>338000</v>
      </c>
      <c r="Q69" s="94">
        <f>$I69      +$K69      +$M69      +$O69</f>
        <v>876335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2.7569331158238173</v>
      </c>
      <c r="U69" s="50">
        <f>IF(($E69      =0),0,(($Q69      /$E69      )*100))</f>
        <v>7.1479200652528547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12260000</v>
      </c>
      <c r="C70" s="101">
        <f>C69</f>
        <v>0</v>
      </c>
      <c r="D70" s="101"/>
      <c r="E70" s="101">
        <f>$B70      +$C70      +$D70</f>
        <v>12260000</v>
      </c>
      <c r="F70" s="102">
        <f t="shared" ref="F70:O70" si="44">F69</f>
        <v>12260000</v>
      </c>
      <c r="G70" s="103">
        <f t="shared" si="44"/>
        <v>6507000</v>
      </c>
      <c r="H70" s="102">
        <f t="shared" si="44"/>
        <v>338000</v>
      </c>
      <c r="I70" s="103">
        <f t="shared" si="44"/>
        <v>876335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338000</v>
      </c>
      <c r="Q70" s="103">
        <f>$I70      +$K70      +$M70      +$O70</f>
        <v>876335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2.7569331158238173</v>
      </c>
      <c r="U70" s="59">
        <f>IF($E70   =0,0,($Q70   /$E70 )*100)</f>
        <v>7.1479200652528547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12260000</v>
      </c>
      <c r="C71" s="104">
        <f>C69</f>
        <v>0</v>
      </c>
      <c r="D71" s="104"/>
      <c r="E71" s="104">
        <f>$B71      +$C71      +$D71</f>
        <v>12260000</v>
      </c>
      <c r="F71" s="105">
        <f t="shared" ref="F71:O71" si="45">F69</f>
        <v>12260000</v>
      </c>
      <c r="G71" s="106">
        <f t="shared" si="45"/>
        <v>6507000</v>
      </c>
      <c r="H71" s="105">
        <f t="shared" si="45"/>
        <v>338000</v>
      </c>
      <c r="I71" s="106">
        <f t="shared" si="45"/>
        <v>876335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338000</v>
      </c>
      <c r="Q71" s="106">
        <f>$I71      +$K71      +$M71      +$O71</f>
        <v>876335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2.7569331158238173</v>
      </c>
      <c r="U71" s="65">
        <f>IF($E71   =0,0,($Q71   /$E71   )*100)</f>
        <v>7.1479200652528547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20991000</v>
      </c>
      <c r="C72" s="104">
        <f>SUM(C9:C14,C17:C23,C26:C29,C32,C35:C39,C42:C52,C55:C58,C61:C65,C69)</f>
        <v>0</v>
      </c>
      <c r="D72" s="104"/>
      <c r="E72" s="104">
        <f>$B72      +$C72      +$D72</f>
        <v>20991000</v>
      </c>
      <c r="F72" s="105">
        <f t="shared" ref="F72:O72" si="46">SUM(F9:F14,F17:F23,F26:F29,F32,F35:F39,F42:F52,F55:F58,F61:F65,F69)</f>
        <v>20991000</v>
      </c>
      <c r="G72" s="106">
        <f t="shared" si="46"/>
        <v>9154000</v>
      </c>
      <c r="H72" s="105">
        <f t="shared" si="46"/>
        <v>1662000</v>
      </c>
      <c r="I72" s="106">
        <f t="shared" si="46"/>
        <v>2197562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1662000</v>
      </c>
      <c r="Q72" s="106">
        <f>$I72      +$K72      +$M72      +$O72</f>
        <v>2197562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7.9176790052879813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10.469067695679101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wddZkEFXiVj4IrOrbBPCtnBwG4Y32cx6pHMUCSU2lVlj/2J4I9iGYy/ONSSxeu4vlgixbXBNvXamlWo/LZMZg==" saltValue="+q6diwnrKVvjvsC3HcSWD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1770000</v>
      </c>
      <c r="C10" s="92"/>
      <c r="D10" s="92"/>
      <c r="E10" s="92">
        <f t="shared" ref="E10:E15" si="0">$B10      +$C10      +$D10</f>
        <v>1770000</v>
      </c>
      <c r="F10" s="93">
        <v>1770000</v>
      </c>
      <c r="G10" s="94">
        <v>1770000</v>
      </c>
      <c r="H10" s="93">
        <v>50000</v>
      </c>
      <c r="I10" s="94">
        <v>48480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50000</v>
      </c>
      <c r="Q10" s="94">
        <f t="shared" ref="Q10:Q15" si="2">$I10      +$K10      +$M10      +$O10</f>
        <v>48480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2.8248587570621471</v>
      </c>
      <c r="U10" s="50">
        <f t="shared" ref="U10:U14" si="6">IF(($E10      =0),0,(($Q10      /$E10      )*100))</f>
        <v>2.7389830508474575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1770000</v>
      </c>
      <c r="C15" s="95">
        <f>SUM(C9:C14)</f>
        <v>0</v>
      </c>
      <c r="D15" s="95"/>
      <c r="E15" s="95">
        <f t="shared" si="0"/>
        <v>1770000</v>
      </c>
      <c r="F15" s="96">
        <f t="shared" ref="F15:O15" si="7">SUM(F9:F14)</f>
        <v>1770000</v>
      </c>
      <c r="G15" s="97">
        <f t="shared" si="7"/>
        <v>1770000</v>
      </c>
      <c r="H15" s="96">
        <f t="shared" si="7"/>
        <v>50000</v>
      </c>
      <c r="I15" s="97">
        <f t="shared" si="7"/>
        <v>48480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50000</v>
      </c>
      <c r="Q15" s="97">
        <f t="shared" si="2"/>
        <v>48480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2.8248587570621471</v>
      </c>
      <c r="U15" s="54">
        <f>IF((SUM($E9:$E13))=0,0,(Q15/(SUM($E9:$E13))*100))</f>
        <v>2.7389830508474575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1541000</v>
      </c>
      <c r="C32" s="92"/>
      <c r="D32" s="92"/>
      <c r="E32" s="92">
        <f>$B32      +$C32      +$D32</f>
        <v>1541000</v>
      </c>
      <c r="F32" s="93">
        <v>1541000</v>
      </c>
      <c r="G32" s="94">
        <v>386000</v>
      </c>
      <c r="H32" s="93">
        <v>330000</v>
      </c>
      <c r="I32" s="94">
        <v>329891</v>
      </c>
      <c r="J32" s="93"/>
      <c r="K32" s="94"/>
      <c r="L32" s="93"/>
      <c r="M32" s="94"/>
      <c r="N32" s="93"/>
      <c r="O32" s="94"/>
      <c r="P32" s="93">
        <f>$H32      +$J32      +$L32      +$N32</f>
        <v>330000</v>
      </c>
      <c r="Q32" s="94">
        <f>$I32      +$K32      +$M32      +$O32</f>
        <v>329891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21.414665801427642</v>
      </c>
      <c r="U32" s="50">
        <f>IF(($E32      =0),0,(($Q32      /$E32      )*100))</f>
        <v>21.407592472420507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1541000</v>
      </c>
      <c r="C33" s="95">
        <f>C32</f>
        <v>0</v>
      </c>
      <c r="D33" s="95"/>
      <c r="E33" s="95">
        <f>$B33      +$C33      +$D33</f>
        <v>1541000</v>
      </c>
      <c r="F33" s="96">
        <f t="shared" ref="F33:O33" si="17">F32</f>
        <v>1541000</v>
      </c>
      <c r="G33" s="97">
        <f t="shared" si="17"/>
        <v>386000</v>
      </c>
      <c r="H33" s="96">
        <f t="shared" si="17"/>
        <v>330000</v>
      </c>
      <c r="I33" s="97">
        <f t="shared" si="17"/>
        <v>329891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330000</v>
      </c>
      <c r="Q33" s="97">
        <f>$I33      +$K33      +$M33      +$O33</f>
        <v>329891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21.414665801427642</v>
      </c>
      <c r="U33" s="54">
        <f>IF($E33   =0,0,($Q33   /$E33   )*100)</f>
        <v>21.407592472420507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5893000</v>
      </c>
      <c r="C51" s="92"/>
      <c r="D51" s="92"/>
      <c r="E51" s="92">
        <f t="shared" si="26"/>
        <v>5893000</v>
      </c>
      <c r="F51" s="93">
        <v>5893000</v>
      </c>
      <c r="G51" s="94">
        <v>350000</v>
      </c>
      <c r="H51" s="93">
        <v>293000</v>
      </c>
      <c r="I51" s="94">
        <v>491163</v>
      </c>
      <c r="J51" s="93"/>
      <c r="K51" s="94"/>
      <c r="L51" s="93"/>
      <c r="M51" s="94"/>
      <c r="N51" s="93"/>
      <c r="O51" s="94"/>
      <c r="P51" s="93">
        <f t="shared" si="27"/>
        <v>293000</v>
      </c>
      <c r="Q51" s="94">
        <f t="shared" si="28"/>
        <v>491163</v>
      </c>
      <c r="R51" s="48">
        <f t="shared" si="29"/>
        <v>0</v>
      </c>
      <c r="S51" s="49">
        <f t="shared" si="30"/>
        <v>0</v>
      </c>
      <c r="T51" s="48">
        <f t="shared" si="31"/>
        <v>4.9720006787714235</v>
      </c>
      <c r="U51" s="50">
        <f t="shared" si="32"/>
        <v>8.3346852197522487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5893000</v>
      </c>
      <c r="C53" s="95">
        <f>SUM(C42:C52)</f>
        <v>0</v>
      </c>
      <c r="D53" s="95"/>
      <c r="E53" s="95">
        <f t="shared" si="26"/>
        <v>5893000</v>
      </c>
      <c r="F53" s="96">
        <f t="shared" ref="F53:O53" si="33">SUM(F42:F52)</f>
        <v>5893000</v>
      </c>
      <c r="G53" s="97">
        <f t="shared" si="33"/>
        <v>350000</v>
      </c>
      <c r="H53" s="96">
        <f t="shared" si="33"/>
        <v>293000</v>
      </c>
      <c r="I53" s="97">
        <f t="shared" si="33"/>
        <v>491163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293000</v>
      </c>
      <c r="Q53" s="97">
        <f t="shared" si="28"/>
        <v>491163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4.9720006787714235</v>
      </c>
      <c r="U53" s="54">
        <f>IF((+$E43+$E45+$E47+$E48+$E51) =0,0,(Q53   /(+$E43+$E45+$E47+$E48+$E51) )*100)</f>
        <v>8.3346852197522487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9204000</v>
      </c>
      <c r="C67" s="104">
        <f>SUM(C9:C14,C17:C23,C26:C29,C32,C35:C39,C42:C52,C55:C58,C61:C65)</f>
        <v>0</v>
      </c>
      <c r="D67" s="104"/>
      <c r="E67" s="104">
        <f t="shared" si="35"/>
        <v>9204000</v>
      </c>
      <c r="F67" s="105">
        <f t="shared" ref="F67:O67" si="43">SUM(F9:F14,F17:F23,F26:F29,F32,F35:F39,F42:F52,F55:F58,F61:F65)</f>
        <v>9204000</v>
      </c>
      <c r="G67" s="106">
        <f t="shared" si="43"/>
        <v>2506000</v>
      </c>
      <c r="H67" s="105">
        <f t="shared" si="43"/>
        <v>673000</v>
      </c>
      <c r="I67" s="106">
        <f t="shared" si="43"/>
        <v>869534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673000</v>
      </c>
      <c r="Q67" s="106">
        <f t="shared" si="37"/>
        <v>869534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7.3120382442416334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9.4473489787049107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13387000</v>
      </c>
      <c r="C69" s="92"/>
      <c r="D69" s="92"/>
      <c r="E69" s="92">
        <f>$B69      +$C69      +$D69</f>
        <v>13387000</v>
      </c>
      <c r="F69" s="93">
        <v>13387000</v>
      </c>
      <c r="G69" s="94">
        <v>3567000</v>
      </c>
      <c r="H69" s="93">
        <v>4381000</v>
      </c>
      <c r="I69" s="94">
        <v>4381812</v>
      </c>
      <c r="J69" s="93"/>
      <c r="K69" s="94"/>
      <c r="L69" s="93"/>
      <c r="M69" s="94"/>
      <c r="N69" s="93"/>
      <c r="O69" s="94"/>
      <c r="P69" s="93">
        <f>$H69      +$J69      +$L69      +$N69</f>
        <v>4381000</v>
      </c>
      <c r="Q69" s="94">
        <f>$I69      +$K69      +$M69      +$O69</f>
        <v>4381812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32.725778740569211</v>
      </c>
      <c r="U69" s="50">
        <f>IF(($E69      =0),0,(($Q69      /$E69      )*100))</f>
        <v>32.731844326585488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13387000</v>
      </c>
      <c r="C70" s="101">
        <f>C69</f>
        <v>0</v>
      </c>
      <c r="D70" s="101"/>
      <c r="E70" s="101">
        <f>$B70      +$C70      +$D70</f>
        <v>13387000</v>
      </c>
      <c r="F70" s="102">
        <f t="shared" ref="F70:O70" si="44">F69</f>
        <v>13387000</v>
      </c>
      <c r="G70" s="103">
        <f t="shared" si="44"/>
        <v>3567000</v>
      </c>
      <c r="H70" s="102">
        <f t="shared" si="44"/>
        <v>4381000</v>
      </c>
      <c r="I70" s="103">
        <f t="shared" si="44"/>
        <v>4381812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4381000</v>
      </c>
      <c r="Q70" s="103">
        <f>$I70      +$K70      +$M70      +$O70</f>
        <v>4381812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32.725778740569211</v>
      </c>
      <c r="U70" s="59">
        <f>IF($E70   =0,0,($Q70   /$E70 )*100)</f>
        <v>32.731844326585488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13387000</v>
      </c>
      <c r="C71" s="104">
        <f>C69</f>
        <v>0</v>
      </c>
      <c r="D71" s="104"/>
      <c r="E71" s="104">
        <f>$B71      +$C71      +$D71</f>
        <v>13387000</v>
      </c>
      <c r="F71" s="105">
        <f t="shared" ref="F71:O71" si="45">F69</f>
        <v>13387000</v>
      </c>
      <c r="G71" s="106">
        <f t="shared" si="45"/>
        <v>3567000</v>
      </c>
      <c r="H71" s="105">
        <f t="shared" si="45"/>
        <v>4381000</v>
      </c>
      <c r="I71" s="106">
        <f t="shared" si="45"/>
        <v>4381812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4381000</v>
      </c>
      <c r="Q71" s="106">
        <f>$I71      +$K71      +$M71      +$O71</f>
        <v>4381812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32.725778740569211</v>
      </c>
      <c r="U71" s="65">
        <f>IF($E71   =0,0,($Q71   /$E71   )*100)</f>
        <v>32.731844326585488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22591000</v>
      </c>
      <c r="C72" s="104">
        <f>SUM(C9:C14,C17:C23,C26:C29,C32,C35:C39,C42:C52,C55:C58,C61:C65,C69)</f>
        <v>0</v>
      </c>
      <c r="D72" s="104"/>
      <c r="E72" s="104">
        <f>$B72      +$C72      +$D72</f>
        <v>22591000</v>
      </c>
      <c r="F72" s="105">
        <f t="shared" ref="F72:O72" si="46">SUM(F9:F14,F17:F23,F26:F29,F32,F35:F39,F42:F52,F55:F58,F61:F65,F69)</f>
        <v>22591000</v>
      </c>
      <c r="G72" s="106">
        <f t="shared" si="46"/>
        <v>6073000</v>
      </c>
      <c r="H72" s="105">
        <f t="shared" si="46"/>
        <v>5054000</v>
      </c>
      <c r="I72" s="106">
        <f t="shared" si="46"/>
        <v>5251346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5054000</v>
      </c>
      <c r="Q72" s="106">
        <f>$I72      +$K72      +$M72      +$O72</f>
        <v>5251346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22.371740958788898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23.245301226152009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bqiOSkrcGq2l0dr0RPtIdIs6vS5NAEMhrl5vYo4bdrOCr+wu41E9AHm6PiHPVEPAU1IfNd8GhV4ICyG0BnVwPA==" saltValue="eGWnYr0/wWmTA+rx7EcIK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131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2932000</v>
      </c>
      <c r="C10" s="92"/>
      <c r="D10" s="92"/>
      <c r="E10" s="92">
        <f t="shared" ref="E10:E15" si="0">$B10      +$C10      +$D10</f>
        <v>2932000</v>
      </c>
      <c r="F10" s="93">
        <v>2932000</v>
      </c>
      <c r="G10" s="94">
        <v>2932000</v>
      </c>
      <c r="H10" s="93">
        <v>277000</v>
      </c>
      <c r="I10" s="94">
        <v>277090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277000</v>
      </c>
      <c r="Q10" s="94">
        <f t="shared" ref="Q10:Q15" si="2">$I10      +$K10      +$M10      +$O10</f>
        <v>277090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9.4474761255115958</v>
      </c>
      <c r="U10" s="50">
        <f t="shared" ref="U10:U14" si="6">IF(($E10      =0),0,(($Q10      /$E10      )*100))</f>
        <v>9.4505457025920876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2932000</v>
      </c>
      <c r="C15" s="95">
        <f>SUM(C9:C14)</f>
        <v>0</v>
      </c>
      <c r="D15" s="95"/>
      <c r="E15" s="95">
        <f t="shared" si="0"/>
        <v>2932000</v>
      </c>
      <c r="F15" s="96">
        <f t="shared" ref="F15:O15" si="7">SUM(F9:F14)</f>
        <v>2932000</v>
      </c>
      <c r="G15" s="97">
        <f t="shared" si="7"/>
        <v>2932000</v>
      </c>
      <c r="H15" s="96">
        <f t="shared" si="7"/>
        <v>277000</v>
      </c>
      <c r="I15" s="97">
        <f t="shared" si="7"/>
        <v>277090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277000</v>
      </c>
      <c r="Q15" s="97">
        <f t="shared" si="2"/>
        <v>277090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9.4474761255115958</v>
      </c>
      <c r="U15" s="54">
        <f>IF((SUM($E9:$E13))=0,0,(Q15/(SUM($E9:$E13))*100))</f>
        <v>9.4505457025920876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1220000</v>
      </c>
      <c r="C32" s="92"/>
      <c r="D32" s="92"/>
      <c r="E32" s="92">
        <f>$B32      +$C32      +$D32</f>
        <v>1220000</v>
      </c>
      <c r="F32" s="93">
        <v>1220000</v>
      </c>
      <c r="G32" s="94">
        <v>305000</v>
      </c>
      <c r="H32" s="93">
        <v>328000</v>
      </c>
      <c r="I32" s="94">
        <v>328200</v>
      </c>
      <c r="J32" s="93"/>
      <c r="K32" s="94"/>
      <c r="L32" s="93"/>
      <c r="M32" s="94"/>
      <c r="N32" s="93"/>
      <c r="O32" s="94"/>
      <c r="P32" s="93">
        <f>$H32      +$J32      +$L32      +$N32</f>
        <v>328000</v>
      </c>
      <c r="Q32" s="94">
        <f>$I32      +$K32      +$M32      +$O32</f>
        <v>328200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26.885245901639344</v>
      </c>
      <c r="U32" s="50">
        <f>IF(($E32      =0),0,(($Q32      /$E32      )*100))</f>
        <v>26.901639344262296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1220000</v>
      </c>
      <c r="C33" s="95">
        <f>C32</f>
        <v>0</v>
      </c>
      <c r="D33" s="95"/>
      <c r="E33" s="95">
        <f>$B33      +$C33      +$D33</f>
        <v>1220000</v>
      </c>
      <c r="F33" s="96">
        <f t="shared" ref="F33:O33" si="17">F32</f>
        <v>1220000</v>
      </c>
      <c r="G33" s="97">
        <f t="shared" si="17"/>
        <v>305000</v>
      </c>
      <c r="H33" s="96">
        <f t="shared" si="17"/>
        <v>328000</v>
      </c>
      <c r="I33" s="97">
        <f t="shared" si="17"/>
        <v>328200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328000</v>
      </c>
      <c r="Q33" s="97">
        <f>$I33      +$K33      +$M33      +$O33</f>
        <v>328200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26.885245901639344</v>
      </c>
      <c r="U33" s="54">
        <f>IF($E33   =0,0,($Q33   /$E33   )*100)</f>
        <v>26.901639344262296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500000</v>
      </c>
      <c r="H51" s="93">
        <v>131000</v>
      </c>
      <c r="I51" s="94"/>
      <c r="J51" s="93"/>
      <c r="K51" s="94"/>
      <c r="L51" s="93"/>
      <c r="M51" s="94"/>
      <c r="N51" s="93"/>
      <c r="O51" s="94"/>
      <c r="P51" s="93">
        <f t="shared" si="27"/>
        <v>131000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2.62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5000000</v>
      </c>
      <c r="C53" s="95">
        <f>SUM(C42:C52)</f>
        <v>0</v>
      </c>
      <c r="D53" s="95"/>
      <c r="E53" s="95">
        <f t="shared" si="26"/>
        <v>5000000</v>
      </c>
      <c r="F53" s="96">
        <f t="shared" ref="F53:O53" si="33">SUM(F42:F52)</f>
        <v>5000000</v>
      </c>
      <c r="G53" s="97">
        <f t="shared" si="33"/>
        <v>500000</v>
      </c>
      <c r="H53" s="96">
        <f t="shared" si="33"/>
        <v>131000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131000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2.62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9152000</v>
      </c>
      <c r="C67" s="104">
        <f>SUM(C9:C14,C17:C23,C26:C29,C32,C35:C39,C42:C52,C55:C58,C61:C65)</f>
        <v>0</v>
      </c>
      <c r="D67" s="104"/>
      <c r="E67" s="104">
        <f t="shared" si="35"/>
        <v>9152000</v>
      </c>
      <c r="F67" s="105">
        <f t="shared" ref="F67:O67" si="43">SUM(F9:F14,F17:F23,F26:F29,F32,F35:F39,F42:F52,F55:F58,F61:F65)</f>
        <v>9152000</v>
      </c>
      <c r="G67" s="106">
        <f t="shared" si="43"/>
        <v>3737000</v>
      </c>
      <c r="H67" s="105">
        <f t="shared" si="43"/>
        <v>736000</v>
      </c>
      <c r="I67" s="106">
        <f t="shared" si="43"/>
        <v>605290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736000</v>
      </c>
      <c r="Q67" s="106">
        <f t="shared" si="37"/>
        <v>605290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8.0419580419580416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6.6137456293706292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11373000</v>
      </c>
      <c r="C69" s="92"/>
      <c r="D69" s="92"/>
      <c r="E69" s="92">
        <f>$B69      +$C69      +$D69</f>
        <v>11373000</v>
      </c>
      <c r="F69" s="93">
        <v>15566000</v>
      </c>
      <c r="G69" s="94">
        <v>10674000</v>
      </c>
      <c r="H69" s="93">
        <v>2930000</v>
      </c>
      <c r="I69" s="94">
        <v>2254479</v>
      </c>
      <c r="J69" s="93"/>
      <c r="K69" s="94"/>
      <c r="L69" s="93"/>
      <c r="M69" s="94"/>
      <c r="N69" s="93"/>
      <c r="O69" s="94"/>
      <c r="P69" s="93">
        <f>$H69      +$J69      +$L69      +$N69</f>
        <v>2930000</v>
      </c>
      <c r="Q69" s="94">
        <f>$I69      +$K69      +$M69      +$O69</f>
        <v>2254479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25.762771476303527</v>
      </c>
      <c r="U69" s="50">
        <f>IF(($E69      =0),0,(($Q69      /$E69      )*100))</f>
        <v>19.823080981271431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11373000</v>
      </c>
      <c r="C70" s="101">
        <f>C69</f>
        <v>0</v>
      </c>
      <c r="D70" s="101"/>
      <c r="E70" s="101">
        <f>$B70      +$C70      +$D70</f>
        <v>11373000</v>
      </c>
      <c r="F70" s="102">
        <f t="shared" ref="F70:O70" si="44">F69</f>
        <v>15566000</v>
      </c>
      <c r="G70" s="103">
        <f t="shared" si="44"/>
        <v>10674000</v>
      </c>
      <c r="H70" s="102">
        <f t="shared" si="44"/>
        <v>2930000</v>
      </c>
      <c r="I70" s="103">
        <f t="shared" si="44"/>
        <v>2254479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2930000</v>
      </c>
      <c r="Q70" s="103">
        <f>$I70      +$K70      +$M70      +$O70</f>
        <v>2254479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25.762771476303527</v>
      </c>
      <c r="U70" s="59">
        <f>IF($E70   =0,0,($Q70   /$E70 )*100)</f>
        <v>19.823080981271431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11373000</v>
      </c>
      <c r="C71" s="104">
        <f>C69</f>
        <v>0</v>
      </c>
      <c r="D71" s="104"/>
      <c r="E71" s="104">
        <f>$B71      +$C71      +$D71</f>
        <v>11373000</v>
      </c>
      <c r="F71" s="105">
        <f t="shared" ref="F71:O71" si="45">F69</f>
        <v>15566000</v>
      </c>
      <c r="G71" s="106">
        <f t="shared" si="45"/>
        <v>10674000</v>
      </c>
      <c r="H71" s="105">
        <f t="shared" si="45"/>
        <v>2930000</v>
      </c>
      <c r="I71" s="106">
        <f t="shared" si="45"/>
        <v>2254479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2930000</v>
      </c>
      <c r="Q71" s="106">
        <f>$I71      +$K71      +$M71      +$O71</f>
        <v>2254479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25.762771476303527</v>
      </c>
      <c r="U71" s="65">
        <f>IF($E71   =0,0,($Q71   /$E71   )*100)</f>
        <v>19.823080981271431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20525000</v>
      </c>
      <c r="C72" s="104">
        <f>SUM(C9:C14,C17:C23,C26:C29,C32,C35:C39,C42:C52,C55:C58,C61:C65,C69)</f>
        <v>0</v>
      </c>
      <c r="D72" s="104"/>
      <c r="E72" s="104">
        <f>$B72      +$C72      +$D72</f>
        <v>20525000</v>
      </c>
      <c r="F72" s="105">
        <f t="shared" ref="F72:O72" si="46">SUM(F9:F14,F17:F23,F26:F29,F32,F35:F39,F42:F52,F55:F58,F61:F65,F69)</f>
        <v>24718000</v>
      </c>
      <c r="G72" s="106">
        <f t="shared" si="46"/>
        <v>14411000</v>
      </c>
      <c r="H72" s="105">
        <f t="shared" si="46"/>
        <v>3666000</v>
      </c>
      <c r="I72" s="106">
        <f t="shared" si="46"/>
        <v>2859769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3666000</v>
      </c>
      <c r="Q72" s="106">
        <f>$I72      +$K72      +$M72      +$O72</f>
        <v>2859769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17.861144945188794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13.933101096224117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URcHa6aM5f6biMmSLLzNO9ZBR1JeRsd+f3AADkp5qEzGQAEXTCyRtb5SCwhjN7pdvD6Zx0j7ygo/KkREdi3/fA==" saltValue="ofCLXupt1eDe+q6gKCAS/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1550000</v>
      </c>
      <c r="C10" s="92"/>
      <c r="D10" s="92"/>
      <c r="E10" s="92">
        <f t="shared" ref="E10:E15" si="0">$B10      +$C10      +$D10</f>
        <v>1550000</v>
      </c>
      <c r="F10" s="93">
        <v>1550000</v>
      </c>
      <c r="G10" s="94">
        <v>1550000</v>
      </c>
      <c r="H10" s="93">
        <v>412000</v>
      </c>
      <c r="I10" s="94">
        <v>279194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412000</v>
      </c>
      <c r="Q10" s="94">
        <f t="shared" ref="Q10:Q15" si="2">$I10      +$K10      +$M10      +$O10</f>
        <v>279194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26.580645161290324</v>
      </c>
      <c r="U10" s="50">
        <f t="shared" ref="U10:U14" si="6">IF(($E10      =0),0,(($Q10      /$E10      )*100))</f>
        <v>18.012516129032257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1550000</v>
      </c>
      <c r="C15" s="95">
        <f>SUM(C9:C14)</f>
        <v>0</v>
      </c>
      <c r="D15" s="95"/>
      <c r="E15" s="95">
        <f t="shared" si="0"/>
        <v>1550000</v>
      </c>
      <c r="F15" s="96">
        <f t="shared" ref="F15:O15" si="7">SUM(F9:F14)</f>
        <v>1550000</v>
      </c>
      <c r="G15" s="97">
        <f t="shared" si="7"/>
        <v>1550000</v>
      </c>
      <c r="H15" s="96">
        <f t="shared" si="7"/>
        <v>412000</v>
      </c>
      <c r="I15" s="97">
        <f t="shared" si="7"/>
        <v>279194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412000</v>
      </c>
      <c r="Q15" s="97">
        <f t="shared" si="2"/>
        <v>279194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26.580645161290324</v>
      </c>
      <c r="U15" s="54">
        <f>IF((SUM($E9:$E13))=0,0,(Q15/(SUM($E9:$E13))*100))</f>
        <v>18.012516129032257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1174000</v>
      </c>
      <c r="C32" s="92"/>
      <c r="D32" s="92"/>
      <c r="E32" s="92">
        <f>$B32      +$C32      +$D32</f>
        <v>1174000</v>
      </c>
      <c r="F32" s="93">
        <v>1174000</v>
      </c>
      <c r="G32" s="94">
        <v>293000</v>
      </c>
      <c r="H32" s="93">
        <v>147000</v>
      </c>
      <c r="I32" s="94">
        <v>75936</v>
      </c>
      <c r="J32" s="93"/>
      <c r="K32" s="94"/>
      <c r="L32" s="93"/>
      <c r="M32" s="94"/>
      <c r="N32" s="93"/>
      <c r="O32" s="94"/>
      <c r="P32" s="93">
        <f>$H32      +$J32      +$L32      +$N32</f>
        <v>147000</v>
      </c>
      <c r="Q32" s="94">
        <f>$I32      +$K32      +$M32      +$O32</f>
        <v>75936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12.52129471890971</v>
      </c>
      <c r="U32" s="50">
        <f>IF(($E32      =0),0,(($Q32      /$E32      )*100))</f>
        <v>6.4681431005110728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1174000</v>
      </c>
      <c r="C33" s="95">
        <f>C32</f>
        <v>0</v>
      </c>
      <c r="D33" s="95"/>
      <c r="E33" s="95">
        <f>$B33      +$C33      +$D33</f>
        <v>1174000</v>
      </c>
      <c r="F33" s="96">
        <f t="shared" ref="F33:O33" si="17">F32</f>
        <v>1174000</v>
      </c>
      <c r="G33" s="97">
        <f t="shared" si="17"/>
        <v>293000</v>
      </c>
      <c r="H33" s="96">
        <f t="shared" si="17"/>
        <v>147000</v>
      </c>
      <c r="I33" s="97">
        <f t="shared" si="17"/>
        <v>75936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147000</v>
      </c>
      <c r="Q33" s="97">
        <f>$I33      +$K33      +$M33      +$O33</f>
        <v>75936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12.52129471890971</v>
      </c>
      <c r="U33" s="54">
        <f>IF($E33   =0,0,($Q33   /$E33   )*100)</f>
        <v>6.4681431005110728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3700000</v>
      </c>
      <c r="C35" s="92"/>
      <c r="D35" s="92"/>
      <c r="E35" s="92">
        <f t="shared" ref="E35:E40" si="18">$B35      +$C35      +$D35</f>
        <v>3700000</v>
      </c>
      <c r="F35" s="93">
        <v>3700000</v>
      </c>
      <c r="G35" s="94">
        <v>1800000</v>
      </c>
      <c r="H35" s="93">
        <v>3749000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3749000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101.32432432432432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2000000</v>
      </c>
      <c r="H38" s="93">
        <v>610000</v>
      </c>
      <c r="I38" s="94"/>
      <c r="J38" s="93"/>
      <c r="K38" s="94"/>
      <c r="L38" s="93"/>
      <c r="M38" s="94"/>
      <c r="N38" s="93"/>
      <c r="O38" s="94"/>
      <c r="P38" s="93">
        <f t="shared" si="19"/>
        <v>610000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15.25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7700000</v>
      </c>
      <c r="C40" s="95">
        <f>SUM(C35:C39)</f>
        <v>0</v>
      </c>
      <c r="D40" s="95"/>
      <c r="E40" s="95">
        <f t="shared" si="18"/>
        <v>7700000</v>
      </c>
      <c r="F40" s="96">
        <f t="shared" ref="F40:O40" si="25">SUM(F35:F39)</f>
        <v>7700000</v>
      </c>
      <c r="G40" s="97">
        <f t="shared" si="25"/>
        <v>3800000</v>
      </c>
      <c r="H40" s="96">
        <f t="shared" si="25"/>
        <v>4359000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4359000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56.61038961038961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8300000</v>
      </c>
      <c r="C51" s="92"/>
      <c r="D51" s="92"/>
      <c r="E51" s="92">
        <f t="shared" si="26"/>
        <v>8300000</v>
      </c>
      <c r="F51" s="93">
        <v>8300000</v>
      </c>
      <c r="G51" s="94">
        <v>650000</v>
      </c>
      <c r="H51" s="93">
        <v>650000</v>
      </c>
      <c r="I51" s="94"/>
      <c r="J51" s="93"/>
      <c r="K51" s="94"/>
      <c r="L51" s="93"/>
      <c r="M51" s="94"/>
      <c r="N51" s="93"/>
      <c r="O51" s="94"/>
      <c r="P51" s="93">
        <f t="shared" si="27"/>
        <v>650000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7.8313253012048198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8300000</v>
      </c>
      <c r="C53" s="95">
        <f>SUM(C42:C52)</f>
        <v>0</v>
      </c>
      <c r="D53" s="95"/>
      <c r="E53" s="95">
        <f t="shared" si="26"/>
        <v>8300000</v>
      </c>
      <c r="F53" s="96">
        <f t="shared" ref="F53:O53" si="33">SUM(F42:F52)</f>
        <v>8300000</v>
      </c>
      <c r="G53" s="97">
        <f t="shared" si="33"/>
        <v>650000</v>
      </c>
      <c r="H53" s="96">
        <f t="shared" si="33"/>
        <v>650000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650000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7.8313253012048198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18724000</v>
      </c>
      <c r="C67" s="104">
        <f>SUM(C9:C14,C17:C23,C26:C29,C32,C35:C39,C42:C52,C55:C58,C61:C65)</f>
        <v>0</v>
      </c>
      <c r="D67" s="104"/>
      <c r="E67" s="104">
        <f t="shared" si="35"/>
        <v>18724000</v>
      </c>
      <c r="F67" s="105">
        <f t="shared" ref="F67:O67" si="43">SUM(F9:F14,F17:F23,F26:F29,F32,F35:F39,F42:F52,F55:F58,F61:F65)</f>
        <v>18724000</v>
      </c>
      <c r="G67" s="106">
        <f t="shared" si="43"/>
        <v>6293000</v>
      </c>
      <c r="H67" s="105">
        <f t="shared" si="43"/>
        <v>5568000</v>
      </c>
      <c r="I67" s="106">
        <f t="shared" si="43"/>
        <v>355130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5568000</v>
      </c>
      <c r="Q67" s="106">
        <f t="shared" si="37"/>
        <v>355130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29.737235633411665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1.8966566972869046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15459000</v>
      </c>
      <c r="C69" s="92"/>
      <c r="D69" s="92"/>
      <c r="E69" s="92">
        <f>$B69      +$C69      +$D69</f>
        <v>15459000</v>
      </c>
      <c r="F69" s="93">
        <v>18798000</v>
      </c>
      <c r="G69" s="94">
        <v>7046000</v>
      </c>
      <c r="H69" s="93">
        <v>5926000</v>
      </c>
      <c r="I69" s="94">
        <v>1949323</v>
      </c>
      <c r="J69" s="93"/>
      <c r="K69" s="94"/>
      <c r="L69" s="93"/>
      <c r="M69" s="94"/>
      <c r="N69" s="93"/>
      <c r="O69" s="94"/>
      <c r="P69" s="93">
        <f>$H69      +$J69      +$L69      +$N69</f>
        <v>5926000</v>
      </c>
      <c r="Q69" s="94">
        <f>$I69      +$K69      +$M69      +$O69</f>
        <v>1949323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38.333656769519372</v>
      </c>
      <c r="U69" s="50">
        <f>IF(($E69      =0),0,(($Q69      /$E69      )*100))</f>
        <v>12.609631929620285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15459000</v>
      </c>
      <c r="C70" s="101">
        <f>C69</f>
        <v>0</v>
      </c>
      <c r="D70" s="101"/>
      <c r="E70" s="101">
        <f>$B70      +$C70      +$D70</f>
        <v>15459000</v>
      </c>
      <c r="F70" s="102">
        <f t="shared" ref="F70:O70" si="44">F69</f>
        <v>18798000</v>
      </c>
      <c r="G70" s="103">
        <f t="shared" si="44"/>
        <v>7046000</v>
      </c>
      <c r="H70" s="102">
        <f t="shared" si="44"/>
        <v>5926000</v>
      </c>
      <c r="I70" s="103">
        <f t="shared" si="44"/>
        <v>1949323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5926000</v>
      </c>
      <c r="Q70" s="103">
        <f>$I70      +$K70      +$M70      +$O70</f>
        <v>1949323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38.333656769519372</v>
      </c>
      <c r="U70" s="59">
        <f>IF($E70   =0,0,($Q70   /$E70 )*100)</f>
        <v>12.609631929620285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15459000</v>
      </c>
      <c r="C71" s="104">
        <f>C69</f>
        <v>0</v>
      </c>
      <c r="D71" s="104"/>
      <c r="E71" s="104">
        <f>$B71      +$C71      +$D71</f>
        <v>15459000</v>
      </c>
      <c r="F71" s="105">
        <f t="shared" ref="F71:O71" si="45">F69</f>
        <v>18798000</v>
      </c>
      <c r="G71" s="106">
        <f t="shared" si="45"/>
        <v>7046000</v>
      </c>
      <c r="H71" s="105">
        <f t="shared" si="45"/>
        <v>5926000</v>
      </c>
      <c r="I71" s="106">
        <f t="shared" si="45"/>
        <v>1949323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5926000</v>
      </c>
      <c r="Q71" s="106">
        <f>$I71      +$K71      +$M71      +$O71</f>
        <v>1949323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38.333656769519372</v>
      </c>
      <c r="U71" s="65">
        <f>IF($E71   =0,0,($Q71   /$E71   )*100)</f>
        <v>12.609631929620285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34183000</v>
      </c>
      <c r="C72" s="104">
        <f>SUM(C9:C14,C17:C23,C26:C29,C32,C35:C39,C42:C52,C55:C58,C61:C65,C69)</f>
        <v>0</v>
      </c>
      <c r="D72" s="104"/>
      <c r="E72" s="104">
        <f>$B72      +$C72      +$D72</f>
        <v>34183000</v>
      </c>
      <c r="F72" s="105">
        <f t="shared" ref="F72:O72" si="46">SUM(F9:F14,F17:F23,F26:F29,F32,F35:F39,F42:F52,F55:F58,F61:F65,F69)</f>
        <v>37522000</v>
      </c>
      <c r="G72" s="106">
        <f t="shared" si="46"/>
        <v>13339000</v>
      </c>
      <c r="H72" s="105">
        <f t="shared" si="46"/>
        <v>11494000</v>
      </c>
      <c r="I72" s="106">
        <f t="shared" si="46"/>
        <v>2304453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11494000</v>
      </c>
      <c r="Q72" s="106">
        <f>$I72      +$K72      +$M72      +$O72</f>
        <v>2304453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33.624901266711518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6.7415177134833106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C7zmWWyc3mPoJ+80poeRW786xhzKaKv145jCTpAKJz2xHXHLQXxE0crYiSG/GF6umR+NOKm/P1F75AXY1tQ/qA==" saltValue="8VtzKGgSFBKTd5pWcOLyG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1566000</v>
      </c>
      <c r="C10" s="92"/>
      <c r="D10" s="92"/>
      <c r="E10" s="92">
        <f t="shared" ref="E10:E15" si="0">$B10      +$C10      +$D10</f>
        <v>1566000</v>
      </c>
      <c r="F10" s="93">
        <v>1566000</v>
      </c>
      <c r="G10" s="94">
        <v>1566000</v>
      </c>
      <c r="H10" s="93">
        <v>162000</v>
      </c>
      <c r="I10" s="94">
        <v>162037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162000</v>
      </c>
      <c r="Q10" s="94">
        <f t="shared" ref="Q10:Q15" si="2">$I10      +$K10      +$M10      +$O10</f>
        <v>162037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10.344827586206897</v>
      </c>
      <c r="U10" s="50">
        <f t="shared" ref="U10:U14" si="6">IF(($E10      =0),0,(($Q10      /$E10      )*100))</f>
        <v>10.347190293742017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1566000</v>
      </c>
      <c r="C15" s="95">
        <f>SUM(C9:C14)</f>
        <v>0</v>
      </c>
      <c r="D15" s="95"/>
      <c r="E15" s="95">
        <f t="shared" si="0"/>
        <v>1566000</v>
      </c>
      <c r="F15" s="96">
        <f t="shared" ref="F15:O15" si="7">SUM(F9:F14)</f>
        <v>1566000</v>
      </c>
      <c r="G15" s="97">
        <f t="shared" si="7"/>
        <v>1566000</v>
      </c>
      <c r="H15" s="96">
        <f t="shared" si="7"/>
        <v>162000</v>
      </c>
      <c r="I15" s="97">
        <f t="shared" si="7"/>
        <v>162037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162000</v>
      </c>
      <c r="Q15" s="97">
        <f t="shared" si="2"/>
        <v>162037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10.344827586206897</v>
      </c>
      <c r="U15" s="54">
        <f>IF((SUM($E9:$E13))=0,0,(Q15/(SUM($E9:$E13))*100))</f>
        <v>10.347190293742017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4589000</v>
      </c>
      <c r="C32" s="92"/>
      <c r="D32" s="92"/>
      <c r="E32" s="92">
        <f>$B32      +$C32      +$D32</f>
        <v>4589000</v>
      </c>
      <c r="F32" s="93">
        <v>4589000</v>
      </c>
      <c r="G32" s="94">
        <v>1148000</v>
      </c>
      <c r="H32" s="93">
        <v>1849000</v>
      </c>
      <c r="I32" s="94">
        <v>1508233</v>
      </c>
      <c r="J32" s="93"/>
      <c r="K32" s="94"/>
      <c r="L32" s="93"/>
      <c r="M32" s="94"/>
      <c r="N32" s="93"/>
      <c r="O32" s="94"/>
      <c r="P32" s="93">
        <f>$H32      +$J32      +$L32      +$N32</f>
        <v>1849000</v>
      </c>
      <c r="Q32" s="94">
        <f>$I32      +$K32      +$M32      +$O32</f>
        <v>1508233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40.292002614948792</v>
      </c>
      <c r="U32" s="50">
        <f>IF(($E32      =0),0,(($Q32      /$E32      )*100))</f>
        <v>32.866267160601438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4589000</v>
      </c>
      <c r="C33" s="95">
        <f>C32</f>
        <v>0</v>
      </c>
      <c r="D33" s="95"/>
      <c r="E33" s="95">
        <f>$B33      +$C33      +$D33</f>
        <v>4589000</v>
      </c>
      <c r="F33" s="96">
        <f t="shared" ref="F33:O33" si="17">F32</f>
        <v>4589000</v>
      </c>
      <c r="G33" s="97">
        <f t="shared" si="17"/>
        <v>1148000</v>
      </c>
      <c r="H33" s="96">
        <f t="shared" si="17"/>
        <v>1849000</v>
      </c>
      <c r="I33" s="97">
        <f t="shared" si="17"/>
        <v>1508233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1849000</v>
      </c>
      <c r="Q33" s="97">
        <f>$I33      +$K33      +$M33      +$O33</f>
        <v>1508233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40.292002614948792</v>
      </c>
      <c r="U33" s="54">
        <f>IF($E33   =0,0,($Q33   /$E33   )*100)</f>
        <v>32.866267160601438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12007000</v>
      </c>
      <c r="C35" s="92"/>
      <c r="D35" s="92"/>
      <c r="E35" s="92">
        <f t="shared" ref="E35:E40" si="18">$B35      +$C35      +$D35</f>
        <v>12007000</v>
      </c>
      <c r="F35" s="93">
        <v>12007000</v>
      </c>
      <c r="G35" s="94">
        <v>3502000</v>
      </c>
      <c r="H35" s="93">
        <v>2176000</v>
      </c>
      <c r="I35" s="94">
        <v>2173350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2176000</v>
      </c>
      <c r="Q35" s="94">
        <f t="shared" ref="Q35:Q40" si="20">$I35      +$K35      +$M35      +$O35</f>
        <v>2173350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18.122761722328644</v>
      </c>
      <c r="U35" s="50">
        <f t="shared" ref="U35:U39" si="24">IF(($E35      =0),0,(($Q35      /$E35      )*100))</f>
        <v>18.100691263429667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12007000</v>
      </c>
      <c r="C40" s="95">
        <f>SUM(C35:C39)</f>
        <v>0</v>
      </c>
      <c r="D40" s="95"/>
      <c r="E40" s="95">
        <f t="shared" si="18"/>
        <v>12007000</v>
      </c>
      <c r="F40" s="96">
        <f t="shared" ref="F40:O40" si="25">SUM(F35:F39)</f>
        <v>12007000</v>
      </c>
      <c r="G40" s="97">
        <f t="shared" si="25"/>
        <v>3502000</v>
      </c>
      <c r="H40" s="96">
        <f t="shared" si="25"/>
        <v>2176000</v>
      </c>
      <c r="I40" s="97">
        <f t="shared" si="25"/>
        <v>2173350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2176000</v>
      </c>
      <c r="Q40" s="97">
        <f t="shared" si="20"/>
        <v>2173350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18.122761722328644</v>
      </c>
      <c r="U40" s="54">
        <f>IF((+$E35+$E38) =0,0,(Q40   /(+$E35+$E38) )*100)</f>
        <v>18.100691263429667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18162000</v>
      </c>
      <c r="C67" s="104">
        <f>SUM(C9:C14,C17:C23,C26:C29,C32,C35:C39,C42:C52,C55:C58,C61:C65)</f>
        <v>0</v>
      </c>
      <c r="D67" s="104"/>
      <c r="E67" s="104">
        <f t="shared" si="35"/>
        <v>18162000</v>
      </c>
      <c r="F67" s="105">
        <f t="shared" ref="F67:O67" si="43">SUM(F9:F14,F17:F23,F26:F29,F32,F35:F39,F42:F52,F55:F58,F61:F65)</f>
        <v>18162000</v>
      </c>
      <c r="G67" s="106">
        <f t="shared" si="43"/>
        <v>6216000</v>
      </c>
      <c r="H67" s="105">
        <f t="shared" si="43"/>
        <v>4187000</v>
      </c>
      <c r="I67" s="106">
        <f t="shared" si="43"/>
        <v>3843620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4187000</v>
      </c>
      <c r="Q67" s="106">
        <f t="shared" si="37"/>
        <v>3843620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23.053628455015968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21.162977645633742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28098000</v>
      </c>
      <c r="C69" s="92"/>
      <c r="D69" s="92"/>
      <c r="E69" s="92">
        <f>$B69      +$C69      +$D69</f>
        <v>28098000</v>
      </c>
      <c r="F69" s="93">
        <v>20566000</v>
      </c>
      <c r="G69" s="94">
        <v>11537000</v>
      </c>
      <c r="H69" s="93">
        <v>8325000</v>
      </c>
      <c r="I69" s="94">
        <v>8325613</v>
      </c>
      <c r="J69" s="93"/>
      <c r="K69" s="94"/>
      <c r="L69" s="93"/>
      <c r="M69" s="94"/>
      <c r="N69" s="93"/>
      <c r="O69" s="94"/>
      <c r="P69" s="93">
        <f>$H69      +$J69      +$L69      +$N69</f>
        <v>8325000</v>
      </c>
      <c r="Q69" s="94">
        <f>$I69      +$K69      +$M69      +$O69</f>
        <v>8325613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29.628443305573349</v>
      </c>
      <c r="U69" s="50">
        <f>IF(($E69      =0),0,(($Q69      /$E69      )*100))</f>
        <v>29.630624955512847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28098000</v>
      </c>
      <c r="C70" s="101">
        <f>C69</f>
        <v>0</v>
      </c>
      <c r="D70" s="101"/>
      <c r="E70" s="101">
        <f>$B70      +$C70      +$D70</f>
        <v>28098000</v>
      </c>
      <c r="F70" s="102">
        <f t="shared" ref="F70:O70" si="44">F69</f>
        <v>20566000</v>
      </c>
      <c r="G70" s="103">
        <f t="shared" si="44"/>
        <v>11537000</v>
      </c>
      <c r="H70" s="102">
        <f t="shared" si="44"/>
        <v>8325000</v>
      </c>
      <c r="I70" s="103">
        <f t="shared" si="44"/>
        <v>8325613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8325000</v>
      </c>
      <c r="Q70" s="103">
        <f>$I70      +$K70      +$M70      +$O70</f>
        <v>8325613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29.628443305573349</v>
      </c>
      <c r="U70" s="59">
        <f>IF($E70   =0,0,($Q70   /$E70 )*100)</f>
        <v>29.630624955512847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28098000</v>
      </c>
      <c r="C71" s="104">
        <f>C69</f>
        <v>0</v>
      </c>
      <c r="D71" s="104"/>
      <c r="E71" s="104">
        <f>$B71      +$C71      +$D71</f>
        <v>28098000</v>
      </c>
      <c r="F71" s="105">
        <f t="shared" ref="F71:O71" si="45">F69</f>
        <v>20566000</v>
      </c>
      <c r="G71" s="106">
        <f t="shared" si="45"/>
        <v>11537000</v>
      </c>
      <c r="H71" s="105">
        <f t="shared" si="45"/>
        <v>8325000</v>
      </c>
      <c r="I71" s="106">
        <f t="shared" si="45"/>
        <v>8325613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8325000</v>
      </c>
      <c r="Q71" s="106">
        <f>$I71      +$K71      +$M71      +$O71</f>
        <v>8325613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29.628443305573349</v>
      </c>
      <c r="U71" s="65">
        <f>IF($E71   =0,0,($Q71   /$E71   )*100)</f>
        <v>29.630624955512847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46260000</v>
      </c>
      <c r="C72" s="104">
        <f>SUM(C9:C14,C17:C23,C26:C29,C32,C35:C39,C42:C52,C55:C58,C61:C65,C69)</f>
        <v>0</v>
      </c>
      <c r="D72" s="104"/>
      <c r="E72" s="104">
        <f>$B72      +$C72      +$D72</f>
        <v>46260000</v>
      </c>
      <c r="F72" s="105">
        <f t="shared" ref="F72:O72" si="46">SUM(F9:F14,F17:F23,F26:F29,F32,F35:F39,F42:F52,F55:F58,F61:F65,F69)</f>
        <v>38728000</v>
      </c>
      <c r="G72" s="106">
        <f t="shared" si="46"/>
        <v>17753000</v>
      </c>
      <c r="H72" s="105">
        <f t="shared" si="46"/>
        <v>12512000</v>
      </c>
      <c r="I72" s="106">
        <f t="shared" si="46"/>
        <v>12169233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12512000</v>
      </c>
      <c r="Q72" s="106">
        <f>$I72      +$K72      +$M72      +$O72</f>
        <v>12169233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27.047124945957631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26.306167315175099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tbzkW5vAj8X+ZGPbijLvXIA7MMu20J5a9+5qL0qVG/MVE7FaZe2FVeNwyfTA4NoVJv0OLy+hNMzrH0vpRi0Gwg==" saltValue="BQvrR1RgNtlnh52lxtd1N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93000</v>
      </c>
      <c r="I10" s="94">
        <v>93500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93000</v>
      </c>
      <c r="Q10" s="94">
        <f t="shared" ref="Q10:Q15" si="2">$I10      +$K10      +$M10      +$O10</f>
        <v>93500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5.2512704686617724</v>
      </c>
      <c r="U10" s="50">
        <f t="shared" ref="U10:U14" si="6">IF(($E10      =0),0,(($Q10      /$E10      )*100))</f>
        <v>5.2795031055900621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>
        <v>6500000</v>
      </c>
      <c r="C11" s="92"/>
      <c r="D11" s="92"/>
      <c r="E11" s="92">
        <f t="shared" si="0"/>
        <v>6500000</v>
      </c>
      <c r="F11" s="93">
        <v>6500000</v>
      </c>
      <c r="G11" s="94">
        <v>3500000</v>
      </c>
      <c r="H11" s="93">
        <v>1127000</v>
      </c>
      <c r="I11" s="94">
        <v>1247956</v>
      </c>
      <c r="J11" s="93"/>
      <c r="K11" s="94"/>
      <c r="L11" s="93"/>
      <c r="M11" s="94"/>
      <c r="N11" s="93"/>
      <c r="O11" s="94"/>
      <c r="P11" s="93">
        <f t="shared" si="1"/>
        <v>1127000</v>
      </c>
      <c r="Q11" s="94">
        <f t="shared" si="2"/>
        <v>1247956</v>
      </c>
      <c r="R11" s="48">
        <f t="shared" si="3"/>
        <v>0</v>
      </c>
      <c r="S11" s="49">
        <f t="shared" si="4"/>
        <v>0</v>
      </c>
      <c r="T11" s="48">
        <f t="shared" si="5"/>
        <v>17.338461538461537</v>
      </c>
      <c r="U11" s="50">
        <f t="shared" si="6"/>
        <v>19.199323076923079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5000000</v>
      </c>
      <c r="C13" s="92"/>
      <c r="D13" s="92"/>
      <c r="E13" s="92">
        <f t="shared" si="0"/>
        <v>5000000</v>
      </c>
      <c r="F13" s="93">
        <v>5000000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1300000</v>
      </c>
      <c r="C14" s="92"/>
      <c r="D14" s="92"/>
      <c r="E14" s="92">
        <f t="shared" si="0"/>
        <v>1300000</v>
      </c>
      <c r="F14" s="93">
        <v>1300000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14571000</v>
      </c>
      <c r="C15" s="95">
        <f>SUM(C9:C14)</f>
        <v>0</v>
      </c>
      <c r="D15" s="95"/>
      <c r="E15" s="95">
        <f t="shared" si="0"/>
        <v>14571000</v>
      </c>
      <c r="F15" s="96">
        <f t="shared" ref="F15:O15" si="7">SUM(F9:F14)</f>
        <v>14571000</v>
      </c>
      <c r="G15" s="97">
        <f t="shared" si="7"/>
        <v>5271000</v>
      </c>
      <c r="H15" s="96">
        <f t="shared" si="7"/>
        <v>1220000</v>
      </c>
      <c r="I15" s="97">
        <f t="shared" si="7"/>
        <v>1341456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1220000</v>
      </c>
      <c r="Q15" s="97">
        <f t="shared" si="2"/>
        <v>1341456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9.1929771682616241</v>
      </c>
      <c r="U15" s="54">
        <f>IF((SUM($E9:$E13))=0,0,(Q15/(SUM($E9:$E13))*100))</f>
        <v>10.108175721498004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>
        <v>67450000</v>
      </c>
      <c r="C17" s="92"/>
      <c r="D17" s="92"/>
      <c r="E17" s="92">
        <f t="shared" ref="E17:E24" si="8">$B17      +$C17      +$D17</f>
        <v>67450000</v>
      </c>
      <c r="F17" s="93">
        <v>67450000</v>
      </c>
      <c r="G17" s="94">
        <v>26980000</v>
      </c>
      <c r="H17" s="93">
        <v>5663000</v>
      </c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5663000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8.3958487768717571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67450000</v>
      </c>
      <c r="C24" s="95">
        <f>SUM(C17:C23)</f>
        <v>0</v>
      </c>
      <c r="D24" s="95"/>
      <c r="E24" s="95">
        <f t="shared" si="8"/>
        <v>67450000</v>
      </c>
      <c r="F24" s="96">
        <f t="shared" ref="F24:O24" si="15">SUM(F17:F23)</f>
        <v>67450000</v>
      </c>
      <c r="G24" s="97">
        <f t="shared" si="15"/>
        <v>26980000</v>
      </c>
      <c r="H24" s="96">
        <f t="shared" si="15"/>
        <v>5663000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5663000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8.3958487768717571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>
        <v>144823000</v>
      </c>
      <c r="C28" s="92"/>
      <c r="D28" s="92"/>
      <c r="E28" s="92">
        <f>$B28      +$C28      +$D28</f>
        <v>144823000</v>
      </c>
      <c r="F28" s="93">
        <v>144823000</v>
      </c>
      <c r="G28" s="94">
        <v>24620000</v>
      </c>
      <c r="H28" s="93">
        <v>10402000</v>
      </c>
      <c r="I28" s="94">
        <v>19845896</v>
      </c>
      <c r="J28" s="93"/>
      <c r="K28" s="94"/>
      <c r="L28" s="93"/>
      <c r="M28" s="94"/>
      <c r="N28" s="93"/>
      <c r="O28" s="94"/>
      <c r="P28" s="93">
        <f>$H28      +$J28      +$L28      +$N28</f>
        <v>10402000</v>
      </c>
      <c r="Q28" s="94">
        <f>$I28      +$K28      +$M28      +$O28</f>
        <v>19845896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7.1825607810914018</v>
      </c>
      <c r="U28" s="50">
        <f>IF(($E28      =0),0,(($Q28      /$E28      )*100))</f>
        <v>13.703552612499395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144823000</v>
      </c>
      <c r="C30" s="95">
        <f>SUM(C26:C29)</f>
        <v>0</v>
      </c>
      <c r="D30" s="95"/>
      <c r="E30" s="95">
        <f>$B30      +$C30      +$D30</f>
        <v>144823000</v>
      </c>
      <c r="F30" s="96">
        <f t="shared" ref="F30:O30" si="16">SUM(F26:F29)</f>
        <v>144823000</v>
      </c>
      <c r="G30" s="97">
        <f t="shared" si="16"/>
        <v>24620000</v>
      </c>
      <c r="H30" s="96">
        <f t="shared" si="16"/>
        <v>10402000</v>
      </c>
      <c r="I30" s="97">
        <f t="shared" si="16"/>
        <v>19845896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10402000</v>
      </c>
      <c r="Q30" s="97">
        <f>$I30      +$K30      +$M30      +$O30</f>
        <v>19845896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7.1825607810914018</v>
      </c>
      <c r="U30" s="54">
        <f>IF($E30   =0,0,($Q30   /$E30   )*100)</f>
        <v>13.703552612499395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4420000</v>
      </c>
      <c r="C32" s="92"/>
      <c r="D32" s="92"/>
      <c r="E32" s="92">
        <f>$B32      +$C32      +$D32</f>
        <v>4420000</v>
      </c>
      <c r="F32" s="93">
        <v>4420000</v>
      </c>
      <c r="G32" s="94">
        <v>1105000</v>
      </c>
      <c r="H32" s="93">
        <v>564000</v>
      </c>
      <c r="I32" s="94">
        <v>544869</v>
      </c>
      <c r="J32" s="93"/>
      <c r="K32" s="94"/>
      <c r="L32" s="93"/>
      <c r="M32" s="94"/>
      <c r="N32" s="93"/>
      <c r="O32" s="94"/>
      <c r="P32" s="93">
        <f>$H32      +$J32      +$L32      +$N32</f>
        <v>564000</v>
      </c>
      <c r="Q32" s="94">
        <f>$I32      +$K32      +$M32      +$O32</f>
        <v>544869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12.760180995475112</v>
      </c>
      <c r="U32" s="50">
        <f>IF(($E32      =0),0,(($Q32      /$E32      )*100))</f>
        <v>12.327352941176471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4420000</v>
      </c>
      <c r="C33" s="95">
        <f>C32</f>
        <v>0</v>
      </c>
      <c r="D33" s="95"/>
      <c r="E33" s="95">
        <f>$B33      +$C33      +$D33</f>
        <v>4420000</v>
      </c>
      <c r="F33" s="96">
        <f t="shared" ref="F33:O33" si="17">F32</f>
        <v>4420000</v>
      </c>
      <c r="G33" s="97">
        <f t="shared" si="17"/>
        <v>1105000</v>
      </c>
      <c r="H33" s="96">
        <f t="shared" si="17"/>
        <v>564000</v>
      </c>
      <c r="I33" s="97">
        <f t="shared" si="17"/>
        <v>544869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564000</v>
      </c>
      <c r="Q33" s="97">
        <f>$I33      +$K33      +$M33      +$O33</f>
        <v>544869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12.760180995475112</v>
      </c>
      <c r="U33" s="54">
        <f>IF($E33   =0,0,($Q33   /$E33   )*100)</f>
        <v>12.327352941176471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6346000</v>
      </c>
      <c r="C35" s="92"/>
      <c r="D35" s="92"/>
      <c r="E35" s="92">
        <f t="shared" ref="E35:E40" si="18">$B35      +$C35      +$D35</f>
        <v>6346000</v>
      </c>
      <c r="F35" s="93">
        <v>6346000</v>
      </c>
      <c r="G35" s="94">
        <v>1500000</v>
      </c>
      <c r="H35" s="93">
        <v>4288000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4288000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67.570122912070602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6346000</v>
      </c>
      <c r="C40" s="95">
        <f>SUM(C35:C39)</f>
        <v>0</v>
      </c>
      <c r="D40" s="95"/>
      <c r="E40" s="95">
        <f t="shared" si="18"/>
        <v>6346000</v>
      </c>
      <c r="F40" s="96">
        <f t="shared" ref="F40:O40" si="25">SUM(F35:F39)</f>
        <v>6346000</v>
      </c>
      <c r="G40" s="97">
        <f t="shared" si="25"/>
        <v>1500000</v>
      </c>
      <c r="H40" s="96">
        <f t="shared" si="25"/>
        <v>4288000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4288000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67.570122912070602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>
        <v>375138000</v>
      </c>
      <c r="C43" s="92"/>
      <c r="D43" s="92"/>
      <c r="E43" s="92">
        <f t="shared" si="26"/>
        <v>375138000</v>
      </c>
      <c r="F43" s="93">
        <v>375138000</v>
      </c>
      <c r="G43" s="94">
        <v>161012000</v>
      </c>
      <c r="H43" s="93">
        <v>56116000</v>
      </c>
      <c r="I43" s="94">
        <v>45683689</v>
      </c>
      <c r="J43" s="93"/>
      <c r="K43" s="94"/>
      <c r="L43" s="93"/>
      <c r="M43" s="94"/>
      <c r="N43" s="93"/>
      <c r="O43" s="94"/>
      <c r="P43" s="93">
        <f t="shared" si="27"/>
        <v>56116000</v>
      </c>
      <c r="Q43" s="94">
        <f t="shared" si="28"/>
        <v>45683689</v>
      </c>
      <c r="R43" s="48">
        <f t="shared" si="29"/>
        <v>0</v>
      </c>
      <c r="S43" s="49">
        <f t="shared" si="30"/>
        <v>0</v>
      </c>
      <c r="T43" s="48">
        <f t="shared" si="31"/>
        <v>14.958761842308697</v>
      </c>
      <c r="U43" s="50">
        <f t="shared" si="32"/>
        <v>12.177835623157344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3820000</v>
      </c>
      <c r="C51" s="92"/>
      <c r="D51" s="92"/>
      <c r="E51" s="92">
        <f t="shared" si="26"/>
        <v>3820000</v>
      </c>
      <c r="F51" s="93">
        <v>3820000</v>
      </c>
      <c r="G51" s="94">
        <v>821000</v>
      </c>
      <c r="H51" s="93">
        <v>141000</v>
      </c>
      <c r="I51" s="94"/>
      <c r="J51" s="93"/>
      <c r="K51" s="94"/>
      <c r="L51" s="93"/>
      <c r="M51" s="94"/>
      <c r="N51" s="93"/>
      <c r="O51" s="94"/>
      <c r="P51" s="93">
        <f t="shared" si="27"/>
        <v>141000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3.6910994764397911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378958000</v>
      </c>
      <c r="C53" s="95">
        <f>SUM(C42:C52)</f>
        <v>0</v>
      </c>
      <c r="D53" s="95"/>
      <c r="E53" s="95">
        <f t="shared" si="26"/>
        <v>378958000</v>
      </c>
      <c r="F53" s="96">
        <f t="shared" ref="F53:O53" si="33">SUM(F42:F52)</f>
        <v>378958000</v>
      </c>
      <c r="G53" s="97">
        <f t="shared" si="33"/>
        <v>161833000</v>
      </c>
      <c r="H53" s="96">
        <f t="shared" si="33"/>
        <v>56257000</v>
      </c>
      <c r="I53" s="97">
        <f t="shared" si="33"/>
        <v>45683689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56257000</v>
      </c>
      <c r="Q53" s="97">
        <f t="shared" si="28"/>
        <v>45683689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14.84518073242945</v>
      </c>
      <c r="U53" s="54">
        <f>IF((+$E43+$E45+$E47+$E48+$E51) =0,0,(Q53   /(+$E43+$E45+$E47+$E48+$E51) )*100)</f>
        <v>12.055079718596783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616568000</v>
      </c>
      <c r="C67" s="104">
        <f>SUM(C9:C14,C17:C23,C26:C29,C32,C35:C39,C42:C52,C55:C58,C61:C65)</f>
        <v>0</v>
      </c>
      <c r="D67" s="104"/>
      <c r="E67" s="104">
        <f t="shared" si="35"/>
        <v>616568000</v>
      </c>
      <c r="F67" s="105">
        <f t="shared" ref="F67:O67" si="43">SUM(F9:F14,F17:F23,F26:F29,F32,F35:F39,F42:F52,F55:F58,F61:F65)</f>
        <v>616568000</v>
      </c>
      <c r="G67" s="106">
        <f t="shared" si="43"/>
        <v>221309000</v>
      </c>
      <c r="H67" s="105">
        <f t="shared" si="43"/>
        <v>78394000</v>
      </c>
      <c r="I67" s="106">
        <f t="shared" si="43"/>
        <v>67415910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78394000</v>
      </c>
      <c r="Q67" s="106">
        <f t="shared" si="37"/>
        <v>67415910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12.741439502785779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10.957161757152981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616568000</v>
      </c>
      <c r="C72" s="104">
        <f>SUM(C9:C14,C17:C23,C26:C29,C32,C35:C39,C42:C52,C55:C58,C61:C65,C69)</f>
        <v>0</v>
      </c>
      <c r="D72" s="104"/>
      <c r="E72" s="104">
        <f>$B72      +$C72      +$D72</f>
        <v>616568000</v>
      </c>
      <c r="F72" s="105">
        <f t="shared" ref="F72:O72" si="46">SUM(F9:F14,F17:F23,F26:F29,F32,F35:F39,F42:F52,F55:F58,F61:F65,F69)</f>
        <v>616568000</v>
      </c>
      <c r="G72" s="106">
        <f t="shared" si="46"/>
        <v>221309000</v>
      </c>
      <c r="H72" s="105">
        <f t="shared" si="46"/>
        <v>78394000</v>
      </c>
      <c r="I72" s="106">
        <f t="shared" si="46"/>
        <v>67415910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78394000</v>
      </c>
      <c r="Q72" s="106">
        <f>$I72      +$K72      +$M72      +$O72</f>
        <v>67415910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12.741439502785779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10.957161757152981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gg/v81BOfJ3fKzvDIeL9X5yq7RZTabooIssW2kAukTi19hijmMT3YPlSzHikyfxW2nciXOxu1gYLisq7MjTySg==" saltValue="dS79P5cjoTpMTUNtHkzQe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2802000</v>
      </c>
      <c r="C10" s="92"/>
      <c r="D10" s="92"/>
      <c r="E10" s="92">
        <f t="shared" ref="E10:E15" si="0">$B10      +$C10      +$D10</f>
        <v>2802000</v>
      </c>
      <c r="F10" s="93">
        <v>2802000</v>
      </c>
      <c r="G10" s="94">
        <v>2802000</v>
      </c>
      <c r="H10" s="93">
        <v>427000</v>
      </c>
      <c r="I10" s="94">
        <v>427053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427000</v>
      </c>
      <c r="Q10" s="94">
        <f t="shared" ref="Q10:Q15" si="2">$I10      +$K10      +$M10      +$O10</f>
        <v>427053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15.239114917915774</v>
      </c>
      <c r="U10" s="50">
        <f t="shared" ref="U10:U14" si="6">IF(($E10      =0),0,(($Q10      /$E10      )*100))</f>
        <v>15.241006423982869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2802000</v>
      </c>
      <c r="C15" s="95">
        <f>SUM(C9:C14)</f>
        <v>0</v>
      </c>
      <c r="D15" s="95"/>
      <c r="E15" s="95">
        <f t="shared" si="0"/>
        <v>2802000</v>
      </c>
      <c r="F15" s="96">
        <f t="shared" ref="F15:O15" si="7">SUM(F9:F14)</f>
        <v>2802000</v>
      </c>
      <c r="G15" s="97">
        <f t="shared" si="7"/>
        <v>2802000</v>
      </c>
      <c r="H15" s="96">
        <f t="shared" si="7"/>
        <v>427000</v>
      </c>
      <c r="I15" s="97">
        <f t="shared" si="7"/>
        <v>427053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427000</v>
      </c>
      <c r="Q15" s="97">
        <f t="shared" si="2"/>
        <v>427053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15.239114917915774</v>
      </c>
      <c r="U15" s="54">
        <f>IF((SUM($E9:$E13))=0,0,(Q15/(SUM($E9:$E13))*100))</f>
        <v>15.241006423982869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1672000</v>
      </c>
      <c r="C32" s="92"/>
      <c r="D32" s="92"/>
      <c r="E32" s="92">
        <f>$B32      +$C32      +$D32</f>
        <v>1672000</v>
      </c>
      <c r="F32" s="93">
        <v>1672000</v>
      </c>
      <c r="G32" s="94">
        <v>418000</v>
      </c>
      <c r="H32" s="93">
        <v>51000</v>
      </c>
      <c r="I32" s="94">
        <v>52089</v>
      </c>
      <c r="J32" s="93"/>
      <c r="K32" s="94"/>
      <c r="L32" s="93"/>
      <c r="M32" s="94"/>
      <c r="N32" s="93"/>
      <c r="O32" s="94"/>
      <c r="P32" s="93">
        <f>$H32      +$J32      +$L32      +$N32</f>
        <v>51000</v>
      </c>
      <c r="Q32" s="94">
        <f>$I32      +$K32      +$M32      +$O32</f>
        <v>52089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3.0502392344497609</v>
      </c>
      <c r="U32" s="50">
        <f>IF(($E32      =0),0,(($Q32      /$E32      )*100))</f>
        <v>3.1153708133971292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1672000</v>
      </c>
      <c r="C33" s="95">
        <f>C32</f>
        <v>0</v>
      </c>
      <c r="D33" s="95"/>
      <c r="E33" s="95">
        <f>$B33      +$C33      +$D33</f>
        <v>1672000</v>
      </c>
      <c r="F33" s="96">
        <f t="shared" ref="F33:O33" si="17">F32</f>
        <v>1672000</v>
      </c>
      <c r="G33" s="97">
        <f t="shared" si="17"/>
        <v>418000</v>
      </c>
      <c r="H33" s="96">
        <f t="shared" si="17"/>
        <v>51000</v>
      </c>
      <c r="I33" s="97">
        <f t="shared" si="17"/>
        <v>52089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51000</v>
      </c>
      <c r="Q33" s="97">
        <f>$I33      +$K33      +$M33      +$O33</f>
        <v>52089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3.0502392344497609</v>
      </c>
      <c r="U33" s="54">
        <f>IF($E33   =0,0,($Q33   /$E33   )*100)</f>
        <v>3.1153708133971292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166000</v>
      </c>
      <c r="C36" s="92"/>
      <c r="D36" s="92"/>
      <c r="E36" s="92">
        <f t="shared" si="18"/>
        <v>166000</v>
      </c>
      <c r="F36" s="93">
        <v>166000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166000</v>
      </c>
      <c r="C40" s="95">
        <f>SUM(C35:C39)</f>
        <v>0</v>
      </c>
      <c r="D40" s="95"/>
      <c r="E40" s="95">
        <f t="shared" si="18"/>
        <v>166000</v>
      </c>
      <c r="F40" s="96">
        <f t="shared" ref="F40:O40" si="25">SUM(F35:F39)</f>
        <v>166000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4471000</v>
      </c>
      <c r="H51" s="93">
        <v>4471000</v>
      </c>
      <c r="I51" s="94">
        <v>4921491</v>
      </c>
      <c r="J51" s="93"/>
      <c r="K51" s="94"/>
      <c r="L51" s="93"/>
      <c r="M51" s="94"/>
      <c r="N51" s="93"/>
      <c r="O51" s="94"/>
      <c r="P51" s="93">
        <f t="shared" si="27"/>
        <v>4471000</v>
      </c>
      <c r="Q51" s="94">
        <f t="shared" si="28"/>
        <v>4921491</v>
      </c>
      <c r="R51" s="48">
        <f t="shared" si="29"/>
        <v>0</v>
      </c>
      <c r="S51" s="49">
        <f t="shared" si="30"/>
        <v>0</v>
      </c>
      <c r="T51" s="48">
        <f t="shared" si="31"/>
        <v>44.71</v>
      </c>
      <c r="U51" s="50">
        <f t="shared" si="32"/>
        <v>49.214910000000003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4471000</v>
      </c>
      <c r="H53" s="96">
        <f t="shared" si="33"/>
        <v>4471000</v>
      </c>
      <c r="I53" s="97">
        <f t="shared" si="33"/>
        <v>4921491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4471000</v>
      </c>
      <c r="Q53" s="97">
        <f t="shared" si="28"/>
        <v>4921491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44.71</v>
      </c>
      <c r="U53" s="54">
        <f>IF((+$E43+$E45+$E47+$E48+$E51) =0,0,(Q53   /(+$E43+$E45+$E47+$E48+$E51) )*100)</f>
        <v>49.214910000000003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14640000</v>
      </c>
      <c r="C67" s="104">
        <f>SUM(C9:C14,C17:C23,C26:C29,C32,C35:C39,C42:C52,C55:C58,C61:C65)</f>
        <v>0</v>
      </c>
      <c r="D67" s="104"/>
      <c r="E67" s="104">
        <f t="shared" si="35"/>
        <v>14640000</v>
      </c>
      <c r="F67" s="105">
        <f t="shared" ref="F67:O67" si="43">SUM(F9:F14,F17:F23,F26:F29,F32,F35:F39,F42:F52,F55:F58,F61:F65)</f>
        <v>14640000</v>
      </c>
      <c r="G67" s="106">
        <f t="shared" si="43"/>
        <v>7691000</v>
      </c>
      <c r="H67" s="105">
        <f t="shared" si="43"/>
        <v>4949000</v>
      </c>
      <c r="I67" s="106">
        <f t="shared" si="43"/>
        <v>5400633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4949000</v>
      </c>
      <c r="Q67" s="106">
        <f t="shared" si="37"/>
        <v>5400633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34.192344894293214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37.312650269448667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25248000</v>
      </c>
      <c r="C69" s="92"/>
      <c r="D69" s="92"/>
      <c r="E69" s="92">
        <f>$B69      +$C69      +$D69</f>
        <v>25248000</v>
      </c>
      <c r="F69" s="93">
        <v>25248000</v>
      </c>
      <c r="G69" s="94">
        <v>11838000</v>
      </c>
      <c r="H69" s="93">
        <v>3342000</v>
      </c>
      <c r="I69" s="94">
        <v>3038513</v>
      </c>
      <c r="J69" s="93"/>
      <c r="K69" s="94"/>
      <c r="L69" s="93"/>
      <c r="M69" s="94"/>
      <c r="N69" s="93"/>
      <c r="O69" s="94"/>
      <c r="P69" s="93">
        <f>$H69      +$J69      +$L69      +$N69</f>
        <v>3342000</v>
      </c>
      <c r="Q69" s="94">
        <f>$I69      +$K69      +$M69      +$O69</f>
        <v>3038513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13.236692015209126</v>
      </c>
      <c r="U69" s="50">
        <f>IF(($E69      =0),0,(($Q69      /$E69      )*100))</f>
        <v>12.03466809252218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25248000</v>
      </c>
      <c r="C70" s="101">
        <f>C69</f>
        <v>0</v>
      </c>
      <c r="D70" s="101"/>
      <c r="E70" s="101">
        <f>$B70      +$C70      +$D70</f>
        <v>25248000</v>
      </c>
      <c r="F70" s="102">
        <f t="shared" ref="F70:O70" si="44">F69</f>
        <v>25248000</v>
      </c>
      <c r="G70" s="103">
        <f t="shared" si="44"/>
        <v>11838000</v>
      </c>
      <c r="H70" s="102">
        <f t="shared" si="44"/>
        <v>3342000</v>
      </c>
      <c r="I70" s="103">
        <f t="shared" si="44"/>
        <v>3038513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3342000</v>
      </c>
      <c r="Q70" s="103">
        <f>$I70      +$K70      +$M70      +$O70</f>
        <v>3038513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13.236692015209126</v>
      </c>
      <c r="U70" s="59">
        <f>IF($E70   =0,0,($Q70   /$E70 )*100)</f>
        <v>12.03466809252218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25248000</v>
      </c>
      <c r="C71" s="104">
        <f>C69</f>
        <v>0</v>
      </c>
      <c r="D71" s="104"/>
      <c r="E71" s="104">
        <f>$B71      +$C71      +$D71</f>
        <v>25248000</v>
      </c>
      <c r="F71" s="105">
        <f t="shared" ref="F71:O71" si="45">F69</f>
        <v>25248000</v>
      </c>
      <c r="G71" s="106">
        <f t="shared" si="45"/>
        <v>11838000</v>
      </c>
      <c r="H71" s="105">
        <f t="shared" si="45"/>
        <v>3342000</v>
      </c>
      <c r="I71" s="106">
        <f t="shared" si="45"/>
        <v>3038513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3342000</v>
      </c>
      <c r="Q71" s="106">
        <f>$I71      +$K71      +$M71      +$O71</f>
        <v>3038513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13.236692015209126</v>
      </c>
      <c r="U71" s="65">
        <f>IF($E71   =0,0,($Q71   /$E71   )*100)</f>
        <v>12.03466809252218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39888000</v>
      </c>
      <c r="C72" s="104">
        <f>SUM(C9:C14,C17:C23,C26:C29,C32,C35:C39,C42:C52,C55:C58,C61:C65,C69)</f>
        <v>0</v>
      </c>
      <c r="D72" s="104"/>
      <c r="E72" s="104">
        <f>$B72      +$C72      +$D72</f>
        <v>39888000</v>
      </c>
      <c r="F72" s="105">
        <f t="shared" ref="F72:O72" si="46">SUM(F9:F14,F17:F23,F26:F29,F32,F35:F39,F42:F52,F55:F58,F61:F65,F69)</f>
        <v>39888000</v>
      </c>
      <c r="G72" s="106">
        <f t="shared" si="46"/>
        <v>19529000</v>
      </c>
      <c r="H72" s="105">
        <f t="shared" si="46"/>
        <v>8291000</v>
      </c>
      <c r="I72" s="106">
        <f t="shared" si="46"/>
        <v>8439146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8291000</v>
      </c>
      <c r="Q72" s="106">
        <f>$I72      +$K72      +$M72      +$O72</f>
        <v>8439146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20.872564322038166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21.245521373546143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wQUckSVUPryjOPtf8YwSRoUrdI2dtmo+nKcFR+iBXR9aEWom/8abkIT6fWFhbMAsDhJDULCfRLj3o5tYrnucQ==" saltValue="JQFERXDRc7nW5X07/oa6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241000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241000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13.608130999435348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241000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241000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13.608130999435348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1879000</v>
      </c>
      <c r="C32" s="92"/>
      <c r="D32" s="92"/>
      <c r="E32" s="92">
        <f>$B32      +$C32      +$D32</f>
        <v>1879000</v>
      </c>
      <c r="F32" s="93">
        <v>1879000</v>
      </c>
      <c r="G32" s="94">
        <v>469000</v>
      </c>
      <c r="H32" s="93">
        <v>789000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789000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41.990420436402346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1879000</v>
      </c>
      <c r="C33" s="95">
        <f>C32</f>
        <v>0</v>
      </c>
      <c r="D33" s="95"/>
      <c r="E33" s="95">
        <f>$B33      +$C33      +$D33</f>
        <v>1879000</v>
      </c>
      <c r="F33" s="96">
        <f t="shared" ref="F33:O33" si="17">F32</f>
        <v>1879000</v>
      </c>
      <c r="G33" s="97">
        <f t="shared" si="17"/>
        <v>469000</v>
      </c>
      <c r="H33" s="96">
        <f t="shared" si="17"/>
        <v>789000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789000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41.990420436402346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3774000</v>
      </c>
      <c r="C35" s="92"/>
      <c r="D35" s="92"/>
      <c r="E35" s="92">
        <f t="shared" ref="E35:E40" si="18">$B35      +$C35      +$D35</f>
        <v>3774000</v>
      </c>
      <c r="F35" s="93">
        <v>3774000</v>
      </c>
      <c r="G35" s="94">
        <v>774000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3774000</v>
      </c>
      <c r="C40" s="95">
        <f>SUM(C35:C39)</f>
        <v>0</v>
      </c>
      <c r="D40" s="95"/>
      <c r="E40" s="95">
        <f t="shared" si="18"/>
        <v>3774000</v>
      </c>
      <c r="F40" s="96">
        <f t="shared" ref="F40:O40" si="25">SUM(F35:F39)</f>
        <v>3774000</v>
      </c>
      <c r="G40" s="97">
        <f t="shared" si="25"/>
        <v>774000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7424000</v>
      </c>
      <c r="C67" s="104">
        <f>SUM(C9:C14,C17:C23,C26:C29,C32,C35:C39,C42:C52,C55:C58,C61:C65)</f>
        <v>0</v>
      </c>
      <c r="D67" s="104"/>
      <c r="E67" s="104">
        <f t="shared" si="35"/>
        <v>7424000</v>
      </c>
      <c r="F67" s="105">
        <f t="shared" ref="F67:O67" si="43">SUM(F9:F14,F17:F23,F26:F29,F32,F35:F39,F42:F52,F55:F58,F61:F65)</f>
        <v>7424000</v>
      </c>
      <c r="G67" s="106">
        <f t="shared" si="43"/>
        <v>3014000</v>
      </c>
      <c r="H67" s="105">
        <f t="shared" si="43"/>
        <v>1030000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1030000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13.873922413793101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23344000</v>
      </c>
      <c r="C69" s="92"/>
      <c r="D69" s="92"/>
      <c r="E69" s="92">
        <f>$B69      +$C69      +$D69</f>
        <v>23344000</v>
      </c>
      <c r="F69" s="93">
        <v>23344000</v>
      </c>
      <c r="G69" s="94">
        <v>2747000</v>
      </c>
      <c r="H69" s="93">
        <v>2115000</v>
      </c>
      <c r="I69" s="94"/>
      <c r="J69" s="93"/>
      <c r="K69" s="94"/>
      <c r="L69" s="93"/>
      <c r="M69" s="94"/>
      <c r="N69" s="93"/>
      <c r="O69" s="94"/>
      <c r="P69" s="93">
        <f>$H69      +$J69      +$L69      +$N69</f>
        <v>2115000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9.0601439342015073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23344000</v>
      </c>
      <c r="C70" s="101">
        <f>C69</f>
        <v>0</v>
      </c>
      <c r="D70" s="101"/>
      <c r="E70" s="101">
        <f>$B70      +$C70      +$D70</f>
        <v>23344000</v>
      </c>
      <c r="F70" s="102">
        <f t="shared" ref="F70:O70" si="44">F69</f>
        <v>23344000</v>
      </c>
      <c r="G70" s="103">
        <f t="shared" si="44"/>
        <v>2747000</v>
      </c>
      <c r="H70" s="102">
        <f t="shared" si="44"/>
        <v>2115000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2115000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9.0601439342015073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23344000</v>
      </c>
      <c r="C71" s="104">
        <f>C69</f>
        <v>0</v>
      </c>
      <c r="D71" s="104"/>
      <c r="E71" s="104">
        <f>$B71      +$C71      +$D71</f>
        <v>23344000</v>
      </c>
      <c r="F71" s="105">
        <f t="shared" ref="F71:O71" si="45">F69</f>
        <v>23344000</v>
      </c>
      <c r="G71" s="106">
        <f t="shared" si="45"/>
        <v>2747000</v>
      </c>
      <c r="H71" s="105">
        <f t="shared" si="45"/>
        <v>2115000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2115000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9.0601439342015073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30768000</v>
      </c>
      <c r="C72" s="104">
        <f>SUM(C9:C14,C17:C23,C26:C29,C32,C35:C39,C42:C52,C55:C58,C61:C65,C69)</f>
        <v>0</v>
      </c>
      <c r="D72" s="104"/>
      <c r="E72" s="104">
        <f>$B72      +$C72      +$D72</f>
        <v>30768000</v>
      </c>
      <c r="F72" s="105">
        <f t="shared" ref="F72:O72" si="46">SUM(F9:F14,F17:F23,F26:F29,F32,F35:F39,F42:F52,F55:F58,F61:F65,F69)</f>
        <v>30768000</v>
      </c>
      <c r="G72" s="106">
        <f t="shared" si="46"/>
        <v>5761000</v>
      </c>
      <c r="H72" s="105">
        <f t="shared" si="46"/>
        <v>3145000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3145000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10.221658866354655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Fvn+klldJQVZK3Lf1J2moC+2lyo0lmKSo1mVjW8R+PxiA7s5oRPJrbdncnnE6cas7ORezlyg2Dg0ZEHcyp8psQ==" saltValue="nfwCX3mBZzXRwiAgi12C4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94000</v>
      </c>
      <c r="I10" s="94">
        <v>93523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94000</v>
      </c>
      <c r="Q10" s="94">
        <f t="shared" ref="Q10:Q15" si="2">$I10      +$K10      +$M10      +$O10</f>
        <v>93523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5.3077357425183509</v>
      </c>
      <c r="U10" s="50">
        <f t="shared" ref="U10:U14" si="6">IF(($E10      =0),0,(($Q10      /$E10      )*100))</f>
        <v>5.2808018068887641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>
        <v>15000000</v>
      </c>
      <c r="C13" s="92"/>
      <c r="D13" s="92"/>
      <c r="E13" s="92">
        <f t="shared" si="0"/>
        <v>15000000</v>
      </c>
      <c r="F13" s="93">
        <v>15000000</v>
      </c>
      <c r="G13" s="94">
        <v>0</v>
      </c>
      <c r="H13" s="93"/>
      <c r="I13" s="94">
        <v>2105948</v>
      </c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2105948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14.039653333333332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>
        <v>100000</v>
      </c>
      <c r="C14" s="92"/>
      <c r="D14" s="92"/>
      <c r="E14" s="92">
        <f t="shared" si="0"/>
        <v>100000</v>
      </c>
      <c r="F14" s="93">
        <v>100000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16871000</v>
      </c>
      <c r="C15" s="95">
        <f>SUM(C9:C14)</f>
        <v>0</v>
      </c>
      <c r="D15" s="95"/>
      <c r="E15" s="95">
        <f t="shared" si="0"/>
        <v>16871000</v>
      </c>
      <c r="F15" s="96">
        <f t="shared" ref="F15:O15" si="7">SUM(F9:F14)</f>
        <v>16871000</v>
      </c>
      <c r="G15" s="97">
        <f t="shared" si="7"/>
        <v>1771000</v>
      </c>
      <c r="H15" s="96">
        <f t="shared" si="7"/>
        <v>94000</v>
      </c>
      <c r="I15" s="97">
        <f t="shared" si="7"/>
        <v>2199471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94000</v>
      </c>
      <c r="Q15" s="97">
        <f t="shared" si="2"/>
        <v>2199471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0.56049132430982052</v>
      </c>
      <c r="U15" s="54">
        <f>IF((SUM($E9:$E13))=0,0,(Q15/(SUM($E9:$E13))*100))</f>
        <v>13.114727803947289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1264000</v>
      </c>
      <c r="C32" s="92"/>
      <c r="D32" s="92"/>
      <c r="E32" s="92">
        <f>$B32      +$C32      +$D32</f>
        <v>1264000</v>
      </c>
      <c r="F32" s="93">
        <v>1264000</v>
      </c>
      <c r="G32" s="94">
        <v>316000</v>
      </c>
      <c r="H32" s="93">
        <v>134000</v>
      </c>
      <c r="I32" s="94">
        <v>133246</v>
      </c>
      <c r="J32" s="93"/>
      <c r="K32" s="94"/>
      <c r="L32" s="93"/>
      <c r="M32" s="94"/>
      <c r="N32" s="93"/>
      <c r="O32" s="94"/>
      <c r="P32" s="93">
        <f>$H32      +$J32      +$L32      +$N32</f>
        <v>134000</v>
      </c>
      <c r="Q32" s="94">
        <f>$I32      +$K32      +$M32      +$O32</f>
        <v>133246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10.601265822784809</v>
      </c>
      <c r="U32" s="50">
        <f>IF(($E32      =0),0,(($Q32      /$E32      )*100))</f>
        <v>10.541613924050633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1264000</v>
      </c>
      <c r="C33" s="95">
        <f>C32</f>
        <v>0</v>
      </c>
      <c r="D33" s="95"/>
      <c r="E33" s="95">
        <f>$B33      +$C33      +$D33</f>
        <v>1264000</v>
      </c>
      <c r="F33" s="96">
        <f t="shared" ref="F33:O33" si="17">F32</f>
        <v>1264000</v>
      </c>
      <c r="G33" s="97">
        <f t="shared" si="17"/>
        <v>316000</v>
      </c>
      <c r="H33" s="96">
        <f t="shared" si="17"/>
        <v>134000</v>
      </c>
      <c r="I33" s="97">
        <f t="shared" si="17"/>
        <v>133246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134000</v>
      </c>
      <c r="Q33" s="97">
        <f>$I33      +$K33      +$M33      +$O33</f>
        <v>133246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10.601265822784809</v>
      </c>
      <c r="U33" s="54">
        <f>IF($E33   =0,0,($Q33   /$E33   )*100)</f>
        <v>10.541613924050633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43754000</v>
      </c>
      <c r="C35" s="92"/>
      <c r="D35" s="92"/>
      <c r="E35" s="92">
        <f t="shared" ref="E35:E40" si="18">$B35      +$C35      +$D35</f>
        <v>43754000</v>
      </c>
      <c r="F35" s="93">
        <v>43754000</v>
      </c>
      <c r="G35" s="94">
        <v>13000000</v>
      </c>
      <c r="H35" s="93">
        <v>6709000</v>
      </c>
      <c r="I35" s="94">
        <v>1144289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6709000</v>
      </c>
      <c r="Q35" s="94">
        <f t="shared" ref="Q35:Q40" si="20">$I35      +$K35      +$M35      +$O35</f>
        <v>1144289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15.333455226950679</v>
      </c>
      <c r="U35" s="50">
        <f t="shared" ref="U35:U39" si="24">IF(($E35      =0),0,(($Q35      /$E35      )*100))</f>
        <v>2.6152786030991453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290000</v>
      </c>
      <c r="C36" s="92"/>
      <c r="D36" s="92"/>
      <c r="E36" s="92">
        <f t="shared" si="18"/>
        <v>290000</v>
      </c>
      <c r="F36" s="93">
        <v>290000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44044000</v>
      </c>
      <c r="C40" s="95">
        <f>SUM(C35:C39)</f>
        <v>0</v>
      </c>
      <c r="D40" s="95"/>
      <c r="E40" s="95">
        <f t="shared" si="18"/>
        <v>44044000</v>
      </c>
      <c r="F40" s="96">
        <f t="shared" ref="F40:O40" si="25">SUM(F35:F39)</f>
        <v>44044000</v>
      </c>
      <c r="G40" s="97">
        <f t="shared" si="25"/>
        <v>13000000</v>
      </c>
      <c r="H40" s="96">
        <f t="shared" si="25"/>
        <v>6709000</v>
      </c>
      <c r="I40" s="97">
        <f t="shared" si="25"/>
        <v>1144289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6709000</v>
      </c>
      <c r="Q40" s="97">
        <f t="shared" si="20"/>
        <v>1144289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15.333455226950679</v>
      </c>
      <c r="U40" s="54">
        <f>IF((+$E35+$E38) =0,0,(Q40   /(+$E35+$E38) )*100)</f>
        <v>2.6152786030991453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3400000</v>
      </c>
      <c r="C51" s="92"/>
      <c r="D51" s="92"/>
      <c r="E51" s="92">
        <f t="shared" si="26"/>
        <v>3400000</v>
      </c>
      <c r="F51" s="93">
        <v>3400000</v>
      </c>
      <c r="G51" s="94">
        <v>3400000</v>
      </c>
      <c r="H51" s="93">
        <v>1670000</v>
      </c>
      <c r="I51" s="94">
        <v>1830080</v>
      </c>
      <c r="J51" s="93"/>
      <c r="K51" s="94"/>
      <c r="L51" s="93"/>
      <c r="M51" s="94"/>
      <c r="N51" s="93"/>
      <c r="O51" s="94"/>
      <c r="P51" s="93">
        <f t="shared" si="27"/>
        <v>1670000</v>
      </c>
      <c r="Q51" s="94">
        <f t="shared" si="28"/>
        <v>1830080</v>
      </c>
      <c r="R51" s="48">
        <f t="shared" si="29"/>
        <v>0</v>
      </c>
      <c r="S51" s="49">
        <f t="shared" si="30"/>
        <v>0</v>
      </c>
      <c r="T51" s="48">
        <f t="shared" si="31"/>
        <v>49.117647058823529</v>
      </c>
      <c r="U51" s="50">
        <f t="shared" si="32"/>
        <v>53.825882352941179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3400000</v>
      </c>
      <c r="C53" s="95">
        <f>SUM(C42:C52)</f>
        <v>0</v>
      </c>
      <c r="D53" s="95"/>
      <c r="E53" s="95">
        <f t="shared" si="26"/>
        <v>3400000</v>
      </c>
      <c r="F53" s="96">
        <f t="shared" ref="F53:O53" si="33">SUM(F42:F52)</f>
        <v>3400000</v>
      </c>
      <c r="G53" s="97">
        <f t="shared" si="33"/>
        <v>3400000</v>
      </c>
      <c r="H53" s="96">
        <f t="shared" si="33"/>
        <v>1670000</v>
      </c>
      <c r="I53" s="97">
        <f t="shared" si="33"/>
        <v>1830080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1670000</v>
      </c>
      <c r="Q53" s="97">
        <f t="shared" si="28"/>
        <v>1830080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49.117647058823529</v>
      </c>
      <c r="U53" s="54">
        <f>IF((+$E43+$E45+$E47+$E48+$E51) =0,0,(Q53   /(+$E43+$E45+$E47+$E48+$E51) )*100)</f>
        <v>53.825882352941179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65579000</v>
      </c>
      <c r="C67" s="104">
        <f>SUM(C9:C14,C17:C23,C26:C29,C32,C35:C39,C42:C52,C55:C58,C61:C65)</f>
        <v>0</v>
      </c>
      <c r="D67" s="104"/>
      <c r="E67" s="104">
        <f t="shared" si="35"/>
        <v>65579000</v>
      </c>
      <c r="F67" s="105">
        <f t="shared" ref="F67:O67" si="43">SUM(F9:F14,F17:F23,F26:F29,F32,F35:F39,F42:F52,F55:F58,F61:F65)</f>
        <v>65579000</v>
      </c>
      <c r="G67" s="106">
        <f t="shared" si="43"/>
        <v>18487000</v>
      </c>
      <c r="H67" s="105">
        <f t="shared" si="43"/>
        <v>8607000</v>
      </c>
      <c r="I67" s="106">
        <f t="shared" si="43"/>
        <v>5307086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8607000</v>
      </c>
      <c r="Q67" s="106">
        <f t="shared" si="37"/>
        <v>5307086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13.203147770329348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8.1410759483962014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29218000</v>
      </c>
      <c r="C69" s="92"/>
      <c r="D69" s="92"/>
      <c r="E69" s="92">
        <f>$B69      +$C69      +$D69</f>
        <v>29218000</v>
      </c>
      <c r="F69" s="93">
        <v>29218000</v>
      </c>
      <c r="G69" s="94">
        <v>19317000</v>
      </c>
      <c r="H69" s="93">
        <v>5284000</v>
      </c>
      <c r="I69" s="94">
        <v>5283960</v>
      </c>
      <c r="J69" s="93"/>
      <c r="K69" s="94"/>
      <c r="L69" s="93"/>
      <c r="M69" s="94"/>
      <c r="N69" s="93"/>
      <c r="O69" s="94"/>
      <c r="P69" s="93">
        <f>$H69      +$J69      +$L69      +$N69</f>
        <v>5284000</v>
      </c>
      <c r="Q69" s="94">
        <f>$I69      +$K69      +$M69      +$O69</f>
        <v>5283960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18.084742282154835</v>
      </c>
      <c r="U69" s="50">
        <f>IF(($E69      =0),0,(($Q69      /$E69      )*100))</f>
        <v>18.084605380245055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29218000</v>
      </c>
      <c r="C70" s="101">
        <f>C69</f>
        <v>0</v>
      </c>
      <c r="D70" s="101"/>
      <c r="E70" s="101">
        <f>$B70      +$C70      +$D70</f>
        <v>29218000</v>
      </c>
      <c r="F70" s="102">
        <f t="shared" ref="F70:O70" si="44">F69</f>
        <v>29218000</v>
      </c>
      <c r="G70" s="103">
        <f t="shared" si="44"/>
        <v>19317000</v>
      </c>
      <c r="H70" s="102">
        <f t="shared" si="44"/>
        <v>5284000</v>
      </c>
      <c r="I70" s="103">
        <f t="shared" si="44"/>
        <v>5283960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5284000</v>
      </c>
      <c r="Q70" s="103">
        <f>$I70      +$K70      +$M70      +$O70</f>
        <v>5283960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18.084742282154835</v>
      </c>
      <c r="U70" s="59">
        <f>IF($E70   =0,0,($Q70   /$E70 )*100)</f>
        <v>18.084605380245055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29218000</v>
      </c>
      <c r="C71" s="104">
        <f>C69</f>
        <v>0</v>
      </c>
      <c r="D71" s="104"/>
      <c r="E71" s="104">
        <f>$B71      +$C71      +$D71</f>
        <v>29218000</v>
      </c>
      <c r="F71" s="105">
        <f t="shared" ref="F71:O71" si="45">F69</f>
        <v>29218000</v>
      </c>
      <c r="G71" s="106">
        <f t="shared" si="45"/>
        <v>19317000</v>
      </c>
      <c r="H71" s="105">
        <f t="shared" si="45"/>
        <v>5284000</v>
      </c>
      <c r="I71" s="106">
        <f t="shared" si="45"/>
        <v>5283960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5284000</v>
      </c>
      <c r="Q71" s="106">
        <f>$I71      +$K71      +$M71      +$O71</f>
        <v>5283960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18.084742282154835</v>
      </c>
      <c r="U71" s="65">
        <f>IF($E71   =0,0,($Q71   /$E71   )*100)</f>
        <v>18.084605380245055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94797000</v>
      </c>
      <c r="C72" s="104">
        <f>SUM(C9:C14,C17:C23,C26:C29,C32,C35:C39,C42:C52,C55:C58,C61:C65,C69)</f>
        <v>0</v>
      </c>
      <c r="D72" s="104"/>
      <c r="E72" s="104">
        <f>$B72      +$C72      +$D72</f>
        <v>94797000</v>
      </c>
      <c r="F72" s="105">
        <f t="shared" ref="F72:O72" si="46">SUM(F9:F14,F17:F23,F26:F29,F32,F35:F39,F42:F52,F55:F58,F61:F65,F69)</f>
        <v>94797000</v>
      </c>
      <c r="G72" s="106">
        <f t="shared" si="46"/>
        <v>37804000</v>
      </c>
      <c r="H72" s="105">
        <f t="shared" si="46"/>
        <v>13891000</v>
      </c>
      <c r="I72" s="106">
        <f t="shared" si="46"/>
        <v>10591046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13891000</v>
      </c>
      <c r="Q72" s="106">
        <f>$I72      +$K72      +$M72      +$O72</f>
        <v>10591046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14.71395129598441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11.218496509792706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OzXgAgZOwn8e1cd0OI2r2df5TNY7ZBddjwbYviYT6evrzDGA6VO/LFZ8Eu/RERwuzAcT+2dFWIWIrr0Qbq+cww==" saltValue="maz7Z4imRBqpv9AO7luc/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1800000</v>
      </c>
      <c r="C10" s="92"/>
      <c r="D10" s="92"/>
      <c r="E10" s="92">
        <f t="shared" ref="E10:E15" si="0">$B10      +$C10      +$D10</f>
        <v>1800000</v>
      </c>
      <c r="F10" s="93">
        <v>1800000</v>
      </c>
      <c r="G10" s="94">
        <v>1800000</v>
      </c>
      <c r="H10" s="93">
        <v>499000</v>
      </c>
      <c r="I10" s="94">
        <v>450000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499000</v>
      </c>
      <c r="Q10" s="94">
        <f t="shared" ref="Q10:Q15" si="2">$I10      +$K10      +$M10      +$O10</f>
        <v>450000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27.722222222222221</v>
      </c>
      <c r="U10" s="50">
        <f t="shared" ref="U10:U14" si="6">IF(($E10      =0),0,(($Q10      /$E10      )*100))</f>
        <v>25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1800000</v>
      </c>
      <c r="C15" s="95">
        <f>SUM(C9:C14)</f>
        <v>0</v>
      </c>
      <c r="D15" s="95"/>
      <c r="E15" s="95">
        <f t="shared" si="0"/>
        <v>1800000</v>
      </c>
      <c r="F15" s="96">
        <f t="shared" ref="F15:O15" si="7">SUM(F9:F14)</f>
        <v>1800000</v>
      </c>
      <c r="G15" s="97">
        <f t="shared" si="7"/>
        <v>1800000</v>
      </c>
      <c r="H15" s="96">
        <f t="shared" si="7"/>
        <v>499000</v>
      </c>
      <c r="I15" s="97">
        <f t="shared" si="7"/>
        <v>450000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499000</v>
      </c>
      <c r="Q15" s="97">
        <f t="shared" si="2"/>
        <v>450000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27.722222222222221</v>
      </c>
      <c r="U15" s="54">
        <f>IF((SUM($E9:$E13))=0,0,(Q15/(SUM($E9:$E13))*100))</f>
        <v>25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1173000</v>
      </c>
      <c r="C32" s="92"/>
      <c r="D32" s="92"/>
      <c r="E32" s="92">
        <f>$B32      +$C32      +$D32</f>
        <v>1173000</v>
      </c>
      <c r="F32" s="93">
        <v>1173000</v>
      </c>
      <c r="G32" s="94">
        <v>293000</v>
      </c>
      <c r="H32" s="93">
        <v>145000</v>
      </c>
      <c r="I32" s="94">
        <v>293000</v>
      </c>
      <c r="J32" s="93"/>
      <c r="K32" s="94"/>
      <c r="L32" s="93"/>
      <c r="M32" s="94"/>
      <c r="N32" s="93"/>
      <c r="O32" s="94"/>
      <c r="P32" s="93">
        <f>$H32      +$J32      +$L32      +$N32</f>
        <v>145000</v>
      </c>
      <c r="Q32" s="94">
        <f>$I32      +$K32      +$M32      +$O32</f>
        <v>293000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12.361466325660698</v>
      </c>
      <c r="U32" s="50">
        <f>IF(($E32      =0),0,(($Q32      /$E32      )*100))</f>
        <v>24.978687127024724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1173000</v>
      </c>
      <c r="C33" s="95">
        <f>C32</f>
        <v>0</v>
      </c>
      <c r="D33" s="95"/>
      <c r="E33" s="95">
        <f>$B33      +$C33      +$D33</f>
        <v>1173000</v>
      </c>
      <c r="F33" s="96">
        <f t="shared" ref="F33:O33" si="17">F32</f>
        <v>1173000</v>
      </c>
      <c r="G33" s="97">
        <f t="shared" si="17"/>
        <v>293000</v>
      </c>
      <c r="H33" s="96">
        <f t="shared" si="17"/>
        <v>145000</v>
      </c>
      <c r="I33" s="97">
        <f t="shared" si="17"/>
        <v>293000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145000</v>
      </c>
      <c r="Q33" s="97">
        <f>$I33      +$K33      +$M33      +$O33</f>
        <v>293000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12.361466325660698</v>
      </c>
      <c r="U33" s="54">
        <f>IF($E33   =0,0,($Q33   /$E33   )*100)</f>
        <v>24.978687127024724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34133000</v>
      </c>
      <c r="C51" s="92"/>
      <c r="D51" s="92"/>
      <c r="E51" s="92">
        <f t="shared" si="26"/>
        <v>34133000</v>
      </c>
      <c r="F51" s="93">
        <v>34133000</v>
      </c>
      <c r="G51" s="94">
        <v>6000000</v>
      </c>
      <c r="H51" s="93">
        <v>2714000</v>
      </c>
      <c r="I51" s="94">
        <v>1950568</v>
      </c>
      <c r="J51" s="93"/>
      <c r="K51" s="94"/>
      <c r="L51" s="93"/>
      <c r="M51" s="94"/>
      <c r="N51" s="93"/>
      <c r="O51" s="94"/>
      <c r="P51" s="93">
        <f t="shared" si="27"/>
        <v>2714000</v>
      </c>
      <c r="Q51" s="94">
        <f t="shared" si="28"/>
        <v>1950568</v>
      </c>
      <c r="R51" s="48">
        <f t="shared" si="29"/>
        <v>0</v>
      </c>
      <c r="S51" s="49">
        <f t="shared" si="30"/>
        <v>0</v>
      </c>
      <c r="T51" s="48">
        <f t="shared" si="31"/>
        <v>7.951249523921132</v>
      </c>
      <c r="U51" s="50">
        <f t="shared" si="32"/>
        <v>5.7146104942431082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34133000</v>
      </c>
      <c r="C53" s="95">
        <f>SUM(C42:C52)</f>
        <v>0</v>
      </c>
      <c r="D53" s="95"/>
      <c r="E53" s="95">
        <f t="shared" si="26"/>
        <v>34133000</v>
      </c>
      <c r="F53" s="96">
        <f t="shared" ref="F53:O53" si="33">SUM(F42:F52)</f>
        <v>34133000</v>
      </c>
      <c r="G53" s="97">
        <f t="shared" si="33"/>
        <v>6000000</v>
      </c>
      <c r="H53" s="96">
        <f t="shared" si="33"/>
        <v>2714000</v>
      </c>
      <c r="I53" s="97">
        <f t="shared" si="33"/>
        <v>1950568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2714000</v>
      </c>
      <c r="Q53" s="97">
        <f t="shared" si="28"/>
        <v>1950568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7.951249523921132</v>
      </c>
      <c r="U53" s="54">
        <f>IF((+$E43+$E45+$E47+$E48+$E51) =0,0,(Q53   /(+$E43+$E45+$E47+$E48+$E51) )*100)</f>
        <v>5.7146104942431082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37106000</v>
      </c>
      <c r="C67" s="104">
        <f>SUM(C9:C14,C17:C23,C26:C29,C32,C35:C39,C42:C52,C55:C58,C61:C65)</f>
        <v>0</v>
      </c>
      <c r="D67" s="104"/>
      <c r="E67" s="104">
        <f t="shared" si="35"/>
        <v>37106000</v>
      </c>
      <c r="F67" s="105">
        <f t="shared" ref="F67:O67" si="43">SUM(F9:F14,F17:F23,F26:F29,F32,F35:F39,F42:F52,F55:F58,F61:F65)</f>
        <v>37106000</v>
      </c>
      <c r="G67" s="106">
        <f t="shared" si="43"/>
        <v>8093000</v>
      </c>
      <c r="H67" s="105">
        <f t="shared" si="43"/>
        <v>3358000</v>
      </c>
      <c r="I67" s="106">
        <f t="shared" si="43"/>
        <v>2693568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3358000</v>
      </c>
      <c r="Q67" s="106">
        <f t="shared" si="37"/>
        <v>2693568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9.0497493666792437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7.259117123915269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14959000</v>
      </c>
      <c r="C69" s="92"/>
      <c r="D69" s="92"/>
      <c r="E69" s="92">
        <f>$B69      +$C69      +$D69</f>
        <v>14959000</v>
      </c>
      <c r="F69" s="93">
        <v>14959000</v>
      </c>
      <c r="G69" s="94">
        <v>6423000</v>
      </c>
      <c r="H69" s="93">
        <v>4078000</v>
      </c>
      <c r="I69" s="94">
        <v>3299169</v>
      </c>
      <c r="J69" s="93"/>
      <c r="K69" s="94"/>
      <c r="L69" s="93"/>
      <c r="M69" s="94"/>
      <c r="N69" s="93"/>
      <c r="O69" s="94"/>
      <c r="P69" s="93">
        <f>$H69      +$J69      +$L69      +$N69</f>
        <v>4078000</v>
      </c>
      <c r="Q69" s="94">
        <f>$I69      +$K69      +$M69      +$O69</f>
        <v>3299169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27.261180560197872</v>
      </c>
      <c r="U69" s="50">
        <f>IF(($E69      =0),0,(($Q69      /$E69      )*100))</f>
        <v>22.054742964101877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14959000</v>
      </c>
      <c r="C70" s="101">
        <f>C69</f>
        <v>0</v>
      </c>
      <c r="D70" s="101"/>
      <c r="E70" s="101">
        <f>$B70      +$C70      +$D70</f>
        <v>14959000</v>
      </c>
      <c r="F70" s="102">
        <f t="shared" ref="F70:O70" si="44">F69</f>
        <v>14959000</v>
      </c>
      <c r="G70" s="103">
        <f t="shared" si="44"/>
        <v>6423000</v>
      </c>
      <c r="H70" s="102">
        <f t="shared" si="44"/>
        <v>4078000</v>
      </c>
      <c r="I70" s="103">
        <f t="shared" si="44"/>
        <v>3299169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4078000</v>
      </c>
      <c r="Q70" s="103">
        <f>$I70      +$K70      +$M70      +$O70</f>
        <v>3299169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27.261180560197872</v>
      </c>
      <c r="U70" s="59">
        <f>IF($E70   =0,0,($Q70   /$E70 )*100)</f>
        <v>22.054742964101877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14959000</v>
      </c>
      <c r="C71" s="104">
        <f>C69</f>
        <v>0</v>
      </c>
      <c r="D71" s="104"/>
      <c r="E71" s="104">
        <f>$B71      +$C71      +$D71</f>
        <v>14959000</v>
      </c>
      <c r="F71" s="105">
        <f t="shared" ref="F71:O71" si="45">F69</f>
        <v>14959000</v>
      </c>
      <c r="G71" s="106">
        <f t="shared" si="45"/>
        <v>6423000</v>
      </c>
      <c r="H71" s="105">
        <f t="shared" si="45"/>
        <v>4078000</v>
      </c>
      <c r="I71" s="106">
        <f t="shared" si="45"/>
        <v>3299169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4078000</v>
      </c>
      <c r="Q71" s="106">
        <f>$I71      +$K71      +$M71      +$O71</f>
        <v>3299169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27.261180560197872</v>
      </c>
      <c r="U71" s="65">
        <f>IF($E71   =0,0,($Q71   /$E71   )*100)</f>
        <v>22.054742964101877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52065000</v>
      </c>
      <c r="C72" s="104">
        <f>SUM(C9:C14,C17:C23,C26:C29,C32,C35:C39,C42:C52,C55:C58,C61:C65,C69)</f>
        <v>0</v>
      </c>
      <c r="D72" s="104"/>
      <c r="E72" s="104">
        <f>$B72      +$C72      +$D72</f>
        <v>52065000</v>
      </c>
      <c r="F72" s="105">
        <f t="shared" ref="F72:O72" si="46">SUM(F9:F14,F17:F23,F26:F29,F32,F35:F39,F42:F52,F55:F58,F61:F65,F69)</f>
        <v>52065000</v>
      </c>
      <c r="G72" s="106">
        <f t="shared" si="46"/>
        <v>14516000</v>
      </c>
      <c r="H72" s="105">
        <f t="shared" si="46"/>
        <v>7436000</v>
      </c>
      <c r="I72" s="106">
        <f t="shared" si="46"/>
        <v>5992737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7436000</v>
      </c>
      <c r="Q72" s="106">
        <f>$I72      +$K72      +$M72      +$O72</f>
        <v>5992737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14.282147315855182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11.510106597522327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MbOzm7sZwaadi+3ATCfp8QJHj6tZjIgikbRHes/5CHkkqjTs/cY8PVW5sR5rM4zX4XmB9t8AWqR5nshWecVCzA==" saltValue="5flJPnynqz0BXUk4IyD8R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121000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121000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12.1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121000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121000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12.1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2718000</v>
      </c>
      <c r="C29" s="92"/>
      <c r="D29" s="92"/>
      <c r="E29" s="92">
        <f>$B29      +$C29      +$D29</f>
        <v>2718000</v>
      </c>
      <c r="F29" s="93">
        <v>2718000</v>
      </c>
      <c r="G29" s="94">
        <v>1903000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2718000</v>
      </c>
      <c r="C30" s="95">
        <f>SUM(C26:C29)</f>
        <v>0</v>
      </c>
      <c r="D30" s="95"/>
      <c r="E30" s="95">
        <f>$B30      +$C30      +$D30</f>
        <v>2718000</v>
      </c>
      <c r="F30" s="96">
        <f t="shared" ref="F30:O30" si="16">SUM(F26:F29)</f>
        <v>2718000</v>
      </c>
      <c r="G30" s="97">
        <f t="shared" si="16"/>
        <v>1903000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1242000</v>
      </c>
      <c r="C32" s="92"/>
      <c r="D32" s="92"/>
      <c r="E32" s="92">
        <f>$B32      +$C32      +$D32</f>
        <v>1242000</v>
      </c>
      <c r="F32" s="93">
        <v>1242000</v>
      </c>
      <c r="G32" s="94">
        <v>311000</v>
      </c>
      <c r="H32" s="93">
        <v>254000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254000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20.450885668276971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1242000</v>
      </c>
      <c r="C33" s="95">
        <f>C32</f>
        <v>0</v>
      </c>
      <c r="D33" s="95"/>
      <c r="E33" s="95">
        <f>$B33      +$C33      +$D33</f>
        <v>1242000</v>
      </c>
      <c r="F33" s="96">
        <f t="shared" ref="F33:O33" si="17">F32</f>
        <v>1242000</v>
      </c>
      <c r="G33" s="97">
        <f t="shared" si="17"/>
        <v>311000</v>
      </c>
      <c r="H33" s="96">
        <f t="shared" si="17"/>
        <v>254000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254000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20.450885668276971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4960000</v>
      </c>
      <c r="C67" s="104">
        <f>SUM(C9:C14,C17:C23,C26:C29,C32,C35:C39,C42:C52,C55:C58,C61:C65)</f>
        <v>0</v>
      </c>
      <c r="D67" s="104"/>
      <c r="E67" s="104">
        <f t="shared" si="35"/>
        <v>4960000</v>
      </c>
      <c r="F67" s="105">
        <f t="shared" ref="F67:O67" si="43">SUM(F9:F14,F17:F23,F26:F29,F32,F35:F39,F42:F52,F55:F58,F61:F65)</f>
        <v>4960000</v>
      </c>
      <c r="G67" s="106">
        <f t="shared" si="43"/>
        <v>3214000</v>
      </c>
      <c r="H67" s="105">
        <f t="shared" si="43"/>
        <v>375000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375000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7.560483870967742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4960000</v>
      </c>
      <c r="C72" s="104">
        <f>SUM(C9:C14,C17:C23,C26:C29,C32,C35:C39,C42:C52,C55:C58,C61:C65,C69)</f>
        <v>0</v>
      </c>
      <c r="D72" s="104"/>
      <c r="E72" s="104">
        <f>$B72      +$C72      +$D72</f>
        <v>4960000</v>
      </c>
      <c r="F72" s="105">
        <f t="shared" ref="F72:O72" si="46">SUM(F9:F14,F17:F23,F26:F29,F32,F35:F39,F42:F52,F55:F58,F61:F65,F69)</f>
        <v>4960000</v>
      </c>
      <c r="G72" s="106">
        <f t="shared" si="46"/>
        <v>3214000</v>
      </c>
      <c r="H72" s="105">
        <f t="shared" si="46"/>
        <v>375000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375000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7.560483870967742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EJVKK4FaNDmnjpP+HwjdHjY/fQ2LgX3qv8ulcYdiNRji66iDDG3m659Hmzpwa8zWraUHJezjEpO9OaZeQr0iiw==" saltValue="mvT2xlqcd1TEXiGbSl/gw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139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1700000</v>
      </c>
      <c r="C10" s="92"/>
      <c r="D10" s="92"/>
      <c r="E10" s="92">
        <f t="shared" ref="E10:E15" si="0">$B10      +$C10      +$D10</f>
        <v>1700000</v>
      </c>
      <c r="F10" s="93">
        <v>1700000</v>
      </c>
      <c r="G10" s="94">
        <v>1700000</v>
      </c>
      <c r="H10" s="93">
        <v>208000</v>
      </c>
      <c r="I10" s="94">
        <v>597520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208000</v>
      </c>
      <c r="Q10" s="94">
        <f t="shared" ref="Q10:Q15" si="2">$I10      +$K10      +$M10      +$O10</f>
        <v>597520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12.23529411764706</v>
      </c>
      <c r="U10" s="50">
        <f t="shared" ref="U10:U14" si="6">IF(($E10      =0),0,(($Q10      /$E10      )*100))</f>
        <v>35.148235294117647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1700000</v>
      </c>
      <c r="C15" s="95">
        <f>SUM(C9:C14)</f>
        <v>0</v>
      </c>
      <c r="D15" s="95"/>
      <c r="E15" s="95">
        <f t="shared" si="0"/>
        <v>1700000</v>
      </c>
      <c r="F15" s="96">
        <f t="shared" ref="F15:O15" si="7">SUM(F9:F14)</f>
        <v>1700000</v>
      </c>
      <c r="G15" s="97">
        <f t="shared" si="7"/>
        <v>1700000</v>
      </c>
      <c r="H15" s="96">
        <f t="shared" si="7"/>
        <v>208000</v>
      </c>
      <c r="I15" s="97">
        <f t="shared" si="7"/>
        <v>597520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208000</v>
      </c>
      <c r="Q15" s="97">
        <f t="shared" si="2"/>
        <v>597520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12.23529411764706</v>
      </c>
      <c r="U15" s="54">
        <f>IF((SUM($E9:$E13))=0,0,(Q15/(SUM($E9:$E13))*100))</f>
        <v>35.148235294117647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1098000</v>
      </c>
      <c r="C32" s="92"/>
      <c r="D32" s="92"/>
      <c r="E32" s="92">
        <f>$B32      +$C32      +$D32</f>
        <v>1098000</v>
      </c>
      <c r="F32" s="93">
        <v>1098000</v>
      </c>
      <c r="G32" s="94">
        <v>275000</v>
      </c>
      <c r="H32" s="93"/>
      <c r="I32" s="94">
        <v>292794</v>
      </c>
      <c r="J32" s="93"/>
      <c r="K32" s="94"/>
      <c r="L32" s="93"/>
      <c r="M32" s="94"/>
      <c r="N32" s="93"/>
      <c r="O32" s="94"/>
      <c r="P32" s="93">
        <f>$H32      +$J32      +$L32      +$N32</f>
        <v>0</v>
      </c>
      <c r="Q32" s="94">
        <f>$I32      +$K32      +$M32      +$O32</f>
        <v>292794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0</v>
      </c>
      <c r="U32" s="50">
        <f>IF(($E32      =0),0,(($Q32      /$E32      )*100))</f>
        <v>26.666120218579238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1098000</v>
      </c>
      <c r="C33" s="95">
        <f>C32</f>
        <v>0</v>
      </c>
      <c r="D33" s="95"/>
      <c r="E33" s="95">
        <f>$B33      +$C33      +$D33</f>
        <v>1098000</v>
      </c>
      <c r="F33" s="96">
        <f t="shared" ref="F33:O33" si="17">F32</f>
        <v>1098000</v>
      </c>
      <c r="G33" s="97">
        <f t="shared" si="17"/>
        <v>275000</v>
      </c>
      <c r="H33" s="96">
        <f t="shared" si="17"/>
        <v>0</v>
      </c>
      <c r="I33" s="97">
        <f t="shared" si="17"/>
        <v>292794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0</v>
      </c>
      <c r="Q33" s="97">
        <f>$I33      +$K33      +$M33      +$O33</f>
        <v>292794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0</v>
      </c>
      <c r="U33" s="54">
        <f>IF($E33   =0,0,($Q33   /$E33   )*100)</f>
        <v>26.666120218579238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490000</v>
      </c>
      <c r="C35" s="92"/>
      <c r="D35" s="92"/>
      <c r="E35" s="92">
        <f t="shared" ref="E35:E40" si="18">$B35      +$C35      +$D35</f>
        <v>490000</v>
      </c>
      <c r="F35" s="93">
        <v>490000</v>
      </c>
      <c r="G35" s="94">
        <v>490000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490000</v>
      </c>
      <c r="C40" s="95">
        <f>SUM(C35:C39)</f>
        <v>0</v>
      </c>
      <c r="D40" s="95"/>
      <c r="E40" s="95">
        <f t="shared" si="18"/>
        <v>490000</v>
      </c>
      <c r="F40" s="96">
        <f t="shared" ref="F40:O40" si="25">SUM(F35:F39)</f>
        <v>490000</v>
      </c>
      <c r="G40" s="97">
        <f t="shared" si="25"/>
        <v>490000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10000000</v>
      </c>
      <c r="C51" s="92"/>
      <c r="D51" s="92"/>
      <c r="E51" s="92">
        <f t="shared" si="26"/>
        <v>10000000</v>
      </c>
      <c r="F51" s="93">
        <v>10000000</v>
      </c>
      <c r="G51" s="94">
        <v>1000000</v>
      </c>
      <c r="H51" s="93">
        <v>458000</v>
      </c>
      <c r="I51" s="94">
        <v>458160</v>
      </c>
      <c r="J51" s="93"/>
      <c r="K51" s="94"/>
      <c r="L51" s="93"/>
      <c r="M51" s="94"/>
      <c r="N51" s="93"/>
      <c r="O51" s="94"/>
      <c r="P51" s="93">
        <f t="shared" si="27"/>
        <v>458000</v>
      </c>
      <c r="Q51" s="94">
        <f t="shared" si="28"/>
        <v>458160</v>
      </c>
      <c r="R51" s="48">
        <f t="shared" si="29"/>
        <v>0</v>
      </c>
      <c r="S51" s="49">
        <f t="shared" si="30"/>
        <v>0</v>
      </c>
      <c r="T51" s="48">
        <f t="shared" si="31"/>
        <v>4.58</v>
      </c>
      <c r="U51" s="50">
        <f t="shared" si="32"/>
        <v>4.5815999999999999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10000000</v>
      </c>
      <c r="C53" s="95">
        <f>SUM(C42:C52)</f>
        <v>0</v>
      </c>
      <c r="D53" s="95"/>
      <c r="E53" s="95">
        <f t="shared" si="26"/>
        <v>10000000</v>
      </c>
      <c r="F53" s="96">
        <f t="shared" ref="F53:O53" si="33">SUM(F42:F52)</f>
        <v>10000000</v>
      </c>
      <c r="G53" s="97">
        <f t="shared" si="33"/>
        <v>1000000</v>
      </c>
      <c r="H53" s="96">
        <f t="shared" si="33"/>
        <v>458000</v>
      </c>
      <c r="I53" s="97">
        <f t="shared" si="33"/>
        <v>458160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458000</v>
      </c>
      <c r="Q53" s="97">
        <f t="shared" si="28"/>
        <v>458160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4.58</v>
      </c>
      <c r="U53" s="54">
        <f>IF((+$E43+$E45+$E47+$E48+$E51) =0,0,(Q53   /(+$E43+$E45+$E47+$E48+$E51) )*100)</f>
        <v>4.5815999999999999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13288000</v>
      </c>
      <c r="C67" s="104">
        <f>SUM(C9:C14,C17:C23,C26:C29,C32,C35:C39,C42:C52,C55:C58,C61:C65)</f>
        <v>0</v>
      </c>
      <c r="D67" s="104"/>
      <c r="E67" s="104">
        <f t="shared" si="35"/>
        <v>13288000</v>
      </c>
      <c r="F67" s="105">
        <f t="shared" ref="F67:O67" si="43">SUM(F9:F14,F17:F23,F26:F29,F32,F35:F39,F42:F52,F55:F58,F61:F65)</f>
        <v>13288000</v>
      </c>
      <c r="G67" s="106">
        <f t="shared" si="43"/>
        <v>3465000</v>
      </c>
      <c r="H67" s="105">
        <f t="shared" si="43"/>
        <v>666000</v>
      </c>
      <c r="I67" s="106">
        <f t="shared" si="43"/>
        <v>1348474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666000</v>
      </c>
      <c r="Q67" s="106">
        <f t="shared" si="37"/>
        <v>1348474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5.0120409391932563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10.148058398555088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8097000</v>
      </c>
      <c r="C69" s="92"/>
      <c r="D69" s="92"/>
      <c r="E69" s="92">
        <f>$B69      +$C69      +$D69</f>
        <v>8097000</v>
      </c>
      <c r="F69" s="93">
        <v>8097000</v>
      </c>
      <c r="G69" s="94">
        <v>4798000</v>
      </c>
      <c r="H69" s="93">
        <v>4938000</v>
      </c>
      <c r="I69" s="94">
        <v>3732844</v>
      </c>
      <c r="J69" s="93"/>
      <c r="K69" s="94"/>
      <c r="L69" s="93"/>
      <c r="M69" s="94"/>
      <c r="N69" s="93"/>
      <c r="O69" s="94"/>
      <c r="P69" s="93">
        <f>$H69      +$J69      +$L69      +$N69</f>
        <v>4938000</v>
      </c>
      <c r="Q69" s="94">
        <f>$I69      +$K69      +$M69      +$O69</f>
        <v>3732844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60.985550203779184</v>
      </c>
      <c r="U69" s="50">
        <f>IF(($E69      =0),0,(($Q69      /$E69      )*100))</f>
        <v>46.10156848215388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8097000</v>
      </c>
      <c r="C70" s="101">
        <f>C69</f>
        <v>0</v>
      </c>
      <c r="D70" s="101"/>
      <c r="E70" s="101">
        <f>$B70      +$C70      +$D70</f>
        <v>8097000</v>
      </c>
      <c r="F70" s="102">
        <f t="shared" ref="F70:O70" si="44">F69</f>
        <v>8097000</v>
      </c>
      <c r="G70" s="103">
        <f t="shared" si="44"/>
        <v>4798000</v>
      </c>
      <c r="H70" s="102">
        <f t="shared" si="44"/>
        <v>4938000</v>
      </c>
      <c r="I70" s="103">
        <f t="shared" si="44"/>
        <v>3732844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4938000</v>
      </c>
      <c r="Q70" s="103">
        <f>$I70      +$K70      +$M70      +$O70</f>
        <v>3732844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60.985550203779184</v>
      </c>
      <c r="U70" s="59">
        <f>IF($E70   =0,0,($Q70   /$E70 )*100)</f>
        <v>46.10156848215388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8097000</v>
      </c>
      <c r="C71" s="104">
        <f>C69</f>
        <v>0</v>
      </c>
      <c r="D71" s="104"/>
      <c r="E71" s="104">
        <f>$B71      +$C71      +$D71</f>
        <v>8097000</v>
      </c>
      <c r="F71" s="105">
        <f t="shared" ref="F71:O71" si="45">F69</f>
        <v>8097000</v>
      </c>
      <c r="G71" s="106">
        <f t="shared" si="45"/>
        <v>4798000</v>
      </c>
      <c r="H71" s="105">
        <f t="shared" si="45"/>
        <v>4938000</v>
      </c>
      <c r="I71" s="106">
        <f t="shared" si="45"/>
        <v>3732844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4938000</v>
      </c>
      <c r="Q71" s="106">
        <f>$I71      +$K71      +$M71      +$O71</f>
        <v>3732844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60.985550203779184</v>
      </c>
      <c r="U71" s="65">
        <f>IF($E71   =0,0,($Q71   /$E71   )*100)</f>
        <v>46.10156848215388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21385000</v>
      </c>
      <c r="C72" s="104">
        <f>SUM(C9:C14,C17:C23,C26:C29,C32,C35:C39,C42:C52,C55:C58,C61:C65,C69)</f>
        <v>0</v>
      </c>
      <c r="D72" s="104"/>
      <c r="E72" s="104">
        <f>$B72      +$C72      +$D72</f>
        <v>21385000</v>
      </c>
      <c r="F72" s="105">
        <f t="shared" ref="F72:O72" si="46">SUM(F9:F14,F17:F23,F26:F29,F32,F35:F39,F42:F52,F55:F58,F61:F65,F69)</f>
        <v>21385000</v>
      </c>
      <c r="G72" s="106">
        <f t="shared" si="46"/>
        <v>8263000</v>
      </c>
      <c r="H72" s="105">
        <f t="shared" si="46"/>
        <v>5604000</v>
      </c>
      <c r="I72" s="106">
        <f t="shared" si="46"/>
        <v>5081318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5604000</v>
      </c>
      <c r="Q72" s="106">
        <f>$I72      +$K72      +$M72      +$O72</f>
        <v>5081318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26.205284077624501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23.761131634323124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PaYWFLF23BWCuzeB/v8c5BVnnyEZQoJbhRtVOPZoWviUec2+m7SZ7TAhiFkbwtRs8uAiT1hkHCSSEoc2kLTdNA==" saltValue="blyQEgmsvmiAIksoD0aQx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140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2185000</v>
      </c>
      <c r="C10" s="92"/>
      <c r="D10" s="92"/>
      <c r="E10" s="92">
        <f t="shared" ref="E10:E15" si="0">$B10      +$C10      +$D10</f>
        <v>2185000</v>
      </c>
      <c r="F10" s="93">
        <v>2185000</v>
      </c>
      <c r="G10" s="94">
        <v>2185000</v>
      </c>
      <c r="H10" s="93">
        <v>104000</v>
      </c>
      <c r="I10" s="94">
        <v>489533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104000</v>
      </c>
      <c r="Q10" s="94">
        <f t="shared" ref="Q10:Q15" si="2">$I10      +$K10      +$M10      +$O10</f>
        <v>489533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4.7597254004576657</v>
      </c>
      <c r="U10" s="50">
        <f t="shared" ref="U10:U14" si="6">IF(($E10      =0),0,(($Q10      /$E10      )*100))</f>
        <v>22.404256292906176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2185000</v>
      </c>
      <c r="C15" s="95">
        <f>SUM(C9:C14)</f>
        <v>0</v>
      </c>
      <c r="D15" s="95"/>
      <c r="E15" s="95">
        <f t="shared" si="0"/>
        <v>2185000</v>
      </c>
      <c r="F15" s="96">
        <f t="shared" ref="F15:O15" si="7">SUM(F9:F14)</f>
        <v>2185000</v>
      </c>
      <c r="G15" s="97">
        <f t="shared" si="7"/>
        <v>2185000</v>
      </c>
      <c r="H15" s="96">
        <f t="shared" si="7"/>
        <v>104000</v>
      </c>
      <c r="I15" s="97">
        <f t="shared" si="7"/>
        <v>489533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104000</v>
      </c>
      <c r="Q15" s="97">
        <f t="shared" si="2"/>
        <v>489533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4.7597254004576657</v>
      </c>
      <c r="U15" s="54">
        <f>IF((SUM($E9:$E13))=0,0,(Q15/(SUM($E9:$E13))*100))</f>
        <v>22.404256292906176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1372000</v>
      </c>
      <c r="C32" s="92"/>
      <c r="D32" s="92"/>
      <c r="E32" s="92">
        <f>$B32      +$C32      +$D32</f>
        <v>1372000</v>
      </c>
      <c r="F32" s="93">
        <v>1372000</v>
      </c>
      <c r="G32" s="94">
        <v>343000</v>
      </c>
      <c r="H32" s="93">
        <v>193000</v>
      </c>
      <c r="I32" s="94">
        <v>381747</v>
      </c>
      <c r="J32" s="93"/>
      <c r="K32" s="94"/>
      <c r="L32" s="93"/>
      <c r="M32" s="94"/>
      <c r="N32" s="93"/>
      <c r="O32" s="94"/>
      <c r="P32" s="93">
        <f>$H32      +$J32      +$L32      +$N32</f>
        <v>193000</v>
      </c>
      <c r="Q32" s="94">
        <f>$I32      +$K32      +$M32      +$O32</f>
        <v>381747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14.067055393586006</v>
      </c>
      <c r="U32" s="50">
        <f>IF(($E32      =0),0,(($Q32      /$E32      )*100))</f>
        <v>27.824125364431485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1372000</v>
      </c>
      <c r="C33" s="95">
        <f>C32</f>
        <v>0</v>
      </c>
      <c r="D33" s="95"/>
      <c r="E33" s="95">
        <f>$B33      +$C33      +$D33</f>
        <v>1372000</v>
      </c>
      <c r="F33" s="96">
        <f t="shared" ref="F33:O33" si="17">F32</f>
        <v>1372000</v>
      </c>
      <c r="G33" s="97">
        <f t="shared" si="17"/>
        <v>343000</v>
      </c>
      <c r="H33" s="96">
        <f t="shared" si="17"/>
        <v>193000</v>
      </c>
      <c r="I33" s="97">
        <f t="shared" si="17"/>
        <v>381747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193000</v>
      </c>
      <c r="Q33" s="97">
        <f>$I33      +$K33      +$M33      +$O33</f>
        <v>381747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14.067055393586006</v>
      </c>
      <c r="U33" s="54">
        <f>IF($E33   =0,0,($Q33   /$E33   )*100)</f>
        <v>27.824125364431485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3557000</v>
      </c>
      <c r="C67" s="104">
        <f>SUM(C9:C14,C17:C23,C26:C29,C32,C35:C39,C42:C52,C55:C58,C61:C65)</f>
        <v>0</v>
      </c>
      <c r="D67" s="104"/>
      <c r="E67" s="104">
        <f t="shared" si="35"/>
        <v>3557000</v>
      </c>
      <c r="F67" s="105">
        <f t="shared" ref="F67:O67" si="43">SUM(F9:F14,F17:F23,F26:F29,F32,F35:F39,F42:F52,F55:F58,F61:F65)</f>
        <v>3557000</v>
      </c>
      <c r="G67" s="106">
        <f t="shared" si="43"/>
        <v>2528000</v>
      </c>
      <c r="H67" s="105">
        <f t="shared" si="43"/>
        <v>297000</v>
      </c>
      <c r="I67" s="106">
        <f t="shared" si="43"/>
        <v>871280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297000</v>
      </c>
      <c r="Q67" s="106">
        <f t="shared" si="37"/>
        <v>871280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8.3497329210008431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24.494798987911164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15849000</v>
      </c>
      <c r="C69" s="92"/>
      <c r="D69" s="92"/>
      <c r="E69" s="92">
        <f>$B69      +$C69      +$D69</f>
        <v>15849000</v>
      </c>
      <c r="F69" s="93">
        <v>15849000</v>
      </c>
      <c r="G69" s="94">
        <v>6985000</v>
      </c>
      <c r="H69" s="93">
        <v>1377000</v>
      </c>
      <c r="I69" s="94">
        <v>1873391</v>
      </c>
      <c r="J69" s="93"/>
      <c r="K69" s="94"/>
      <c r="L69" s="93"/>
      <c r="M69" s="94"/>
      <c r="N69" s="93"/>
      <c r="O69" s="94"/>
      <c r="P69" s="93">
        <f>$H69      +$J69      +$L69      +$N69</f>
        <v>1377000</v>
      </c>
      <c r="Q69" s="94">
        <f>$I69      +$K69      +$M69      +$O69</f>
        <v>1873391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8.68824531516184</v>
      </c>
      <c r="U69" s="50">
        <f>IF(($E69      =0),0,(($Q69      /$E69      )*100))</f>
        <v>11.820247334216671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15849000</v>
      </c>
      <c r="C70" s="101">
        <f>C69</f>
        <v>0</v>
      </c>
      <c r="D70" s="101"/>
      <c r="E70" s="101">
        <f>$B70      +$C70      +$D70</f>
        <v>15849000</v>
      </c>
      <c r="F70" s="102">
        <f t="shared" ref="F70:O70" si="44">F69</f>
        <v>15849000</v>
      </c>
      <c r="G70" s="103">
        <f t="shared" si="44"/>
        <v>6985000</v>
      </c>
      <c r="H70" s="102">
        <f t="shared" si="44"/>
        <v>1377000</v>
      </c>
      <c r="I70" s="103">
        <f t="shared" si="44"/>
        <v>1873391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1377000</v>
      </c>
      <c r="Q70" s="103">
        <f>$I70      +$K70      +$M70      +$O70</f>
        <v>1873391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8.68824531516184</v>
      </c>
      <c r="U70" s="59">
        <f>IF($E70   =0,0,($Q70   /$E70 )*100)</f>
        <v>11.820247334216671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15849000</v>
      </c>
      <c r="C71" s="104">
        <f>C69</f>
        <v>0</v>
      </c>
      <c r="D71" s="104"/>
      <c r="E71" s="104">
        <f>$B71      +$C71      +$D71</f>
        <v>15849000</v>
      </c>
      <c r="F71" s="105">
        <f t="shared" ref="F71:O71" si="45">F69</f>
        <v>15849000</v>
      </c>
      <c r="G71" s="106">
        <f t="shared" si="45"/>
        <v>6985000</v>
      </c>
      <c r="H71" s="105">
        <f t="shared" si="45"/>
        <v>1377000</v>
      </c>
      <c r="I71" s="106">
        <f t="shared" si="45"/>
        <v>1873391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1377000</v>
      </c>
      <c r="Q71" s="106">
        <f>$I71      +$K71      +$M71      +$O71</f>
        <v>1873391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8.68824531516184</v>
      </c>
      <c r="U71" s="65">
        <f>IF($E71   =0,0,($Q71   /$E71   )*100)</f>
        <v>11.820247334216671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19406000</v>
      </c>
      <c r="C72" s="104">
        <f>SUM(C9:C14,C17:C23,C26:C29,C32,C35:C39,C42:C52,C55:C58,C61:C65,C69)</f>
        <v>0</v>
      </c>
      <c r="D72" s="104"/>
      <c r="E72" s="104">
        <f>$B72      +$C72      +$D72</f>
        <v>19406000</v>
      </c>
      <c r="F72" s="105">
        <f t="shared" ref="F72:O72" si="46">SUM(F9:F14,F17:F23,F26:F29,F32,F35:F39,F42:F52,F55:F58,F61:F65,F69)</f>
        <v>19406000</v>
      </c>
      <c r="G72" s="106">
        <f t="shared" si="46"/>
        <v>9513000</v>
      </c>
      <c r="H72" s="105">
        <f t="shared" si="46"/>
        <v>1674000</v>
      </c>
      <c r="I72" s="106">
        <f t="shared" si="46"/>
        <v>2744671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1674000</v>
      </c>
      <c r="Q72" s="106">
        <f>$I72      +$K72      +$M72      +$O72</f>
        <v>2744671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8.6261980830670915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14.143414407915078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Z564sj9MF1MvsnseQokUbo1cx5iJTXHcEs8C7jPlJY67SbclwH4sKHL/1VNi7xArrTp6vN1FwW4+er0tk/fF/g==" saltValue="I3x4mhp6Mu7C20bJfq92tA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1" manualBreakCount="1">
    <brk id="7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113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456000</v>
      </c>
      <c r="I10" s="94">
        <v>446847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456000</v>
      </c>
      <c r="Q10" s="94">
        <f t="shared" ref="Q10:Q15" si="2">$I10      +$K10      +$M10      +$O10</f>
        <v>446847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45.6</v>
      </c>
      <c r="U10" s="50">
        <f t="shared" ref="U10:U14" si="6">IF(($E10      =0),0,(($Q10      /$E10      )*100))</f>
        <v>44.684699999999999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456000</v>
      </c>
      <c r="I15" s="97">
        <f t="shared" si="7"/>
        <v>446847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456000</v>
      </c>
      <c r="Q15" s="97">
        <f t="shared" si="2"/>
        <v>446847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45.6</v>
      </c>
      <c r="U15" s="54">
        <f>IF((SUM($E9:$E13))=0,0,(Q15/(SUM($E9:$E13))*100))</f>
        <v>44.684699999999999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2888000</v>
      </c>
      <c r="C29" s="92"/>
      <c r="D29" s="92"/>
      <c r="E29" s="92">
        <f>$B29      +$C29      +$D29</f>
        <v>2888000</v>
      </c>
      <c r="F29" s="93">
        <v>2888000</v>
      </c>
      <c r="G29" s="94">
        <v>0</v>
      </c>
      <c r="H29" s="93">
        <v>24000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24000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0.8310249307479225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2888000</v>
      </c>
      <c r="C30" s="95">
        <f>SUM(C26:C29)</f>
        <v>0</v>
      </c>
      <c r="D30" s="95"/>
      <c r="E30" s="95">
        <f>$B30      +$C30      +$D30</f>
        <v>2888000</v>
      </c>
      <c r="F30" s="96">
        <f t="shared" ref="F30:O30" si="16">SUM(F26:F29)</f>
        <v>2888000</v>
      </c>
      <c r="G30" s="97">
        <f t="shared" si="16"/>
        <v>0</v>
      </c>
      <c r="H30" s="96">
        <f t="shared" si="16"/>
        <v>24000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24000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0.8310249307479225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2405000</v>
      </c>
      <c r="C32" s="92"/>
      <c r="D32" s="92"/>
      <c r="E32" s="92">
        <f>$B32      +$C32      +$D32</f>
        <v>2405000</v>
      </c>
      <c r="F32" s="93">
        <v>2405000</v>
      </c>
      <c r="G32" s="94">
        <v>602000</v>
      </c>
      <c r="H32" s="93">
        <v>260000</v>
      </c>
      <c r="I32" s="94">
        <v>455767</v>
      </c>
      <c r="J32" s="93"/>
      <c r="K32" s="94"/>
      <c r="L32" s="93"/>
      <c r="M32" s="94"/>
      <c r="N32" s="93"/>
      <c r="O32" s="94"/>
      <c r="P32" s="93">
        <f>$H32      +$J32      +$L32      +$N32</f>
        <v>260000</v>
      </c>
      <c r="Q32" s="94">
        <f>$I32      +$K32      +$M32      +$O32</f>
        <v>455767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10.810810810810811</v>
      </c>
      <c r="U32" s="50">
        <f>IF(($E32      =0),0,(($Q32      /$E32      )*100))</f>
        <v>18.950810810810811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2405000</v>
      </c>
      <c r="C33" s="95">
        <f>C32</f>
        <v>0</v>
      </c>
      <c r="D33" s="95"/>
      <c r="E33" s="95">
        <f>$B33      +$C33      +$D33</f>
        <v>2405000</v>
      </c>
      <c r="F33" s="96">
        <f t="shared" ref="F33:O33" si="17">F32</f>
        <v>2405000</v>
      </c>
      <c r="G33" s="97">
        <f t="shared" si="17"/>
        <v>602000</v>
      </c>
      <c r="H33" s="96">
        <f t="shared" si="17"/>
        <v>260000</v>
      </c>
      <c r="I33" s="97">
        <f t="shared" si="17"/>
        <v>455767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260000</v>
      </c>
      <c r="Q33" s="97">
        <f>$I33      +$K33      +$M33      +$O33</f>
        <v>455767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10.810810810810811</v>
      </c>
      <c r="U33" s="54">
        <f>IF($E33   =0,0,($Q33   /$E33   )*100)</f>
        <v>18.950810810810811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6293000</v>
      </c>
      <c r="C67" s="104">
        <f>SUM(C9:C14,C17:C23,C26:C29,C32,C35:C39,C42:C52,C55:C58,C61:C65)</f>
        <v>0</v>
      </c>
      <c r="D67" s="104"/>
      <c r="E67" s="104">
        <f t="shared" si="35"/>
        <v>6293000</v>
      </c>
      <c r="F67" s="105">
        <f t="shared" ref="F67:O67" si="43">SUM(F9:F14,F17:F23,F26:F29,F32,F35:F39,F42:F52,F55:F58,F61:F65)</f>
        <v>6293000</v>
      </c>
      <c r="G67" s="106">
        <f t="shared" si="43"/>
        <v>1602000</v>
      </c>
      <c r="H67" s="105">
        <f t="shared" si="43"/>
        <v>740000</v>
      </c>
      <c r="I67" s="106">
        <f t="shared" si="43"/>
        <v>902614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740000</v>
      </c>
      <c r="Q67" s="106">
        <f t="shared" si="37"/>
        <v>902614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11.759097409820434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14.3431431749563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6293000</v>
      </c>
      <c r="C72" s="104">
        <f>SUM(C9:C14,C17:C23,C26:C29,C32,C35:C39,C42:C52,C55:C58,C61:C65,C69)</f>
        <v>0</v>
      </c>
      <c r="D72" s="104"/>
      <c r="E72" s="104">
        <f>$B72      +$C72      +$D72</f>
        <v>6293000</v>
      </c>
      <c r="F72" s="105">
        <f t="shared" ref="F72:O72" si="46">SUM(F9:F14,F17:F23,F26:F29,F32,F35:F39,F42:F52,F55:F58,F61:F65,F69)</f>
        <v>6293000</v>
      </c>
      <c r="G72" s="106">
        <f t="shared" si="46"/>
        <v>1602000</v>
      </c>
      <c r="H72" s="105">
        <f t="shared" si="46"/>
        <v>740000</v>
      </c>
      <c r="I72" s="106">
        <f t="shared" si="46"/>
        <v>902614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740000</v>
      </c>
      <c r="Q72" s="106">
        <f>$I72      +$K72      +$M72      +$O72</f>
        <v>902614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11.759097409820434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14.3431431749563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88eqEoEQp85+lxb81onw/aWf/WjhJzs6EED++Oi4jerSsegDQi/svReodyRaNp72P4uqFe97HUpQEDPiDKekpQ==" saltValue="CgsvkrXJmujTXF9OoNL2J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114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232000</v>
      </c>
      <c r="I10" s="94">
        <v>232214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232000</v>
      </c>
      <c r="Q10" s="94">
        <f t="shared" ref="Q10:Q15" si="2">$I10      +$K10      +$M10      +$O10</f>
        <v>232214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23.200000000000003</v>
      </c>
      <c r="U10" s="50">
        <f t="shared" ref="U10:U14" si="6">IF(($E10      =0),0,(($Q10      /$E10      )*100))</f>
        <v>23.221399999999999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232000</v>
      </c>
      <c r="I15" s="97">
        <f t="shared" si="7"/>
        <v>232214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232000</v>
      </c>
      <c r="Q15" s="97">
        <f t="shared" si="2"/>
        <v>232214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23.200000000000003</v>
      </c>
      <c r="U15" s="54">
        <f>IF((SUM($E9:$E13))=0,0,(Q15/(SUM($E9:$E13))*100))</f>
        <v>23.221399999999999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2846000</v>
      </c>
      <c r="C29" s="92"/>
      <c r="D29" s="92"/>
      <c r="E29" s="92">
        <f>$B29      +$C29      +$D29</f>
        <v>2846000</v>
      </c>
      <c r="F29" s="93">
        <v>2846000</v>
      </c>
      <c r="G29" s="94">
        <v>1992000</v>
      </c>
      <c r="H29" s="93">
        <v>169000</v>
      </c>
      <c r="I29" s="94">
        <v>151831</v>
      </c>
      <c r="J29" s="93"/>
      <c r="K29" s="94"/>
      <c r="L29" s="93"/>
      <c r="M29" s="94"/>
      <c r="N29" s="93"/>
      <c r="O29" s="94"/>
      <c r="P29" s="93">
        <f>$H29      +$J29      +$L29      +$N29</f>
        <v>169000</v>
      </c>
      <c r="Q29" s="94">
        <f>$I29      +$K29      +$M29      +$O29</f>
        <v>151831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5.9381588193956434</v>
      </c>
      <c r="U29" s="50">
        <f>IF(($E29      =0),0,(($Q29      /$E29      )*100))</f>
        <v>5.3348910751932532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2846000</v>
      </c>
      <c r="C30" s="95">
        <f>SUM(C26:C29)</f>
        <v>0</v>
      </c>
      <c r="D30" s="95"/>
      <c r="E30" s="95">
        <f>$B30      +$C30      +$D30</f>
        <v>2846000</v>
      </c>
      <c r="F30" s="96">
        <f t="shared" ref="F30:O30" si="16">SUM(F26:F29)</f>
        <v>2846000</v>
      </c>
      <c r="G30" s="97">
        <f t="shared" si="16"/>
        <v>1992000</v>
      </c>
      <c r="H30" s="96">
        <f t="shared" si="16"/>
        <v>169000</v>
      </c>
      <c r="I30" s="97">
        <f t="shared" si="16"/>
        <v>151831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169000</v>
      </c>
      <c r="Q30" s="97">
        <f>$I30      +$K30      +$M30      +$O30</f>
        <v>151831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5.9381588193956434</v>
      </c>
      <c r="U30" s="54">
        <f>IF($E30   =0,0,($Q30   /$E30   )*100)</f>
        <v>5.3348910751932532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1192000</v>
      </c>
      <c r="C32" s="92"/>
      <c r="D32" s="92"/>
      <c r="E32" s="92">
        <f>$B32      +$C32      +$D32</f>
        <v>1192000</v>
      </c>
      <c r="F32" s="93">
        <v>1192000</v>
      </c>
      <c r="G32" s="94">
        <v>298000</v>
      </c>
      <c r="H32" s="93">
        <v>232000</v>
      </c>
      <c r="I32" s="94">
        <v>231255</v>
      </c>
      <c r="J32" s="93"/>
      <c r="K32" s="94"/>
      <c r="L32" s="93"/>
      <c r="M32" s="94"/>
      <c r="N32" s="93"/>
      <c r="O32" s="94"/>
      <c r="P32" s="93">
        <f>$H32      +$J32      +$L32      +$N32</f>
        <v>232000</v>
      </c>
      <c r="Q32" s="94">
        <f>$I32      +$K32      +$M32      +$O32</f>
        <v>231255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19.463087248322147</v>
      </c>
      <c r="U32" s="50">
        <f>IF(($E32      =0),0,(($Q32      /$E32      )*100))</f>
        <v>19.40058724832215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1192000</v>
      </c>
      <c r="C33" s="95">
        <f>C32</f>
        <v>0</v>
      </c>
      <c r="D33" s="95"/>
      <c r="E33" s="95">
        <f>$B33      +$C33      +$D33</f>
        <v>1192000</v>
      </c>
      <c r="F33" s="96">
        <f t="shared" ref="F33:O33" si="17">F32</f>
        <v>1192000</v>
      </c>
      <c r="G33" s="97">
        <f t="shared" si="17"/>
        <v>298000</v>
      </c>
      <c r="H33" s="96">
        <f t="shared" si="17"/>
        <v>232000</v>
      </c>
      <c r="I33" s="97">
        <f t="shared" si="17"/>
        <v>231255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232000</v>
      </c>
      <c r="Q33" s="97">
        <f>$I33      +$K33      +$M33      +$O33</f>
        <v>231255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19.463087248322147</v>
      </c>
      <c r="U33" s="54">
        <f>IF($E33   =0,0,($Q33   /$E33   )*100)</f>
        <v>19.40058724832215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5038000</v>
      </c>
      <c r="C67" s="104">
        <f>SUM(C9:C14,C17:C23,C26:C29,C32,C35:C39,C42:C52,C55:C58,C61:C65)</f>
        <v>0</v>
      </c>
      <c r="D67" s="104"/>
      <c r="E67" s="104">
        <f t="shared" si="35"/>
        <v>5038000</v>
      </c>
      <c r="F67" s="105">
        <f t="shared" ref="F67:O67" si="43">SUM(F9:F14,F17:F23,F26:F29,F32,F35:F39,F42:F52,F55:F58,F61:F65)</f>
        <v>5038000</v>
      </c>
      <c r="G67" s="106">
        <f t="shared" si="43"/>
        <v>3290000</v>
      </c>
      <c r="H67" s="105">
        <f t="shared" si="43"/>
        <v>633000</v>
      </c>
      <c r="I67" s="106">
        <f t="shared" si="43"/>
        <v>615300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633000</v>
      </c>
      <c r="Q67" s="106">
        <f t="shared" si="37"/>
        <v>615300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12.564509726081779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12.213179833267169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5038000</v>
      </c>
      <c r="C72" s="104">
        <f>SUM(C9:C14,C17:C23,C26:C29,C32,C35:C39,C42:C52,C55:C58,C61:C65,C69)</f>
        <v>0</v>
      </c>
      <c r="D72" s="104"/>
      <c r="E72" s="104">
        <f>$B72      +$C72      +$D72</f>
        <v>5038000</v>
      </c>
      <c r="F72" s="105">
        <f t="shared" ref="F72:O72" si="46">SUM(F9:F14,F17:F23,F26:F29,F32,F35:F39,F42:F52,F55:F58,F61:F65,F69)</f>
        <v>5038000</v>
      </c>
      <c r="G72" s="106">
        <f t="shared" si="46"/>
        <v>3290000</v>
      </c>
      <c r="H72" s="105">
        <f t="shared" si="46"/>
        <v>633000</v>
      </c>
      <c r="I72" s="106">
        <f t="shared" si="46"/>
        <v>615300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633000</v>
      </c>
      <c r="Q72" s="106">
        <f>$I72      +$K72      +$M72      +$O72</f>
        <v>615300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12.564509726081779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12.213179833267169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KQKfa01ZkkjqIE81FTG36HJjRBpTxLkXRXGwrCMj+sZFD2DP0hr07QAdoqN4YQoN8q37shBVoJocYkRooQJibg==" saltValue="WhpfjFqbNJZO1LSRCc1kQ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115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160000</v>
      </c>
      <c r="I10" s="94">
        <v>-1402944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160000</v>
      </c>
      <c r="Q10" s="94">
        <f t="shared" ref="Q10:Q15" si="2">$I10      +$K10      +$M10      +$O10</f>
        <v>-1402944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16</v>
      </c>
      <c r="U10" s="50">
        <f t="shared" ref="U10:U14" si="6">IF(($E10      =0),0,(($Q10      /$E10      )*100))</f>
        <v>-140.2944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160000</v>
      </c>
      <c r="I15" s="97">
        <f t="shared" si="7"/>
        <v>-1402944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160000</v>
      </c>
      <c r="Q15" s="97">
        <f t="shared" si="2"/>
        <v>-1402944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16</v>
      </c>
      <c r="U15" s="54">
        <f>IF((SUM($E9:$E13))=0,0,(Q15/(SUM($E9:$E13))*100))</f>
        <v>-140.2944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>
        <v>1000000</v>
      </c>
      <c r="C19" s="92"/>
      <c r="D19" s="92"/>
      <c r="E19" s="92">
        <f t="shared" si="8"/>
        <v>1000000</v>
      </c>
      <c r="F19" s="93">
        <v>1000000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1000000</v>
      </c>
      <c r="C24" s="95">
        <f>SUM(C17:C23)</f>
        <v>0</v>
      </c>
      <c r="D24" s="95"/>
      <c r="E24" s="95">
        <f t="shared" si="8"/>
        <v>1000000</v>
      </c>
      <c r="F24" s="96">
        <f t="shared" ref="F24:O24" si="15">SUM(F17:F23)</f>
        <v>1000000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2754000</v>
      </c>
      <c r="C29" s="92"/>
      <c r="D29" s="92"/>
      <c r="E29" s="92">
        <f>$B29      +$C29      +$D29</f>
        <v>2754000</v>
      </c>
      <c r="F29" s="93">
        <v>2754000</v>
      </c>
      <c r="G29" s="94">
        <v>1928000</v>
      </c>
      <c r="H29" s="93">
        <v>408000</v>
      </c>
      <c r="I29" s="94">
        <v>-830920</v>
      </c>
      <c r="J29" s="93"/>
      <c r="K29" s="94"/>
      <c r="L29" s="93"/>
      <c r="M29" s="94"/>
      <c r="N29" s="93"/>
      <c r="O29" s="94"/>
      <c r="P29" s="93">
        <f>$H29      +$J29      +$L29      +$N29</f>
        <v>408000</v>
      </c>
      <c r="Q29" s="94">
        <f>$I29      +$K29      +$M29      +$O29</f>
        <v>-830920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14.814814814814813</v>
      </c>
      <c r="U29" s="50">
        <f>IF(($E29      =0),0,(($Q29      /$E29      )*100))</f>
        <v>-30.171387073347855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2754000</v>
      </c>
      <c r="C30" s="95">
        <f>SUM(C26:C29)</f>
        <v>0</v>
      </c>
      <c r="D30" s="95"/>
      <c r="E30" s="95">
        <f>$B30      +$C30      +$D30</f>
        <v>2754000</v>
      </c>
      <c r="F30" s="96">
        <f t="shared" ref="F30:O30" si="16">SUM(F26:F29)</f>
        <v>2754000</v>
      </c>
      <c r="G30" s="97">
        <f t="shared" si="16"/>
        <v>1928000</v>
      </c>
      <c r="H30" s="96">
        <f t="shared" si="16"/>
        <v>408000</v>
      </c>
      <c r="I30" s="97">
        <f t="shared" si="16"/>
        <v>-830920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408000</v>
      </c>
      <c r="Q30" s="97">
        <f>$I30      +$K30      +$M30      +$O30</f>
        <v>-830920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14.814814814814813</v>
      </c>
      <c r="U30" s="54">
        <f>IF($E30   =0,0,($Q30   /$E30   )*100)</f>
        <v>-30.171387073347855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2180000</v>
      </c>
      <c r="C32" s="92"/>
      <c r="D32" s="92"/>
      <c r="E32" s="92">
        <f>$B32      +$C32      +$D32</f>
        <v>2180000</v>
      </c>
      <c r="F32" s="93">
        <v>2180000</v>
      </c>
      <c r="G32" s="94">
        <v>545000</v>
      </c>
      <c r="H32" s="93">
        <v>1101000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1101000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50.5045871559633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2180000</v>
      </c>
      <c r="C33" s="95">
        <f>C32</f>
        <v>0</v>
      </c>
      <c r="D33" s="95"/>
      <c r="E33" s="95">
        <f>$B33      +$C33      +$D33</f>
        <v>2180000</v>
      </c>
      <c r="F33" s="96">
        <f t="shared" ref="F33:O33" si="17">F32</f>
        <v>2180000</v>
      </c>
      <c r="G33" s="97">
        <f t="shared" si="17"/>
        <v>545000</v>
      </c>
      <c r="H33" s="96">
        <f t="shared" si="17"/>
        <v>1101000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1101000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50.5045871559633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>
        <v>4000000</v>
      </c>
      <c r="C38" s="92"/>
      <c r="D38" s="92"/>
      <c r="E38" s="92">
        <f t="shared" si="18"/>
        <v>4000000</v>
      </c>
      <c r="F38" s="93">
        <v>4000000</v>
      </c>
      <c r="G38" s="94">
        <v>0</v>
      </c>
      <c r="H38" s="93">
        <v>587000</v>
      </c>
      <c r="I38" s="94"/>
      <c r="J38" s="93"/>
      <c r="K38" s="94"/>
      <c r="L38" s="93"/>
      <c r="M38" s="94"/>
      <c r="N38" s="93"/>
      <c r="O38" s="94"/>
      <c r="P38" s="93">
        <f t="shared" si="19"/>
        <v>587000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14.674999999999999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4000000</v>
      </c>
      <c r="C40" s="95">
        <f>SUM(C35:C39)</f>
        <v>0</v>
      </c>
      <c r="D40" s="95"/>
      <c r="E40" s="95">
        <f t="shared" si="18"/>
        <v>4000000</v>
      </c>
      <c r="F40" s="96">
        <f t="shared" ref="F40:O40" si="25">SUM(F35:F39)</f>
        <v>4000000</v>
      </c>
      <c r="G40" s="97">
        <f t="shared" si="25"/>
        <v>0</v>
      </c>
      <c r="H40" s="96">
        <f t="shared" si="25"/>
        <v>587000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587000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14.674999999999999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10934000</v>
      </c>
      <c r="C67" s="104">
        <f>SUM(C9:C14,C17:C23,C26:C29,C32,C35:C39,C42:C52,C55:C58,C61:C65)</f>
        <v>0</v>
      </c>
      <c r="D67" s="104"/>
      <c r="E67" s="104">
        <f t="shared" si="35"/>
        <v>10934000</v>
      </c>
      <c r="F67" s="105">
        <f t="shared" ref="F67:O67" si="43">SUM(F9:F14,F17:F23,F26:F29,F32,F35:F39,F42:F52,F55:F58,F61:F65)</f>
        <v>10934000</v>
      </c>
      <c r="G67" s="106">
        <f t="shared" si="43"/>
        <v>3473000</v>
      </c>
      <c r="H67" s="105">
        <f t="shared" si="43"/>
        <v>2256000</v>
      </c>
      <c r="I67" s="106">
        <f t="shared" si="43"/>
        <v>-2233864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2256000</v>
      </c>
      <c r="Q67" s="106">
        <f t="shared" si="37"/>
        <v>-2233864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22.709885242601167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-22.487054560096638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10934000</v>
      </c>
      <c r="C72" s="104">
        <f>SUM(C9:C14,C17:C23,C26:C29,C32,C35:C39,C42:C52,C55:C58,C61:C65,C69)</f>
        <v>0</v>
      </c>
      <c r="D72" s="104"/>
      <c r="E72" s="104">
        <f>$B72      +$C72      +$D72</f>
        <v>10934000</v>
      </c>
      <c r="F72" s="105">
        <f t="shared" ref="F72:O72" si="46">SUM(F9:F14,F17:F23,F26:F29,F32,F35:F39,F42:F52,F55:F58,F61:F65,F69)</f>
        <v>10934000</v>
      </c>
      <c r="G72" s="106">
        <f t="shared" si="46"/>
        <v>3473000</v>
      </c>
      <c r="H72" s="105">
        <f t="shared" si="46"/>
        <v>2256000</v>
      </c>
      <c r="I72" s="106">
        <f t="shared" si="46"/>
        <v>-2233864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2256000</v>
      </c>
      <c r="Q72" s="106">
        <f>$I72      +$K72      +$M72      +$O72</f>
        <v>-2233864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22.709885242601167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-22.487054560096638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Vxhld1sm4oi+xCO2FKzauGI2oGrx6y9RYRr65AiMMC+RpBJEEINsq2RzvnWLnh+7+O1CljCjRJN3a6JAjxpuCw==" saltValue="FNVDxz76KObV3NwueIOpi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116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1000000</v>
      </c>
      <c r="C10" s="92"/>
      <c r="D10" s="92"/>
      <c r="E10" s="92">
        <f t="shared" ref="E10:E15" si="0">$B10      +$C10      +$D10</f>
        <v>1000000</v>
      </c>
      <c r="F10" s="93">
        <v>1000000</v>
      </c>
      <c r="G10" s="94">
        <v>1000000</v>
      </c>
      <c r="H10" s="93">
        <v>158000</v>
      </c>
      <c r="I10" s="94"/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158000</v>
      </c>
      <c r="Q10" s="94">
        <f t="shared" ref="Q10:Q15" si="2">$I10      +$K10      +$M10      +$O10</f>
        <v>0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15.8</v>
      </c>
      <c r="U10" s="50">
        <f t="shared" ref="U10:U14" si="6">IF(($E10      =0),0,(($Q10      /$E10      )*100))</f>
        <v>0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1000000</v>
      </c>
      <c r="C15" s="95">
        <f>SUM(C9:C14)</f>
        <v>0</v>
      </c>
      <c r="D15" s="95"/>
      <c r="E15" s="95">
        <f t="shared" si="0"/>
        <v>1000000</v>
      </c>
      <c r="F15" s="96">
        <f t="shared" ref="F15:O15" si="7">SUM(F9:F14)</f>
        <v>1000000</v>
      </c>
      <c r="G15" s="97">
        <f t="shared" si="7"/>
        <v>1000000</v>
      </c>
      <c r="H15" s="96">
        <f t="shared" si="7"/>
        <v>158000</v>
      </c>
      <c r="I15" s="97">
        <f t="shared" si="7"/>
        <v>0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158000</v>
      </c>
      <c r="Q15" s="97">
        <f t="shared" si="2"/>
        <v>0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15.8</v>
      </c>
      <c r="U15" s="54">
        <f>IF((SUM($E9:$E13))=0,0,(Q15/(SUM($E9:$E13))*100))</f>
        <v>0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>
        <v>2063000</v>
      </c>
      <c r="C29" s="92"/>
      <c r="D29" s="92"/>
      <c r="E29" s="92">
        <f>$B29      +$C29      +$D29</f>
        <v>2063000</v>
      </c>
      <c r="F29" s="93">
        <v>2063000</v>
      </c>
      <c r="G29" s="94">
        <v>1444000</v>
      </c>
      <c r="H29" s="93">
        <v>213000</v>
      </c>
      <c r="I29" s="94"/>
      <c r="J29" s="93"/>
      <c r="K29" s="94"/>
      <c r="L29" s="93"/>
      <c r="M29" s="94"/>
      <c r="N29" s="93"/>
      <c r="O29" s="94"/>
      <c r="P29" s="93">
        <f>$H29      +$J29      +$L29      +$N29</f>
        <v>213000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10.324769752787203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2063000</v>
      </c>
      <c r="C30" s="95">
        <f>SUM(C26:C29)</f>
        <v>0</v>
      </c>
      <c r="D30" s="95"/>
      <c r="E30" s="95">
        <f>$B30      +$C30      +$D30</f>
        <v>2063000</v>
      </c>
      <c r="F30" s="96">
        <f t="shared" ref="F30:O30" si="16">SUM(F26:F29)</f>
        <v>2063000</v>
      </c>
      <c r="G30" s="97">
        <f t="shared" si="16"/>
        <v>1444000</v>
      </c>
      <c r="H30" s="96">
        <f t="shared" si="16"/>
        <v>213000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213000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10.324769752787203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2451000</v>
      </c>
      <c r="C32" s="92"/>
      <c r="D32" s="92"/>
      <c r="E32" s="92">
        <f>$B32      +$C32      +$D32</f>
        <v>2451000</v>
      </c>
      <c r="F32" s="93">
        <v>2451000</v>
      </c>
      <c r="G32" s="94">
        <v>613000</v>
      </c>
      <c r="H32" s="93">
        <v>316000</v>
      </c>
      <c r="I32" s="94"/>
      <c r="J32" s="93"/>
      <c r="K32" s="94"/>
      <c r="L32" s="93"/>
      <c r="M32" s="94"/>
      <c r="N32" s="93"/>
      <c r="O32" s="94"/>
      <c r="P32" s="93">
        <f>$H32      +$J32      +$L32      +$N32</f>
        <v>316000</v>
      </c>
      <c r="Q32" s="94">
        <f>$I32      +$K32      +$M32      +$O32</f>
        <v>0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12.892696858425131</v>
      </c>
      <c r="U32" s="50">
        <f>IF(($E32      =0),0,(($Q32      /$E32      )*100))</f>
        <v>0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2451000</v>
      </c>
      <c r="C33" s="95">
        <f>C32</f>
        <v>0</v>
      </c>
      <c r="D33" s="95"/>
      <c r="E33" s="95">
        <f>$B33      +$C33      +$D33</f>
        <v>2451000</v>
      </c>
      <c r="F33" s="96">
        <f t="shared" ref="F33:O33" si="17">F32</f>
        <v>2451000</v>
      </c>
      <c r="G33" s="97">
        <f t="shared" si="17"/>
        <v>613000</v>
      </c>
      <c r="H33" s="96">
        <f t="shared" si="17"/>
        <v>316000</v>
      </c>
      <c r="I33" s="97">
        <f t="shared" si="17"/>
        <v>0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316000</v>
      </c>
      <c r="Q33" s="97">
        <f>$I33      +$K33      +$M33      +$O33</f>
        <v>0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12.892696858425131</v>
      </c>
      <c r="U33" s="54">
        <f>IF($E33   =0,0,($Q33   /$E33   )*100)</f>
        <v>0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/>
      <c r="C35" s="92"/>
      <c r="D35" s="92"/>
      <c r="E35" s="92">
        <f t="shared" ref="E35:E40" si="18">$B35      +$C35      +$D35</f>
        <v>0</v>
      </c>
      <c r="F35" s="93">
        <v>0</v>
      </c>
      <c r="G35" s="94">
        <v>0</v>
      </c>
      <c r="H35" s="93"/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0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0</v>
      </c>
      <c r="C40" s="95">
        <f>SUM(C35:C39)</f>
        <v>0</v>
      </c>
      <c r="D40" s="95"/>
      <c r="E40" s="95">
        <f t="shared" si="18"/>
        <v>0</v>
      </c>
      <c r="F40" s="96">
        <f t="shared" ref="F40:O40" si="25">SUM(F35:F39)</f>
        <v>0</v>
      </c>
      <c r="G40" s="97">
        <f t="shared" si="25"/>
        <v>0</v>
      </c>
      <c r="H40" s="96">
        <f t="shared" si="25"/>
        <v>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0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/>
      <c r="C51" s="92"/>
      <c r="D51" s="92"/>
      <c r="E51" s="92">
        <f t="shared" si="26"/>
        <v>0</v>
      </c>
      <c r="F51" s="93">
        <v>0</v>
      </c>
      <c r="G51" s="94">
        <v>0</v>
      </c>
      <c r="H51" s="93"/>
      <c r="I51" s="94"/>
      <c r="J51" s="93"/>
      <c r="K51" s="94"/>
      <c r="L51" s="93"/>
      <c r="M51" s="94"/>
      <c r="N51" s="93"/>
      <c r="O51" s="94"/>
      <c r="P51" s="93">
        <f t="shared" si="27"/>
        <v>0</v>
      </c>
      <c r="Q51" s="94">
        <f t="shared" si="28"/>
        <v>0</v>
      </c>
      <c r="R51" s="48">
        <f t="shared" si="29"/>
        <v>0</v>
      </c>
      <c r="S51" s="49">
        <f t="shared" si="30"/>
        <v>0</v>
      </c>
      <c r="T51" s="48">
        <f t="shared" si="31"/>
        <v>0</v>
      </c>
      <c r="U51" s="50">
        <f t="shared" si="32"/>
        <v>0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0</v>
      </c>
      <c r="C53" s="95">
        <f>SUM(C42:C52)</f>
        <v>0</v>
      </c>
      <c r="D53" s="95"/>
      <c r="E53" s="95">
        <f t="shared" si="26"/>
        <v>0</v>
      </c>
      <c r="F53" s="96">
        <f t="shared" ref="F53:O53" si="33">SUM(F42:F52)</f>
        <v>0</v>
      </c>
      <c r="G53" s="97">
        <f t="shared" si="33"/>
        <v>0</v>
      </c>
      <c r="H53" s="96">
        <f t="shared" si="33"/>
        <v>0</v>
      </c>
      <c r="I53" s="97">
        <f t="shared" si="33"/>
        <v>0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0</v>
      </c>
      <c r="Q53" s="97">
        <f t="shared" si="28"/>
        <v>0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0</v>
      </c>
      <c r="U53" s="54">
        <f>IF((+$E43+$E45+$E47+$E48+$E51) =0,0,(Q53   /(+$E43+$E45+$E47+$E48+$E51) )*100)</f>
        <v>0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5514000</v>
      </c>
      <c r="C67" s="104">
        <f>SUM(C9:C14,C17:C23,C26:C29,C32,C35:C39,C42:C52,C55:C58,C61:C65)</f>
        <v>0</v>
      </c>
      <c r="D67" s="104"/>
      <c r="E67" s="104">
        <f t="shared" si="35"/>
        <v>5514000</v>
      </c>
      <c r="F67" s="105">
        <f t="shared" ref="F67:O67" si="43">SUM(F9:F14,F17:F23,F26:F29,F32,F35:F39,F42:F52,F55:F58,F61:F65)</f>
        <v>5514000</v>
      </c>
      <c r="G67" s="106">
        <f t="shared" si="43"/>
        <v>3057000</v>
      </c>
      <c r="H67" s="105">
        <f t="shared" si="43"/>
        <v>687000</v>
      </c>
      <c r="I67" s="106">
        <f t="shared" si="43"/>
        <v>0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687000</v>
      </c>
      <c r="Q67" s="106">
        <f t="shared" si="37"/>
        <v>0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12.459194776931447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0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/>
      <c r="C69" s="92"/>
      <c r="D69" s="92"/>
      <c r="E69" s="92">
        <f>$B69      +$C69      +$D69</f>
        <v>0</v>
      </c>
      <c r="F69" s="93">
        <v>0</v>
      </c>
      <c r="G69" s="94">
        <v>0</v>
      </c>
      <c r="H69" s="93"/>
      <c r="I69" s="94"/>
      <c r="J69" s="93"/>
      <c r="K69" s="94"/>
      <c r="L69" s="93"/>
      <c r="M69" s="94"/>
      <c r="N69" s="93"/>
      <c r="O69" s="94"/>
      <c r="P69" s="93">
        <f>$H69      +$J69      +$L69      +$N69</f>
        <v>0</v>
      </c>
      <c r="Q69" s="94">
        <f>$I69      +$K69      +$M69      +$O69</f>
        <v>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0</v>
      </c>
      <c r="U69" s="50">
        <f>IF(($E69      =0),0,(($Q69      /$E69      )*100))</f>
        <v>0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0</v>
      </c>
      <c r="C70" s="101">
        <f>C69</f>
        <v>0</v>
      </c>
      <c r="D70" s="101"/>
      <c r="E70" s="101">
        <f>$B70      +$C70      +$D70</f>
        <v>0</v>
      </c>
      <c r="F70" s="102">
        <f t="shared" ref="F70:O70" si="44">F69</f>
        <v>0</v>
      </c>
      <c r="G70" s="103">
        <f t="shared" si="44"/>
        <v>0</v>
      </c>
      <c r="H70" s="102">
        <f t="shared" si="44"/>
        <v>0</v>
      </c>
      <c r="I70" s="103">
        <f t="shared" si="44"/>
        <v>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0</v>
      </c>
      <c r="Q70" s="103">
        <f>$I70      +$K70      +$M70      +$O70</f>
        <v>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0</v>
      </c>
      <c r="U70" s="59">
        <f>IF($E70   =0,0,($Q70   /$E70 )*100)</f>
        <v>0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0</v>
      </c>
      <c r="C71" s="104">
        <f>C69</f>
        <v>0</v>
      </c>
      <c r="D71" s="104"/>
      <c r="E71" s="104">
        <f>$B71      +$C71      +$D71</f>
        <v>0</v>
      </c>
      <c r="F71" s="105">
        <f t="shared" ref="F71:O71" si="45">F69</f>
        <v>0</v>
      </c>
      <c r="G71" s="106">
        <f t="shared" si="45"/>
        <v>0</v>
      </c>
      <c r="H71" s="105">
        <f t="shared" si="45"/>
        <v>0</v>
      </c>
      <c r="I71" s="106">
        <f t="shared" si="45"/>
        <v>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0</v>
      </c>
      <c r="Q71" s="106">
        <f>$I71      +$K71      +$M71      +$O71</f>
        <v>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0</v>
      </c>
      <c r="U71" s="65">
        <f>IF($E71   =0,0,($Q71   /$E71   )*100)</f>
        <v>0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5514000</v>
      </c>
      <c r="C72" s="104">
        <f>SUM(C9:C14,C17:C23,C26:C29,C32,C35:C39,C42:C52,C55:C58,C61:C65,C69)</f>
        <v>0</v>
      </c>
      <c r="D72" s="104"/>
      <c r="E72" s="104">
        <f>$B72      +$C72      +$D72</f>
        <v>5514000</v>
      </c>
      <c r="F72" s="105">
        <f t="shared" ref="F72:O72" si="46">SUM(F9:F14,F17:F23,F26:F29,F32,F35:F39,F42:F52,F55:F58,F61:F65,F69)</f>
        <v>5514000</v>
      </c>
      <c r="G72" s="106">
        <f t="shared" si="46"/>
        <v>3057000</v>
      </c>
      <c r="H72" s="105">
        <f t="shared" si="46"/>
        <v>687000</v>
      </c>
      <c r="I72" s="106">
        <f t="shared" si="46"/>
        <v>0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687000</v>
      </c>
      <c r="Q72" s="106">
        <f>$I72      +$K72      +$M72      +$O72</f>
        <v>0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12.459194776931447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0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4e8a/bc+ShZKeEv4L/mZC+wPTzgIGJBLtSxhjX6GX83smQd3kNJDJFIgW3QnuIzuHtbHYlkk0xBfz9zCBUfvg==" saltValue="ZoXSHgu9aTSb/swSOA5Crw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117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1771000</v>
      </c>
      <c r="C10" s="92"/>
      <c r="D10" s="92"/>
      <c r="E10" s="92">
        <f t="shared" ref="E10:E15" si="0">$B10      +$C10      +$D10</f>
        <v>1771000</v>
      </c>
      <c r="F10" s="93">
        <v>1771000</v>
      </c>
      <c r="G10" s="94">
        <v>1771000</v>
      </c>
      <c r="H10" s="93">
        <v>1009000</v>
      </c>
      <c r="I10" s="94">
        <v>1007997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1009000</v>
      </c>
      <c r="Q10" s="94">
        <f t="shared" ref="Q10:Q15" si="2">$I10      +$K10      +$M10      +$O10</f>
        <v>1007997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56.973461321287409</v>
      </c>
      <c r="U10" s="50">
        <f t="shared" ref="U10:U14" si="6">IF(($E10      =0),0,(($Q10      /$E10      )*100))</f>
        <v>56.916826651609263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1771000</v>
      </c>
      <c r="C15" s="95">
        <f>SUM(C9:C14)</f>
        <v>0</v>
      </c>
      <c r="D15" s="95"/>
      <c r="E15" s="95">
        <f t="shared" si="0"/>
        <v>1771000</v>
      </c>
      <c r="F15" s="96">
        <f t="shared" ref="F15:O15" si="7">SUM(F9:F14)</f>
        <v>1771000</v>
      </c>
      <c r="G15" s="97">
        <f t="shared" si="7"/>
        <v>1771000</v>
      </c>
      <c r="H15" s="96">
        <f t="shared" si="7"/>
        <v>1009000</v>
      </c>
      <c r="I15" s="97">
        <f t="shared" si="7"/>
        <v>1007997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1009000</v>
      </c>
      <c r="Q15" s="97">
        <f t="shared" si="2"/>
        <v>1007997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56.973461321287409</v>
      </c>
      <c r="U15" s="54">
        <f>IF((SUM($E9:$E13))=0,0,(Q15/(SUM($E9:$E13))*100))</f>
        <v>56.916826651609263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3028000</v>
      </c>
      <c r="C32" s="92"/>
      <c r="D32" s="92"/>
      <c r="E32" s="92">
        <f>$B32      +$C32      +$D32</f>
        <v>3028000</v>
      </c>
      <c r="F32" s="93">
        <v>3028000</v>
      </c>
      <c r="G32" s="94">
        <v>757000</v>
      </c>
      <c r="H32" s="93">
        <v>539000</v>
      </c>
      <c r="I32" s="94">
        <v>537988</v>
      </c>
      <c r="J32" s="93"/>
      <c r="K32" s="94"/>
      <c r="L32" s="93"/>
      <c r="M32" s="94"/>
      <c r="N32" s="93"/>
      <c r="O32" s="94"/>
      <c r="P32" s="93">
        <f>$H32      +$J32      +$L32      +$N32</f>
        <v>539000</v>
      </c>
      <c r="Q32" s="94">
        <f>$I32      +$K32      +$M32      +$O32</f>
        <v>537988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17.800528401585204</v>
      </c>
      <c r="U32" s="50">
        <f>IF(($E32      =0),0,(($Q32      /$E32      )*100))</f>
        <v>17.767107001321001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3028000</v>
      </c>
      <c r="C33" s="95">
        <f>C32</f>
        <v>0</v>
      </c>
      <c r="D33" s="95"/>
      <c r="E33" s="95">
        <f>$B33      +$C33      +$D33</f>
        <v>3028000</v>
      </c>
      <c r="F33" s="96">
        <f t="shared" ref="F33:O33" si="17">F32</f>
        <v>3028000</v>
      </c>
      <c r="G33" s="97">
        <f t="shared" si="17"/>
        <v>757000</v>
      </c>
      <c r="H33" s="96">
        <f t="shared" si="17"/>
        <v>539000</v>
      </c>
      <c r="I33" s="97">
        <f t="shared" si="17"/>
        <v>537988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539000</v>
      </c>
      <c r="Q33" s="97">
        <f>$I33      +$K33      +$M33      +$O33</f>
        <v>537988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17.800528401585204</v>
      </c>
      <c r="U33" s="54">
        <f>IF($E33   =0,0,($Q33   /$E33   )*100)</f>
        <v>17.767107001321001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8325000</v>
      </c>
      <c r="C35" s="92"/>
      <c r="D35" s="92"/>
      <c r="E35" s="92">
        <f t="shared" ref="E35:E40" si="18">$B35      +$C35      +$D35</f>
        <v>8325000</v>
      </c>
      <c r="F35" s="93">
        <v>8325000</v>
      </c>
      <c r="G35" s="94">
        <v>2500000</v>
      </c>
      <c r="H35" s="93">
        <v>2500000</v>
      </c>
      <c r="I35" s="94">
        <v>1857348</v>
      </c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2500000</v>
      </c>
      <c r="Q35" s="94">
        <f t="shared" ref="Q35:Q40" si="20">$I35      +$K35      +$M35      +$O35</f>
        <v>1857348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30.03003003003003</v>
      </c>
      <c r="U35" s="50">
        <f t="shared" ref="U35:U39" si="24">IF(($E35      =0),0,(($Q35      /$E35      )*100))</f>
        <v>22.310486486486486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/>
      <c r="C36" s="92"/>
      <c r="D36" s="92"/>
      <c r="E36" s="92">
        <f t="shared" si="18"/>
        <v>0</v>
      </c>
      <c r="F36" s="93">
        <v>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8325000</v>
      </c>
      <c r="C40" s="95">
        <f>SUM(C35:C39)</f>
        <v>0</v>
      </c>
      <c r="D40" s="95"/>
      <c r="E40" s="95">
        <f t="shared" si="18"/>
        <v>8325000</v>
      </c>
      <c r="F40" s="96">
        <f t="shared" ref="F40:O40" si="25">SUM(F35:F39)</f>
        <v>8325000</v>
      </c>
      <c r="G40" s="97">
        <f t="shared" si="25"/>
        <v>2500000</v>
      </c>
      <c r="H40" s="96">
        <f t="shared" si="25"/>
        <v>2500000</v>
      </c>
      <c r="I40" s="97">
        <f t="shared" si="25"/>
        <v>1857348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2500000</v>
      </c>
      <c r="Q40" s="97">
        <f t="shared" si="20"/>
        <v>1857348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30.03003003003003</v>
      </c>
      <c r="U40" s="54">
        <f>IF((+$E35+$E38) =0,0,(Q40   /(+$E35+$E38) )*100)</f>
        <v>22.310486486486486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/>
      <c r="C44" s="92"/>
      <c r="D44" s="92"/>
      <c r="E44" s="92">
        <f t="shared" si="26"/>
        <v>0</v>
      </c>
      <c r="F44" s="93">
        <v>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11000000</v>
      </c>
      <c r="C51" s="92"/>
      <c r="D51" s="92"/>
      <c r="E51" s="92">
        <f t="shared" si="26"/>
        <v>11000000</v>
      </c>
      <c r="F51" s="93">
        <v>11000000</v>
      </c>
      <c r="G51" s="94">
        <v>5000000</v>
      </c>
      <c r="H51" s="93">
        <v>1269000</v>
      </c>
      <c r="I51" s="94">
        <v>1269974</v>
      </c>
      <c r="J51" s="93"/>
      <c r="K51" s="94"/>
      <c r="L51" s="93"/>
      <c r="M51" s="94"/>
      <c r="N51" s="93"/>
      <c r="O51" s="94"/>
      <c r="P51" s="93">
        <f t="shared" si="27"/>
        <v>1269000</v>
      </c>
      <c r="Q51" s="94">
        <f t="shared" si="28"/>
        <v>1269974</v>
      </c>
      <c r="R51" s="48">
        <f t="shared" si="29"/>
        <v>0</v>
      </c>
      <c r="S51" s="49">
        <f t="shared" si="30"/>
        <v>0</v>
      </c>
      <c r="T51" s="48">
        <f t="shared" si="31"/>
        <v>11.536363636363637</v>
      </c>
      <c r="U51" s="50">
        <f t="shared" si="32"/>
        <v>11.545218181818182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11000000</v>
      </c>
      <c r="C53" s="95">
        <f>SUM(C42:C52)</f>
        <v>0</v>
      </c>
      <c r="D53" s="95"/>
      <c r="E53" s="95">
        <f t="shared" si="26"/>
        <v>11000000</v>
      </c>
      <c r="F53" s="96">
        <f t="shared" ref="F53:O53" si="33">SUM(F42:F52)</f>
        <v>11000000</v>
      </c>
      <c r="G53" s="97">
        <f t="shared" si="33"/>
        <v>5000000</v>
      </c>
      <c r="H53" s="96">
        <f t="shared" si="33"/>
        <v>1269000</v>
      </c>
      <c r="I53" s="97">
        <f t="shared" si="33"/>
        <v>1269974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1269000</v>
      </c>
      <c r="Q53" s="97">
        <f t="shared" si="28"/>
        <v>1269974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11.536363636363637</v>
      </c>
      <c r="U53" s="54">
        <f>IF((+$E43+$E45+$E47+$E48+$E51) =0,0,(Q53   /(+$E43+$E45+$E47+$E48+$E51) )*100)</f>
        <v>11.545218181818182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24124000</v>
      </c>
      <c r="C67" s="104">
        <f>SUM(C9:C14,C17:C23,C26:C29,C32,C35:C39,C42:C52,C55:C58,C61:C65)</f>
        <v>0</v>
      </c>
      <c r="D67" s="104"/>
      <c r="E67" s="104">
        <f t="shared" si="35"/>
        <v>24124000</v>
      </c>
      <c r="F67" s="105">
        <f t="shared" ref="F67:O67" si="43">SUM(F9:F14,F17:F23,F26:F29,F32,F35:F39,F42:F52,F55:F58,F61:F65)</f>
        <v>24124000</v>
      </c>
      <c r="G67" s="106">
        <f t="shared" si="43"/>
        <v>10028000</v>
      </c>
      <c r="H67" s="105">
        <f t="shared" si="43"/>
        <v>5317000</v>
      </c>
      <c r="I67" s="106">
        <f t="shared" si="43"/>
        <v>4673307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5317000</v>
      </c>
      <c r="Q67" s="106">
        <f t="shared" si="37"/>
        <v>4673307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22.040291825567898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19.372023710827392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24716000</v>
      </c>
      <c r="C69" s="92"/>
      <c r="D69" s="92"/>
      <c r="E69" s="92">
        <f>$B69      +$C69      +$D69</f>
        <v>24716000</v>
      </c>
      <c r="F69" s="93">
        <v>24716000</v>
      </c>
      <c r="G69" s="94">
        <v>19548000</v>
      </c>
      <c r="H69" s="93">
        <v>4837000</v>
      </c>
      <c r="I69" s="94">
        <v>4736450</v>
      </c>
      <c r="J69" s="93"/>
      <c r="K69" s="94"/>
      <c r="L69" s="93"/>
      <c r="M69" s="94"/>
      <c r="N69" s="93"/>
      <c r="O69" s="94"/>
      <c r="P69" s="93">
        <f>$H69      +$J69      +$L69      +$N69</f>
        <v>4837000</v>
      </c>
      <c r="Q69" s="94">
        <f>$I69      +$K69      +$M69      +$O69</f>
        <v>4736450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19.570318821815828</v>
      </c>
      <c r="U69" s="50">
        <f>IF(($E69      =0),0,(($Q69      /$E69      )*100))</f>
        <v>19.163497329664995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24716000</v>
      </c>
      <c r="C70" s="101">
        <f>C69</f>
        <v>0</v>
      </c>
      <c r="D70" s="101"/>
      <c r="E70" s="101">
        <f>$B70      +$C70      +$D70</f>
        <v>24716000</v>
      </c>
      <c r="F70" s="102">
        <f t="shared" ref="F70:O70" si="44">F69</f>
        <v>24716000</v>
      </c>
      <c r="G70" s="103">
        <f t="shared" si="44"/>
        <v>19548000</v>
      </c>
      <c r="H70" s="102">
        <f t="shared" si="44"/>
        <v>4837000</v>
      </c>
      <c r="I70" s="103">
        <f t="shared" si="44"/>
        <v>4736450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4837000</v>
      </c>
      <c r="Q70" s="103">
        <f>$I70      +$K70      +$M70      +$O70</f>
        <v>4736450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19.570318821815828</v>
      </c>
      <c r="U70" s="59">
        <f>IF($E70   =0,0,($Q70   /$E70 )*100)</f>
        <v>19.163497329664995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24716000</v>
      </c>
      <c r="C71" s="104">
        <f>C69</f>
        <v>0</v>
      </c>
      <c r="D71" s="104"/>
      <c r="E71" s="104">
        <f>$B71      +$C71      +$D71</f>
        <v>24716000</v>
      </c>
      <c r="F71" s="105">
        <f t="shared" ref="F71:O71" si="45">F69</f>
        <v>24716000</v>
      </c>
      <c r="G71" s="106">
        <f t="shared" si="45"/>
        <v>19548000</v>
      </c>
      <c r="H71" s="105">
        <f t="shared" si="45"/>
        <v>4837000</v>
      </c>
      <c r="I71" s="106">
        <f t="shared" si="45"/>
        <v>4736450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4837000</v>
      </c>
      <c r="Q71" s="106">
        <f>$I71      +$K71      +$M71      +$O71</f>
        <v>4736450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19.570318821815828</v>
      </c>
      <c r="U71" s="65">
        <f>IF($E71   =0,0,($Q71   /$E71   )*100)</f>
        <v>19.163497329664995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48840000</v>
      </c>
      <c r="C72" s="104">
        <f>SUM(C9:C14,C17:C23,C26:C29,C32,C35:C39,C42:C52,C55:C58,C61:C65,C69)</f>
        <v>0</v>
      </c>
      <c r="D72" s="104"/>
      <c r="E72" s="104">
        <f>$B72      +$C72      +$D72</f>
        <v>48840000</v>
      </c>
      <c r="F72" s="105">
        <f t="shared" ref="F72:O72" si="46">SUM(F9:F14,F17:F23,F26:F29,F32,F35:F39,F42:F52,F55:F58,F61:F65,F69)</f>
        <v>48840000</v>
      </c>
      <c r="G72" s="106">
        <f t="shared" si="46"/>
        <v>29576000</v>
      </c>
      <c r="H72" s="105">
        <f t="shared" si="46"/>
        <v>10154000</v>
      </c>
      <c r="I72" s="106">
        <f t="shared" si="46"/>
        <v>9409757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10154000</v>
      </c>
      <c r="Q72" s="106">
        <f>$I72      +$K72      +$M72      +$O72</f>
        <v>9409757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20.790335790335789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19.266496723996724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y4drn2lWPimwJ1RMOrbTRO78RSj69tqS015T+xtAU+g9ZXtC/MHaGfeKu74iOgkUtlYMPDYkfnpMqlcW5PgVeg==" saltValue="qZqSnI5e9e/JyDzD/K1D1g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25"/>
  <sheetViews>
    <sheetView showGridLines="0" workbookViewId="0">
      <selection sqref="A1:U1"/>
    </sheetView>
  </sheetViews>
  <sheetFormatPr defaultRowHeight="12.75" x14ac:dyDescent="0.2"/>
  <cols>
    <col min="1" max="1" width="52.7109375" customWidth="1"/>
    <col min="2" max="9" width="13.7109375" customWidth="1"/>
    <col min="10" max="15" width="13.7109375" hidden="1" customWidth="1"/>
    <col min="16" max="23" width="13.7109375" customWidth="1"/>
    <col min="24" max="24" width="2.7109375" customWidth="1"/>
  </cols>
  <sheetData>
    <row r="1" spans="1:23" x14ac:dyDescent="0.2">
      <c r="A1" s="135" t="s">
        <v>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32"/>
      <c r="W1" s="32"/>
    </row>
    <row r="2" spans="1:23" ht="18" x14ac:dyDescent="0.25">
      <c r="A2" s="136" t="s">
        <v>1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33"/>
      <c r="W2" s="33"/>
    </row>
    <row r="3" spans="1:23" ht="18" customHeight="1" x14ac:dyDescent="0.25">
      <c r="A3" s="136" t="s">
        <v>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33"/>
      <c r="W3" s="33"/>
    </row>
    <row r="4" spans="1:23" ht="18" customHeight="1" x14ac:dyDescent="0.25">
      <c r="A4" s="136" t="s">
        <v>3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33"/>
      <c r="W4" s="33"/>
    </row>
    <row r="5" spans="1:23" ht="15" customHeight="1" x14ac:dyDescent="0.25">
      <c r="A5" s="137" t="s">
        <v>118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  <c r="Q5" s="137"/>
      <c r="R5" s="137"/>
      <c r="S5" s="137"/>
      <c r="T5" s="137"/>
      <c r="U5" s="137"/>
      <c r="V5" s="34"/>
      <c r="W5" s="34"/>
    </row>
    <row r="6" spans="1:23" ht="12.75" customHeight="1" x14ac:dyDescent="0.2">
      <c r="A6" s="31"/>
      <c r="B6" s="31" t="s">
        <v>1</v>
      </c>
      <c r="C6" s="31" t="s">
        <v>1</v>
      </c>
      <c r="D6" s="31" t="s">
        <v>1</v>
      </c>
      <c r="E6" s="35" t="s">
        <v>1</v>
      </c>
      <c r="F6" s="133" t="s">
        <v>5</v>
      </c>
      <c r="G6" s="134"/>
      <c r="H6" s="133" t="s">
        <v>6</v>
      </c>
      <c r="I6" s="134"/>
      <c r="J6" s="133" t="s">
        <v>7</v>
      </c>
      <c r="K6" s="134"/>
      <c r="L6" s="133" t="s">
        <v>8</v>
      </c>
      <c r="M6" s="134"/>
      <c r="N6" s="133" t="s">
        <v>9</v>
      </c>
      <c r="O6" s="134"/>
      <c r="P6" s="133" t="s">
        <v>10</v>
      </c>
      <c r="Q6" s="134"/>
      <c r="R6" s="133" t="s">
        <v>11</v>
      </c>
      <c r="S6" s="134"/>
      <c r="T6" s="133" t="s">
        <v>12</v>
      </c>
      <c r="U6" s="134"/>
      <c r="V6" s="133" t="s">
        <v>13</v>
      </c>
      <c r="W6" s="134"/>
    </row>
    <row r="7" spans="1:23" ht="76.5" x14ac:dyDescent="0.2">
      <c r="A7" s="36" t="s">
        <v>14</v>
      </c>
      <c r="B7" s="37" t="s">
        <v>15</v>
      </c>
      <c r="C7" s="37" t="s">
        <v>16</v>
      </c>
      <c r="D7" s="37" t="s">
        <v>17</v>
      </c>
      <c r="E7" s="37" t="s">
        <v>18</v>
      </c>
      <c r="F7" s="38" t="s">
        <v>19</v>
      </c>
      <c r="G7" s="39" t="s">
        <v>20</v>
      </c>
      <c r="H7" s="38" t="s">
        <v>21</v>
      </c>
      <c r="I7" s="39" t="s">
        <v>22</v>
      </c>
      <c r="J7" s="38" t="s">
        <v>23</v>
      </c>
      <c r="K7" s="39" t="s">
        <v>24</v>
      </c>
      <c r="L7" s="38" t="s">
        <v>25</v>
      </c>
      <c r="M7" s="39" t="s">
        <v>26</v>
      </c>
      <c r="N7" s="38" t="s">
        <v>27</v>
      </c>
      <c r="O7" s="39" t="s">
        <v>28</v>
      </c>
      <c r="P7" s="38" t="s">
        <v>29</v>
      </c>
      <c r="Q7" s="39" t="s">
        <v>30</v>
      </c>
      <c r="R7" s="38" t="s">
        <v>29</v>
      </c>
      <c r="S7" s="39" t="s">
        <v>30</v>
      </c>
      <c r="T7" s="38" t="s">
        <v>31</v>
      </c>
      <c r="U7" s="39" t="s">
        <v>32</v>
      </c>
      <c r="V7" s="38" t="s">
        <v>18</v>
      </c>
      <c r="W7" s="39" t="s">
        <v>33</v>
      </c>
    </row>
    <row r="8" spans="1:23" ht="12.95" customHeight="1" x14ac:dyDescent="0.2">
      <c r="A8" s="40" t="s">
        <v>34</v>
      </c>
      <c r="B8" s="41" t="s">
        <v>1</v>
      </c>
      <c r="C8" s="41"/>
      <c r="D8" s="41"/>
      <c r="E8" s="41"/>
      <c r="F8" s="42"/>
      <c r="G8" s="43"/>
      <c r="H8" s="42"/>
      <c r="I8" s="43"/>
      <c r="J8" s="42"/>
      <c r="K8" s="43"/>
      <c r="L8" s="42"/>
      <c r="M8" s="43"/>
      <c r="N8" s="42"/>
      <c r="O8" s="43"/>
      <c r="P8" s="42"/>
      <c r="Q8" s="43"/>
      <c r="R8" s="44"/>
      <c r="S8" s="45"/>
      <c r="T8" s="44"/>
      <c r="U8" s="46"/>
      <c r="V8" s="42"/>
      <c r="W8" s="43"/>
    </row>
    <row r="9" spans="1:23" ht="12.95" customHeight="1" x14ac:dyDescent="0.2">
      <c r="A9" s="47" t="s">
        <v>35</v>
      </c>
      <c r="B9" s="92"/>
      <c r="C9" s="92"/>
      <c r="D9" s="92"/>
      <c r="E9" s="92">
        <f>$B9       +$C9       +$D9</f>
        <v>0</v>
      </c>
      <c r="F9" s="93">
        <v>0</v>
      </c>
      <c r="G9" s="94">
        <v>0</v>
      </c>
      <c r="H9" s="93"/>
      <c r="I9" s="94"/>
      <c r="J9" s="93"/>
      <c r="K9" s="94"/>
      <c r="L9" s="93"/>
      <c r="M9" s="94"/>
      <c r="N9" s="93"/>
      <c r="O9" s="94"/>
      <c r="P9" s="93">
        <f>$H9       +$J9       +$L9       +$N9</f>
        <v>0</v>
      </c>
      <c r="Q9" s="94">
        <f>$I9       +$K9       +$M9       +$O9</f>
        <v>0</v>
      </c>
      <c r="R9" s="48">
        <f>IF(($H9       =0),0,((($H9       -$H9       )/$H9       )*100))</f>
        <v>0</v>
      </c>
      <c r="S9" s="49">
        <f>IF(($I9       =0),0,((($I9       -$I9       )/$I9       )*100))</f>
        <v>0</v>
      </c>
      <c r="T9" s="48">
        <f>IF(($E9       =0),0,(($P9       /$E9       )*100))</f>
        <v>0</v>
      </c>
      <c r="U9" s="50">
        <f>IF(($E9       =0),0,(($Q9       /$E9       )*100))</f>
        <v>0</v>
      </c>
      <c r="V9" s="93">
        <v>0</v>
      </c>
      <c r="W9" s="94" t="s">
        <v>36</v>
      </c>
    </row>
    <row r="10" spans="1:23" ht="12.95" customHeight="1" x14ac:dyDescent="0.2">
      <c r="A10" s="47" t="s">
        <v>37</v>
      </c>
      <c r="B10" s="92">
        <v>2132000</v>
      </c>
      <c r="C10" s="92"/>
      <c r="D10" s="92"/>
      <c r="E10" s="92">
        <f t="shared" ref="E10:E15" si="0">$B10      +$C10      +$D10</f>
        <v>2132000</v>
      </c>
      <c r="F10" s="93">
        <v>2132000</v>
      </c>
      <c r="G10" s="94">
        <v>2132000</v>
      </c>
      <c r="H10" s="93">
        <v>51000</v>
      </c>
      <c r="I10" s="94">
        <v>52095</v>
      </c>
      <c r="J10" s="93"/>
      <c r="K10" s="94"/>
      <c r="L10" s="93"/>
      <c r="M10" s="94"/>
      <c r="N10" s="93"/>
      <c r="O10" s="94"/>
      <c r="P10" s="93">
        <f t="shared" ref="P10:P15" si="1">$H10      +$J10      +$L10      +$N10</f>
        <v>51000</v>
      </c>
      <c r="Q10" s="94">
        <f t="shared" ref="Q10:Q15" si="2">$I10      +$K10      +$M10      +$O10</f>
        <v>52095</v>
      </c>
      <c r="R10" s="48">
        <f t="shared" ref="R10:R15" si="3">IF(($H10      =0),0,((($H10      -$H10      )/$H10      )*100))</f>
        <v>0</v>
      </c>
      <c r="S10" s="49">
        <f t="shared" ref="S10:S15" si="4">IF(($I10      =0),0,((($I10      -$I10      )/$I10      )*100))</f>
        <v>0</v>
      </c>
      <c r="T10" s="48">
        <f t="shared" ref="T10:T14" si="5">IF(($E10      =0),0,(($P10      /$E10      )*100))</f>
        <v>2.3921200750469045</v>
      </c>
      <c r="U10" s="50">
        <f t="shared" ref="U10:U14" si="6">IF(($E10      =0),0,(($Q10      /$E10      )*100))</f>
        <v>2.4434803001876175</v>
      </c>
      <c r="V10" s="93">
        <v>0</v>
      </c>
      <c r="W10" s="94" t="s">
        <v>36</v>
      </c>
    </row>
    <row r="11" spans="1:23" ht="12.95" customHeight="1" x14ac:dyDescent="0.2">
      <c r="A11" s="47" t="s">
        <v>38</v>
      </c>
      <c r="B11" s="92"/>
      <c r="C11" s="92"/>
      <c r="D11" s="92"/>
      <c r="E11" s="92">
        <f t="shared" si="0"/>
        <v>0</v>
      </c>
      <c r="F11" s="93">
        <v>0</v>
      </c>
      <c r="G11" s="94">
        <v>0</v>
      </c>
      <c r="H11" s="93"/>
      <c r="I11" s="94"/>
      <c r="J11" s="93"/>
      <c r="K11" s="94"/>
      <c r="L11" s="93"/>
      <c r="M11" s="94"/>
      <c r="N11" s="93"/>
      <c r="O11" s="94"/>
      <c r="P11" s="93">
        <f t="shared" si="1"/>
        <v>0</v>
      </c>
      <c r="Q11" s="94">
        <f t="shared" si="2"/>
        <v>0</v>
      </c>
      <c r="R11" s="48">
        <f t="shared" si="3"/>
        <v>0</v>
      </c>
      <c r="S11" s="49">
        <f t="shared" si="4"/>
        <v>0</v>
      </c>
      <c r="T11" s="48">
        <f t="shared" si="5"/>
        <v>0</v>
      </c>
      <c r="U11" s="50">
        <f t="shared" si="6"/>
        <v>0</v>
      </c>
      <c r="V11" s="93">
        <v>0</v>
      </c>
      <c r="W11" s="94" t="s">
        <v>36</v>
      </c>
    </row>
    <row r="12" spans="1:23" ht="12.95" customHeight="1" x14ac:dyDescent="0.2">
      <c r="A12" s="47" t="s">
        <v>39</v>
      </c>
      <c r="B12" s="92"/>
      <c r="C12" s="92"/>
      <c r="D12" s="92"/>
      <c r="E12" s="92">
        <f t="shared" si="0"/>
        <v>0</v>
      </c>
      <c r="F12" s="93">
        <v>0</v>
      </c>
      <c r="G12" s="94">
        <v>0</v>
      </c>
      <c r="H12" s="93"/>
      <c r="I12" s="94"/>
      <c r="J12" s="93"/>
      <c r="K12" s="94"/>
      <c r="L12" s="93"/>
      <c r="M12" s="94"/>
      <c r="N12" s="93"/>
      <c r="O12" s="94"/>
      <c r="P12" s="93">
        <f t="shared" si="1"/>
        <v>0</v>
      </c>
      <c r="Q12" s="94">
        <f t="shared" si="2"/>
        <v>0</v>
      </c>
      <c r="R12" s="48">
        <f t="shared" si="3"/>
        <v>0</v>
      </c>
      <c r="S12" s="49">
        <f t="shared" si="4"/>
        <v>0</v>
      </c>
      <c r="T12" s="48">
        <f t="shared" si="5"/>
        <v>0</v>
      </c>
      <c r="U12" s="50">
        <f t="shared" si="6"/>
        <v>0</v>
      </c>
      <c r="V12" s="93">
        <v>0</v>
      </c>
      <c r="W12" s="94" t="s">
        <v>36</v>
      </c>
    </row>
    <row r="13" spans="1:23" ht="12.95" customHeight="1" x14ac:dyDescent="0.2">
      <c r="A13" s="47" t="s">
        <v>40</v>
      </c>
      <c r="B13" s="92"/>
      <c r="C13" s="92"/>
      <c r="D13" s="92"/>
      <c r="E13" s="92">
        <f t="shared" si="0"/>
        <v>0</v>
      </c>
      <c r="F13" s="93">
        <v>0</v>
      </c>
      <c r="G13" s="94">
        <v>0</v>
      </c>
      <c r="H13" s="93"/>
      <c r="I13" s="94"/>
      <c r="J13" s="93"/>
      <c r="K13" s="94"/>
      <c r="L13" s="93"/>
      <c r="M13" s="94"/>
      <c r="N13" s="93"/>
      <c r="O13" s="94"/>
      <c r="P13" s="93">
        <f t="shared" si="1"/>
        <v>0</v>
      </c>
      <c r="Q13" s="94">
        <f t="shared" si="2"/>
        <v>0</v>
      </c>
      <c r="R13" s="48">
        <f t="shared" si="3"/>
        <v>0</v>
      </c>
      <c r="S13" s="49">
        <f t="shared" si="4"/>
        <v>0</v>
      </c>
      <c r="T13" s="48">
        <f t="shared" si="5"/>
        <v>0</v>
      </c>
      <c r="U13" s="50">
        <f t="shared" si="6"/>
        <v>0</v>
      </c>
      <c r="V13" s="93">
        <v>0</v>
      </c>
      <c r="W13" s="94" t="s">
        <v>36</v>
      </c>
    </row>
    <row r="14" spans="1:23" ht="12.95" customHeight="1" x14ac:dyDescent="0.2">
      <c r="A14" s="47" t="s">
        <v>41</v>
      </c>
      <c r="B14" s="92"/>
      <c r="C14" s="92"/>
      <c r="D14" s="92"/>
      <c r="E14" s="92">
        <f t="shared" si="0"/>
        <v>0</v>
      </c>
      <c r="F14" s="93">
        <v>0</v>
      </c>
      <c r="G14" s="94">
        <v>0</v>
      </c>
      <c r="H14" s="93"/>
      <c r="I14" s="94"/>
      <c r="J14" s="93"/>
      <c r="K14" s="94"/>
      <c r="L14" s="93"/>
      <c r="M14" s="94"/>
      <c r="N14" s="93"/>
      <c r="O14" s="94"/>
      <c r="P14" s="93">
        <f t="shared" si="1"/>
        <v>0</v>
      </c>
      <c r="Q14" s="94">
        <f t="shared" si="2"/>
        <v>0</v>
      </c>
      <c r="R14" s="48">
        <f t="shared" si="3"/>
        <v>0</v>
      </c>
      <c r="S14" s="49">
        <f t="shared" si="4"/>
        <v>0</v>
      </c>
      <c r="T14" s="48">
        <f t="shared" si="5"/>
        <v>0</v>
      </c>
      <c r="U14" s="50">
        <f t="shared" si="6"/>
        <v>0</v>
      </c>
      <c r="V14" s="93">
        <v>0</v>
      </c>
      <c r="W14" s="94" t="s">
        <v>36</v>
      </c>
    </row>
    <row r="15" spans="1:23" ht="12.95" customHeight="1" x14ac:dyDescent="0.2">
      <c r="A15" s="51" t="s">
        <v>42</v>
      </c>
      <c r="B15" s="95">
        <f>SUM(B9:B14)</f>
        <v>2132000</v>
      </c>
      <c r="C15" s="95">
        <f>SUM(C9:C14)</f>
        <v>0</v>
      </c>
      <c r="D15" s="95"/>
      <c r="E15" s="95">
        <f t="shared" si="0"/>
        <v>2132000</v>
      </c>
      <c r="F15" s="96">
        <f t="shared" ref="F15:O15" si="7">SUM(F9:F14)</f>
        <v>2132000</v>
      </c>
      <c r="G15" s="97">
        <f t="shared" si="7"/>
        <v>2132000</v>
      </c>
      <c r="H15" s="96">
        <f t="shared" si="7"/>
        <v>51000</v>
      </c>
      <c r="I15" s="97">
        <f t="shared" si="7"/>
        <v>52095</v>
      </c>
      <c r="J15" s="96">
        <f t="shared" si="7"/>
        <v>0</v>
      </c>
      <c r="K15" s="97">
        <f t="shared" si="7"/>
        <v>0</v>
      </c>
      <c r="L15" s="96">
        <f t="shared" si="7"/>
        <v>0</v>
      </c>
      <c r="M15" s="97">
        <f t="shared" si="7"/>
        <v>0</v>
      </c>
      <c r="N15" s="96">
        <f t="shared" si="7"/>
        <v>0</v>
      </c>
      <c r="O15" s="97">
        <f t="shared" si="7"/>
        <v>0</v>
      </c>
      <c r="P15" s="96">
        <f t="shared" si="1"/>
        <v>51000</v>
      </c>
      <c r="Q15" s="97">
        <f t="shared" si="2"/>
        <v>52095</v>
      </c>
      <c r="R15" s="52">
        <f t="shared" si="3"/>
        <v>0</v>
      </c>
      <c r="S15" s="53">
        <f t="shared" si="4"/>
        <v>0</v>
      </c>
      <c r="T15" s="52">
        <f>IF((SUM($E9:$E13))=0,0,(P15/(SUM($E9:$E13))*100))</f>
        <v>2.3921200750469045</v>
      </c>
      <c r="U15" s="54">
        <f>IF((SUM($E9:$E13))=0,0,(Q15/(SUM($E9:$E13))*100))</f>
        <v>2.4434803001876175</v>
      </c>
      <c r="V15" s="96">
        <f>SUM(V9:V14)</f>
        <v>0</v>
      </c>
      <c r="W15" s="97" t="s">
        <v>36</v>
      </c>
    </row>
    <row r="16" spans="1:23" ht="12.95" customHeight="1" x14ac:dyDescent="0.2">
      <c r="A16" s="40" t="s">
        <v>43</v>
      </c>
      <c r="B16" s="98" t="s">
        <v>1</v>
      </c>
      <c r="C16" s="98"/>
      <c r="D16" s="98"/>
      <c r="E16" s="98"/>
      <c r="F16" s="99"/>
      <c r="G16" s="100"/>
      <c r="H16" s="99"/>
      <c r="I16" s="100"/>
      <c r="J16" s="99"/>
      <c r="K16" s="100"/>
      <c r="L16" s="99"/>
      <c r="M16" s="100"/>
      <c r="N16" s="99"/>
      <c r="O16" s="100"/>
      <c r="P16" s="99"/>
      <c r="Q16" s="100"/>
      <c r="R16" s="44"/>
      <c r="S16" s="45"/>
      <c r="T16" s="44"/>
      <c r="U16" s="46"/>
      <c r="V16" s="99"/>
      <c r="W16" s="100"/>
    </row>
    <row r="17" spans="1:23" ht="12.95" customHeight="1" x14ac:dyDescent="0.2">
      <c r="A17" s="47" t="s">
        <v>44</v>
      </c>
      <c r="B17" s="92"/>
      <c r="C17" s="92"/>
      <c r="D17" s="92"/>
      <c r="E17" s="92">
        <f t="shared" ref="E17:E24" si="8">$B17      +$C17      +$D17</f>
        <v>0</v>
      </c>
      <c r="F17" s="93">
        <v>0</v>
      </c>
      <c r="G17" s="94">
        <v>0</v>
      </c>
      <c r="H17" s="93"/>
      <c r="I17" s="94"/>
      <c r="J17" s="93"/>
      <c r="K17" s="94"/>
      <c r="L17" s="93"/>
      <c r="M17" s="94"/>
      <c r="N17" s="93"/>
      <c r="O17" s="94"/>
      <c r="P17" s="93">
        <f t="shared" ref="P17:P24" si="9">$H17      +$J17      +$L17      +$N17</f>
        <v>0</v>
      </c>
      <c r="Q17" s="94">
        <f t="shared" ref="Q17:Q24" si="10">$I17      +$K17      +$M17      +$O17</f>
        <v>0</v>
      </c>
      <c r="R17" s="48">
        <f t="shared" ref="R17:R24" si="11">IF(($H17      =0),0,((($H17      -$H17      )/$H17      )*100))</f>
        <v>0</v>
      </c>
      <c r="S17" s="49">
        <f t="shared" ref="S17:S24" si="12">IF(($I17      =0),0,((($I17      -$I17      )/$I17      )*100))</f>
        <v>0</v>
      </c>
      <c r="T17" s="48">
        <f t="shared" ref="T17:T23" si="13">IF(($E17      =0),0,(($P17      /$E17      )*100))</f>
        <v>0</v>
      </c>
      <c r="U17" s="50">
        <f t="shared" ref="U17:U23" si="14">IF(($E17      =0),0,(($Q17      /$E17      )*100))</f>
        <v>0</v>
      </c>
      <c r="V17" s="93">
        <v>0</v>
      </c>
      <c r="W17" s="94" t="s">
        <v>36</v>
      </c>
    </row>
    <row r="18" spans="1:23" ht="12.95" customHeight="1" x14ac:dyDescent="0.2">
      <c r="A18" s="47" t="s">
        <v>45</v>
      </c>
      <c r="B18" s="92"/>
      <c r="C18" s="92"/>
      <c r="D18" s="92"/>
      <c r="E18" s="92">
        <f t="shared" si="8"/>
        <v>0</v>
      </c>
      <c r="F18" s="93">
        <v>0</v>
      </c>
      <c r="G18" s="94">
        <v>0</v>
      </c>
      <c r="H18" s="93"/>
      <c r="I18" s="94"/>
      <c r="J18" s="93"/>
      <c r="K18" s="94"/>
      <c r="L18" s="93"/>
      <c r="M18" s="94"/>
      <c r="N18" s="93"/>
      <c r="O18" s="94"/>
      <c r="P18" s="93">
        <f t="shared" si="9"/>
        <v>0</v>
      </c>
      <c r="Q18" s="94">
        <f t="shared" si="10"/>
        <v>0</v>
      </c>
      <c r="R18" s="48">
        <f t="shared" si="11"/>
        <v>0</v>
      </c>
      <c r="S18" s="49">
        <f t="shared" si="12"/>
        <v>0</v>
      </c>
      <c r="T18" s="48">
        <f t="shared" si="13"/>
        <v>0</v>
      </c>
      <c r="U18" s="50">
        <f t="shared" si="14"/>
        <v>0</v>
      </c>
      <c r="V18" s="93">
        <v>0</v>
      </c>
      <c r="W18" s="94" t="s">
        <v>36</v>
      </c>
    </row>
    <row r="19" spans="1:23" ht="12.95" customHeight="1" x14ac:dyDescent="0.2">
      <c r="A19" s="47" t="s">
        <v>46</v>
      </c>
      <c r="B19" s="92"/>
      <c r="C19" s="92"/>
      <c r="D19" s="92"/>
      <c r="E19" s="92">
        <f t="shared" si="8"/>
        <v>0</v>
      </c>
      <c r="F19" s="93">
        <v>0</v>
      </c>
      <c r="G19" s="94">
        <v>0</v>
      </c>
      <c r="H19" s="93"/>
      <c r="I19" s="94"/>
      <c r="J19" s="93"/>
      <c r="K19" s="94"/>
      <c r="L19" s="93"/>
      <c r="M19" s="94"/>
      <c r="N19" s="93"/>
      <c r="O19" s="94"/>
      <c r="P19" s="93">
        <f t="shared" si="9"/>
        <v>0</v>
      </c>
      <c r="Q19" s="94">
        <f t="shared" si="10"/>
        <v>0</v>
      </c>
      <c r="R19" s="48">
        <f t="shared" si="11"/>
        <v>0</v>
      </c>
      <c r="S19" s="49">
        <f t="shared" si="12"/>
        <v>0</v>
      </c>
      <c r="T19" s="48">
        <f t="shared" si="13"/>
        <v>0</v>
      </c>
      <c r="U19" s="50">
        <f t="shared" si="14"/>
        <v>0</v>
      </c>
      <c r="V19" s="93">
        <v>0</v>
      </c>
      <c r="W19" s="94" t="s">
        <v>36</v>
      </c>
    </row>
    <row r="20" spans="1:23" ht="12.95" customHeight="1" x14ac:dyDescent="0.2">
      <c r="A20" s="47" t="s">
        <v>47</v>
      </c>
      <c r="B20" s="92"/>
      <c r="C20" s="92"/>
      <c r="D20" s="92"/>
      <c r="E20" s="92">
        <f t="shared" si="8"/>
        <v>0</v>
      </c>
      <c r="F20" s="93">
        <v>0</v>
      </c>
      <c r="G20" s="94">
        <v>0</v>
      </c>
      <c r="H20" s="93"/>
      <c r="I20" s="94"/>
      <c r="J20" s="93"/>
      <c r="K20" s="94"/>
      <c r="L20" s="93"/>
      <c r="M20" s="94"/>
      <c r="N20" s="93"/>
      <c r="O20" s="94"/>
      <c r="P20" s="93">
        <f t="shared" si="9"/>
        <v>0</v>
      </c>
      <c r="Q20" s="94">
        <f t="shared" si="10"/>
        <v>0</v>
      </c>
      <c r="R20" s="48">
        <f t="shared" si="11"/>
        <v>0</v>
      </c>
      <c r="S20" s="49">
        <f t="shared" si="12"/>
        <v>0</v>
      </c>
      <c r="T20" s="48">
        <f t="shared" si="13"/>
        <v>0</v>
      </c>
      <c r="U20" s="50">
        <f t="shared" si="14"/>
        <v>0</v>
      </c>
      <c r="V20" s="93">
        <v>0</v>
      </c>
      <c r="W20" s="94" t="s">
        <v>36</v>
      </c>
    </row>
    <row r="21" spans="1:23" ht="12.95" customHeight="1" x14ac:dyDescent="0.2">
      <c r="A21" s="47" t="s">
        <v>48</v>
      </c>
      <c r="B21" s="92"/>
      <c r="C21" s="92"/>
      <c r="D21" s="92"/>
      <c r="E21" s="92">
        <f t="shared" si="8"/>
        <v>0</v>
      </c>
      <c r="F21" s="93">
        <v>0</v>
      </c>
      <c r="G21" s="94">
        <v>0</v>
      </c>
      <c r="H21" s="93"/>
      <c r="I21" s="94"/>
      <c r="J21" s="93"/>
      <c r="K21" s="94"/>
      <c r="L21" s="93"/>
      <c r="M21" s="94"/>
      <c r="N21" s="93"/>
      <c r="O21" s="94"/>
      <c r="P21" s="93">
        <f t="shared" si="9"/>
        <v>0</v>
      </c>
      <c r="Q21" s="94">
        <f t="shared" si="10"/>
        <v>0</v>
      </c>
      <c r="R21" s="48">
        <f t="shared" si="11"/>
        <v>0</v>
      </c>
      <c r="S21" s="49">
        <f t="shared" si="12"/>
        <v>0</v>
      </c>
      <c r="T21" s="48">
        <f t="shared" si="13"/>
        <v>0</v>
      </c>
      <c r="U21" s="50">
        <f t="shared" si="14"/>
        <v>0</v>
      </c>
      <c r="V21" s="93">
        <v>0</v>
      </c>
      <c r="W21" s="94" t="s">
        <v>36</v>
      </c>
    </row>
    <row r="22" spans="1:23" ht="12.95" customHeight="1" x14ac:dyDescent="0.2">
      <c r="A22" s="47" t="s">
        <v>49</v>
      </c>
      <c r="B22" s="92"/>
      <c r="C22" s="92"/>
      <c r="D22" s="92"/>
      <c r="E22" s="92">
        <f t="shared" si="8"/>
        <v>0</v>
      </c>
      <c r="F22" s="93">
        <v>0</v>
      </c>
      <c r="G22" s="94">
        <v>0</v>
      </c>
      <c r="H22" s="93"/>
      <c r="I22" s="94"/>
      <c r="J22" s="93"/>
      <c r="K22" s="94"/>
      <c r="L22" s="93"/>
      <c r="M22" s="94"/>
      <c r="N22" s="93"/>
      <c r="O22" s="94"/>
      <c r="P22" s="93">
        <f t="shared" si="9"/>
        <v>0</v>
      </c>
      <c r="Q22" s="94">
        <f t="shared" si="10"/>
        <v>0</v>
      </c>
      <c r="R22" s="48">
        <f t="shared" si="11"/>
        <v>0</v>
      </c>
      <c r="S22" s="49">
        <f t="shared" si="12"/>
        <v>0</v>
      </c>
      <c r="T22" s="48">
        <f t="shared" si="13"/>
        <v>0</v>
      </c>
      <c r="U22" s="50">
        <f t="shared" si="14"/>
        <v>0</v>
      </c>
      <c r="V22" s="93">
        <v>0</v>
      </c>
      <c r="W22" s="94" t="s">
        <v>36</v>
      </c>
    </row>
    <row r="23" spans="1:23" ht="12.95" customHeight="1" x14ac:dyDescent="0.2">
      <c r="A23" s="47" t="s">
        <v>50</v>
      </c>
      <c r="B23" s="92"/>
      <c r="C23" s="92"/>
      <c r="D23" s="92"/>
      <c r="E23" s="92">
        <f t="shared" si="8"/>
        <v>0</v>
      </c>
      <c r="F23" s="93">
        <v>0</v>
      </c>
      <c r="G23" s="94">
        <v>0</v>
      </c>
      <c r="H23" s="93"/>
      <c r="I23" s="94"/>
      <c r="J23" s="93"/>
      <c r="K23" s="94"/>
      <c r="L23" s="93"/>
      <c r="M23" s="94"/>
      <c r="N23" s="93"/>
      <c r="O23" s="94"/>
      <c r="P23" s="93">
        <f t="shared" si="9"/>
        <v>0</v>
      </c>
      <c r="Q23" s="94">
        <f t="shared" si="10"/>
        <v>0</v>
      </c>
      <c r="R23" s="48">
        <f t="shared" si="11"/>
        <v>0</v>
      </c>
      <c r="S23" s="49">
        <f t="shared" si="12"/>
        <v>0</v>
      </c>
      <c r="T23" s="48">
        <f t="shared" si="13"/>
        <v>0</v>
      </c>
      <c r="U23" s="50">
        <f t="shared" si="14"/>
        <v>0</v>
      </c>
      <c r="V23" s="93">
        <v>0</v>
      </c>
      <c r="W23" s="94" t="s">
        <v>36</v>
      </c>
    </row>
    <row r="24" spans="1:23" ht="12.95" customHeight="1" x14ac:dyDescent="0.2">
      <c r="A24" s="51" t="s">
        <v>42</v>
      </c>
      <c r="B24" s="95">
        <f>SUM(B17:B23)</f>
        <v>0</v>
      </c>
      <c r="C24" s="95">
        <f>SUM(C17:C23)</f>
        <v>0</v>
      </c>
      <c r="D24" s="95"/>
      <c r="E24" s="95">
        <f t="shared" si="8"/>
        <v>0</v>
      </c>
      <c r="F24" s="96">
        <f t="shared" ref="F24:O24" si="15">SUM(F17:F23)</f>
        <v>0</v>
      </c>
      <c r="G24" s="97">
        <f t="shared" si="15"/>
        <v>0</v>
      </c>
      <c r="H24" s="96">
        <f t="shared" si="15"/>
        <v>0</v>
      </c>
      <c r="I24" s="97">
        <f t="shared" si="15"/>
        <v>0</v>
      </c>
      <c r="J24" s="96">
        <f t="shared" si="15"/>
        <v>0</v>
      </c>
      <c r="K24" s="97">
        <f t="shared" si="15"/>
        <v>0</v>
      </c>
      <c r="L24" s="96">
        <f t="shared" si="15"/>
        <v>0</v>
      </c>
      <c r="M24" s="97">
        <f t="shared" si="15"/>
        <v>0</v>
      </c>
      <c r="N24" s="96">
        <f t="shared" si="15"/>
        <v>0</v>
      </c>
      <c r="O24" s="97">
        <f t="shared" si="15"/>
        <v>0</v>
      </c>
      <c r="P24" s="96">
        <f t="shared" si="9"/>
        <v>0</v>
      </c>
      <c r="Q24" s="97">
        <f t="shared" si="10"/>
        <v>0</v>
      </c>
      <c r="R24" s="52">
        <f t="shared" si="11"/>
        <v>0</v>
      </c>
      <c r="S24" s="53">
        <f t="shared" si="12"/>
        <v>0</v>
      </c>
      <c r="T24" s="52">
        <f>IF(($E24-$E19-$E23)   =0,0,($P24   /($E24-$E19-$E23)   )*100)</f>
        <v>0</v>
      </c>
      <c r="U24" s="54">
        <f>IF(($E24-$E19-$E23)   =0,0,($Q24   /($E24-$E19-$E23)   )*100)</f>
        <v>0</v>
      </c>
      <c r="V24" s="96">
        <f>SUM(V17:V23)</f>
        <v>0</v>
      </c>
      <c r="W24" s="97" t="s">
        <v>36</v>
      </c>
    </row>
    <row r="25" spans="1:23" ht="12.95" customHeight="1" x14ac:dyDescent="0.2">
      <c r="A25" s="40" t="s">
        <v>51</v>
      </c>
      <c r="B25" s="98" t="s">
        <v>1</v>
      </c>
      <c r="C25" s="98"/>
      <c r="D25" s="98"/>
      <c r="E25" s="98"/>
      <c r="F25" s="99"/>
      <c r="G25" s="100"/>
      <c r="H25" s="99"/>
      <c r="I25" s="100"/>
      <c r="J25" s="99"/>
      <c r="K25" s="100"/>
      <c r="L25" s="99"/>
      <c r="M25" s="100"/>
      <c r="N25" s="99"/>
      <c r="O25" s="100"/>
      <c r="P25" s="99"/>
      <c r="Q25" s="100"/>
      <c r="R25" s="44"/>
      <c r="S25" s="45"/>
      <c r="T25" s="44"/>
      <c r="U25" s="46"/>
      <c r="V25" s="99"/>
      <c r="W25" s="100"/>
    </row>
    <row r="26" spans="1:23" ht="12.95" customHeight="1" x14ac:dyDescent="0.2">
      <c r="A26" s="47" t="s">
        <v>52</v>
      </c>
      <c r="B26" s="92"/>
      <c r="C26" s="92"/>
      <c r="D26" s="92"/>
      <c r="E26" s="92">
        <f>$B26      +$C26      +$D26</f>
        <v>0</v>
      </c>
      <c r="F26" s="93">
        <v>0</v>
      </c>
      <c r="G26" s="94">
        <v>0</v>
      </c>
      <c r="H26" s="93"/>
      <c r="I26" s="94"/>
      <c r="J26" s="93"/>
      <c r="K26" s="94"/>
      <c r="L26" s="93"/>
      <c r="M26" s="94"/>
      <c r="N26" s="93"/>
      <c r="O26" s="94"/>
      <c r="P26" s="93">
        <f>$H26      +$J26      +$L26      +$N26</f>
        <v>0</v>
      </c>
      <c r="Q26" s="94">
        <f>$I26      +$K26      +$M26      +$O26</f>
        <v>0</v>
      </c>
      <c r="R26" s="48">
        <f>IF(($H26      =0),0,((($H26      -$H26      )/$H26      )*100))</f>
        <v>0</v>
      </c>
      <c r="S26" s="49">
        <f>IF(($I26      =0),0,((($I26      -$I26      )/$I26      )*100))</f>
        <v>0</v>
      </c>
      <c r="T26" s="48">
        <f>IF(($E26      =0),0,(($P26      /$E26      )*100))</f>
        <v>0</v>
      </c>
      <c r="U26" s="50">
        <f>IF(($E26      =0),0,(($Q26      /$E26      )*100))</f>
        <v>0</v>
      </c>
      <c r="V26" s="93">
        <v>0</v>
      </c>
      <c r="W26" s="94" t="s">
        <v>36</v>
      </c>
    </row>
    <row r="27" spans="1:23" ht="12.95" customHeight="1" x14ac:dyDescent="0.2">
      <c r="A27" s="47" t="s">
        <v>53</v>
      </c>
      <c r="B27" s="92"/>
      <c r="C27" s="92"/>
      <c r="D27" s="92"/>
      <c r="E27" s="92">
        <f>$B27      +$C27      +$D27</f>
        <v>0</v>
      </c>
      <c r="F27" s="93">
        <v>0</v>
      </c>
      <c r="G27" s="94">
        <v>0</v>
      </c>
      <c r="H27" s="93"/>
      <c r="I27" s="94"/>
      <c r="J27" s="93"/>
      <c r="K27" s="94"/>
      <c r="L27" s="93"/>
      <c r="M27" s="94"/>
      <c r="N27" s="93"/>
      <c r="O27" s="94"/>
      <c r="P27" s="93">
        <f>$H27      +$J27      +$L27      +$N27</f>
        <v>0</v>
      </c>
      <c r="Q27" s="94">
        <f>$I27      +$K27      +$M27      +$O27</f>
        <v>0</v>
      </c>
      <c r="R27" s="48">
        <f>IF(($H27      =0),0,((($H27      -$H27      )/$H27      )*100))</f>
        <v>0</v>
      </c>
      <c r="S27" s="49">
        <f>IF(($I27      =0),0,((($I27      -$I27      )/$I27      )*100))</f>
        <v>0</v>
      </c>
      <c r="T27" s="48">
        <f>IF(($E27      =0),0,(($P27      /$E27      )*100))</f>
        <v>0</v>
      </c>
      <c r="U27" s="50">
        <f>IF(($E27      =0),0,(($Q27      /$E27      )*100))</f>
        <v>0</v>
      </c>
      <c r="V27" s="93">
        <v>0</v>
      </c>
      <c r="W27" s="94" t="s">
        <v>36</v>
      </c>
    </row>
    <row r="28" spans="1:23" ht="12.95" customHeight="1" x14ac:dyDescent="0.2">
      <c r="A28" s="47" t="s">
        <v>54</v>
      </c>
      <c r="B28" s="92"/>
      <c r="C28" s="92"/>
      <c r="D28" s="92"/>
      <c r="E28" s="92">
        <f>$B28      +$C28      +$D28</f>
        <v>0</v>
      </c>
      <c r="F28" s="93">
        <v>0</v>
      </c>
      <c r="G28" s="94">
        <v>0</v>
      </c>
      <c r="H28" s="93"/>
      <c r="I28" s="94"/>
      <c r="J28" s="93"/>
      <c r="K28" s="94"/>
      <c r="L28" s="93"/>
      <c r="M28" s="94"/>
      <c r="N28" s="93"/>
      <c r="O28" s="94"/>
      <c r="P28" s="93">
        <f>$H28      +$J28      +$L28      +$N28</f>
        <v>0</v>
      </c>
      <c r="Q28" s="94">
        <f>$I28      +$K28      +$M28      +$O28</f>
        <v>0</v>
      </c>
      <c r="R28" s="48">
        <f>IF(($H28      =0),0,((($H28      -$H28      )/$H28      )*100))</f>
        <v>0</v>
      </c>
      <c r="S28" s="49">
        <f>IF(($I28      =0),0,((($I28      -$I28      )/$I28      )*100))</f>
        <v>0</v>
      </c>
      <c r="T28" s="48">
        <f>IF(($E28      =0),0,(($P28      /$E28      )*100))</f>
        <v>0</v>
      </c>
      <c r="U28" s="50">
        <f>IF(($E28      =0),0,(($Q28      /$E28      )*100))</f>
        <v>0</v>
      </c>
      <c r="V28" s="93">
        <v>0</v>
      </c>
      <c r="W28" s="94" t="s">
        <v>36</v>
      </c>
    </row>
    <row r="29" spans="1:23" ht="12.95" customHeight="1" x14ac:dyDescent="0.2">
      <c r="A29" s="47" t="s">
        <v>55</v>
      </c>
      <c r="B29" s="92"/>
      <c r="C29" s="92"/>
      <c r="D29" s="92"/>
      <c r="E29" s="92">
        <f>$B29      +$C29      +$D29</f>
        <v>0</v>
      </c>
      <c r="F29" s="93">
        <v>0</v>
      </c>
      <c r="G29" s="94">
        <v>0</v>
      </c>
      <c r="H29" s="93"/>
      <c r="I29" s="94"/>
      <c r="J29" s="93"/>
      <c r="K29" s="94"/>
      <c r="L29" s="93"/>
      <c r="M29" s="94"/>
      <c r="N29" s="93"/>
      <c r="O29" s="94"/>
      <c r="P29" s="93">
        <f>$H29      +$J29      +$L29      +$N29</f>
        <v>0</v>
      </c>
      <c r="Q29" s="94">
        <f>$I29      +$K29      +$M29      +$O29</f>
        <v>0</v>
      </c>
      <c r="R29" s="48">
        <f>IF(($H29      =0),0,((($H29      -$H29      )/$H29      )*100))</f>
        <v>0</v>
      </c>
      <c r="S29" s="49">
        <f>IF(($I29      =0),0,((($I29      -$I29      )/$I29      )*100))</f>
        <v>0</v>
      </c>
      <c r="T29" s="48">
        <f>IF(($E29      =0),0,(($P29      /$E29      )*100))</f>
        <v>0</v>
      </c>
      <c r="U29" s="50">
        <f>IF(($E29      =0),0,(($Q29      /$E29      )*100))</f>
        <v>0</v>
      </c>
      <c r="V29" s="93">
        <v>0</v>
      </c>
      <c r="W29" s="94" t="s">
        <v>36</v>
      </c>
    </row>
    <row r="30" spans="1:23" ht="12.95" customHeight="1" x14ac:dyDescent="0.2">
      <c r="A30" s="51" t="s">
        <v>42</v>
      </c>
      <c r="B30" s="95">
        <f>SUM(B26:B29)</f>
        <v>0</v>
      </c>
      <c r="C30" s="95">
        <f>SUM(C26:C29)</f>
        <v>0</v>
      </c>
      <c r="D30" s="95"/>
      <c r="E30" s="95">
        <f>$B30      +$C30      +$D30</f>
        <v>0</v>
      </c>
      <c r="F30" s="96">
        <f t="shared" ref="F30:O30" si="16">SUM(F26:F29)</f>
        <v>0</v>
      </c>
      <c r="G30" s="97">
        <f t="shared" si="16"/>
        <v>0</v>
      </c>
      <c r="H30" s="96">
        <f t="shared" si="16"/>
        <v>0</v>
      </c>
      <c r="I30" s="97">
        <f t="shared" si="16"/>
        <v>0</v>
      </c>
      <c r="J30" s="96">
        <f t="shared" si="16"/>
        <v>0</v>
      </c>
      <c r="K30" s="97">
        <f t="shared" si="16"/>
        <v>0</v>
      </c>
      <c r="L30" s="96">
        <f t="shared" si="16"/>
        <v>0</v>
      </c>
      <c r="M30" s="97">
        <f t="shared" si="16"/>
        <v>0</v>
      </c>
      <c r="N30" s="96">
        <f t="shared" si="16"/>
        <v>0</v>
      </c>
      <c r="O30" s="97">
        <f t="shared" si="16"/>
        <v>0</v>
      </c>
      <c r="P30" s="96">
        <f>$H30      +$J30      +$L30      +$N30</f>
        <v>0</v>
      </c>
      <c r="Q30" s="97">
        <f>$I30      +$K30      +$M30      +$O30</f>
        <v>0</v>
      </c>
      <c r="R30" s="52">
        <f>IF(($H30      =0),0,((($H30      -$H30      )/$H30      )*100))</f>
        <v>0</v>
      </c>
      <c r="S30" s="53">
        <f>IF(($I30      =0),0,((($I30      -$I30      )/$I30      )*100))</f>
        <v>0</v>
      </c>
      <c r="T30" s="52">
        <f>IF($E30   =0,0,($P30   /$E30   )*100)</f>
        <v>0</v>
      </c>
      <c r="U30" s="54">
        <f>IF($E30   =0,0,($Q30   /$E30   )*100)</f>
        <v>0</v>
      </c>
      <c r="V30" s="96">
        <f>SUM(V26:V29)</f>
        <v>0</v>
      </c>
      <c r="W30" s="97" t="s">
        <v>36</v>
      </c>
    </row>
    <row r="31" spans="1:23" ht="12.95" customHeight="1" x14ac:dyDescent="0.2">
      <c r="A31" s="40" t="s">
        <v>56</v>
      </c>
      <c r="B31" s="98" t="s">
        <v>1</v>
      </c>
      <c r="C31" s="98"/>
      <c r="D31" s="98"/>
      <c r="E31" s="98"/>
      <c r="F31" s="99"/>
      <c r="G31" s="100"/>
      <c r="H31" s="99"/>
      <c r="I31" s="100"/>
      <c r="J31" s="99"/>
      <c r="K31" s="100"/>
      <c r="L31" s="99"/>
      <c r="M31" s="100"/>
      <c r="N31" s="99"/>
      <c r="O31" s="100"/>
      <c r="P31" s="99"/>
      <c r="Q31" s="100"/>
      <c r="R31" s="44"/>
      <c r="S31" s="45"/>
      <c r="T31" s="44"/>
      <c r="U31" s="46"/>
      <c r="V31" s="99"/>
      <c r="W31" s="100"/>
    </row>
    <row r="32" spans="1:23" ht="12.95" customHeight="1" x14ac:dyDescent="0.2">
      <c r="A32" s="47" t="s">
        <v>57</v>
      </c>
      <c r="B32" s="92">
        <v>1658000</v>
      </c>
      <c r="C32" s="92"/>
      <c r="D32" s="92"/>
      <c r="E32" s="92">
        <f>$B32      +$C32      +$D32</f>
        <v>1658000</v>
      </c>
      <c r="F32" s="93">
        <v>1658000</v>
      </c>
      <c r="G32" s="94">
        <v>414000</v>
      </c>
      <c r="H32" s="93">
        <v>94000</v>
      </c>
      <c r="I32" s="94">
        <v>93996</v>
      </c>
      <c r="J32" s="93"/>
      <c r="K32" s="94"/>
      <c r="L32" s="93"/>
      <c r="M32" s="94"/>
      <c r="N32" s="93"/>
      <c r="O32" s="94"/>
      <c r="P32" s="93">
        <f>$H32      +$J32      +$L32      +$N32</f>
        <v>94000</v>
      </c>
      <c r="Q32" s="94">
        <f>$I32      +$K32      +$M32      +$O32</f>
        <v>93996</v>
      </c>
      <c r="R32" s="48">
        <f>IF(($H32      =0),0,((($H32      -$H32      )/$H32      )*100))</f>
        <v>0</v>
      </c>
      <c r="S32" s="49">
        <f>IF(($I32      =0),0,((($I32      -$I32      )/$I32      )*100))</f>
        <v>0</v>
      </c>
      <c r="T32" s="48">
        <f>IF(($E32      =0),0,(($P32      /$E32      )*100))</f>
        <v>5.6694813027744271</v>
      </c>
      <c r="U32" s="50">
        <f>IF(($E32      =0),0,(($Q32      /$E32      )*100))</f>
        <v>5.6692400482509049</v>
      </c>
      <c r="V32" s="93">
        <v>0</v>
      </c>
      <c r="W32" s="94" t="s">
        <v>36</v>
      </c>
    </row>
    <row r="33" spans="1:23" ht="12.95" customHeight="1" x14ac:dyDescent="0.2">
      <c r="A33" s="51" t="s">
        <v>42</v>
      </c>
      <c r="B33" s="95">
        <f>B32</f>
        <v>1658000</v>
      </c>
      <c r="C33" s="95">
        <f>C32</f>
        <v>0</v>
      </c>
      <c r="D33" s="95"/>
      <c r="E33" s="95">
        <f>$B33      +$C33      +$D33</f>
        <v>1658000</v>
      </c>
      <c r="F33" s="96">
        <f t="shared" ref="F33:O33" si="17">F32</f>
        <v>1658000</v>
      </c>
      <c r="G33" s="97">
        <f t="shared" si="17"/>
        <v>414000</v>
      </c>
      <c r="H33" s="96">
        <f t="shared" si="17"/>
        <v>94000</v>
      </c>
      <c r="I33" s="97">
        <f t="shared" si="17"/>
        <v>93996</v>
      </c>
      <c r="J33" s="96">
        <f t="shared" si="17"/>
        <v>0</v>
      </c>
      <c r="K33" s="97">
        <f t="shared" si="17"/>
        <v>0</v>
      </c>
      <c r="L33" s="96">
        <f t="shared" si="17"/>
        <v>0</v>
      </c>
      <c r="M33" s="97">
        <f t="shared" si="17"/>
        <v>0</v>
      </c>
      <c r="N33" s="96">
        <f t="shared" si="17"/>
        <v>0</v>
      </c>
      <c r="O33" s="97">
        <f t="shared" si="17"/>
        <v>0</v>
      </c>
      <c r="P33" s="96">
        <f>$H33      +$J33      +$L33      +$N33</f>
        <v>94000</v>
      </c>
      <c r="Q33" s="97">
        <f>$I33      +$K33      +$M33      +$O33</f>
        <v>93996</v>
      </c>
      <c r="R33" s="52">
        <f>IF(($H33      =0),0,((($H33      -$H33      )/$H33      )*100))</f>
        <v>0</v>
      </c>
      <c r="S33" s="53">
        <f>IF(($I33      =0),0,((($I33      -$I33      )/$I33      )*100))</f>
        <v>0</v>
      </c>
      <c r="T33" s="52">
        <f>IF($E33   =0,0,($P33   /$E33   )*100)</f>
        <v>5.6694813027744271</v>
      </c>
      <c r="U33" s="54">
        <f>IF($E33   =0,0,($Q33   /$E33   )*100)</f>
        <v>5.6692400482509049</v>
      </c>
      <c r="V33" s="96">
        <f>V32</f>
        <v>0</v>
      </c>
      <c r="W33" s="97" t="s">
        <v>36</v>
      </c>
    </row>
    <row r="34" spans="1:23" ht="12.95" customHeight="1" x14ac:dyDescent="0.2">
      <c r="A34" s="40" t="s">
        <v>58</v>
      </c>
      <c r="B34" s="98" t="s">
        <v>1</v>
      </c>
      <c r="C34" s="98"/>
      <c r="D34" s="98"/>
      <c r="E34" s="98"/>
      <c r="F34" s="99"/>
      <c r="G34" s="100"/>
      <c r="H34" s="99"/>
      <c r="I34" s="100"/>
      <c r="J34" s="99"/>
      <c r="K34" s="100"/>
      <c r="L34" s="99"/>
      <c r="M34" s="100"/>
      <c r="N34" s="99"/>
      <c r="O34" s="100"/>
      <c r="P34" s="99"/>
      <c r="Q34" s="100"/>
      <c r="R34" s="44"/>
      <c r="S34" s="45"/>
      <c r="T34" s="44"/>
      <c r="U34" s="46"/>
      <c r="V34" s="99"/>
      <c r="W34" s="100"/>
    </row>
    <row r="35" spans="1:23" ht="12.95" customHeight="1" x14ac:dyDescent="0.2">
      <c r="A35" s="47" t="s">
        <v>59</v>
      </c>
      <c r="B35" s="92">
        <v>37997000</v>
      </c>
      <c r="C35" s="92"/>
      <c r="D35" s="92"/>
      <c r="E35" s="92">
        <f t="shared" ref="E35:E40" si="18">$B35      +$C35      +$D35</f>
        <v>37997000</v>
      </c>
      <c r="F35" s="93">
        <v>37997000</v>
      </c>
      <c r="G35" s="94">
        <v>12000000</v>
      </c>
      <c r="H35" s="93">
        <v>1850000</v>
      </c>
      <c r="I35" s="94"/>
      <c r="J35" s="93"/>
      <c r="K35" s="94"/>
      <c r="L35" s="93"/>
      <c r="M35" s="94"/>
      <c r="N35" s="93"/>
      <c r="O35" s="94"/>
      <c r="P35" s="93">
        <f t="shared" ref="P35:P40" si="19">$H35      +$J35      +$L35      +$N35</f>
        <v>1850000</v>
      </c>
      <c r="Q35" s="94">
        <f t="shared" ref="Q35:Q40" si="20">$I35      +$K35      +$M35      +$O35</f>
        <v>0</v>
      </c>
      <c r="R35" s="48">
        <f t="shared" ref="R35:R40" si="21">IF(($H35      =0),0,((($H35      -$H35      )/$H35      )*100))</f>
        <v>0</v>
      </c>
      <c r="S35" s="49">
        <f t="shared" ref="S35:S40" si="22">IF(($I35      =0),0,((($I35      -$I35      )/$I35      )*100))</f>
        <v>0</v>
      </c>
      <c r="T35" s="48">
        <f t="shared" ref="T35:T39" si="23">IF(($E35      =0),0,(($P35      /$E35      )*100))</f>
        <v>4.8688054320077905</v>
      </c>
      <c r="U35" s="50">
        <f t="shared" ref="U35:U39" si="24">IF(($E35      =0),0,(($Q35      /$E35      )*100))</f>
        <v>0</v>
      </c>
      <c r="V35" s="93">
        <v>0</v>
      </c>
      <c r="W35" s="94" t="s">
        <v>36</v>
      </c>
    </row>
    <row r="36" spans="1:23" ht="12.95" customHeight="1" x14ac:dyDescent="0.2">
      <c r="A36" s="47" t="s">
        <v>60</v>
      </c>
      <c r="B36" s="92">
        <v>31275000</v>
      </c>
      <c r="C36" s="92"/>
      <c r="D36" s="92"/>
      <c r="E36" s="92">
        <f t="shared" si="18"/>
        <v>31275000</v>
      </c>
      <c r="F36" s="93">
        <v>31275000</v>
      </c>
      <c r="G36" s="94">
        <v>0</v>
      </c>
      <c r="H36" s="93"/>
      <c r="I36" s="94"/>
      <c r="J36" s="93"/>
      <c r="K36" s="94"/>
      <c r="L36" s="93"/>
      <c r="M36" s="94"/>
      <c r="N36" s="93"/>
      <c r="O36" s="94"/>
      <c r="P36" s="93">
        <f t="shared" si="19"/>
        <v>0</v>
      </c>
      <c r="Q36" s="94">
        <f t="shared" si="20"/>
        <v>0</v>
      </c>
      <c r="R36" s="48">
        <f t="shared" si="21"/>
        <v>0</v>
      </c>
      <c r="S36" s="49">
        <f t="shared" si="22"/>
        <v>0</v>
      </c>
      <c r="T36" s="48">
        <f t="shared" si="23"/>
        <v>0</v>
      </c>
      <c r="U36" s="50">
        <f t="shared" si="24"/>
        <v>0</v>
      </c>
      <c r="V36" s="93">
        <v>0</v>
      </c>
      <c r="W36" s="94" t="s">
        <v>36</v>
      </c>
    </row>
    <row r="37" spans="1:23" ht="12.95" customHeight="1" x14ac:dyDescent="0.2">
      <c r="A37" s="47" t="s">
        <v>61</v>
      </c>
      <c r="B37" s="92"/>
      <c r="C37" s="92"/>
      <c r="D37" s="92"/>
      <c r="E37" s="92">
        <f t="shared" si="18"/>
        <v>0</v>
      </c>
      <c r="F37" s="93">
        <v>0</v>
      </c>
      <c r="G37" s="94">
        <v>0</v>
      </c>
      <c r="H37" s="93"/>
      <c r="I37" s="94"/>
      <c r="J37" s="93"/>
      <c r="K37" s="94"/>
      <c r="L37" s="93"/>
      <c r="M37" s="94"/>
      <c r="N37" s="93"/>
      <c r="O37" s="94"/>
      <c r="P37" s="93">
        <f t="shared" si="19"/>
        <v>0</v>
      </c>
      <c r="Q37" s="94">
        <f t="shared" si="20"/>
        <v>0</v>
      </c>
      <c r="R37" s="48">
        <f t="shared" si="21"/>
        <v>0</v>
      </c>
      <c r="S37" s="49">
        <f t="shared" si="22"/>
        <v>0</v>
      </c>
      <c r="T37" s="48">
        <f t="shared" si="23"/>
        <v>0</v>
      </c>
      <c r="U37" s="50">
        <f t="shared" si="24"/>
        <v>0</v>
      </c>
      <c r="V37" s="93">
        <v>0</v>
      </c>
      <c r="W37" s="94" t="s">
        <v>36</v>
      </c>
    </row>
    <row r="38" spans="1:23" ht="12.95" customHeight="1" x14ac:dyDescent="0.2">
      <c r="A38" s="47" t="s">
        <v>62</v>
      </c>
      <c r="B38" s="92"/>
      <c r="C38" s="92"/>
      <c r="D38" s="92"/>
      <c r="E38" s="92">
        <f t="shared" si="18"/>
        <v>0</v>
      </c>
      <c r="F38" s="93">
        <v>0</v>
      </c>
      <c r="G38" s="94">
        <v>0</v>
      </c>
      <c r="H38" s="93"/>
      <c r="I38" s="94"/>
      <c r="J38" s="93"/>
      <c r="K38" s="94"/>
      <c r="L38" s="93"/>
      <c r="M38" s="94"/>
      <c r="N38" s="93"/>
      <c r="O38" s="94"/>
      <c r="P38" s="93">
        <f t="shared" si="19"/>
        <v>0</v>
      </c>
      <c r="Q38" s="94">
        <f t="shared" si="20"/>
        <v>0</v>
      </c>
      <c r="R38" s="48">
        <f t="shared" si="21"/>
        <v>0</v>
      </c>
      <c r="S38" s="49">
        <f t="shared" si="22"/>
        <v>0</v>
      </c>
      <c r="T38" s="48">
        <f t="shared" si="23"/>
        <v>0</v>
      </c>
      <c r="U38" s="50">
        <f t="shared" si="24"/>
        <v>0</v>
      </c>
      <c r="V38" s="93">
        <v>0</v>
      </c>
      <c r="W38" s="94" t="s">
        <v>36</v>
      </c>
    </row>
    <row r="39" spans="1:23" ht="12.95" customHeight="1" x14ac:dyDescent="0.2">
      <c r="A39" s="47" t="s">
        <v>63</v>
      </c>
      <c r="B39" s="92"/>
      <c r="C39" s="92"/>
      <c r="D39" s="92"/>
      <c r="E39" s="92">
        <f t="shared" si="18"/>
        <v>0</v>
      </c>
      <c r="F39" s="93">
        <v>0</v>
      </c>
      <c r="G39" s="94">
        <v>0</v>
      </c>
      <c r="H39" s="93"/>
      <c r="I39" s="94"/>
      <c r="J39" s="93"/>
      <c r="K39" s="94"/>
      <c r="L39" s="93"/>
      <c r="M39" s="94"/>
      <c r="N39" s="93"/>
      <c r="O39" s="94"/>
      <c r="P39" s="93">
        <f t="shared" si="19"/>
        <v>0</v>
      </c>
      <c r="Q39" s="94">
        <f t="shared" si="20"/>
        <v>0</v>
      </c>
      <c r="R39" s="48">
        <f t="shared" si="21"/>
        <v>0</v>
      </c>
      <c r="S39" s="49">
        <f t="shared" si="22"/>
        <v>0</v>
      </c>
      <c r="T39" s="48">
        <f t="shared" si="23"/>
        <v>0</v>
      </c>
      <c r="U39" s="50">
        <f t="shared" si="24"/>
        <v>0</v>
      </c>
      <c r="V39" s="93">
        <v>0</v>
      </c>
      <c r="W39" s="94" t="s">
        <v>36</v>
      </c>
    </row>
    <row r="40" spans="1:23" ht="12.95" customHeight="1" x14ac:dyDescent="0.2">
      <c r="A40" s="51" t="s">
        <v>42</v>
      </c>
      <c r="B40" s="95">
        <f>SUM(B35:B39)</f>
        <v>69272000</v>
      </c>
      <c r="C40" s="95">
        <f>SUM(C35:C39)</f>
        <v>0</v>
      </c>
      <c r="D40" s="95"/>
      <c r="E40" s="95">
        <f t="shared" si="18"/>
        <v>69272000</v>
      </c>
      <c r="F40" s="96">
        <f t="shared" ref="F40:O40" si="25">SUM(F35:F39)</f>
        <v>69272000</v>
      </c>
      <c r="G40" s="97">
        <f t="shared" si="25"/>
        <v>12000000</v>
      </c>
      <c r="H40" s="96">
        <f t="shared" si="25"/>
        <v>1850000</v>
      </c>
      <c r="I40" s="97">
        <f t="shared" si="25"/>
        <v>0</v>
      </c>
      <c r="J40" s="96">
        <f t="shared" si="25"/>
        <v>0</v>
      </c>
      <c r="K40" s="97">
        <f t="shared" si="25"/>
        <v>0</v>
      </c>
      <c r="L40" s="96">
        <f t="shared" si="25"/>
        <v>0</v>
      </c>
      <c r="M40" s="97">
        <f t="shared" si="25"/>
        <v>0</v>
      </c>
      <c r="N40" s="96">
        <f t="shared" si="25"/>
        <v>0</v>
      </c>
      <c r="O40" s="97">
        <f t="shared" si="25"/>
        <v>0</v>
      </c>
      <c r="P40" s="96">
        <f t="shared" si="19"/>
        <v>1850000</v>
      </c>
      <c r="Q40" s="97">
        <f t="shared" si="20"/>
        <v>0</v>
      </c>
      <c r="R40" s="52">
        <f t="shared" si="21"/>
        <v>0</v>
      </c>
      <c r="S40" s="53">
        <f t="shared" si="22"/>
        <v>0</v>
      </c>
      <c r="T40" s="52">
        <f>IF((+$E35+$E38) =0,0,(P40   /(+$E35+$E38) )*100)</f>
        <v>4.8688054320077905</v>
      </c>
      <c r="U40" s="54">
        <f>IF((+$E35+$E38) =0,0,(Q40   /(+$E35+$E38) )*100)</f>
        <v>0</v>
      </c>
      <c r="V40" s="96">
        <f>SUM(V35:V39)</f>
        <v>0</v>
      </c>
      <c r="W40" s="97" t="s">
        <v>36</v>
      </c>
    </row>
    <row r="41" spans="1:23" ht="12.95" customHeight="1" x14ac:dyDescent="0.2">
      <c r="A41" s="40" t="s">
        <v>64</v>
      </c>
      <c r="B41" s="98" t="s">
        <v>1</v>
      </c>
      <c r="C41" s="98"/>
      <c r="D41" s="98"/>
      <c r="E41" s="98"/>
      <c r="F41" s="99"/>
      <c r="G41" s="100"/>
      <c r="H41" s="99"/>
      <c r="I41" s="100"/>
      <c r="J41" s="99"/>
      <c r="K41" s="100"/>
      <c r="L41" s="99"/>
      <c r="M41" s="100"/>
      <c r="N41" s="99"/>
      <c r="O41" s="100"/>
      <c r="P41" s="99"/>
      <c r="Q41" s="100"/>
      <c r="R41" s="44"/>
      <c r="S41" s="45"/>
      <c r="T41" s="44"/>
      <c r="U41" s="46"/>
      <c r="V41" s="99"/>
      <c r="W41" s="100"/>
    </row>
    <row r="42" spans="1:23" ht="12.95" customHeight="1" x14ac:dyDescent="0.2">
      <c r="A42" s="47" t="s">
        <v>65</v>
      </c>
      <c r="B42" s="92"/>
      <c r="C42" s="92"/>
      <c r="D42" s="92"/>
      <c r="E42" s="92">
        <f t="shared" ref="E42:E53" si="26">$B42      +$C42      +$D42</f>
        <v>0</v>
      </c>
      <c r="F42" s="93">
        <v>0</v>
      </c>
      <c r="G42" s="94">
        <v>0</v>
      </c>
      <c r="H42" s="93"/>
      <c r="I42" s="94"/>
      <c r="J42" s="93"/>
      <c r="K42" s="94"/>
      <c r="L42" s="93"/>
      <c r="M42" s="94"/>
      <c r="N42" s="93"/>
      <c r="O42" s="94"/>
      <c r="P42" s="93">
        <f t="shared" ref="P42:P53" si="27">$H42      +$J42      +$L42      +$N42</f>
        <v>0</v>
      </c>
      <c r="Q42" s="94">
        <f t="shared" ref="Q42:Q53" si="28">$I42      +$K42      +$M42      +$O42</f>
        <v>0</v>
      </c>
      <c r="R42" s="48">
        <f t="shared" ref="R42:R53" si="29">IF(($H42      =0),0,((($H42      -$H42      )/$H42      )*100))</f>
        <v>0</v>
      </c>
      <c r="S42" s="49">
        <f t="shared" ref="S42:S53" si="30">IF(($I42      =0),0,((($I42      -$I42      )/$I42      )*100))</f>
        <v>0</v>
      </c>
      <c r="T42" s="48">
        <f t="shared" ref="T42:T52" si="31">IF(($E42      =0),0,(($P42      /$E42      )*100))</f>
        <v>0</v>
      </c>
      <c r="U42" s="50">
        <f t="shared" ref="U42:U52" si="32">IF(($E42      =0),0,(($Q42      /$E42      )*100))</f>
        <v>0</v>
      </c>
      <c r="V42" s="93">
        <v>0</v>
      </c>
      <c r="W42" s="94" t="s">
        <v>36</v>
      </c>
    </row>
    <row r="43" spans="1:23" ht="12.95" customHeight="1" x14ac:dyDescent="0.2">
      <c r="A43" s="47" t="s">
        <v>66</v>
      </c>
      <c r="B43" s="92"/>
      <c r="C43" s="92"/>
      <c r="D43" s="92"/>
      <c r="E43" s="92">
        <f t="shared" si="26"/>
        <v>0</v>
      </c>
      <c r="F43" s="93">
        <v>0</v>
      </c>
      <c r="G43" s="94">
        <v>0</v>
      </c>
      <c r="H43" s="93"/>
      <c r="I43" s="94"/>
      <c r="J43" s="93"/>
      <c r="K43" s="94"/>
      <c r="L43" s="93"/>
      <c r="M43" s="94"/>
      <c r="N43" s="93"/>
      <c r="O43" s="94"/>
      <c r="P43" s="93">
        <f t="shared" si="27"/>
        <v>0</v>
      </c>
      <c r="Q43" s="94">
        <f t="shared" si="28"/>
        <v>0</v>
      </c>
      <c r="R43" s="48">
        <f t="shared" si="29"/>
        <v>0</v>
      </c>
      <c r="S43" s="49">
        <f t="shared" si="30"/>
        <v>0</v>
      </c>
      <c r="T43" s="48">
        <f t="shared" si="31"/>
        <v>0</v>
      </c>
      <c r="U43" s="50">
        <f t="shared" si="32"/>
        <v>0</v>
      </c>
      <c r="V43" s="93">
        <v>0</v>
      </c>
      <c r="W43" s="94" t="s">
        <v>36</v>
      </c>
    </row>
    <row r="44" spans="1:23" ht="12.95" customHeight="1" x14ac:dyDescent="0.2">
      <c r="A44" s="47" t="s">
        <v>67</v>
      </c>
      <c r="B44" s="92">
        <v>15153000</v>
      </c>
      <c r="C44" s="92"/>
      <c r="D44" s="92"/>
      <c r="E44" s="92">
        <f t="shared" si="26"/>
        <v>15153000</v>
      </c>
      <c r="F44" s="93">
        <v>15153000</v>
      </c>
      <c r="G44" s="94">
        <v>0</v>
      </c>
      <c r="H44" s="93"/>
      <c r="I44" s="94"/>
      <c r="J44" s="93"/>
      <c r="K44" s="94"/>
      <c r="L44" s="93"/>
      <c r="M44" s="94"/>
      <c r="N44" s="93"/>
      <c r="O44" s="94"/>
      <c r="P44" s="93">
        <f t="shared" si="27"/>
        <v>0</v>
      </c>
      <c r="Q44" s="94">
        <f t="shared" si="28"/>
        <v>0</v>
      </c>
      <c r="R44" s="48">
        <f t="shared" si="29"/>
        <v>0</v>
      </c>
      <c r="S44" s="49">
        <f t="shared" si="30"/>
        <v>0</v>
      </c>
      <c r="T44" s="48">
        <f t="shared" si="31"/>
        <v>0</v>
      </c>
      <c r="U44" s="50">
        <f t="shared" si="32"/>
        <v>0</v>
      </c>
      <c r="V44" s="93">
        <v>0</v>
      </c>
      <c r="W44" s="94" t="s">
        <v>36</v>
      </c>
    </row>
    <row r="45" spans="1:23" ht="12.95" customHeight="1" x14ac:dyDescent="0.2">
      <c r="A45" s="47" t="s">
        <v>68</v>
      </c>
      <c r="B45" s="92"/>
      <c r="C45" s="92"/>
      <c r="D45" s="92"/>
      <c r="E45" s="92">
        <f t="shared" si="26"/>
        <v>0</v>
      </c>
      <c r="F45" s="93">
        <v>0</v>
      </c>
      <c r="G45" s="94">
        <v>0</v>
      </c>
      <c r="H45" s="93"/>
      <c r="I45" s="94"/>
      <c r="J45" s="93"/>
      <c r="K45" s="94"/>
      <c r="L45" s="93"/>
      <c r="M45" s="94"/>
      <c r="N45" s="93"/>
      <c r="O45" s="94"/>
      <c r="P45" s="93">
        <f t="shared" si="27"/>
        <v>0</v>
      </c>
      <c r="Q45" s="94">
        <f t="shared" si="28"/>
        <v>0</v>
      </c>
      <c r="R45" s="48">
        <f t="shared" si="29"/>
        <v>0</v>
      </c>
      <c r="S45" s="49">
        <f t="shared" si="30"/>
        <v>0</v>
      </c>
      <c r="T45" s="48">
        <f t="shared" si="31"/>
        <v>0</v>
      </c>
      <c r="U45" s="50">
        <f t="shared" si="32"/>
        <v>0</v>
      </c>
      <c r="V45" s="93">
        <v>0</v>
      </c>
      <c r="W45" s="94" t="s">
        <v>36</v>
      </c>
    </row>
    <row r="46" spans="1:23" ht="12.95" customHeight="1" x14ac:dyDescent="0.2">
      <c r="A46" s="47" t="s">
        <v>69</v>
      </c>
      <c r="B46" s="92"/>
      <c r="C46" s="92"/>
      <c r="D46" s="92"/>
      <c r="E46" s="92">
        <f t="shared" si="26"/>
        <v>0</v>
      </c>
      <c r="F46" s="93">
        <v>0</v>
      </c>
      <c r="G46" s="94">
        <v>0</v>
      </c>
      <c r="H46" s="93"/>
      <c r="I46" s="94"/>
      <c r="J46" s="93"/>
      <c r="K46" s="94"/>
      <c r="L46" s="93"/>
      <c r="M46" s="94"/>
      <c r="N46" s="93"/>
      <c r="O46" s="94"/>
      <c r="P46" s="93">
        <f t="shared" si="27"/>
        <v>0</v>
      </c>
      <c r="Q46" s="94">
        <f t="shared" si="28"/>
        <v>0</v>
      </c>
      <c r="R46" s="48">
        <f t="shared" si="29"/>
        <v>0</v>
      </c>
      <c r="S46" s="49">
        <f t="shared" si="30"/>
        <v>0</v>
      </c>
      <c r="T46" s="48">
        <f t="shared" si="31"/>
        <v>0</v>
      </c>
      <c r="U46" s="50">
        <f t="shared" si="32"/>
        <v>0</v>
      </c>
      <c r="V46" s="93">
        <v>0</v>
      </c>
      <c r="W46" s="94" t="s">
        <v>36</v>
      </c>
    </row>
    <row r="47" spans="1:23" ht="12.95" hidden="1" customHeight="1" x14ac:dyDescent="0.2">
      <c r="A47" s="47" t="s">
        <v>70</v>
      </c>
      <c r="B47" s="92"/>
      <c r="C47" s="92"/>
      <c r="D47" s="92"/>
      <c r="E47" s="92">
        <f t="shared" si="26"/>
        <v>0</v>
      </c>
      <c r="F47" s="93">
        <v>0</v>
      </c>
      <c r="G47" s="94">
        <v>0</v>
      </c>
      <c r="H47" s="93"/>
      <c r="I47" s="94"/>
      <c r="J47" s="93"/>
      <c r="K47" s="94"/>
      <c r="L47" s="93"/>
      <c r="M47" s="94"/>
      <c r="N47" s="93"/>
      <c r="O47" s="94"/>
      <c r="P47" s="93">
        <f t="shared" si="27"/>
        <v>0</v>
      </c>
      <c r="Q47" s="94">
        <f t="shared" si="28"/>
        <v>0</v>
      </c>
      <c r="R47" s="48">
        <f t="shared" si="29"/>
        <v>0</v>
      </c>
      <c r="S47" s="49">
        <f t="shared" si="30"/>
        <v>0</v>
      </c>
      <c r="T47" s="48">
        <f t="shared" si="31"/>
        <v>0</v>
      </c>
      <c r="U47" s="50">
        <f t="shared" si="32"/>
        <v>0</v>
      </c>
      <c r="V47" s="93">
        <v>0</v>
      </c>
      <c r="W47" s="94" t="s">
        <v>36</v>
      </c>
    </row>
    <row r="48" spans="1:23" ht="12.95" customHeight="1" x14ac:dyDescent="0.2">
      <c r="A48" s="47" t="s">
        <v>71</v>
      </c>
      <c r="B48" s="92"/>
      <c r="C48" s="92"/>
      <c r="D48" s="92"/>
      <c r="E48" s="92">
        <f t="shared" si="26"/>
        <v>0</v>
      </c>
      <c r="F48" s="93">
        <v>0</v>
      </c>
      <c r="G48" s="94">
        <v>0</v>
      </c>
      <c r="H48" s="93"/>
      <c r="I48" s="94"/>
      <c r="J48" s="93"/>
      <c r="K48" s="94"/>
      <c r="L48" s="93"/>
      <c r="M48" s="94"/>
      <c r="N48" s="93"/>
      <c r="O48" s="94"/>
      <c r="P48" s="93">
        <f t="shared" si="27"/>
        <v>0</v>
      </c>
      <c r="Q48" s="94">
        <f t="shared" si="28"/>
        <v>0</v>
      </c>
      <c r="R48" s="48">
        <f t="shared" si="29"/>
        <v>0</v>
      </c>
      <c r="S48" s="49">
        <f t="shared" si="30"/>
        <v>0</v>
      </c>
      <c r="T48" s="48">
        <f t="shared" si="31"/>
        <v>0</v>
      </c>
      <c r="U48" s="50">
        <f t="shared" si="32"/>
        <v>0</v>
      </c>
      <c r="V48" s="93">
        <v>0</v>
      </c>
      <c r="W48" s="94" t="s">
        <v>36</v>
      </c>
    </row>
    <row r="49" spans="1:23" ht="12.95" customHeight="1" x14ac:dyDescent="0.2">
      <c r="A49" s="47" t="s">
        <v>72</v>
      </c>
      <c r="B49" s="92"/>
      <c r="C49" s="92"/>
      <c r="D49" s="92"/>
      <c r="E49" s="92">
        <f t="shared" si="26"/>
        <v>0</v>
      </c>
      <c r="F49" s="93">
        <v>0</v>
      </c>
      <c r="G49" s="94">
        <v>0</v>
      </c>
      <c r="H49" s="93"/>
      <c r="I49" s="94"/>
      <c r="J49" s="93"/>
      <c r="K49" s="94"/>
      <c r="L49" s="93"/>
      <c r="M49" s="94"/>
      <c r="N49" s="93"/>
      <c r="O49" s="94"/>
      <c r="P49" s="93">
        <f t="shared" si="27"/>
        <v>0</v>
      </c>
      <c r="Q49" s="94">
        <f t="shared" si="28"/>
        <v>0</v>
      </c>
      <c r="R49" s="48">
        <f t="shared" si="29"/>
        <v>0</v>
      </c>
      <c r="S49" s="49">
        <f t="shared" si="30"/>
        <v>0</v>
      </c>
      <c r="T49" s="48">
        <f t="shared" si="31"/>
        <v>0</v>
      </c>
      <c r="U49" s="50">
        <f t="shared" si="32"/>
        <v>0</v>
      </c>
      <c r="V49" s="93">
        <v>0</v>
      </c>
      <c r="W49" s="94" t="s">
        <v>36</v>
      </c>
    </row>
    <row r="50" spans="1:23" ht="12.95" customHeight="1" x14ac:dyDescent="0.2">
      <c r="A50" s="47" t="s">
        <v>73</v>
      </c>
      <c r="B50" s="92"/>
      <c r="C50" s="92"/>
      <c r="D50" s="92"/>
      <c r="E50" s="92">
        <f t="shared" si="26"/>
        <v>0</v>
      </c>
      <c r="F50" s="93">
        <v>0</v>
      </c>
      <c r="G50" s="94">
        <v>0</v>
      </c>
      <c r="H50" s="93"/>
      <c r="I50" s="94"/>
      <c r="J50" s="93"/>
      <c r="K50" s="94"/>
      <c r="L50" s="93"/>
      <c r="M50" s="94"/>
      <c r="N50" s="93"/>
      <c r="O50" s="94"/>
      <c r="P50" s="93">
        <f t="shared" si="27"/>
        <v>0</v>
      </c>
      <c r="Q50" s="94">
        <f t="shared" si="28"/>
        <v>0</v>
      </c>
      <c r="R50" s="48">
        <f t="shared" si="29"/>
        <v>0</v>
      </c>
      <c r="S50" s="49">
        <f t="shared" si="30"/>
        <v>0</v>
      </c>
      <c r="T50" s="48">
        <f t="shared" si="31"/>
        <v>0</v>
      </c>
      <c r="U50" s="50">
        <f t="shared" si="32"/>
        <v>0</v>
      </c>
      <c r="V50" s="93">
        <v>0</v>
      </c>
      <c r="W50" s="94" t="s">
        <v>36</v>
      </c>
    </row>
    <row r="51" spans="1:23" ht="12.95" customHeight="1" x14ac:dyDescent="0.2">
      <c r="A51" s="47" t="s">
        <v>74</v>
      </c>
      <c r="B51" s="92">
        <v>5000000</v>
      </c>
      <c r="C51" s="92"/>
      <c r="D51" s="92"/>
      <c r="E51" s="92">
        <f t="shared" si="26"/>
        <v>5000000</v>
      </c>
      <c r="F51" s="93">
        <v>5000000</v>
      </c>
      <c r="G51" s="94">
        <v>500000</v>
      </c>
      <c r="H51" s="93">
        <v>500000</v>
      </c>
      <c r="I51" s="94">
        <v>811005</v>
      </c>
      <c r="J51" s="93"/>
      <c r="K51" s="94"/>
      <c r="L51" s="93"/>
      <c r="M51" s="94"/>
      <c r="N51" s="93"/>
      <c r="O51" s="94"/>
      <c r="P51" s="93">
        <f t="shared" si="27"/>
        <v>500000</v>
      </c>
      <c r="Q51" s="94">
        <f t="shared" si="28"/>
        <v>811005</v>
      </c>
      <c r="R51" s="48">
        <f t="shared" si="29"/>
        <v>0</v>
      </c>
      <c r="S51" s="49">
        <f t="shared" si="30"/>
        <v>0</v>
      </c>
      <c r="T51" s="48">
        <f t="shared" si="31"/>
        <v>10</v>
      </c>
      <c r="U51" s="50">
        <f t="shared" si="32"/>
        <v>16.220100000000002</v>
      </c>
      <c r="V51" s="93">
        <v>0</v>
      </c>
      <c r="W51" s="94" t="s">
        <v>36</v>
      </c>
    </row>
    <row r="52" spans="1:23" ht="12.95" customHeight="1" x14ac:dyDescent="0.2">
      <c r="A52" s="47" t="s">
        <v>75</v>
      </c>
      <c r="B52" s="92"/>
      <c r="C52" s="92"/>
      <c r="D52" s="92"/>
      <c r="E52" s="92">
        <f t="shared" si="26"/>
        <v>0</v>
      </c>
      <c r="F52" s="93">
        <v>0</v>
      </c>
      <c r="G52" s="94">
        <v>0</v>
      </c>
      <c r="H52" s="93"/>
      <c r="I52" s="94"/>
      <c r="J52" s="93"/>
      <c r="K52" s="94"/>
      <c r="L52" s="93"/>
      <c r="M52" s="94"/>
      <c r="N52" s="93"/>
      <c r="O52" s="94"/>
      <c r="P52" s="93">
        <f t="shared" si="27"/>
        <v>0</v>
      </c>
      <c r="Q52" s="94">
        <f t="shared" si="28"/>
        <v>0</v>
      </c>
      <c r="R52" s="48">
        <f t="shared" si="29"/>
        <v>0</v>
      </c>
      <c r="S52" s="49">
        <f t="shared" si="30"/>
        <v>0</v>
      </c>
      <c r="T52" s="48">
        <f t="shared" si="31"/>
        <v>0</v>
      </c>
      <c r="U52" s="50">
        <f t="shared" si="32"/>
        <v>0</v>
      </c>
      <c r="V52" s="93">
        <v>0</v>
      </c>
      <c r="W52" s="94" t="s">
        <v>36</v>
      </c>
    </row>
    <row r="53" spans="1:23" ht="12.95" customHeight="1" x14ac:dyDescent="0.2">
      <c r="A53" s="51" t="s">
        <v>42</v>
      </c>
      <c r="B53" s="95">
        <f>SUM(B42:B52)</f>
        <v>20153000</v>
      </c>
      <c r="C53" s="95">
        <f>SUM(C42:C52)</f>
        <v>0</v>
      </c>
      <c r="D53" s="95"/>
      <c r="E53" s="95">
        <f t="shared" si="26"/>
        <v>20153000</v>
      </c>
      <c r="F53" s="96">
        <f t="shared" ref="F53:O53" si="33">SUM(F42:F52)</f>
        <v>20153000</v>
      </c>
      <c r="G53" s="97">
        <f t="shared" si="33"/>
        <v>500000</v>
      </c>
      <c r="H53" s="96">
        <f t="shared" si="33"/>
        <v>500000</v>
      </c>
      <c r="I53" s="97">
        <f t="shared" si="33"/>
        <v>811005</v>
      </c>
      <c r="J53" s="96">
        <f t="shared" si="33"/>
        <v>0</v>
      </c>
      <c r="K53" s="97">
        <f t="shared" si="33"/>
        <v>0</v>
      </c>
      <c r="L53" s="96">
        <f t="shared" si="33"/>
        <v>0</v>
      </c>
      <c r="M53" s="97">
        <f t="shared" si="33"/>
        <v>0</v>
      </c>
      <c r="N53" s="96">
        <f t="shared" si="33"/>
        <v>0</v>
      </c>
      <c r="O53" s="97">
        <f t="shared" si="33"/>
        <v>0</v>
      </c>
      <c r="P53" s="96">
        <f t="shared" si="27"/>
        <v>500000</v>
      </c>
      <c r="Q53" s="97">
        <f t="shared" si="28"/>
        <v>811005</v>
      </c>
      <c r="R53" s="52">
        <f t="shared" si="29"/>
        <v>0</v>
      </c>
      <c r="S53" s="53">
        <f t="shared" si="30"/>
        <v>0</v>
      </c>
      <c r="T53" s="52">
        <f>IF((+$E43+$E45+$E47+$E48+$E51) =0,0,(P53   /(+$E43+$E45+$E47+$E48+$E51) )*100)</f>
        <v>10</v>
      </c>
      <c r="U53" s="54">
        <f>IF((+$E43+$E45+$E47+$E48+$E51) =0,0,(Q53   /(+$E43+$E45+$E47+$E48+$E51) )*100)</f>
        <v>16.220100000000002</v>
      </c>
      <c r="V53" s="96">
        <f>SUM(V42:V52)</f>
        <v>0</v>
      </c>
      <c r="W53" s="97" t="s">
        <v>36</v>
      </c>
    </row>
    <row r="54" spans="1:23" ht="12.95" customHeight="1" x14ac:dyDescent="0.2">
      <c r="A54" s="40" t="s">
        <v>76</v>
      </c>
      <c r="B54" s="98" t="s">
        <v>1</v>
      </c>
      <c r="C54" s="98"/>
      <c r="D54" s="98"/>
      <c r="E54" s="98"/>
      <c r="F54" s="99"/>
      <c r="G54" s="100"/>
      <c r="H54" s="99"/>
      <c r="I54" s="100"/>
      <c r="J54" s="99"/>
      <c r="K54" s="100"/>
      <c r="L54" s="99"/>
      <c r="M54" s="100"/>
      <c r="N54" s="99"/>
      <c r="O54" s="100"/>
      <c r="P54" s="99"/>
      <c r="Q54" s="100"/>
      <c r="R54" s="44"/>
      <c r="S54" s="45"/>
      <c r="T54" s="44"/>
      <c r="U54" s="46"/>
      <c r="V54" s="99"/>
      <c r="W54" s="100"/>
    </row>
    <row r="55" spans="1:23" ht="12.95" customHeight="1" x14ac:dyDescent="0.2">
      <c r="A55" s="55" t="s">
        <v>77</v>
      </c>
      <c r="B55" s="92"/>
      <c r="C55" s="92"/>
      <c r="D55" s="92"/>
      <c r="E55" s="92">
        <f>$B55      +$C55      +$D55</f>
        <v>0</v>
      </c>
      <c r="F55" s="93">
        <v>0</v>
      </c>
      <c r="G55" s="94">
        <v>0</v>
      </c>
      <c r="H55" s="93"/>
      <c r="I55" s="94"/>
      <c r="J55" s="93"/>
      <c r="K55" s="94"/>
      <c r="L55" s="93"/>
      <c r="M55" s="94"/>
      <c r="N55" s="93"/>
      <c r="O55" s="94"/>
      <c r="P55" s="93">
        <f>$H55      +$J55      +$L55      +$N55</f>
        <v>0</v>
      </c>
      <c r="Q55" s="94">
        <f>$I55      +$K55      +$M55      +$O55</f>
        <v>0</v>
      </c>
      <c r="R55" s="48">
        <f>IF(($H55      =0),0,((($H55      -$H55      )/$H55      )*100))</f>
        <v>0</v>
      </c>
      <c r="S55" s="49">
        <f>IF(($I55      =0),0,((($I55      -$I55      )/$I55      )*100))</f>
        <v>0</v>
      </c>
      <c r="T55" s="48">
        <f>IF(($E55      =0),0,(($P55      /$E55      )*100))</f>
        <v>0</v>
      </c>
      <c r="U55" s="50">
        <f>IF(($E55      =0),0,(($Q55      /$E55      )*100))</f>
        <v>0</v>
      </c>
      <c r="V55" s="93">
        <v>0</v>
      </c>
      <c r="W55" s="94" t="s">
        <v>36</v>
      </c>
    </row>
    <row r="56" spans="1:23" ht="12.95" customHeight="1" x14ac:dyDescent="0.2">
      <c r="A56" s="55" t="s">
        <v>78</v>
      </c>
      <c r="B56" s="92"/>
      <c r="C56" s="92"/>
      <c r="D56" s="92"/>
      <c r="E56" s="92">
        <f>$B56      +$C56      +$D56</f>
        <v>0</v>
      </c>
      <c r="F56" s="93">
        <v>0</v>
      </c>
      <c r="G56" s="94">
        <v>0</v>
      </c>
      <c r="H56" s="93"/>
      <c r="I56" s="94"/>
      <c r="J56" s="93"/>
      <c r="K56" s="94"/>
      <c r="L56" s="93"/>
      <c r="M56" s="94"/>
      <c r="N56" s="93"/>
      <c r="O56" s="94"/>
      <c r="P56" s="93">
        <f>$H56      +$J56      +$L56      +$N56</f>
        <v>0</v>
      </c>
      <c r="Q56" s="94">
        <f>$I56      +$K56      +$M56      +$O56</f>
        <v>0</v>
      </c>
      <c r="R56" s="48">
        <f>IF(($H56      =0),0,((($H56      -$H56      )/$H56      )*100))</f>
        <v>0</v>
      </c>
      <c r="S56" s="49">
        <f>IF(($I56      =0),0,((($I56      -$I56      )/$I56      )*100))</f>
        <v>0</v>
      </c>
      <c r="T56" s="48">
        <f>IF(($E56      =0),0,(($P56      /$E56      )*100))</f>
        <v>0</v>
      </c>
      <c r="U56" s="50">
        <f>IF(($E56      =0),0,(($Q56      /$E56      )*100))</f>
        <v>0</v>
      </c>
      <c r="V56" s="93">
        <v>0</v>
      </c>
      <c r="W56" s="94" t="s">
        <v>36</v>
      </c>
    </row>
    <row r="57" spans="1:23" ht="12.95" hidden="1" customHeight="1" x14ac:dyDescent="0.2">
      <c r="A57" s="55" t="s">
        <v>79</v>
      </c>
      <c r="B57" s="92"/>
      <c r="C57" s="92"/>
      <c r="D57" s="92"/>
      <c r="E57" s="92">
        <f>$B57      +$C57      +$D57</f>
        <v>0</v>
      </c>
      <c r="F57" s="93">
        <v>0</v>
      </c>
      <c r="G57" s="94">
        <v>0</v>
      </c>
      <c r="H57" s="93"/>
      <c r="I57" s="94"/>
      <c r="J57" s="93"/>
      <c r="K57" s="94"/>
      <c r="L57" s="93"/>
      <c r="M57" s="94"/>
      <c r="N57" s="93"/>
      <c r="O57" s="94"/>
      <c r="P57" s="93">
        <f>$H57      +$J57      +$L57      +$N57</f>
        <v>0</v>
      </c>
      <c r="Q57" s="94">
        <f>$I57      +$K57      +$M57      +$O57</f>
        <v>0</v>
      </c>
      <c r="R57" s="48">
        <f>IF(($H57      =0),0,((($H57      -$H57      )/$H57      )*100))</f>
        <v>0</v>
      </c>
      <c r="S57" s="49">
        <f>IF(($I57      =0),0,((($I57      -$I57      )/$I57      )*100))</f>
        <v>0</v>
      </c>
      <c r="T57" s="48">
        <f>IF(($E57      =0),0,(($P57      /$E57      )*100))</f>
        <v>0</v>
      </c>
      <c r="U57" s="50">
        <f>IF(($E57      =0),0,(($Q57      /$E57      )*100))</f>
        <v>0</v>
      </c>
      <c r="V57" s="93">
        <v>0</v>
      </c>
      <c r="W57" s="94" t="s">
        <v>36</v>
      </c>
    </row>
    <row r="58" spans="1:23" ht="12.95" hidden="1" customHeight="1" x14ac:dyDescent="0.2">
      <c r="A58" s="47" t="s">
        <v>80</v>
      </c>
      <c r="B58" s="92"/>
      <c r="C58" s="92"/>
      <c r="D58" s="92"/>
      <c r="E58" s="92">
        <f>$B58      +$C58      +$D58</f>
        <v>0</v>
      </c>
      <c r="F58" s="93">
        <v>0</v>
      </c>
      <c r="G58" s="94">
        <v>0</v>
      </c>
      <c r="H58" s="93"/>
      <c r="I58" s="94"/>
      <c r="J58" s="93"/>
      <c r="K58" s="94"/>
      <c r="L58" s="93"/>
      <c r="M58" s="94"/>
      <c r="N58" s="93"/>
      <c r="O58" s="94"/>
      <c r="P58" s="93">
        <f>$H58      +$J58      +$L58      +$N58</f>
        <v>0</v>
      </c>
      <c r="Q58" s="94">
        <f>$I58      +$K58      +$M58      +$O58</f>
        <v>0</v>
      </c>
      <c r="R58" s="48">
        <f>IF(($H58      =0),0,((($H58      -$H58      )/$H58      )*100))</f>
        <v>0</v>
      </c>
      <c r="S58" s="49">
        <f>IF(($I58      =0),0,((($I58      -$I58      )/$I58      )*100))</f>
        <v>0</v>
      </c>
      <c r="T58" s="48">
        <f>IF(($E58      =0),0,(($P58      /$E58      )*100))</f>
        <v>0</v>
      </c>
      <c r="U58" s="50">
        <f>IF(($E58      =0),0,(($Q58      /$E58      )*100))</f>
        <v>0</v>
      </c>
      <c r="V58" s="93">
        <v>0</v>
      </c>
      <c r="W58" s="94" t="s">
        <v>36</v>
      </c>
    </row>
    <row r="59" spans="1:23" ht="12.95" customHeight="1" x14ac:dyDescent="0.2">
      <c r="A59" s="56" t="s">
        <v>42</v>
      </c>
      <c r="B59" s="101">
        <f>SUM(B55:B58)</f>
        <v>0</v>
      </c>
      <c r="C59" s="101">
        <f>SUM(C55:C58)</f>
        <v>0</v>
      </c>
      <c r="D59" s="101"/>
      <c r="E59" s="101">
        <f>$B59      +$C59      +$D59</f>
        <v>0</v>
      </c>
      <c r="F59" s="102">
        <f t="shared" ref="F59:O59" si="34">SUM(F55:F58)</f>
        <v>0</v>
      </c>
      <c r="G59" s="103">
        <f t="shared" si="34"/>
        <v>0</v>
      </c>
      <c r="H59" s="102">
        <f t="shared" si="34"/>
        <v>0</v>
      </c>
      <c r="I59" s="103">
        <f t="shared" si="34"/>
        <v>0</v>
      </c>
      <c r="J59" s="102">
        <f t="shared" si="34"/>
        <v>0</v>
      </c>
      <c r="K59" s="103">
        <f t="shared" si="34"/>
        <v>0</v>
      </c>
      <c r="L59" s="102">
        <f t="shared" si="34"/>
        <v>0</v>
      </c>
      <c r="M59" s="103">
        <f t="shared" si="34"/>
        <v>0</v>
      </c>
      <c r="N59" s="102">
        <f t="shared" si="34"/>
        <v>0</v>
      </c>
      <c r="O59" s="103">
        <f t="shared" si="34"/>
        <v>0</v>
      </c>
      <c r="P59" s="102">
        <f>$H59      +$J59      +$L59      +$N59</f>
        <v>0</v>
      </c>
      <c r="Q59" s="103">
        <f>$I59      +$K59      +$M59      +$O59</f>
        <v>0</v>
      </c>
      <c r="R59" s="57">
        <f>IF(($H59      =0),0,((($H59      -$H59      )/$H59      )*100))</f>
        <v>0</v>
      </c>
      <c r="S59" s="58">
        <f>IF(($I59      =0),0,((($I59      -$I59      )/$I59      )*100))</f>
        <v>0</v>
      </c>
      <c r="T59" s="57">
        <f>IF($E59   =0,0,($P59   /$E59   )*100)</f>
        <v>0</v>
      </c>
      <c r="U59" s="59">
        <f>IF($E59   =0,0,($Q59   /$E59   )*100)</f>
        <v>0</v>
      </c>
      <c r="V59" s="102">
        <f>SUM(V55:V58)</f>
        <v>0</v>
      </c>
      <c r="W59" s="103" t="s">
        <v>36</v>
      </c>
    </row>
    <row r="60" spans="1:23" ht="12.95" customHeight="1" x14ac:dyDescent="0.2">
      <c r="A60" s="40" t="s">
        <v>81</v>
      </c>
      <c r="B60" s="98" t="s">
        <v>1</v>
      </c>
      <c r="C60" s="98"/>
      <c r="D60" s="98"/>
      <c r="E60" s="98"/>
      <c r="F60" s="99"/>
      <c r="G60" s="100"/>
      <c r="H60" s="99"/>
      <c r="I60" s="100"/>
      <c r="J60" s="99"/>
      <c r="K60" s="100"/>
      <c r="L60" s="99"/>
      <c r="M60" s="100"/>
      <c r="N60" s="99"/>
      <c r="O60" s="100"/>
      <c r="P60" s="99"/>
      <c r="Q60" s="100"/>
      <c r="R60" s="44"/>
      <c r="S60" s="45"/>
      <c r="T60" s="44"/>
      <c r="U60" s="46"/>
      <c r="V60" s="99"/>
      <c r="W60" s="100"/>
    </row>
    <row r="61" spans="1:23" ht="12.95" customHeight="1" x14ac:dyDescent="0.2">
      <c r="A61" s="47" t="s">
        <v>82</v>
      </c>
      <c r="B61" s="92"/>
      <c r="C61" s="92"/>
      <c r="D61" s="92"/>
      <c r="E61" s="92">
        <f t="shared" ref="E61:E67" si="35">$B61      +$C61      +$D61</f>
        <v>0</v>
      </c>
      <c r="F61" s="93">
        <v>0</v>
      </c>
      <c r="G61" s="94">
        <v>0</v>
      </c>
      <c r="H61" s="93"/>
      <c r="I61" s="94"/>
      <c r="J61" s="93"/>
      <c r="K61" s="94"/>
      <c r="L61" s="93"/>
      <c r="M61" s="94"/>
      <c r="N61" s="93"/>
      <c r="O61" s="94"/>
      <c r="P61" s="93">
        <f t="shared" ref="P61:P67" si="36">$H61      +$J61      +$L61      +$N61</f>
        <v>0</v>
      </c>
      <c r="Q61" s="94">
        <f t="shared" ref="Q61:Q67" si="37">$I61      +$K61      +$M61      +$O61</f>
        <v>0</v>
      </c>
      <c r="R61" s="48">
        <f t="shared" ref="R61:R67" si="38">IF(($H61      =0),0,((($H61      -$H61      )/$H61      )*100))</f>
        <v>0</v>
      </c>
      <c r="S61" s="49">
        <f t="shared" ref="S61:S67" si="39">IF(($I61      =0),0,((($I61      -$I61      )/$I61      )*100))</f>
        <v>0</v>
      </c>
      <c r="T61" s="48">
        <f t="shared" ref="T61:T65" si="40">IF(($E61      =0),0,(($P61      /$E61      )*100))</f>
        <v>0</v>
      </c>
      <c r="U61" s="50">
        <f t="shared" ref="U61:U65" si="41">IF(($E61      =0),0,(($Q61      /$E61      )*100))</f>
        <v>0</v>
      </c>
      <c r="V61" s="93">
        <v>0</v>
      </c>
      <c r="W61" s="94" t="s">
        <v>36</v>
      </c>
    </row>
    <row r="62" spans="1:23" ht="12.95" customHeight="1" x14ac:dyDescent="0.2">
      <c r="A62" s="47" t="s">
        <v>83</v>
      </c>
      <c r="B62" s="92"/>
      <c r="C62" s="92"/>
      <c r="D62" s="92"/>
      <c r="E62" s="92">
        <f t="shared" si="35"/>
        <v>0</v>
      </c>
      <c r="F62" s="93">
        <v>0</v>
      </c>
      <c r="G62" s="94">
        <v>0</v>
      </c>
      <c r="H62" s="93"/>
      <c r="I62" s="94"/>
      <c r="J62" s="93"/>
      <c r="K62" s="94"/>
      <c r="L62" s="93"/>
      <c r="M62" s="94"/>
      <c r="N62" s="93"/>
      <c r="O62" s="94"/>
      <c r="P62" s="93">
        <f t="shared" si="36"/>
        <v>0</v>
      </c>
      <c r="Q62" s="94">
        <f t="shared" si="37"/>
        <v>0</v>
      </c>
      <c r="R62" s="48">
        <f t="shared" si="38"/>
        <v>0</v>
      </c>
      <c r="S62" s="49">
        <f t="shared" si="39"/>
        <v>0</v>
      </c>
      <c r="T62" s="48">
        <f t="shared" si="40"/>
        <v>0</v>
      </c>
      <c r="U62" s="50">
        <f t="shared" si="41"/>
        <v>0</v>
      </c>
      <c r="V62" s="93">
        <v>0</v>
      </c>
      <c r="W62" s="94" t="s">
        <v>36</v>
      </c>
    </row>
    <row r="63" spans="1:23" ht="12.95" customHeight="1" x14ac:dyDescent="0.2">
      <c r="A63" s="47" t="s">
        <v>84</v>
      </c>
      <c r="B63" s="92"/>
      <c r="C63" s="92"/>
      <c r="D63" s="92"/>
      <c r="E63" s="92">
        <f t="shared" si="35"/>
        <v>0</v>
      </c>
      <c r="F63" s="93">
        <v>0</v>
      </c>
      <c r="G63" s="94">
        <v>0</v>
      </c>
      <c r="H63" s="93"/>
      <c r="I63" s="94"/>
      <c r="J63" s="93"/>
      <c r="K63" s="94"/>
      <c r="L63" s="93"/>
      <c r="M63" s="94"/>
      <c r="N63" s="93"/>
      <c r="O63" s="94"/>
      <c r="P63" s="93">
        <f t="shared" si="36"/>
        <v>0</v>
      </c>
      <c r="Q63" s="94">
        <f t="shared" si="37"/>
        <v>0</v>
      </c>
      <c r="R63" s="48">
        <f t="shared" si="38"/>
        <v>0</v>
      </c>
      <c r="S63" s="49">
        <f t="shared" si="39"/>
        <v>0</v>
      </c>
      <c r="T63" s="48">
        <f t="shared" si="40"/>
        <v>0</v>
      </c>
      <c r="U63" s="50">
        <f t="shared" si="41"/>
        <v>0</v>
      </c>
      <c r="V63" s="93">
        <v>0</v>
      </c>
      <c r="W63" s="94" t="s">
        <v>36</v>
      </c>
    </row>
    <row r="64" spans="1:23" ht="12.95" customHeight="1" x14ac:dyDescent="0.2">
      <c r="A64" s="47" t="s">
        <v>85</v>
      </c>
      <c r="B64" s="92"/>
      <c r="C64" s="92"/>
      <c r="D64" s="92"/>
      <c r="E64" s="92">
        <f t="shared" si="35"/>
        <v>0</v>
      </c>
      <c r="F64" s="93">
        <v>0</v>
      </c>
      <c r="G64" s="94">
        <v>0</v>
      </c>
      <c r="H64" s="93"/>
      <c r="I64" s="94"/>
      <c r="J64" s="93"/>
      <c r="K64" s="94"/>
      <c r="L64" s="93"/>
      <c r="M64" s="94"/>
      <c r="N64" s="93"/>
      <c r="O64" s="94"/>
      <c r="P64" s="93">
        <f t="shared" si="36"/>
        <v>0</v>
      </c>
      <c r="Q64" s="94">
        <f t="shared" si="37"/>
        <v>0</v>
      </c>
      <c r="R64" s="48">
        <f t="shared" si="38"/>
        <v>0</v>
      </c>
      <c r="S64" s="49">
        <f t="shared" si="39"/>
        <v>0</v>
      </c>
      <c r="T64" s="48">
        <f t="shared" si="40"/>
        <v>0</v>
      </c>
      <c r="U64" s="50">
        <f t="shared" si="41"/>
        <v>0</v>
      </c>
      <c r="V64" s="93">
        <v>0</v>
      </c>
      <c r="W64" s="94" t="s">
        <v>36</v>
      </c>
    </row>
    <row r="65" spans="1:23" ht="12.95" customHeight="1" x14ac:dyDescent="0.2">
      <c r="A65" s="47" t="s">
        <v>86</v>
      </c>
      <c r="B65" s="92"/>
      <c r="C65" s="92"/>
      <c r="D65" s="92"/>
      <c r="E65" s="92">
        <f t="shared" si="35"/>
        <v>0</v>
      </c>
      <c r="F65" s="93">
        <v>0</v>
      </c>
      <c r="G65" s="94">
        <v>0</v>
      </c>
      <c r="H65" s="93"/>
      <c r="I65" s="94"/>
      <c r="J65" s="93"/>
      <c r="K65" s="94"/>
      <c r="L65" s="93"/>
      <c r="M65" s="94"/>
      <c r="N65" s="93"/>
      <c r="O65" s="94"/>
      <c r="P65" s="93">
        <f t="shared" si="36"/>
        <v>0</v>
      </c>
      <c r="Q65" s="94">
        <f t="shared" si="37"/>
        <v>0</v>
      </c>
      <c r="R65" s="48">
        <f t="shared" si="38"/>
        <v>0</v>
      </c>
      <c r="S65" s="49">
        <f t="shared" si="39"/>
        <v>0</v>
      </c>
      <c r="T65" s="48">
        <f t="shared" si="40"/>
        <v>0</v>
      </c>
      <c r="U65" s="50">
        <f t="shared" si="41"/>
        <v>0</v>
      </c>
      <c r="V65" s="93">
        <v>0</v>
      </c>
      <c r="W65" s="94" t="s">
        <v>36</v>
      </c>
    </row>
    <row r="66" spans="1:23" ht="12.95" customHeight="1" x14ac:dyDescent="0.2">
      <c r="A66" s="51" t="s">
        <v>42</v>
      </c>
      <c r="B66" s="95">
        <f>SUM(B61:B65)</f>
        <v>0</v>
      </c>
      <c r="C66" s="95">
        <f>SUM(C61:C65)</f>
        <v>0</v>
      </c>
      <c r="D66" s="95"/>
      <c r="E66" s="95">
        <f t="shared" si="35"/>
        <v>0</v>
      </c>
      <c r="F66" s="96">
        <f t="shared" ref="F66:O66" si="42">SUM(F61:F65)</f>
        <v>0</v>
      </c>
      <c r="G66" s="97">
        <f t="shared" si="42"/>
        <v>0</v>
      </c>
      <c r="H66" s="96">
        <f t="shared" si="42"/>
        <v>0</v>
      </c>
      <c r="I66" s="97">
        <f t="shared" si="42"/>
        <v>0</v>
      </c>
      <c r="J66" s="96">
        <f t="shared" si="42"/>
        <v>0</v>
      </c>
      <c r="K66" s="97">
        <f t="shared" si="42"/>
        <v>0</v>
      </c>
      <c r="L66" s="96">
        <f t="shared" si="42"/>
        <v>0</v>
      </c>
      <c r="M66" s="97">
        <f t="shared" si="42"/>
        <v>0</v>
      </c>
      <c r="N66" s="96">
        <f t="shared" si="42"/>
        <v>0</v>
      </c>
      <c r="O66" s="97">
        <f t="shared" si="42"/>
        <v>0</v>
      </c>
      <c r="P66" s="96">
        <f t="shared" si="36"/>
        <v>0</v>
      </c>
      <c r="Q66" s="97">
        <f t="shared" si="37"/>
        <v>0</v>
      </c>
      <c r="R66" s="52">
        <f t="shared" si="38"/>
        <v>0</v>
      </c>
      <c r="S66" s="53">
        <f t="shared" si="39"/>
        <v>0</v>
      </c>
      <c r="T66" s="52">
        <f>IF((+$E61+$E63+$E64++$E65) =0,0,(P66   /(+$E61+$E63+$E64+$E65) )*100)</f>
        <v>0</v>
      </c>
      <c r="U66" s="54">
        <f>IF((+$E61+$E63+$E65) =0,0,(Q66  /(+$E61+$E63+$E65) )*100)</f>
        <v>0</v>
      </c>
      <c r="V66" s="96">
        <f>SUM(V61:V65)</f>
        <v>0</v>
      </c>
      <c r="W66" s="97" t="s">
        <v>36</v>
      </c>
    </row>
    <row r="67" spans="1:23" ht="12.95" customHeight="1" x14ac:dyDescent="0.2">
      <c r="A67" s="60" t="s">
        <v>87</v>
      </c>
      <c r="B67" s="104">
        <f>SUM(B9:B14,B17:B23,B26:B29,B32,B35:B39,B42:B52,B55:B58,B61:B65)</f>
        <v>93215000</v>
      </c>
      <c r="C67" s="104">
        <f>SUM(C9:C14,C17:C23,C26:C29,C32,C35:C39,C42:C52,C55:C58,C61:C65)</f>
        <v>0</v>
      </c>
      <c r="D67" s="104"/>
      <c r="E67" s="104">
        <f t="shared" si="35"/>
        <v>93215000</v>
      </c>
      <c r="F67" s="105">
        <f t="shared" ref="F67:O67" si="43">SUM(F9:F14,F17:F23,F26:F29,F32,F35:F39,F42:F52,F55:F58,F61:F65)</f>
        <v>93215000</v>
      </c>
      <c r="G67" s="106">
        <f t="shared" si="43"/>
        <v>15046000</v>
      </c>
      <c r="H67" s="105">
        <f t="shared" si="43"/>
        <v>2495000</v>
      </c>
      <c r="I67" s="106">
        <f t="shared" si="43"/>
        <v>957096</v>
      </c>
      <c r="J67" s="105">
        <f t="shared" si="43"/>
        <v>0</v>
      </c>
      <c r="K67" s="106">
        <f t="shared" si="43"/>
        <v>0</v>
      </c>
      <c r="L67" s="105">
        <f t="shared" si="43"/>
        <v>0</v>
      </c>
      <c r="M67" s="106">
        <f t="shared" si="43"/>
        <v>0</v>
      </c>
      <c r="N67" s="105">
        <f t="shared" si="43"/>
        <v>0</v>
      </c>
      <c r="O67" s="106">
        <f t="shared" si="43"/>
        <v>0</v>
      </c>
      <c r="P67" s="105">
        <f t="shared" si="36"/>
        <v>2495000</v>
      </c>
      <c r="Q67" s="106">
        <f t="shared" si="37"/>
        <v>957096</v>
      </c>
      <c r="R67" s="61">
        <f t="shared" si="38"/>
        <v>0</v>
      </c>
      <c r="S67" s="62">
        <f t="shared" si="39"/>
        <v>0</v>
      </c>
      <c r="T67" s="61">
        <f>IF((+$E9+$E10+$E11+$E12+$E13+$E17+$E18+$E20+$E21+$E22+$E26+$E27+$E28+$E29+$E32+$E35+$E38+$E43+$E45+$E47+$E48+$E51+$E55+$E56+$E57+$E58+$E61+$E63+$E64+$E65)=0,0,(P67/(+$E9+$E10+$E11+$E12+$E13+$E17+$E18+$E20+$E21+$E22+$E26+$E27+$E28+$E29+$E32+$E35+$E38+$E43+$E45+$E47+$E48+$E51+$E55+$E56+$E57+$E58+$E61+$E63+$E64+$E65)*100))</f>
        <v>5.3326778806078607</v>
      </c>
      <c r="U67" s="61">
        <f>IF((+$E9+$E10+$E11+$E12+$E13+$E17+$E18+$E20+$E21+$E22+$E26+$E27+$E28+$E29+$E32+$E35+$E38+$E43+$E45+$E47+$E48+$E51+$E55+$E56+$E57+$E58+$E61+$E63+$E64+$E65)=0,0,(Q67/(+$E9+$E10+$E11+$E12+$E13+$E17+$E18+$E20+$E21+$E22+$E26+$E27+$E28+$E29+$E32+$E35+$E38+$E43+$E45+$E47+$E48+$E51+$E55+$E56+$E57+$E58+$E61+$E63+$E64+$E65)*100))</f>
        <v>2.0456451578429906</v>
      </c>
      <c r="V67" s="105">
        <f>SUM(V9:V14,V17:V23,V26:V29,V32,V35:V39,V42:V52,V55:V58,V61:V65)</f>
        <v>0</v>
      </c>
      <c r="W67" s="106" t="s">
        <v>36</v>
      </c>
    </row>
    <row r="68" spans="1:23" ht="12.95" customHeight="1" x14ac:dyDescent="0.2">
      <c r="A68" s="40" t="s">
        <v>43</v>
      </c>
      <c r="B68" s="98" t="s">
        <v>1</v>
      </c>
      <c r="C68" s="98"/>
      <c r="D68" s="98"/>
      <c r="E68" s="98"/>
      <c r="F68" s="99"/>
      <c r="G68" s="100"/>
      <c r="H68" s="99"/>
      <c r="I68" s="100"/>
      <c r="J68" s="99"/>
      <c r="K68" s="100"/>
      <c r="L68" s="99"/>
      <c r="M68" s="100"/>
      <c r="N68" s="99"/>
      <c r="O68" s="100"/>
      <c r="P68" s="99"/>
      <c r="Q68" s="100"/>
      <c r="R68" s="44"/>
      <c r="S68" s="45"/>
      <c r="T68" s="44"/>
      <c r="U68" s="46"/>
      <c r="V68" s="99"/>
      <c r="W68" s="100"/>
    </row>
    <row r="69" spans="1:23" s="64" customFormat="1" ht="12.95" customHeight="1" x14ac:dyDescent="0.2">
      <c r="A69" s="63" t="s">
        <v>88</v>
      </c>
      <c r="B69" s="92">
        <v>17896000</v>
      </c>
      <c r="C69" s="92"/>
      <c r="D69" s="92"/>
      <c r="E69" s="92">
        <f>$B69      +$C69      +$D69</f>
        <v>17896000</v>
      </c>
      <c r="F69" s="93">
        <v>17896000</v>
      </c>
      <c r="G69" s="94">
        <v>10172000</v>
      </c>
      <c r="H69" s="93">
        <v>1835000</v>
      </c>
      <c r="I69" s="94">
        <v>2788407</v>
      </c>
      <c r="J69" s="93"/>
      <c r="K69" s="94"/>
      <c r="L69" s="93"/>
      <c r="M69" s="94"/>
      <c r="N69" s="93"/>
      <c r="O69" s="94"/>
      <c r="P69" s="93">
        <f>$H69      +$J69      +$L69      +$N69</f>
        <v>1835000</v>
      </c>
      <c r="Q69" s="94">
        <f>$I69      +$K69      +$M69      +$O69</f>
        <v>2788407</v>
      </c>
      <c r="R69" s="48">
        <f>IF(($H69      =0),0,((($H69      -$H69      )/$H69      )*100))</f>
        <v>0</v>
      </c>
      <c r="S69" s="49">
        <f>IF(($I69      =0),0,((($I69      -$I69      )/$I69      )*100))</f>
        <v>0</v>
      </c>
      <c r="T69" s="48">
        <f>IF(($E69      =0),0,(($P69      /$E69      )*100))</f>
        <v>10.253687974966473</v>
      </c>
      <c r="U69" s="50">
        <f>IF(($E69      =0),0,(($Q69      /$E69      )*100))</f>
        <v>15.581174564148412</v>
      </c>
      <c r="V69" s="93">
        <v>0</v>
      </c>
      <c r="W69" s="94" t="s">
        <v>36</v>
      </c>
    </row>
    <row r="70" spans="1:23" ht="12.95" customHeight="1" x14ac:dyDescent="0.2">
      <c r="A70" s="56" t="s">
        <v>42</v>
      </c>
      <c r="B70" s="101">
        <f>B69</f>
        <v>17896000</v>
      </c>
      <c r="C70" s="101">
        <f>C69</f>
        <v>0</v>
      </c>
      <c r="D70" s="101"/>
      <c r="E70" s="101">
        <f>$B70      +$C70      +$D70</f>
        <v>17896000</v>
      </c>
      <c r="F70" s="102">
        <f t="shared" ref="F70:O70" si="44">F69</f>
        <v>17896000</v>
      </c>
      <c r="G70" s="103">
        <f t="shared" si="44"/>
        <v>10172000</v>
      </c>
      <c r="H70" s="102">
        <f t="shared" si="44"/>
        <v>1835000</v>
      </c>
      <c r="I70" s="103">
        <f t="shared" si="44"/>
        <v>2788407</v>
      </c>
      <c r="J70" s="102">
        <f t="shared" si="44"/>
        <v>0</v>
      </c>
      <c r="K70" s="103">
        <f t="shared" si="44"/>
        <v>0</v>
      </c>
      <c r="L70" s="102">
        <f t="shared" si="44"/>
        <v>0</v>
      </c>
      <c r="M70" s="103">
        <f t="shared" si="44"/>
        <v>0</v>
      </c>
      <c r="N70" s="102">
        <f t="shared" si="44"/>
        <v>0</v>
      </c>
      <c r="O70" s="103">
        <f t="shared" si="44"/>
        <v>0</v>
      </c>
      <c r="P70" s="102">
        <f>$H70      +$J70      +$L70      +$N70</f>
        <v>1835000</v>
      </c>
      <c r="Q70" s="103">
        <f>$I70      +$K70      +$M70      +$O70</f>
        <v>2788407</v>
      </c>
      <c r="R70" s="57">
        <f>IF(($H70      =0),0,((($H70      -$H70      )/$H70      )*100))</f>
        <v>0</v>
      </c>
      <c r="S70" s="58">
        <f>IF(($I70      =0),0,((($I70      -$I70      )/$I70      )*100))</f>
        <v>0</v>
      </c>
      <c r="T70" s="57">
        <f>IF($E70   =0,0,($P70   /$E70   )*100)</f>
        <v>10.253687974966473</v>
      </c>
      <c r="U70" s="59">
        <f>IF($E70   =0,0,($Q70   /$E70 )*100)</f>
        <v>15.581174564148412</v>
      </c>
      <c r="V70" s="102">
        <f>V69</f>
        <v>0</v>
      </c>
      <c r="W70" s="103" t="s">
        <v>36</v>
      </c>
    </row>
    <row r="71" spans="1:23" ht="12.95" customHeight="1" x14ac:dyDescent="0.2">
      <c r="A71" s="60" t="s">
        <v>87</v>
      </c>
      <c r="B71" s="104">
        <f>B69</f>
        <v>17896000</v>
      </c>
      <c r="C71" s="104">
        <f>C69</f>
        <v>0</v>
      </c>
      <c r="D71" s="104"/>
      <c r="E71" s="104">
        <f>$B71      +$C71      +$D71</f>
        <v>17896000</v>
      </c>
      <c r="F71" s="105">
        <f t="shared" ref="F71:O71" si="45">F69</f>
        <v>17896000</v>
      </c>
      <c r="G71" s="106">
        <f t="shared" si="45"/>
        <v>10172000</v>
      </c>
      <c r="H71" s="105">
        <f t="shared" si="45"/>
        <v>1835000</v>
      </c>
      <c r="I71" s="106">
        <f t="shared" si="45"/>
        <v>2788407</v>
      </c>
      <c r="J71" s="105">
        <f t="shared" si="45"/>
        <v>0</v>
      </c>
      <c r="K71" s="106">
        <f t="shared" si="45"/>
        <v>0</v>
      </c>
      <c r="L71" s="105">
        <f t="shared" si="45"/>
        <v>0</v>
      </c>
      <c r="M71" s="106">
        <f t="shared" si="45"/>
        <v>0</v>
      </c>
      <c r="N71" s="105">
        <f t="shared" si="45"/>
        <v>0</v>
      </c>
      <c r="O71" s="106">
        <f t="shared" si="45"/>
        <v>0</v>
      </c>
      <c r="P71" s="105">
        <f>$H71      +$J71      +$L71      +$N71</f>
        <v>1835000</v>
      </c>
      <c r="Q71" s="106">
        <f>$I71      +$K71      +$M71      +$O71</f>
        <v>2788407</v>
      </c>
      <c r="R71" s="61">
        <f>IF(($H71      =0),0,((($H71      -$H71      )/$H71      )*100))</f>
        <v>0</v>
      </c>
      <c r="S71" s="62">
        <f>IF(($I71      =0),0,((($I71      -$I71      )/$I71      )*100))</f>
        <v>0</v>
      </c>
      <c r="T71" s="61">
        <f>IF($E71   =0,0,($P71   /$E71   )*100)</f>
        <v>10.253687974966473</v>
      </c>
      <c r="U71" s="65">
        <f>IF($E71   =0,0,($Q71   /$E71   )*100)</f>
        <v>15.581174564148412</v>
      </c>
      <c r="V71" s="105">
        <f>V69</f>
        <v>0</v>
      </c>
      <c r="W71" s="106" t="s">
        <v>36</v>
      </c>
    </row>
    <row r="72" spans="1:23" ht="12.95" customHeight="1" thickBot="1" x14ac:dyDescent="0.25">
      <c r="A72" s="60" t="s">
        <v>89</v>
      </c>
      <c r="B72" s="104">
        <f>SUM(B9:B14,B17:B23,B26:B29,B32,B35:B39,B42:B52,B55:B58,B61:B65,B69)</f>
        <v>111111000</v>
      </c>
      <c r="C72" s="104">
        <f>SUM(C9:C14,C17:C23,C26:C29,C32,C35:C39,C42:C52,C55:C58,C61:C65,C69)</f>
        <v>0</v>
      </c>
      <c r="D72" s="104"/>
      <c r="E72" s="104">
        <f>$B72      +$C72      +$D72</f>
        <v>111111000</v>
      </c>
      <c r="F72" s="105">
        <f t="shared" ref="F72:O72" si="46">SUM(F9:F14,F17:F23,F26:F29,F32,F35:F39,F42:F52,F55:F58,F61:F65,F69)</f>
        <v>111111000</v>
      </c>
      <c r="G72" s="106">
        <f t="shared" si="46"/>
        <v>25218000</v>
      </c>
      <c r="H72" s="105">
        <f t="shared" si="46"/>
        <v>4330000</v>
      </c>
      <c r="I72" s="106">
        <f t="shared" si="46"/>
        <v>3745503</v>
      </c>
      <c r="J72" s="105">
        <f t="shared" si="46"/>
        <v>0</v>
      </c>
      <c r="K72" s="106">
        <f t="shared" si="46"/>
        <v>0</v>
      </c>
      <c r="L72" s="105">
        <f t="shared" si="46"/>
        <v>0</v>
      </c>
      <c r="M72" s="106">
        <f t="shared" si="46"/>
        <v>0</v>
      </c>
      <c r="N72" s="105">
        <f t="shared" si="46"/>
        <v>0</v>
      </c>
      <c r="O72" s="106">
        <f t="shared" si="46"/>
        <v>0</v>
      </c>
      <c r="P72" s="105">
        <f>$H72      +$J72      +$L72      +$N72</f>
        <v>4330000</v>
      </c>
      <c r="Q72" s="106">
        <f>$I72      +$K72      +$M72      +$O72</f>
        <v>3745503</v>
      </c>
      <c r="R72" s="61">
        <f>IF(($H72      =0),0,((($H72      -$H72      )/$H72      )*100))</f>
        <v>0</v>
      </c>
      <c r="S72" s="62">
        <f>IF(($I72      =0),0,((($I72      -$I72      )/$I72      )*100))</f>
        <v>0</v>
      </c>
      <c r="T72" s="61">
        <f>IF((+$E9+$E10+$E11+$E12+$E13+$E17+$E18+$E20+$E21+$E22+$E26+$E27+$E28+$E29+$E32+$E35+$E38+$E43+$E45+$E47+$E48+$E51+$E55+$E56+$E57+$E58+$E61++$E63+$E64+$E65+$E69)=0,0,(P72/(+$E9+$E10+$E11+$E12+$E13+$E17+$E18+$E20+$E21+$E22+$E26+$E27+$E28+$E29+$E32+$E35+$E38+$E43+$E45+$E47+$E48+$E51+$E55+$E56+$E57+$E58+$E61+$E63+$E64+$E65+$E69)*100))</f>
        <v>6.694185489232102</v>
      </c>
      <c r="U72" s="65">
        <f>IF((+$E9+$E10+$E11+$E12+$E13+$E17+$E18+$E20+$E21+$E22+$E26+$E27+$E28+$E29+$E32+$E35+$E38+$E43+$E45+$E47+$E48+$E51+$E55+$E56+$E57+$E58+$E61+$E63+$E65+$E69)=0,0,(Q72/(+$E9+$E10+$E11+$E12+$E13+$E17+$E18+$E20+$E21+$E22+$E26+$E27+$E28+$E29+$E32+$E35+$E38+$E43+$E45+$E47+$E48+$E51+$E55+$E56+$E57+$E58+$E61+$E63+$E65+$E69)*100))</f>
        <v>5.7905523862529567</v>
      </c>
      <c r="V72" s="105">
        <f>SUM(V9:V14,V17:V23,V26:V29,V32,V35:V39,V42:V52,V55:V58,V61:V65,V69)</f>
        <v>0</v>
      </c>
      <c r="W72" s="106" t="s">
        <v>36</v>
      </c>
    </row>
    <row r="73" spans="1:23" ht="13.5" thickTop="1" x14ac:dyDescent="0.2">
      <c r="A73" s="66" t="s">
        <v>90</v>
      </c>
      <c r="B73" s="67"/>
      <c r="C73" s="68"/>
      <c r="D73" s="68"/>
      <c r="E73" s="69"/>
      <c r="F73" s="67"/>
      <c r="G73" s="68"/>
      <c r="H73" s="68"/>
      <c r="I73" s="69"/>
      <c r="J73" s="68"/>
      <c r="K73" s="69"/>
      <c r="L73" s="68"/>
      <c r="M73" s="68"/>
      <c r="N73" s="68"/>
      <c r="O73" s="68"/>
      <c r="P73" s="68"/>
      <c r="Q73" s="68"/>
      <c r="R73" s="68"/>
      <c r="S73" s="68"/>
      <c r="T73" s="68"/>
      <c r="U73" s="69"/>
      <c r="V73" s="67"/>
      <c r="W73" s="69"/>
    </row>
    <row r="74" spans="1:23" x14ac:dyDescent="0.2">
      <c r="A74" s="13" t="s">
        <v>1</v>
      </c>
      <c r="B74" s="70" t="s">
        <v>1</v>
      </c>
      <c r="C74" s="71" t="s">
        <v>1</v>
      </c>
      <c r="D74" s="71" t="s">
        <v>1</v>
      </c>
      <c r="E74" s="72" t="s">
        <v>1</v>
      </c>
      <c r="F74" s="73" t="s">
        <v>5</v>
      </c>
      <c r="G74" s="74"/>
      <c r="H74" s="73" t="s">
        <v>6</v>
      </c>
      <c r="I74" s="75"/>
      <c r="J74" s="73" t="s">
        <v>7</v>
      </c>
      <c r="K74" s="75"/>
      <c r="L74" s="73" t="s">
        <v>8</v>
      </c>
      <c r="M74" s="73"/>
      <c r="N74" s="76" t="s">
        <v>9</v>
      </c>
      <c r="O74" s="73"/>
      <c r="P74" s="130" t="s">
        <v>10</v>
      </c>
      <c r="Q74" s="131"/>
      <c r="R74" s="132" t="s">
        <v>11</v>
      </c>
      <c r="S74" s="131"/>
      <c r="T74" s="132" t="s">
        <v>12</v>
      </c>
      <c r="U74" s="131"/>
      <c r="V74" s="130"/>
      <c r="W74" s="131"/>
    </row>
    <row r="75" spans="1:23" ht="67.5" x14ac:dyDescent="0.2">
      <c r="A75" s="77" t="s">
        <v>91</v>
      </c>
      <c r="B75" s="78" t="s">
        <v>92</v>
      </c>
      <c r="C75" s="78" t="s">
        <v>93</v>
      </c>
      <c r="D75" s="79" t="s">
        <v>17</v>
      </c>
      <c r="E75" s="78" t="s">
        <v>18</v>
      </c>
      <c r="F75" s="78" t="s">
        <v>19</v>
      </c>
      <c r="G75" s="78" t="s">
        <v>94</v>
      </c>
      <c r="H75" s="78" t="s">
        <v>95</v>
      </c>
      <c r="I75" s="80" t="s">
        <v>22</v>
      </c>
      <c r="J75" s="78" t="s">
        <v>96</v>
      </c>
      <c r="K75" s="80" t="s">
        <v>24</v>
      </c>
      <c r="L75" s="78" t="s">
        <v>97</v>
      </c>
      <c r="M75" s="80" t="s">
        <v>26</v>
      </c>
      <c r="N75" s="78" t="s">
        <v>98</v>
      </c>
      <c r="O75" s="80" t="s">
        <v>28</v>
      </c>
      <c r="P75" s="80" t="s">
        <v>99</v>
      </c>
      <c r="Q75" s="81" t="s">
        <v>30</v>
      </c>
      <c r="R75" s="82" t="s">
        <v>99</v>
      </c>
      <c r="S75" s="83" t="s">
        <v>30</v>
      </c>
      <c r="T75" s="82" t="s">
        <v>100</v>
      </c>
      <c r="U75" s="79" t="s">
        <v>32</v>
      </c>
      <c r="V75" s="78"/>
      <c r="W75" s="80"/>
    </row>
    <row r="76" spans="1:23" x14ac:dyDescent="0.2">
      <c r="A76" s="1" t="str">
        <f>+A7</f>
        <v>R thousands</v>
      </c>
      <c r="B76" s="2"/>
      <c r="C76" s="2">
        <v>100</v>
      </c>
      <c r="D76" s="2"/>
      <c r="E76" s="2"/>
      <c r="F76" s="2"/>
      <c r="G76" s="2"/>
      <c r="H76" s="2"/>
      <c r="I76" s="2"/>
      <c r="J76" s="2"/>
      <c r="K76" s="2"/>
      <c r="L76" s="2"/>
      <c r="M76" s="3"/>
      <c r="N76" s="2"/>
      <c r="O76" s="3"/>
      <c r="P76" s="2"/>
      <c r="Q76" s="3"/>
      <c r="R76" s="2"/>
      <c r="S76" s="3"/>
      <c r="T76" s="2"/>
      <c r="U76" s="2"/>
      <c r="V76" s="2"/>
      <c r="W76" s="2"/>
    </row>
    <row r="77" spans="1:23" hidden="1" x14ac:dyDescent="0.2">
      <c r="A77" s="4"/>
      <c r="B77" s="107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8"/>
      <c r="N77" s="107"/>
      <c r="O77" s="108"/>
      <c r="P77" s="107"/>
      <c r="Q77" s="108"/>
      <c r="R77" s="5"/>
      <c r="S77" s="6"/>
      <c r="T77" s="5"/>
      <c r="U77" s="5"/>
      <c r="V77" s="107"/>
      <c r="W77" s="107"/>
    </row>
    <row r="78" spans="1:23" hidden="1" x14ac:dyDescent="0.2">
      <c r="A78" s="7" t="s">
        <v>141</v>
      </c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10"/>
      <c r="N78" s="109"/>
      <c r="O78" s="110"/>
      <c r="P78" s="109"/>
      <c r="Q78" s="110"/>
      <c r="R78" s="8"/>
      <c r="S78" s="9"/>
      <c r="T78" s="8"/>
      <c r="U78" s="8"/>
      <c r="V78" s="109"/>
      <c r="W78" s="109"/>
    </row>
    <row r="79" spans="1:23" hidden="1" x14ac:dyDescent="0.2">
      <c r="A79" s="10" t="s">
        <v>142</v>
      </c>
      <c r="B79" s="111">
        <f>SUM(B80:B83)</f>
        <v>0</v>
      </c>
      <c r="C79" s="111">
        <f t="shared" ref="C79:I79" si="47">SUM(C80:C83)</f>
        <v>0</v>
      </c>
      <c r="D79" s="111">
        <f t="shared" si="47"/>
        <v>0</v>
      </c>
      <c r="E79" s="111">
        <f t="shared" si="47"/>
        <v>0</v>
      </c>
      <c r="F79" s="111">
        <f t="shared" si="47"/>
        <v>0</v>
      </c>
      <c r="G79" s="111">
        <f t="shared" si="47"/>
        <v>0</v>
      </c>
      <c r="H79" s="111">
        <f t="shared" si="47"/>
        <v>0</v>
      </c>
      <c r="I79" s="111">
        <f t="shared" si="47"/>
        <v>0</v>
      </c>
      <c r="J79" s="111">
        <f>SUM(J80:J83)</f>
        <v>0</v>
      </c>
      <c r="K79" s="111">
        <f>SUM(K80:K83)</f>
        <v>0</v>
      </c>
      <c r="L79" s="111">
        <f>SUM(L80:L83)</f>
        <v>0</v>
      </c>
      <c r="M79" s="112">
        <f>SUM(M80:M83)</f>
        <v>0</v>
      </c>
      <c r="N79" s="111"/>
      <c r="O79" s="112"/>
      <c r="P79" s="111"/>
      <c r="Q79" s="112"/>
      <c r="R79" s="11"/>
      <c r="S79" s="12"/>
      <c r="T79" s="11"/>
      <c r="U79" s="11"/>
      <c r="V79" s="111">
        <f>SUM(V80:V83)</f>
        <v>0</v>
      </c>
      <c r="W79" s="111">
        <f>SUM(W80:W83)</f>
        <v>0</v>
      </c>
    </row>
    <row r="80" spans="1:23" hidden="1" x14ac:dyDescent="0.2">
      <c r="A80" s="13" t="s">
        <v>143</v>
      </c>
      <c r="B80" s="113"/>
      <c r="C80" s="113"/>
      <c r="D80" s="113"/>
      <c r="E80" s="113">
        <f>SUM(B80:D80)</f>
        <v>0</v>
      </c>
      <c r="F80" s="113"/>
      <c r="G80" s="113"/>
      <c r="H80" s="113"/>
      <c r="I80" s="114"/>
      <c r="J80" s="113"/>
      <c r="K80" s="114"/>
      <c r="L80" s="113"/>
      <c r="M80" s="115"/>
      <c r="N80" s="113"/>
      <c r="O80" s="115"/>
      <c r="P80" s="113"/>
      <c r="Q80" s="115"/>
      <c r="R80" s="14"/>
      <c r="S80" s="15"/>
      <c r="T80" s="14"/>
      <c r="U80" s="14"/>
      <c r="V80" s="113"/>
      <c r="W80" s="113"/>
    </row>
    <row r="81" spans="1:23" hidden="1" x14ac:dyDescent="0.2">
      <c r="A81" s="13" t="s">
        <v>144</v>
      </c>
      <c r="B81" s="113"/>
      <c r="C81" s="113"/>
      <c r="D81" s="113"/>
      <c r="E81" s="113">
        <f>SUM(B81:D81)</f>
        <v>0</v>
      </c>
      <c r="F81" s="113"/>
      <c r="G81" s="113"/>
      <c r="H81" s="113"/>
      <c r="I81" s="114"/>
      <c r="J81" s="113"/>
      <c r="K81" s="114"/>
      <c r="L81" s="113"/>
      <c r="M81" s="115"/>
      <c r="N81" s="113"/>
      <c r="O81" s="115"/>
      <c r="P81" s="113"/>
      <c r="Q81" s="115"/>
      <c r="R81" s="14"/>
      <c r="S81" s="15"/>
      <c r="T81" s="14"/>
      <c r="U81" s="14"/>
      <c r="V81" s="113"/>
      <c r="W81" s="113"/>
    </row>
    <row r="82" spans="1:23" hidden="1" x14ac:dyDescent="0.2">
      <c r="A82" s="13" t="s">
        <v>145</v>
      </c>
      <c r="B82" s="113"/>
      <c r="C82" s="113"/>
      <c r="D82" s="113"/>
      <c r="E82" s="113">
        <f>SUM(B82:D82)</f>
        <v>0</v>
      </c>
      <c r="F82" s="113"/>
      <c r="G82" s="113"/>
      <c r="H82" s="113"/>
      <c r="I82" s="114"/>
      <c r="J82" s="113"/>
      <c r="K82" s="114"/>
      <c r="L82" s="113"/>
      <c r="M82" s="115"/>
      <c r="N82" s="113"/>
      <c r="O82" s="115"/>
      <c r="P82" s="113"/>
      <c r="Q82" s="115"/>
      <c r="R82" s="14"/>
      <c r="S82" s="15"/>
      <c r="T82" s="14"/>
      <c r="U82" s="14"/>
      <c r="V82" s="113"/>
      <c r="W82" s="113"/>
    </row>
    <row r="83" spans="1:23" hidden="1" x14ac:dyDescent="0.2">
      <c r="A83" s="13" t="s">
        <v>146</v>
      </c>
      <c r="B83" s="113"/>
      <c r="C83" s="113"/>
      <c r="D83" s="113"/>
      <c r="E83" s="113">
        <f>SUM(B83:D83)</f>
        <v>0</v>
      </c>
      <c r="F83" s="113"/>
      <c r="G83" s="113"/>
      <c r="H83" s="113"/>
      <c r="I83" s="114"/>
      <c r="J83" s="113"/>
      <c r="K83" s="114"/>
      <c r="L83" s="113"/>
      <c r="M83" s="115"/>
      <c r="N83" s="113"/>
      <c r="O83" s="115"/>
      <c r="P83" s="113"/>
      <c r="Q83" s="115"/>
      <c r="R83" s="14"/>
      <c r="S83" s="15"/>
      <c r="T83" s="14"/>
      <c r="U83" s="14"/>
      <c r="V83" s="113"/>
      <c r="W83" s="113"/>
    </row>
    <row r="84" spans="1:23" hidden="1" x14ac:dyDescent="0.2">
      <c r="A84" s="13"/>
      <c r="B84" s="113"/>
      <c r="C84" s="113"/>
      <c r="D84" s="113"/>
      <c r="E84" s="113"/>
      <c r="F84" s="113"/>
      <c r="G84" s="113"/>
      <c r="H84" s="113"/>
      <c r="I84" s="113"/>
      <c r="J84" s="113"/>
      <c r="K84" s="113"/>
      <c r="L84" s="113"/>
      <c r="M84" s="115"/>
      <c r="N84" s="113"/>
      <c r="O84" s="115"/>
      <c r="P84" s="113"/>
      <c r="Q84" s="115"/>
      <c r="R84" s="14"/>
      <c r="S84" s="15"/>
      <c r="T84" s="14"/>
      <c r="U84" s="14"/>
      <c r="V84" s="113"/>
      <c r="W84" s="113"/>
    </row>
    <row r="85" spans="1:23" x14ac:dyDescent="0.2">
      <c r="A85" s="84" t="s">
        <v>101</v>
      </c>
      <c r="B85" s="116" t="s">
        <v>1</v>
      </c>
      <c r="C85" s="116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7"/>
      <c r="R85" s="85"/>
      <c r="S85" s="85"/>
      <c r="T85" s="86"/>
      <c r="U85" s="87"/>
      <c r="V85" s="116"/>
      <c r="W85" s="116"/>
    </row>
    <row r="86" spans="1:23" x14ac:dyDescent="0.2">
      <c r="A86" s="88" t="s">
        <v>102</v>
      </c>
      <c r="B86" s="118"/>
      <c r="C86" s="118"/>
      <c r="D86" s="118"/>
      <c r="E86" s="118">
        <f t="shared" ref="E86:E93" si="48">$B86      +$C86      +$D86</f>
        <v>0</v>
      </c>
      <c r="F86" s="118">
        <v>0</v>
      </c>
      <c r="G86" s="118">
        <v>0</v>
      </c>
      <c r="H86" s="118"/>
      <c r="I86" s="118"/>
      <c r="J86" s="118"/>
      <c r="K86" s="118"/>
      <c r="L86" s="118"/>
      <c r="M86" s="118"/>
      <c r="N86" s="118"/>
      <c r="O86" s="118"/>
      <c r="P86" s="118">
        <f t="shared" ref="P86:P93" si="49">$H86      +$J86      +$L86      +$N86</f>
        <v>0</v>
      </c>
      <c r="Q86" s="113">
        <f t="shared" ref="Q86:Q93" si="50">$I86      +$K86      +$M86      +$O86</f>
        <v>0</v>
      </c>
      <c r="R86" s="89">
        <f t="shared" ref="R86:R93" si="51">IF(($H86      =0),0,((($H86      -$H86      )/$H86      )*100))</f>
        <v>0</v>
      </c>
      <c r="S86" s="90">
        <f t="shared" ref="S86:S93" si="52">IF(($I86      =0),0,((($I86      -$I86      )/$I86      )*100))</f>
        <v>0</v>
      </c>
      <c r="T86" s="89">
        <f t="shared" ref="T86:T93" si="53">IF(($E86      =0),0,(($P86      /$E86      )*100))</f>
        <v>0</v>
      </c>
      <c r="U86" s="90">
        <f t="shared" ref="U86:U93" si="54">IF(($E86      =0),0,(($Q86      /$E86      )*100))</f>
        <v>0</v>
      </c>
      <c r="V86" s="118"/>
      <c r="W86" s="118"/>
    </row>
    <row r="87" spans="1:23" x14ac:dyDescent="0.2">
      <c r="A87" s="91" t="s">
        <v>103</v>
      </c>
      <c r="B87" s="113"/>
      <c r="C87" s="113"/>
      <c r="D87" s="113"/>
      <c r="E87" s="113">
        <f t="shared" si="48"/>
        <v>0</v>
      </c>
      <c r="F87" s="113">
        <v>0</v>
      </c>
      <c r="G87" s="113">
        <v>0</v>
      </c>
      <c r="H87" s="113"/>
      <c r="I87" s="113"/>
      <c r="J87" s="113"/>
      <c r="K87" s="113"/>
      <c r="L87" s="113"/>
      <c r="M87" s="113"/>
      <c r="N87" s="113"/>
      <c r="O87" s="113"/>
      <c r="P87" s="115">
        <f t="shared" si="49"/>
        <v>0</v>
      </c>
      <c r="Q87" s="115">
        <f t="shared" si="50"/>
        <v>0</v>
      </c>
      <c r="R87" s="89">
        <f t="shared" si="51"/>
        <v>0</v>
      </c>
      <c r="S87" s="90">
        <f t="shared" si="52"/>
        <v>0</v>
      </c>
      <c r="T87" s="89">
        <f t="shared" si="53"/>
        <v>0</v>
      </c>
      <c r="U87" s="90">
        <f t="shared" si="54"/>
        <v>0</v>
      </c>
      <c r="V87" s="113"/>
      <c r="W87" s="113"/>
    </row>
    <row r="88" spans="1:23" x14ac:dyDescent="0.2">
      <c r="A88" s="91" t="s">
        <v>104</v>
      </c>
      <c r="B88" s="113"/>
      <c r="C88" s="113"/>
      <c r="D88" s="113"/>
      <c r="E88" s="113">
        <f t="shared" si="48"/>
        <v>0</v>
      </c>
      <c r="F88" s="113">
        <v>0</v>
      </c>
      <c r="G88" s="113">
        <v>0</v>
      </c>
      <c r="H88" s="113"/>
      <c r="I88" s="113"/>
      <c r="J88" s="113"/>
      <c r="K88" s="113"/>
      <c r="L88" s="113"/>
      <c r="M88" s="113"/>
      <c r="N88" s="113"/>
      <c r="O88" s="113"/>
      <c r="P88" s="115">
        <f t="shared" si="49"/>
        <v>0</v>
      </c>
      <c r="Q88" s="115">
        <f t="shared" si="50"/>
        <v>0</v>
      </c>
      <c r="R88" s="89">
        <f t="shared" si="51"/>
        <v>0</v>
      </c>
      <c r="S88" s="90">
        <f t="shared" si="52"/>
        <v>0</v>
      </c>
      <c r="T88" s="89">
        <f t="shared" si="53"/>
        <v>0</v>
      </c>
      <c r="U88" s="90">
        <f t="shared" si="54"/>
        <v>0</v>
      </c>
      <c r="V88" s="113"/>
      <c r="W88" s="113"/>
    </row>
    <row r="89" spans="1:23" x14ac:dyDescent="0.2">
      <c r="A89" s="91" t="s">
        <v>105</v>
      </c>
      <c r="B89" s="113"/>
      <c r="C89" s="113"/>
      <c r="D89" s="113"/>
      <c r="E89" s="113">
        <f t="shared" si="48"/>
        <v>0</v>
      </c>
      <c r="F89" s="113">
        <v>0</v>
      </c>
      <c r="G89" s="113">
        <v>0</v>
      </c>
      <c r="H89" s="113"/>
      <c r="I89" s="113"/>
      <c r="J89" s="113"/>
      <c r="K89" s="113"/>
      <c r="L89" s="113"/>
      <c r="M89" s="113"/>
      <c r="N89" s="113"/>
      <c r="O89" s="113"/>
      <c r="P89" s="115">
        <f t="shared" si="49"/>
        <v>0</v>
      </c>
      <c r="Q89" s="115">
        <f t="shared" si="50"/>
        <v>0</v>
      </c>
      <c r="R89" s="89">
        <f t="shared" si="51"/>
        <v>0</v>
      </c>
      <c r="S89" s="90">
        <f t="shared" si="52"/>
        <v>0</v>
      </c>
      <c r="T89" s="89">
        <f t="shared" si="53"/>
        <v>0</v>
      </c>
      <c r="U89" s="90">
        <f t="shared" si="54"/>
        <v>0</v>
      </c>
      <c r="V89" s="113"/>
      <c r="W89" s="113"/>
    </row>
    <row r="90" spans="1:23" x14ac:dyDescent="0.2">
      <c r="A90" s="91" t="s">
        <v>106</v>
      </c>
      <c r="B90" s="113"/>
      <c r="C90" s="113"/>
      <c r="D90" s="113"/>
      <c r="E90" s="113">
        <f t="shared" si="48"/>
        <v>0</v>
      </c>
      <c r="F90" s="113">
        <v>0</v>
      </c>
      <c r="G90" s="113">
        <v>0</v>
      </c>
      <c r="H90" s="113"/>
      <c r="I90" s="113"/>
      <c r="J90" s="113"/>
      <c r="K90" s="113"/>
      <c r="L90" s="113"/>
      <c r="M90" s="113"/>
      <c r="N90" s="113"/>
      <c r="O90" s="113"/>
      <c r="P90" s="115">
        <f t="shared" si="49"/>
        <v>0</v>
      </c>
      <c r="Q90" s="115">
        <f t="shared" si="50"/>
        <v>0</v>
      </c>
      <c r="R90" s="89">
        <f t="shared" si="51"/>
        <v>0</v>
      </c>
      <c r="S90" s="90">
        <f t="shared" si="52"/>
        <v>0</v>
      </c>
      <c r="T90" s="89">
        <f t="shared" si="53"/>
        <v>0</v>
      </c>
      <c r="U90" s="90">
        <f t="shared" si="54"/>
        <v>0</v>
      </c>
      <c r="V90" s="113"/>
      <c r="W90" s="113"/>
    </row>
    <row r="91" spans="1:23" x14ac:dyDescent="0.2">
      <c r="A91" s="91" t="s">
        <v>107</v>
      </c>
      <c r="B91" s="113"/>
      <c r="C91" s="113"/>
      <c r="D91" s="113"/>
      <c r="E91" s="113">
        <f t="shared" si="48"/>
        <v>0</v>
      </c>
      <c r="F91" s="113">
        <v>0</v>
      </c>
      <c r="G91" s="113">
        <v>0</v>
      </c>
      <c r="H91" s="113"/>
      <c r="I91" s="113"/>
      <c r="J91" s="113"/>
      <c r="K91" s="113"/>
      <c r="L91" s="113"/>
      <c r="M91" s="113"/>
      <c r="N91" s="113"/>
      <c r="O91" s="113"/>
      <c r="P91" s="115">
        <f t="shared" si="49"/>
        <v>0</v>
      </c>
      <c r="Q91" s="115">
        <f t="shared" si="50"/>
        <v>0</v>
      </c>
      <c r="R91" s="89">
        <f t="shared" si="51"/>
        <v>0</v>
      </c>
      <c r="S91" s="90">
        <f t="shared" si="52"/>
        <v>0</v>
      </c>
      <c r="T91" s="89">
        <f t="shared" si="53"/>
        <v>0</v>
      </c>
      <c r="U91" s="90">
        <f t="shared" si="54"/>
        <v>0</v>
      </c>
      <c r="V91" s="113"/>
      <c r="W91" s="113"/>
    </row>
    <row r="92" spans="1:23" x14ac:dyDescent="0.2">
      <c r="A92" s="91" t="s">
        <v>108</v>
      </c>
      <c r="B92" s="113"/>
      <c r="C92" s="113"/>
      <c r="D92" s="113"/>
      <c r="E92" s="113">
        <f t="shared" si="48"/>
        <v>0</v>
      </c>
      <c r="F92" s="113">
        <v>0</v>
      </c>
      <c r="G92" s="113">
        <v>0</v>
      </c>
      <c r="H92" s="113"/>
      <c r="I92" s="113"/>
      <c r="J92" s="113"/>
      <c r="K92" s="113"/>
      <c r="L92" s="113"/>
      <c r="M92" s="113"/>
      <c r="N92" s="113"/>
      <c r="O92" s="113"/>
      <c r="P92" s="115">
        <f t="shared" si="49"/>
        <v>0</v>
      </c>
      <c r="Q92" s="115">
        <f t="shared" si="50"/>
        <v>0</v>
      </c>
      <c r="R92" s="89">
        <f t="shared" si="51"/>
        <v>0</v>
      </c>
      <c r="S92" s="90">
        <f t="shared" si="52"/>
        <v>0</v>
      </c>
      <c r="T92" s="89">
        <f t="shared" si="53"/>
        <v>0</v>
      </c>
      <c r="U92" s="90">
        <f t="shared" si="54"/>
        <v>0</v>
      </c>
      <c r="V92" s="113"/>
      <c r="W92" s="113"/>
    </row>
    <row r="93" spans="1:23" x14ac:dyDescent="0.2">
      <c r="A93" s="91" t="s">
        <v>109</v>
      </c>
      <c r="B93" s="113"/>
      <c r="C93" s="113"/>
      <c r="D93" s="113"/>
      <c r="E93" s="113">
        <f t="shared" si="48"/>
        <v>0</v>
      </c>
      <c r="F93" s="113">
        <v>0</v>
      </c>
      <c r="G93" s="113">
        <v>0</v>
      </c>
      <c r="H93" s="113"/>
      <c r="I93" s="113"/>
      <c r="J93" s="113"/>
      <c r="K93" s="113"/>
      <c r="L93" s="113"/>
      <c r="M93" s="113"/>
      <c r="N93" s="113"/>
      <c r="O93" s="113"/>
      <c r="P93" s="115">
        <f t="shared" si="49"/>
        <v>0</v>
      </c>
      <c r="Q93" s="115">
        <f t="shared" si="50"/>
        <v>0</v>
      </c>
      <c r="R93" s="89">
        <f t="shared" si="51"/>
        <v>0</v>
      </c>
      <c r="S93" s="90">
        <f t="shared" si="52"/>
        <v>0</v>
      </c>
      <c r="T93" s="89">
        <f t="shared" si="53"/>
        <v>0</v>
      </c>
      <c r="U93" s="90">
        <f t="shared" si="54"/>
        <v>0</v>
      </c>
      <c r="V93" s="113"/>
      <c r="W93" s="113"/>
    </row>
    <row r="94" spans="1:23" x14ac:dyDescent="0.2">
      <c r="A94" s="16" t="s">
        <v>110</v>
      </c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  <c r="Q94" s="120"/>
      <c r="R94" s="17"/>
      <c r="S94" s="18"/>
      <c r="T94" s="17"/>
      <c r="U94" s="18"/>
      <c r="V94" s="119"/>
      <c r="W94" s="119"/>
    </row>
    <row r="95" spans="1:23" ht="22.5" hidden="1" x14ac:dyDescent="0.2">
      <c r="A95" s="19" t="s">
        <v>147</v>
      </c>
      <c r="B95" s="121">
        <f t="shared" ref="B95:I95" si="55">SUM(B96:B110)</f>
        <v>0</v>
      </c>
      <c r="C95" s="121">
        <f t="shared" si="55"/>
        <v>0</v>
      </c>
      <c r="D95" s="121">
        <f t="shared" si="55"/>
        <v>0</v>
      </c>
      <c r="E95" s="121">
        <f t="shared" si="55"/>
        <v>0</v>
      </c>
      <c r="F95" s="121">
        <f t="shared" si="55"/>
        <v>0</v>
      </c>
      <c r="G95" s="121">
        <f t="shared" si="55"/>
        <v>0</v>
      </c>
      <c r="H95" s="121">
        <f t="shared" si="55"/>
        <v>0</v>
      </c>
      <c r="I95" s="121">
        <f t="shared" si="55"/>
        <v>0</v>
      </c>
      <c r="J95" s="121">
        <f>SUM(J96:J110)</f>
        <v>0</v>
      </c>
      <c r="K95" s="121">
        <f>SUM(K96:K110)</f>
        <v>0</v>
      </c>
      <c r="L95" s="121">
        <f>SUM(L96:L110)</f>
        <v>0</v>
      </c>
      <c r="M95" s="122">
        <f>SUM(M96:M110)</f>
        <v>0</v>
      </c>
      <c r="N95" s="121"/>
      <c r="O95" s="122"/>
      <c r="P95" s="121"/>
      <c r="Q95" s="122"/>
      <c r="R95" s="20" t="str">
        <f t="shared" ref="R95:S110" si="56">IF(L95=0," ",(N95-L95)/L95)</f>
        <v xml:space="preserve"> </v>
      </c>
      <c r="S95" s="20" t="str">
        <f t="shared" si="56"/>
        <v xml:space="preserve"> </v>
      </c>
      <c r="T95" s="20" t="str">
        <f t="shared" ref="T95:T113" si="57">IF(E95=0," ",(P95/E95))</f>
        <v xml:space="preserve"> </v>
      </c>
      <c r="U95" s="21" t="str">
        <f t="shared" ref="U95:U113" si="58">IF(E95=0," ",(Q95/E95))</f>
        <v xml:space="preserve"> </v>
      </c>
      <c r="V95" s="121">
        <f>SUM(V96:V110)</f>
        <v>0</v>
      </c>
      <c r="W95" s="121">
        <f>SUM(W96:W110)</f>
        <v>0</v>
      </c>
    </row>
    <row r="96" spans="1:23" hidden="1" x14ac:dyDescent="0.2">
      <c r="A96" s="22"/>
      <c r="B96" s="123"/>
      <c r="C96" s="123"/>
      <c r="D96" s="123"/>
      <c r="E96" s="124">
        <f>SUM(B96:D96)</f>
        <v>0</v>
      </c>
      <c r="F96" s="123"/>
      <c r="G96" s="123"/>
      <c r="H96" s="123"/>
      <c r="I96" s="123"/>
      <c r="J96" s="123"/>
      <c r="K96" s="123"/>
      <c r="L96" s="123"/>
      <c r="M96" s="125"/>
      <c r="N96" s="123"/>
      <c r="O96" s="125"/>
      <c r="P96" s="123"/>
      <c r="Q96" s="125"/>
      <c r="R96" s="23" t="str">
        <f t="shared" si="56"/>
        <v xml:space="preserve"> </v>
      </c>
      <c r="S96" s="23" t="str">
        <f t="shared" si="56"/>
        <v xml:space="preserve"> </v>
      </c>
      <c r="T96" s="23" t="str">
        <f t="shared" si="57"/>
        <v xml:space="preserve"> </v>
      </c>
      <c r="U96" s="24" t="str">
        <f t="shared" si="58"/>
        <v xml:space="preserve"> </v>
      </c>
      <c r="V96" s="123"/>
      <c r="W96" s="123"/>
    </row>
    <row r="97" spans="1:23" hidden="1" x14ac:dyDescent="0.2">
      <c r="A97" s="22"/>
      <c r="B97" s="123"/>
      <c r="C97" s="123"/>
      <c r="D97" s="123"/>
      <c r="E97" s="124">
        <f t="shared" ref="E97:E110" si="59">SUM(B97:D97)</f>
        <v>0</v>
      </c>
      <c r="F97" s="123"/>
      <c r="G97" s="123"/>
      <c r="H97" s="123"/>
      <c r="I97" s="123"/>
      <c r="J97" s="123"/>
      <c r="K97" s="123"/>
      <c r="L97" s="123"/>
      <c r="M97" s="125"/>
      <c r="N97" s="123"/>
      <c r="O97" s="125"/>
      <c r="P97" s="123"/>
      <c r="Q97" s="125"/>
      <c r="R97" s="23" t="str">
        <f t="shared" si="56"/>
        <v xml:space="preserve"> </v>
      </c>
      <c r="S97" s="23" t="str">
        <f t="shared" si="56"/>
        <v xml:space="preserve"> </v>
      </c>
      <c r="T97" s="23" t="str">
        <f t="shared" si="57"/>
        <v xml:space="preserve"> </v>
      </c>
      <c r="U97" s="24" t="str">
        <f t="shared" si="58"/>
        <v xml:space="preserve"> </v>
      </c>
      <c r="V97" s="123"/>
      <c r="W97" s="123"/>
    </row>
    <row r="98" spans="1:23" hidden="1" x14ac:dyDescent="0.2">
      <c r="A98" s="22"/>
      <c r="B98" s="123"/>
      <c r="C98" s="123"/>
      <c r="D98" s="123"/>
      <c r="E98" s="124">
        <f t="shared" si="59"/>
        <v>0</v>
      </c>
      <c r="F98" s="123"/>
      <c r="G98" s="123"/>
      <c r="H98" s="123"/>
      <c r="I98" s="123"/>
      <c r="J98" s="123"/>
      <c r="K98" s="123"/>
      <c r="L98" s="123"/>
      <c r="M98" s="125"/>
      <c r="N98" s="123"/>
      <c r="O98" s="125"/>
      <c r="P98" s="123"/>
      <c r="Q98" s="125"/>
      <c r="R98" s="23" t="str">
        <f t="shared" si="56"/>
        <v xml:space="preserve"> </v>
      </c>
      <c r="S98" s="23" t="str">
        <f t="shared" si="56"/>
        <v xml:space="preserve"> </v>
      </c>
      <c r="T98" s="23" t="str">
        <f t="shared" si="57"/>
        <v xml:space="preserve"> </v>
      </c>
      <c r="U98" s="24" t="str">
        <f t="shared" si="58"/>
        <v xml:space="preserve"> </v>
      </c>
      <c r="V98" s="123"/>
      <c r="W98" s="123"/>
    </row>
    <row r="99" spans="1:23" hidden="1" x14ac:dyDescent="0.2">
      <c r="A99" s="22"/>
      <c r="B99" s="123"/>
      <c r="C99" s="123"/>
      <c r="D99" s="123"/>
      <c r="E99" s="124">
        <f t="shared" si="59"/>
        <v>0</v>
      </c>
      <c r="F99" s="123"/>
      <c r="G99" s="123"/>
      <c r="H99" s="123"/>
      <c r="I99" s="123"/>
      <c r="J99" s="123"/>
      <c r="K99" s="123"/>
      <c r="L99" s="123"/>
      <c r="M99" s="125"/>
      <c r="N99" s="123"/>
      <c r="O99" s="125"/>
      <c r="P99" s="123"/>
      <c r="Q99" s="125"/>
      <c r="R99" s="23" t="str">
        <f t="shared" si="56"/>
        <v xml:space="preserve"> </v>
      </c>
      <c r="S99" s="23" t="str">
        <f t="shared" si="56"/>
        <v xml:space="preserve"> </v>
      </c>
      <c r="T99" s="23" t="str">
        <f t="shared" si="57"/>
        <v xml:space="preserve"> </v>
      </c>
      <c r="U99" s="24" t="str">
        <f t="shared" si="58"/>
        <v xml:space="preserve"> </v>
      </c>
      <c r="V99" s="123"/>
      <c r="W99" s="123"/>
    </row>
    <row r="100" spans="1:23" hidden="1" x14ac:dyDescent="0.2">
      <c r="A100" s="22"/>
      <c r="B100" s="123"/>
      <c r="C100" s="123"/>
      <c r="D100" s="123"/>
      <c r="E100" s="124">
        <f t="shared" si="59"/>
        <v>0</v>
      </c>
      <c r="F100" s="123"/>
      <c r="G100" s="123"/>
      <c r="H100" s="123"/>
      <c r="I100" s="123"/>
      <c r="J100" s="123"/>
      <c r="K100" s="123"/>
      <c r="L100" s="123"/>
      <c r="M100" s="125"/>
      <c r="N100" s="123"/>
      <c r="O100" s="125"/>
      <c r="P100" s="123"/>
      <c r="Q100" s="125"/>
      <c r="R100" s="23" t="str">
        <f t="shared" si="56"/>
        <v xml:space="preserve"> </v>
      </c>
      <c r="S100" s="23" t="str">
        <f t="shared" si="56"/>
        <v xml:space="preserve"> </v>
      </c>
      <c r="T100" s="23" t="str">
        <f t="shared" si="57"/>
        <v xml:space="preserve"> </v>
      </c>
      <c r="U100" s="24" t="str">
        <f t="shared" si="58"/>
        <v xml:space="preserve"> </v>
      </c>
      <c r="V100" s="123"/>
      <c r="W100" s="123"/>
    </row>
    <row r="101" spans="1:23" hidden="1" x14ac:dyDescent="0.2">
      <c r="A101" s="22"/>
      <c r="B101" s="123"/>
      <c r="C101" s="123"/>
      <c r="D101" s="123"/>
      <c r="E101" s="124">
        <f t="shared" si="59"/>
        <v>0</v>
      </c>
      <c r="F101" s="123"/>
      <c r="G101" s="123"/>
      <c r="H101" s="123"/>
      <c r="I101" s="123"/>
      <c r="J101" s="123"/>
      <c r="K101" s="123"/>
      <c r="L101" s="123"/>
      <c r="M101" s="125"/>
      <c r="N101" s="123"/>
      <c r="O101" s="125"/>
      <c r="P101" s="123"/>
      <c r="Q101" s="125"/>
      <c r="R101" s="23" t="str">
        <f t="shared" si="56"/>
        <v xml:space="preserve"> </v>
      </c>
      <c r="S101" s="23" t="str">
        <f t="shared" si="56"/>
        <v xml:space="preserve"> </v>
      </c>
      <c r="T101" s="23" t="str">
        <f t="shared" si="57"/>
        <v xml:space="preserve"> </v>
      </c>
      <c r="U101" s="24" t="str">
        <f t="shared" si="58"/>
        <v xml:space="preserve"> </v>
      </c>
      <c r="V101" s="123"/>
      <c r="W101" s="123"/>
    </row>
    <row r="102" spans="1:23" hidden="1" x14ac:dyDescent="0.2">
      <c r="A102" s="22"/>
      <c r="B102" s="123"/>
      <c r="C102" s="123"/>
      <c r="D102" s="123"/>
      <c r="E102" s="124">
        <f t="shared" si="59"/>
        <v>0</v>
      </c>
      <c r="F102" s="123"/>
      <c r="G102" s="123"/>
      <c r="H102" s="123"/>
      <c r="I102" s="123"/>
      <c r="J102" s="123"/>
      <c r="K102" s="123"/>
      <c r="L102" s="123"/>
      <c r="M102" s="125"/>
      <c r="N102" s="123"/>
      <c r="O102" s="125"/>
      <c r="P102" s="123"/>
      <c r="Q102" s="125"/>
      <c r="R102" s="23" t="str">
        <f t="shared" si="56"/>
        <v xml:space="preserve"> </v>
      </c>
      <c r="S102" s="23" t="str">
        <f t="shared" si="56"/>
        <v xml:space="preserve"> </v>
      </c>
      <c r="T102" s="23" t="str">
        <f t="shared" si="57"/>
        <v xml:space="preserve"> </v>
      </c>
      <c r="U102" s="24" t="str">
        <f t="shared" si="58"/>
        <v xml:space="preserve"> </v>
      </c>
      <c r="V102" s="123"/>
      <c r="W102" s="123"/>
    </row>
    <row r="103" spans="1:23" hidden="1" x14ac:dyDescent="0.2">
      <c r="A103" s="22"/>
      <c r="B103" s="123"/>
      <c r="C103" s="123"/>
      <c r="D103" s="123"/>
      <c r="E103" s="124">
        <f t="shared" si="59"/>
        <v>0</v>
      </c>
      <c r="F103" s="123"/>
      <c r="G103" s="123"/>
      <c r="H103" s="123"/>
      <c r="I103" s="123"/>
      <c r="J103" s="123"/>
      <c r="K103" s="123"/>
      <c r="L103" s="123"/>
      <c r="M103" s="125"/>
      <c r="N103" s="123"/>
      <c r="O103" s="125"/>
      <c r="P103" s="123"/>
      <c r="Q103" s="125"/>
      <c r="R103" s="23" t="str">
        <f t="shared" si="56"/>
        <v xml:space="preserve"> </v>
      </c>
      <c r="S103" s="23" t="str">
        <f t="shared" si="56"/>
        <v xml:space="preserve"> </v>
      </c>
      <c r="T103" s="23" t="str">
        <f t="shared" si="57"/>
        <v xml:space="preserve"> </v>
      </c>
      <c r="U103" s="24" t="str">
        <f t="shared" si="58"/>
        <v xml:space="preserve"> </v>
      </c>
      <c r="V103" s="123"/>
      <c r="W103" s="123"/>
    </row>
    <row r="104" spans="1:23" hidden="1" x14ac:dyDescent="0.2">
      <c r="A104" s="22"/>
      <c r="B104" s="123"/>
      <c r="C104" s="123"/>
      <c r="D104" s="123"/>
      <c r="E104" s="124">
        <f t="shared" si="59"/>
        <v>0</v>
      </c>
      <c r="F104" s="123"/>
      <c r="G104" s="123"/>
      <c r="H104" s="123"/>
      <c r="I104" s="123"/>
      <c r="J104" s="123"/>
      <c r="K104" s="123"/>
      <c r="L104" s="123"/>
      <c r="M104" s="125"/>
      <c r="N104" s="123"/>
      <c r="O104" s="125"/>
      <c r="P104" s="123"/>
      <c r="Q104" s="125"/>
      <c r="R104" s="23" t="str">
        <f t="shared" si="56"/>
        <v xml:space="preserve"> </v>
      </c>
      <c r="S104" s="23" t="str">
        <f t="shared" si="56"/>
        <v xml:space="preserve"> </v>
      </c>
      <c r="T104" s="23" t="str">
        <f t="shared" si="57"/>
        <v xml:space="preserve"> </v>
      </c>
      <c r="U104" s="24" t="str">
        <f t="shared" si="58"/>
        <v xml:space="preserve"> </v>
      </c>
      <c r="V104" s="123"/>
      <c r="W104" s="123"/>
    </row>
    <row r="105" spans="1:23" hidden="1" x14ac:dyDescent="0.2">
      <c r="A105" s="22"/>
      <c r="B105" s="123"/>
      <c r="C105" s="123"/>
      <c r="D105" s="123"/>
      <c r="E105" s="124">
        <f t="shared" si="59"/>
        <v>0</v>
      </c>
      <c r="F105" s="123"/>
      <c r="G105" s="123"/>
      <c r="H105" s="123"/>
      <c r="I105" s="123"/>
      <c r="J105" s="123"/>
      <c r="K105" s="123"/>
      <c r="L105" s="123"/>
      <c r="M105" s="125"/>
      <c r="N105" s="123"/>
      <c r="O105" s="125"/>
      <c r="P105" s="123"/>
      <c r="Q105" s="125"/>
      <c r="R105" s="23" t="str">
        <f t="shared" si="56"/>
        <v xml:space="preserve"> </v>
      </c>
      <c r="S105" s="23" t="str">
        <f t="shared" si="56"/>
        <v xml:space="preserve"> </v>
      </c>
      <c r="T105" s="23" t="str">
        <f t="shared" si="57"/>
        <v xml:space="preserve"> </v>
      </c>
      <c r="U105" s="24" t="str">
        <f t="shared" si="58"/>
        <v xml:space="preserve"> </v>
      </c>
      <c r="V105" s="123"/>
      <c r="W105" s="123"/>
    </row>
    <row r="106" spans="1:23" hidden="1" x14ac:dyDescent="0.2">
      <c r="A106" s="22"/>
      <c r="B106" s="123"/>
      <c r="C106" s="123"/>
      <c r="D106" s="123"/>
      <c r="E106" s="124">
        <f t="shared" si="59"/>
        <v>0</v>
      </c>
      <c r="F106" s="123"/>
      <c r="G106" s="123"/>
      <c r="H106" s="123"/>
      <c r="I106" s="123"/>
      <c r="J106" s="123"/>
      <c r="K106" s="123"/>
      <c r="L106" s="123"/>
      <c r="M106" s="125"/>
      <c r="N106" s="123"/>
      <c r="O106" s="125"/>
      <c r="P106" s="123"/>
      <c r="Q106" s="125"/>
      <c r="R106" s="23" t="str">
        <f t="shared" si="56"/>
        <v xml:space="preserve"> </v>
      </c>
      <c r="S106" s="23" t="str">
        <f t="shared" si="56"/>
        <v xml:space="preserve"> </v>
      </c>
      <c r="T106" s="23" t="str">
        <f t="shared" si="57"/>
        <v xml:space="preserve"> </v>
      </c>
      <c r="U106" s="24" t="str">
        <f t="shared" si="58"/>
        <v xml:space="preserve"> </v>
      </c>
      <c r="V106" s="123"/>
      <c r="W106" s="123"/>
    </row>
    <row r="107" spans="1:23" hidden="1" x14ac:dyDescent="0.2">
      <c r="A107" s="22"/>
      <c r="B107" s="123"/>
      <c r="C107" s="123"/>
      <c r="D107" s="123"/>
      <c r="E107" s="124">
        <f t="shared" si="59"/>
        <v>0</v>
      </c>
      <c r="F107" s="123"/>
      <c r="G107" s="123"/>
      <c r="H107" s="123"/>
      <c r="I107" s="123"/>
      <c r="J107" s="123"/>
      <c r="K107" s="123"/>
      <c r="L107" s="123"/>
      <c r="M107" s="125"/>
      <c r="N107" s="123"/>
      <c r="O107" s="125"/>
      <c r="P107" s="123"/>
      <c r="Q107" s="125"/>
      <c r="R107" s="23" t="str">
        <f t="shared" si="56"/>
        <v xml:space="preserve"> </v>
      </c>
      <c r="S107" s="23" t="str">
        <f t="shared" si="56"/>
        <v xml:space="preserve"> </v>
      </c>
      <c r="T107" s="23" t="str">
        <f t="shared" si="57"/>
        <v xml:space="preserve"> </v>
      </c>
      <c r="U107" s="24" t="str">
        <f t="shared" si="58"/>
        <v xml:space="preserve"> </v>
      </c>
      <c r="V107" s="123"/>
      <c r="W107" s="123"/>
    </row>
    <row r="108" spans="1:23" hidden="1" x14ac:dyDescent="0.2">
      <c r="A108" s="22"/>
      <c r="B108" s="123"/>
      <c r="C108" s="123"/>
      <c r="D108" s="123"/>
      <c r="E108" s="124">
        <f t="shared" si="59"/>
        <v>0</v>
      </c>
      <c r="F108" s="123"/>
      <c r="G108" s="123"/>
      <c r="H108" s="125"/>
      <c r="I108" s="123"/>
      <c r="J108" s="125"/>
      <c r="K108" s="123"/>
      <c r="L108" s="125"/>
      <c r="M108" s="125"/>
      <c r="N108" s="125"/>
      <c r="O108" s="125"/>
      <c r="P108" s="125"/>
      <c r="Q108" s="125"/>
      <c r="R108" s="23" t="str">
        <f t="shared" si="56"/>
        <v xml:space="preserve"> </v>
      </c>
      <c r="S108" s="23" t="str">
        <f t="shared" si="56"/>
        <v xml:space="preserve"> </v>
      </c>
      <c r="T108" s="23" t="str">
        <f t="shared" si="57"/>
        <v xml:space="preserve"> </v>
      </c>
      <c r="U108" s="24" t="str">
        <f t="shared" si="58"/>
        <v xml:space="preserve"> </v>
      </c>
      <c r="V108" s="123"/>
      <c r="W108" s="123"/>
    </row>
    <row r="109" spans="1:23" hidden="1" x14ac:dyDescent="0.2">
      <c r="A109" s="22"/>
      <c r="B109" s="123"/>
      <c r="C109" s="123"/>
      <c r="D109" s="123"/>
      <c r="E109" s="124">
        <f t="shared" si="59"/>
        <v>0</v>
      </c>
      <c r="F109" s="123"/>
      <c r="G109" s="123"/>
      <c r="H109" s="125"/>
      <c r="I109" s="123"/>
      <c r="J109" s="125"/>
      <c r="K109" s="123"/>
      <c r="L109" s="125"/>
      <c r="M109" s="125"/>
      <c r="N109" s="125"/>
      <c r="O109" s="125"/>
      <c r="P109" s="125"/>
      <c r="Q109" s="125"/>
      <c r="R109" s="23" t="str">
        <f t="shared" si="56"/>
        <v xml:space="preserve"> </v>
      </c>
      <c r="S109" s="23" t="str">
        <f t="shared" si="56"/>
        <v xml:space="preserve"> </v>
      </c>
      <c r="T109" s="23" t="str">
        <f t="shared" si="57"/>
        <v xml:space="preserve"> </v>
      </c>
      <c r="U109" s="24" t="str">
        <f t="shared" si="58"/>
        <v xml:space="preserve"> </v>
      </c>
      <c r="V109" s="123"/>
      <c r="W109" s="123"/>
    </row>
    <row r="110" spans="1:23" hidden="1" x14ac:dyDescent="0.2">
      <c r="A110" s="22"/>
      <c r="B110" s="123"/>
      <c r="C110" s="123"/>
      <c r="D110" s="123"/>
      <c r="E110" s="124">
        <f t="shared" si="59"/>
        <v>0</v>
      </c>
      <c r="F110" s="123"/>
      <c r="G110" s="123"/>
      <c r="H110" s="125"/>
      <c r="I110" s="123"/>
      <c r="J110" s="125"/>
      <c r="K110" s="123"/>
      <c r="L110" s="125"/>
      <c r="M110" s="125"/>
      <c r="N110" s="125"/>
      <c r="O110" s="125"/>
      <c r="P110" s="125"/>
      <c r="Q110" s="125"/>
      <c r="R110" s="23" t="str">
        <f t="shared" si="56"/>
        <v xml:space="preserve"> </v>
      </c>
      <c r="S110" s="23" t="str">
        <f t="shared" si="56"/>
        <v xml:space="preserve"> </v>
      </c>
      <c r="T110" s="23" t="str">
        <f t="shared" si="57"/>
        <v xml:space="preserve"> </v>
      </c>
      <c r="U110" s="24" t="str">
        <f t="shared" si="58"/>
        <v xml:space="preserve"> </v>
      </c>
      <c r="V110" s="123"/>
      <c r="W110" s="123"/>
    </row>
    <row r="111" spans="1:23" hidden="1" x14ac:dyDescent="0.2">
      <c r="A111" s="25"/>
      <c r="B111" s="126"/>
      <c r="C111" s="127"/>
      <c r="D111" s="127"/>
      <c r="E111" s="127"/>
      <c r="F111" s="126"/>
      <c r="G111" s="127"/>
      <c r="H111" s="126"/>
      <c r="I111" s="127"/>
      <c r="J111" s="126"/>
      <c r="K111" s="127"/>
      <c r="L111" s="126"/>
      <c r="M111" s="126"/>
      <c r="N111" s="126"/>
      <c r="O111" s="126"/>
      <c r="P111" s="126"/>
      <c r="Q111" s="126"/>
      <c r="R111" s="20" t="str">
        <f t="shared" ref="R111:S113" si="60">IF(L111=0," ",(N111-L111)/L111)</f>
        <v xml:space="preserve"> </v>
      </c>
      <c r="S111" s="21" t="str">
        <f t="shared" si="60"/>
        <v xml:space="preserve"> </v>
      </c>
      <c r="T111" s="20" t="str">
        <f t="shared" si="57"/>
        <v xml:space="preserve"> </v>
      </c>
      <c r="U111" s="21" t="str">
        <f t="shared" si="58"/>
        <v xml:space="preserve"> </v>
      </c>
      <c r="V111" s="126"/>
      <c r="W111" s="127"/>
    </row>
    <row r="112" spans="1:23" hidden="1" x14ac:dyDescent="0.2">
      <c r="A112" s="25" t="s">
        <v>87</v>
      </c>
      <c r="B112" s="126" t="e">
        <f t="shared" ref="B112:Q112" si="61">B95+B85</f>
        <v>#VALUE!</v>
      </c>
      <c r="C112" s="126">
        <f t="shared" si="61"/>
        <v>0</v>
      </c>
      <c r="D112" s="126">
        <f t="shared" si="61"/>
        <v>0</v>
      </c>
      <c r="E112" s="126">
        <f t="shared" si="61"/>
        <v>0</v>
      </c>
      <c r="F112" s="126">
        <f t="shared" si="61"/>
        <v>0</v>
      </c>
      <c r="G112" s="126">
        <f t="shared" si="61"/>
        <v>0</v>
      </c>
      <c r="H112" s="126">
        <f t="shared" si="61"/>
        <v>0</v>
      </c>
      <c r="I112" s="126">
        <f t="shared" si="61"/>
        <v>0</v>
      </c>
      <c r="J112" s="126">
        <f t="shared" si="61"/>
        <v>0</v>
      </c>
      <c r="K112" s="126">
        <f t="shared" si="61"/>
        <v>0</v>
      </c>
      <c r="L112" s="126">
        <f t="shared" si="61"/>
        <v>0</v>
      </c>
      <c r="M112" s="126">
        <f t="shared" si="61"/>
        <v>0</v>
      </c>
      <c r="N112" s="126">
        <f t="shared" si="61"/>
        <v>0</v>
      </c>
      <c r="O112" s="126">
        <f t="shared" si="61"/>
        <v>0</v>
      </c>
      <c r="P112" s="126">
        <f t="shared" si="61"/>
        <v>0</v>
      </c>
      <c r="Q112" s="126">
        <f t="shared" si="61"/>
        <v>0</v>
      </c>
      <c r="R112" s="20" t="str">
        <f t="shared" si="60"/>
        <v xml:space="preserve"> </v>
      </c>
      <c r="S112" s="21" t="str">
        <f t="shared" si="60"/>
        <v xml:space="preserve"> </v>
      </c>
      <c r="T112" s="20" t="str">
        <f t="shared" si="57"/>
        <v xml:space="preserve"> </v>
      </c>
      <c r="U112" s="21" t="str">
        <f t="shared" si="58"/>
        <v xml:space="preserve"> </v>
      </c>
      <c r="V112" s="126">
        <f>V95+V85</f>
        <v>0</v>
      </c>
      <c r="W112" s="126">
        <f>W95+W85</f>
        <v>0</v>
      </c>
    </row>
    <row r="113" spans="1:23" hidden="1" x14ac:dyDescent="0.2">
      <c r="A113" s="26" t="s">
        <v>148</v>
      </c>
      <c r="B113" s="128" t="str">
        <f>B85</f>
        <v/>
      </c>
      <c r="C113" s="128">
        <f t="shared" ref="C113:Q113" si="62">C85</f>
        <v>0</v>
      </c>
      <c r="D113" s="128">
        <f t="shared" si="62"/>
        <v>0</v>
      </c>
      <c r="E113" s="128">
        <f t="shared" si="62"/>
        <v>0</v>
      </c>
      <c r="F113" s="128">
        <f t="shared" si="62"/>
        <v>0</v>
      </c>
      <c r="G113" s="128">
        <f t="shared" si="62"/>
        <v>0</v>
      </c>
      <c r="H113" s="128">
        <f t="shared" si="62"/>
        <v>0</v>
      </c>
      <c r="I113" s="128">
        <f t="shared" si="62"/>
        <v>0</v>
      </c>
      <c r="J113" s="128">
        <f t="shared" si="62"/>
        <v>0</v>
      </c>
      <c r="K113" s="128">
        <f t="shared" si="62"/>
        <v>0</v>
      </c>
      <c r="L113" s="128">
        <f t="shared" si="62"/>
        <v>0</v>
      </c>
      <c r="M113" s="128">
        <f t="shared" si="62"/>
        <v>0</v>
      </c>
      <c r="N113" s="128">
        <f t="shared" si="62"/>
        <v>0</v>
      </c>
      <c r="O113" s="128">
        <f t="shared" si="62"/>
        <v>0</v>
      </c>
      <c r="P113" s="128">
        <f t="shared" si="62"/>
        <v>0</v>
      </c>
      <c r="Q113" s="128">
        <f t="shared" si="62"/>
        <v>0</v>
      </c>
      <c r="R113" s="20" t="str">
        <f t="shared" si="60"/>
        <v xml:space="preserve"> </v>
      </c>
      <c r="S113" s="21" t="str">
        <f t="shared" si="60"/>
        <v xml:space="preserve"> </v>
      </c>
      <c r="T113" s="20" t="str">
        <f t="shared" si="57"/>
        <v xml:space="preserve"> </v>
      </c>
      <c r="U113" s="21" t="str">
        <f t="shared" si="58"/>
        <v xml:space="preserve"> </v>
      </c>
      <c r="V113" s="128">
        <f>V85</f>
        <v>0</v>
      </c>
      <c r="W113" s="128">
        <f>W85</f>
        <v>0</v>
      </c>
    </row>
    <row r="114" spans="1:23" x14ac:dyDescent="0.2">
      <c r="A114" s="27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28"/>
      <c r="S114" s="28"/>
      <c r="T114" s="28"/>
      <c r="U114" s="28"/>
      <c r="V114" s="129"/>
      <c r="W114" s="129"/>
    </row>
    <row r="115" spans="1:23" x14ac:dyDescent="0.2">
      <c r="A115" s="29" t="s">
        <v>149</v>
      </c>
    </row>
    <row r="116" spans="1:23" x14ac:dyDescent="0.2">
      <c r="A116" s="29" t="s">
        <v>150</v>
      </c>
    </row>
    <row r="117" spans="1:23" x14ac:dyDescent="0.2">
      <c r="A117" s="29" t="s">
        <v>151</v>
      </c>
      <c r="B117" s="30"/>
      <c r="C117" s="30"/>
      <c r="D117" s="30"/>
      <c r="E117" s="30"/>
      <c r="F117" s="30"/>
      <c r="H117" s="30"/>
      <c r="I117" s="30"/>
      <c r="J117" s="30"/>
      <c r="K117" s="30"/>
      <c r="V117" s="30"/>
    </row>
    <row r="118" spans="1:23" x14ac:dyDescent="0.2">
      <c r="A118" s="29" t="s">
        <v>152</v>
      </c>
      <c r="B118" s="30"/>
      <c r="C118" s="30"/>
      <c r="D118" s="30"/>
      <c r="E118" s="30"/>
      <c r="F118" s="30"/>
      <c r="H118" s="30"/>
      <c r="I118" s="30"/>
      <c r="J118" s="30"/>
      <c r="K118" s="30"/>
      <c r="V118" s="30"/>
    </row>
    <row r="119" spans="1:23" x14ac:dyDescent="0.2">
      <c r="A119" s="29" t="s">
        <v>153</v>
      </c>
      <c r="B119" s="30"/>
      <c r="C119" s="30"/>
      <c r="D119" s="30"/>
      <c r="E119" s="30"/>
      <c r="F119" s="30"/>
      <c r="H119" s="30"/>
      <c r="I119" s="30"/>
      <c r="J119" s="30"/>
      <c r="K119" s="30"/>
      <c r="V119" s="30"/>
    </row>
    <row r="120" spans="1:23" x14ac:dyDescent="0.2">
      <c r="A120" s="29" t="s">
        <v>154</v>
      </c>
    </row>
    <row r="123" spans="1:23" x14ac:dyDescent="0.2">
      <c r="A123" s="30"/>
      <c r="G123" s="30"/>
      <c r="W123" s="30"/>
    </row>
    <row r="124" spans="1:23" x14ac:dyDescent="0.2">
      <c r="A124" s="30"/>
      <c r="G124" s="30"/>
      <c r="W124" s="30"/>
    </row>
    <row r="125" spans="1:23" x14ac:dyDescent="0.2">
      <c r="A125" s="30"/>
      <c r="G125" s="30"/>
      <c r="W125" s="30"/>
    </row>
  </sheetData>
  <sheetProtection algorithmName="SHA-512" hashValue="RnoH1TvIwSPT72aFdnSAZ5wYreLO4FPGPbjwUg0e57xzNRDvhoAeOWRZvaGu6ohlJTUmuCel0Y+If098xAXOmQ==" saltValue="uPKhYmljNGIVVjeGBMQvdQ==" spinCount="100000" sheet="1" objects="1" scenarios="1"/>
  <mergeCells count="18">
    <mergeCell ref="A1:U1"/>
    <mergeCell ref="A2:U2"/>
    <mergeCell ref="A3:U3"/>
    <mergeCell ref="A4:U4"/>
    <mergeCell ref="A5:U5"/>
    <mergeCell ref="F6:G6"/>
    <mergeCell ref="H6:I6"/>
    <mergeCell ref="J6:K6"/>
    <mergeCell ref="L6:M6"/>
    <mergeCell ref="N6:O6"/>
    <mergeCell ref="P74:Q74"/>
    <mergeCell ref="R74:S74"/>
    <mergeCell ref="T74:U74"/>
    <mergeCell ref="V74:W74"/>
    <mergeCell ref="P6:Q6"/>
    <mergeCell ref="R6:S6"/>
    <mergeCell ref="T6:U6"/>
    <mergeCell ref="V6:W6"/>
  </mergeCells>
  <printOptions horizontalCentered="1"/>
  <pageMargins left="0.5" right="0.25" top="0.5" bottom="0.5" header="0.5" footer="0.5"/>
  <pageSetup paperSize="9" orientation="landscape" r:id="rId1"/>
  <rowBreaks count="2" manualBreakCount="2">
    <brk id="73" max="16383" man="1"/>
    <brk id="95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F0B15BDE1AF5247A2C08C59CF169AFC" ma:contentTypeVersion="" ma:contentTypeDescription="Create a new document." ma:contentTypeScope="" ma:versionID="363d5c93a3038518048110f357a637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c9f2915bc449c9eb1438cf294b3051d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B9F7624-9104-423E-B5B9-CB5D9A3ACEA9}"/>
</file>

<file path=customXml/itemProps2.xml><?xml version="1.0" encoding="utf-8"?>
<ds:datastoreItem xmlns:ds="http://schemas.openxmlformats.org/officeDocument/2006/customXml" ds:itemID="{2BB2D6B6-5C0C-4463-A126-16917417CF55}"/>
</file>

<file path=customXml/itemProps3.xml><?xml version="1.0" encoding="utf-8"?>
<ds:datastoreItem xmlns:ds="http://schemas.openxmlformats.org/officeDocument/2006/customXml" ds:itemID="{5992C70E-5ADB-48D1-B150-379AC3C479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31</vt:i4>
      </vt:variant>
    </vt:vector>
  </HeadingPairs>
  <TitlesOfParts>
    <vt:vector size="62" baseType="lpstr">
      <vt:lpstr>Summary</vt:lpstr>
      <vt:lpstr>CPT</vt:lpstr>
      <vt:lpstr>DC1</vt:lpstr>
      <vt:lpstr>DC2</vt:lpstr>
      <vt:lpstr>DC3</vt:lpstr>
      <vt:lpstr>DC4</vt:lpstr>
      <vt:lpstr>DC5</vt:lpstr>
      <vt:lpstr>WC011</vt:lpstr>
      <vt:lpstr>WC012</vt:lpstr>
      <vt:lpstr>WC013</vt:lpstr>
      <vt:lpstr>WC014</vt:lpstr>
      <vt:lpstr>WC015</vt:lpstr>
      <vt:lpstr>WC022</vt:lpstr>
      <vt:lpstr>WC023</vt:lpstr>
      <vt:lpstr>WC024</vt:lpstr>
      <vt:lpstr>WC025</vt:lpstr>
      <vt:lpstr>WC026</vt:lpstr>
      <vt:lpstr>WC031</vt:lpstr>
      <vt:lpstr>WC032</vt:lpstr>
      <vt:lpstr>WC033</vt:lpstr>
      <vt:lpstr>WC034</vt:lpstr>
      <vt:lpstr>WC041</vt:lpstr>
      <vt:lpstr>WC042</vt:lpstr>
      <vt:lpstr>WC043</vt:lpstr>
      <vt:lpstr>WC044</vt:lpstr>
      <vt:lpstr>WC045</vt:lpstr>
      <vt:lpstr>WC047</vt:lpstr>
      <vt:lpstr>WC048</vt:lpstr>
      <vt:lpstr>WC051</vt:lpstr>
      <vt:lpstr>WC052</vt:lpstr>
      <vt:lpstr>WC053</vt:lpstr>
      <vt:lpstr>CPT!Print_Area</vt:lpstr>
      <vt:lpstr>'DC1'!Print_Area</vt:lpstr>
      <vt:lpstr>'DC2'!Print_Area</vt:lpstr>
      <vt:lpstr>'DC3'!Print_Area</vt:lpstr>
      <vt:lpstr>'DC4'!Print_Area</vt:lpstr>
      <vt:lpstr>'DC5'!Print_Area</vt:lpstr>
      <vt:lpstr>Summary!Print_Area</vt:lpstr>
      <vt:lpstr>'WC011'!Print_Area</vt:lpstr>
      <vt:lpstr>'WC012'!Print_Area</vt:lpstr>
      <vt:lpstr>'WC013'!Print_Area</vt:lpstr>
      <vt:lpstr>'WC014'!Print_Area</vt:lpstr>
      <vt:lpstr>'WC015'!Print_Area</vt:lpstr>
      <vt:lpstr>'WC022'!Print_Area</vt:lpstr>
      <vt:lpstr>'WC023'!Print_Area</vt:lpstr>
      <vt:lpstr>'WC024'!Print_Area</vt:lpstr>
      <vt:lpstr>'WC025'!Print_Area</vt:lpstr>
      <vt:lpstr>'WC026'!Print_Area</vt:lpstr>
      <vt:lpstr>'WC031'!Print_Area</vt:lpstr>
      <vt:lpstr>'WC032'!Print_Area</vt:lpstr>
      <vt:lpstr>'WC033'!Print_Area</vt:lpstr>
      <vt:lpstr>'WC034'!Print_Area</vt:lpstr>
      <vt:lpstr>'WC041'!Print_Area</vt:lpstr>
      <vt:lpstr>'WC042'!Print_Area</vt:lpstr>
      <vt:lpstr>'WC043'!Print_Area</vt:lpstr>
      <vt:lpstr>'WC044'!Print_Area</vt:lpstr>
      <vt:lpstr>'WC045'!Print_Area</vt:lpstr>
      <vt:lpstr>'WC047'!Print_Area</vt:lpstr>
      <vt:lpstr>'WC048'!Print_Area</vt:lpstr>
      <vt:lpstr>'WC051'!Print_Area</vt:lpstr>
      <vt:lpstr>'WC052'!Print_Area</vt:lpstr>
      <vt:lpstr>'WC053'!Print_Area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2023-11-01T11:00:21Z</dcterms:created>
  <dcterms:modified xsi:type="dcterms:W3CDTF">2023-11-01T11:03:54Z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0x0101003F0B15BDE1AF5247A2C08C59CF169AFC</vt:lpwstr>
  </property>
</Properties>
</file>