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21BDAE3D-28B4-49F6-B451-5B450335C57A}" xr6:coauthVersionLast="47" xr6:coauthVersionMax="47" xr10:uidLastSave="{00000000-0000-0000-0000-000000000000}"/>
  <bookViews>
    <workbookView xWindow="31170" yWindow="3570" windowWidth="21600" windowHeight="11385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W45" i="12"/>
  <c r="V45" i="12"/>
  <c r="S45" i="12"/>
  <c r="R45" i="12"/>
  <c r="O45" i="12"/>
  <c r="N45" i="12"/>
  <c r="K45" i="12"/>
  <c r="J45" i="12"/>
  <c r="H45" i="12"/>
  <c r="G45" i="12"/>
  <c r="F45" i="12"/>
  <c r="E45" i="12"/>
  <c r="D45" i="12"/>
  <c r="AI44" i="12"/>
  <c r="AH44" i="12"/>
  <c r="AG44" i="12"/>
  <c r="AJ44" i="12" s="1"/>
  <c r="AE44" i="12"/>
  <c r="AD44" i="12"/>
  <c r="AF44" i="12" s="1"/>
  <c r="W44" i="12"/>
  <c r="V44" i="12"/>
  <c r="X44" i="12" s="1"/>
  <c r="S44" i="12"/>
  <c r="R44" i="12"/>
  <c r="O44" i="12"/>
  <c r="N44" i="12"/>
  <c r="P44" i="12" s="1"/>
  <c r="K44" i="12"/>
  <c r="AA44" i="12" s="1"/>
  <c r="J44" i="12"/>
  <c r="L44" i="12" s="1"/>
  <c r="H44" i="12"/>
  <c r="G44" i="12"/>
  <c r="E44" i="12"/>
  <c r="D44" i="12"/>
  <c r="F44" i="12" s="1"/>
  <c r="AJ43" i="12"/>
  <c r="AF43" i="12"/>
  <c r="AK43" i="12" s="1"/>
  <c r="AA43" i="12"/>
  <c r="Z43" i="12"/>
  <c r="AB43" i="12" s="1"/>
  <c r="AC43" i="12" s="1"/>
  <c r="X43" i="12"/>
  <c r="T43" i="12"/>
  <c r="P43" i="12"/>
  <c r="Q43" i="12" s="1"/>
  <c r="L43" i="12"/>
  <c r="I43" i="12"/>
  <c r="Y43" i="12" s="1"/>
  <c r="F43" i="12"/>
  <c r="M43" i="12" s="1"/>
  <c r="AJ42" i="12"/>
  <c r="AF42" i="12"/>
  <c r="AA42" i="12"/>
  <c r="Z42" i="12"/>
  <c r="X42" i="12"/>
  <c r="T42" i="12"/>
  <c r="P42" i="12"/>
  <c r="L42" i="12"/>
  <c r="I42" i="12"/>
  <c r="F42" i="12"/>
  <c r="AJ41" i="12"/>
  <c r="AF41" i="12"/>
  <c r="AK41" i="12" s="1"/>
  <c r="AA41" i="12"/>
  <c r="Z41" i="12"/>
  <c r="AB41" i="12" s="1"/>
  <c r="X41" i="12"/>
  <c r="T41" i="12"/>
  <c r="P41" i="12"/>
  <c r="L41" i="12"/>
  <c r="I41" i="12"/>
  <c r="F41" i="12"/>
  <c r="AK40" i="12"/>
  <c r="AJ40" i="12"/>
  <c r="AF40" i="12"/>
  <c r="AA40" i="12"/>
  <c r="Z40" i="12"/>
  <c r="AB40" i="12" s="1"/>
  <c r="X40" i="12"/>
  <c r="T40" i="12"/>
  <c r="P40" i="12"/>
  <c r="L40" i="12"/>
  <c r="I40" i="12"/>
  <c r="F40" i="12"/>
  <c r="AI39" i="12"/>
  <c r="AH39" i="12"/>
  <c r="AG39" i="12"/>
  <c r="AJ39" i="12" s="1"/>
  <c r="AE39" i="12"/>
  <c r="AD39" i="12"/>
  <c r="W39" i="12"/>
  <c r="V39" i="12"/>
  <c r="S39" i="12"/>
  <c r="R39" i="12"/>
  <c r="O39" i="12"/>
  <c r="N39" i="12"/>
  <c r="K39" i="12"/>
  <c r="AA39" i="12" s="1"/>
  <c r="J39" i="12"/>
  <c r="H39" i="12"/>
  <c r="G39" i="12"/>
  <c r="F39" i="12"/>
  <c r="E39" i="12"/>
  <c r="D39" i="12"/>
  <c r="AJ38" i="12"/>
  <c r="AF38" i="12"/>
  <c r="AK38" i="12" s="1"/>
  <c r="AA38" i="12"/>
  <c r="Z38" i="12"/>
  <c r="X38" i="12"/>
  <c r="T38" i="12"/>
  <c r="P38" i="12"/>
  <c r="M38" i="12"/>
  <c r="L38" i="12"/>
  <c r="I38" i="12"/>
  <c r="Y38" i="12" s="1"/>
  <c r="F38" i="12"/>
  <c r="AJ37" i="12"/>
  <c r="AF37" i="12"/>
  <c r="AK37" i="12" s="1"/>
  <c r="AB37" i="12"/>
  <c r="AA37" i="12"/>
  <c r="Z37" i="12"/>
  <c r="X37" i="12"/>
  <c r="T37" i="12"/>
  <c r="U37" i="12" s="1"/>
  <c r="P37" i="12"/>
  <c r="L37" i="12"/>
  <c r="I37" i="12"/>
  <c r="Y37" i="12" s="1"/>
  <c r="F37" i="12"/>
  <c r="AJ36" i="12"/>
  <c r="AF36" i="12"/>
  <c r="AA36" i="12"/>
  <c r="Z36" i="12"/>
  <c r="AB36" i="12" s="1"/>
  <c r="AC36" i="12" s="1"/>
  <c r="X36" i="12"/>
  <c r="T36" i="12"/>
  <c r="U36" i="12" s="1"/>
  <c r="P36" i="12"/>
  <c r="Q36" i="12" s="1"/>
  <c r="L36" i="12"/>
  <c r="I36" i="12"/>
  <c r="Y36" i="12" s="1"/>
  <c r="F36" i="12"/>
  <c r="M36" i="12" s="1"/>
  <c r="AJ35" i="12"/>
  <c r="AF35" i="12"/>
  <c r="AA35" i="12"/>
  <c r="Z35" i="12"/>
  <c r="X35" i="12"/>
  <c r="T35" i="12"/>
  <c r="P35" i="12"/>
  <c r="L35" i="12"/>
  <c r="I35" i="12"/>
  <c r="Y35" i="12" s="1"/>
  <c r="F35" i="12"/>
  <c r="AJ34" i="12"/>
  <c r="AF34" i="12"/>
  <c r="AA34" i="12"/>
  <c r="Z34" i="12"/>
  <c r="AB34" i="12" s="1"/>
  <c r="X34" i="12"/>
  <c r="U34" i="12"/>
  <c r="T34" i="12"/>
  <c r="P34" i="12"/>
  <c r="AK34" i="12" s="1"/>
  <c r="L34" i="12"/>
  <c r="I34" i="12"/>
  <c r="Y34" i="12" s="1"/>
  <c r="F34" i="12"/>
  <c r="AJ33" i="12"/>
  <c r="AF33" i="12"/>
  <c r="AK33" i="12" s="1"/>
  <c r="AA33" i="12"/>
  <c r="Z33" i="12"/>
  <c r="AB33" i="12" s="1"/>
  <c r="X33" i="12"/>
  <c r="T33" i="12"/>
  <c r="P33" i="12"/>
  <c r="L33" i="12"/>
  <c r="I33" i="12"/>
  <c r="F33" i="12"/>
  <c r="AJ32" i="12"/>
  <c r="AF32" i="12"/>
  <c r="AK32" i="12" s="1"/>
  <c r="AA32" i="12"/>
  <c r="Z32" i="12"/>
  <c r="AB32" i="12" s="1"/>
  <c r="X32" i="12"/>
  <c r="T32" i="12"/>
  <c r="P32" i="12"/>
  <c r="L32" i="12"/>
  <c r="M32" i="12" s="1"/>
  <c r="I32" i="12"/>
  <c r="Y32" i="12" s="1"/>
  <c r="F32" i="12"/>
  <c r="AJ31" i="12"/>
  <c r="AF31" i="12"/>
  <c r="AK31" i="12" s="1"/>
  <c r="AA31" i="12"/>
  <c r="Z31" i="12"/>
  <c r="AB31" i="12" s="1"/>
  <c r="X31" i="12"/>
  <c r="T31" i="12"/>
  <c r="U31" i="12" s="1"/>
  <c r="P31" i="12"/>
  <c r="L31" i="12"/>
  <c r="M31" i="12" s="1"/>
  <c r="I31" i="12"/>
  <c r="Y31" i="12" s="1"/>
  <c r="F31" i="12"/>
  <c r="AC31" i="12" s="1"/>
  <c r="AI30" i="12"/>
  <c r="AH30" i="12"/>
  <c r="AG30" i="12"/>
  <c r="AJ30" i="12" s="1"/>
  <c r="AF30" i="12"/>
  <c r="AK30" i="12" s="1"/>
  <c r="AE30" i="12"/>
  <c r="AD30" i="12"/>
  <c r="W30" i="12"/>
  <c r="X30" i="12" s="1"/>
  <c r="V30" i="12"/>
  <c r="S30" i="12"/>
  <c r="R30" i="12"/>
  <c r="P30" i="12"/>
  <c r="O30" i="12"/>
  <c r="N30" i="12"/>
  <c r="K30" i="12"/>
  <c r="AA30" i="12" s="1"/>
  <c r="J30" i="12"/>
  <c r="L30" i="12" s="1"/>
  <c r="H30" i="12"/>
  <c r="G30" i="12"/>
  <c r="E30" i="12"/>
  <c r="F30" i="12" s="1"/>
  <c r="D30" i="12"/>
  <c r="AJ29" i="12"/>
  <c r="AF29" i="12"/>
  <c r="AK29" i="12" s="1"/>
  <c r="AA29" i="12"/>
  <c r="Z29" i="12"/>
  <c r="X29" i="12"/>
  <c r="T29" i="12"/>
  <c r="Q29" i="12"/>
  <c r="P29" i="12"/>
  <c r="M29" i="12"/>
  <c r="L29" i="12"/>
  <c r="I29" i="12"/>
  <c r="Y29" i="12" s="1"/>
  <c r="F29" i="12"/>
  <c r="AJ28" i="12"/>
  <c r="AF28" i="12"/>
  <c r="AK28" i="12" s="1"/>
  <c r="AA28" i="12"/>
  <c r="Z28" i="12"/>
  <c r="AB28" i="12" s="1"/>
  <c r="X28" i="12"/>
  <c r="T28" i="12"/>
  <c r="U28" i="12" s="1"/>
  <c r="P28" i="12"/>
  <c r="L28" i="12"/>
  <c r="I28" i="12"/>
  <c r="F28" i="12"/>
  <c r="AJ27" i="12"/>
  <c r="AF27" i="12"/>
  <c r="AK27" i="12" s="1"/>
  <c r="AA27" i="12"/>
  <c r="Z27" i="12"/>
  <c r="X27" i="12"/>
  <c r="T27" i="12"/>
  <c r="P27" i="12"/>
  <c r="L27" i="12"/>
  <c r="I27" i="12"/>
  <c r="U27" i="12" s="1"/>
  <c r="F27" i="12"/>
  <c r="AJ26" i="12"/>
  <c r="AF26" i="12"/>
  <c r="AK26" i="12" s="1"/>
  <c r="AA26" i="12"/>
  <c r="Z26" i="12"/>
  <c r="X26" i="12"/>
  <c r="T26" i="12"/>
  <c r="P26" i="12"/>
  <c r="L26" i="12"/>
  <c r="I26" i="12"/>
  <c r="U26" i="12" s="1"/>
  <c r="F26" i="12"/>
  <c r="AJ25" i="12"/>
  <c r="AF25" i="12"/>
  <c r="AA25" i="12"/>
  <c r="Z25" i="12"/>
  <c r="X25" i="12"/>
  <c r="T25" i="12"/>
  <c r="P25" i="12"/>
  <c r="L25" i="12"/>
  <c r="M25" i="12" s="1"/>
  <c r="I25" i="12"/>
  <c r="U25" i="12" s="1"/>
  <c r="F25" i="12"/>
  <c r="Q25" i="12" s="1"/>
  <c r="AI24" i="12"/>
  <c r="AH24" i="12"/>
  <c r="AG24" i="12"/>
  <c r="AE24" i="12"/>
  <c r="AF24" i="12" s="1"/>
  <c r="AD24" i="12"/>
  <c r="W24" i="12"/>
  <c r="X24" i="12" s="1"/>
  <c r="V24" i="12"/>
  <c r="S24" i="12"/>
  <c r="R24" i="12"/>
  <c r="O24" i="12"/>
  <c r="P24" i="12" s="1"/>
  <c r="N24" i="12"/>
  <c r="K24" i="12"/>
  <c r="J24" i="12"/>
  <c r="H24" i="12"/>
  <c r="G24" i="12"/>
  <c r="E24" i="12"/>
  <c r="D24" i="12"/>
  <c r="AJ23" i="12"/>
  <c r="AF23" i="12"/>
  <c r="AA23" i="12"/>
  <c r="Z23" i="12"/>
  <c r="AB23" i="12" s="1"/>
  <c r="AC23" i="12" s="1"/>
  <c r="X23" i="12"/>
  <c r="T23" i="12"/>
  <c r="U23" i="12" s="1"/>
  <c r="P23" i="12"/>
  <c r="L23" i="12"/>
  <c r="I23" i="12"/>
  <c r="Y23" i="12" s="1"/>
  <c r="F23" i="12"/>
  <c r="AJ22" i="12"/>
  <c r="AF22" i="12"/>
  <c r="AK22" i="12" s="1"/>
  <c r="AA22" i="12"/>
  <c r="Z22" i="12"/>
  <c r="AB22" i="12" s="1"/>
  <c r="X22" i="12"/>
  <c r="T22" i="12"/>
  <c r="U22" i="12" s="1"/>
  <c r="P22" i="12"/>
  <c r="L22" i="12"/>
  <c r="I22" i="12"/>
  <c r="F22" i="12"/>
  <c r="AJ21" i="12"/>
  <c r="AF21" i="12"/>
  <c r="AA21" i="12"/>
  <c r="Z21" i="12"/>
  <c r="AB21" i="12" s="1"/>
  <c r="X21" i="12"/>
  <c r="T21" i="12"/>
  <c r="P21" i="12"/>
  <c r="L21" i="12"/>
  <c r="I21" i="12"/>
  <c r="F21" i="12"/>
  <c r="AJ20" i="12"/>
  <c r="AF20" i="12"/>
  <c r="AK20" i="12" s="1"/>
  <c r="AA20" i="12"/>
  <c r="Z20" i="12"/>
  <c r="AB20" i="12" s="1"/>
  <c r="X20" i="12"/>
  <c r="T20" i="12"/>
  <c r="P20" i="12"/>
  <c r="L20" i="12"/>
  <c r="I20" i="12"/>
  <c r="F20" i="12"/>
  <c r="AK19" i="12"/>
  <c r="AJ19" i="12"/>
  <c r="AF19" i="12"/>
  <c r="AA19" i="12"/>
  <c r="Z19" i="12"/>
  <c r="AB19" i="12" s="1"/>
  <c r="X19" i="12"/>
  <c r="T19" i="12"/>
  <c r="P19" i="12"/>
  <c r="L19" i="12"/>
  <c r="I19" i="12"/>
  <c r="F19" i="12"/>
  <c r="AC19" i="12" s="1"/>
  <c r="AJ18" i="12"/>
  <c r="AF18" i="12"/>
  <c r="AA18" i="12"/>
  <c r="Z18" i="12"/>
  <c r="AB18" i="12" s="1"/>
  <c r="AC18" i="12" s="1"/>
  <c r="X18" i="12"/>
  <c r="T18" i="12"/>
  <c r="P18" i="12"/>
  <c r="Q18" i="12" s="1"/>
  <c r="L18" i="12"/>
  <c r="I18" i="12"/>
  <c r="F18" i="12"/>
  <c r="AI17" i="12"/>
  <c r="AH17" i="12"/>
  <c r="AG17" i="12"/>
  <c r="AJ17" i="12" s="1"/>
  <c r="AE17" i="12"/>
  <c r="AD17" i="12"/>
  <c r="W17" i="12"/>
  <c r="V17" i="12"/>
  <c r="S17" i="12"/>
  <c r="R17" i="12"/>
  <c r="T17" i="12" s="1"/>
  <c r="O17" i="12"/>
  <c r="N17" i="12"/>
  <c r="K17" i="12"/>
  <c r="AA17" i="12" s="1"/>
  <c r="J17" i="12"/>
  <c r="L17" i="12" s="1"/>
  <c r="H17" i="12"/>
  <c r="G17" i="12"/>
  <c r="I17" i="12" s="1"/>
  <c r="E17" i="12"/>
  <c r="D17" i="12"/>
  <c r="F17" i="12" s="1"/>
  <c r="AJ16" i="12"/>
  <c r="AF16" i="12"/>
  <c r="AA16" i="12"/>
  <c r="AB16" i="12" s="1"/>
  <c r="AC16" i="12" s="1"/>
  <c r="Z16" i="12"/>
  <c r="X16" i="12"/>
  <c r="T16" i="12"/>
  <c r="P16" i="12"/>
  <c r="Q16" i="12" s="1"/>
  <c r="L16" i="12"/>
  <c r="I16" i="12"/>
  <c r="Y16" i="12" s="1"/>
  <c r="F16" i="12"/>
  <c r="M16" i="12" s="1"/>
  <c r="AJ15" i="12"/>
  <c r="AF15" i="12"/>
  <c r="AA15" i="12"/>
  <c r="Z15" i="12"/>
  <c r="X15" i="12"/>
  <c r="T15" i="12"/>
  <c r="Q15" i="12"/>
  <c r="P15" i="12"/>
  <c r="M15" i="12"/>
  <c r="L15" i="12"/>
  <c r="I15" i="12"/>
  <c r="F15" i="12"/>
  <c r="AJ14" i="12"/>
  <c r="AF14" i="12"/>
  <c r="AB14" i="12"/>
  <c r="AA14" i="12"/>
  <c r="Z14" i="12"/>
  <c r="X14" i="12"/>
  <c r="T14" i="12"/>
  <c r="U14" i="12" s="1"/>
  <c r="P14" i="12"/>
  <c r="L14" i="12"/>
  <c r="I14" i="12"/>
  <c r="Y14" i="12" s="1"/>
  <c r="F14" i="12"/>
  <c r="AC14" i="12" s="1"/>
  <c r="AJ13" i="12"/>
  <c r="AF13" i="12"/>
  <c r="AA13" i="12"/>
  <c r="Z13" i="12"/>
  <c r="X13" i="12"/>
  <c r="T13" i="12"/>
  <c r="U13" i="12" s="1"/>
  <c r="P13" i="12"/>
  <c r="AK13" i="12" s="1"/>
  <c r="L13" i="12"/>
  <c r="I13" i="12"/>
  <c r="F13" i="12"/>
  <c r="AJ12" i="12"/>
  <c r="AF12" i="12"/>
  <c r="AA12" i="12"/>
  <c r="Z12" i="12"/>
  <c r="X12" i="12"/>
  <c r="T12" i="12"/>
  <c r="P12" i="12"/>
  <c r="AK12" i="12" s="1"/>
  <c r="L12" i="12"/>
  <c r="I12" i="12"/>
  <c r="U12" i="12" s="1"/>
  <c r="F12" i="12"/>
  <c r="AJ11" i="12"/>
  <c r="AF11" i="12"/>
  <c r="AK11" i="12" s="1"/>
  <c r="AA11" i="12"/>
  <c r="Z11" i="12"/>
  <c r="X11" i="12"/>
  <c r="T11" i="12"/>
  <c r="Q11" i="12"/>
  <c r="P11" i="12"/>
  <c r="L11" i="12"/>
  <c r="M11" i="12" s="1"/>
  <c r="I11" i="12"/>
  <c r="U11" i="12" s="1"/>
  <c r="F11" i="12"/>
  <c r="AI10" i="12"/>
  <c r="AH10" i="12"/>
  <c r="AG10" i="12"/>
  <c r="AJ10" i="12" s="1"/>
  <c r="AE10" i="12"/>
  <c r="AF10" i="12" s="1"/>
  <c r="AK10" i="12" s="1"/>
  <c r="AD10" i="12"/>
  <c r="W10" i="12"/>
  <c r="X10" i="12" s="1"/>
  <c r="V10" i="12"/>
  <c r="S10" i="12"/>
  <c r="R10" i="12"/>
  <c r="O10" i="12"/>
  <c r="P10" i="12" s="1"/>
  <c r="N10" i="12"/>
  <c r="K10" i="12"/>
  <c r="AA10" i="12" s="1"/>
  <c r="J10" i="12"/>
  <c r="H10" i="12"/>
  <c r="G10" i="12"/>
  <c r="E10" i="12"/>
  <c r="D10" i="12"/>
  <c r="AJ9" i="12"/>
  <c r="AF9" i="12"/>
  <c r="AK9" i="12" s="1"/>
  <c r="AB9" i="12"/>
  <c r="AA9" i="12"/>
  <c r="Z9" i="12"/>
  <c r="X9" i="12"/>
  <c r="T9" i="12"/>
  <c r="P9" i="12"/>
  <c r="L9" i="12"/>
  <c r="I9" i="12"/>
  <c r="F9" i="12"/>
  <c r="M9" i="12" s="1"/>
  <c r="AI35" i="11"/>
  <c r="AH35" i="11"/>
  <c r="AG35" i="11"/>
  <c r="AE35" i="11"/>
  <c r="AD35" i="11"/>
  <c r="W35" i="11"/>
  <c r="V35" i="11"/>
  <c r="S35" i="11"/>
  <c r="R35" i="11"/>
  <c r="O35" i="11"/>
  <c r="N35" i="11"/>
  <c r="K35" i="11"/>
  <c r="J35" i="11"/>
  <c r="H35" i="11"/>
  <c r="G35" i="11"/>
  <c r="E35" i="11"/>
  <c r="D35" i="11"/>
  <c r="AJ34" i="11"/>
  <c r="AI34" i="11"/>
  <c r="AH34" i="11"/>
  <c r="AG34" i="11"/>
  <c r="AE34" i="11"/>
  <c r="AD34" i="11"/>
  <c r="W34" i="11"/>
  <c r="V34" i="11"/>
  <c r="T34" i="11"/>
  <c r="S34" i="11"/>
  <c r="R34" i="11"/>
  <c r="O34" i="11"/>
  <c r="N34" i="11"/>
  <c r="P34" i="11" s="1"/>
  <c r="K34" i="11"/>
  <c r="J34" i="11"/>
  <c r="H34" i="11"/>
  <c r="G34" i="11"/>
  <c r="E34" i="11"/>
  <c r="D34" i="11"/>
  <c r="AJ33" i="11"/>
  <c r="AF33" i="11"/>
  <c r="AK33" i="11" s="1"/>
  <c r="AA33" i="11"/>
  <c r="Z33" i="11"/>
  <c r="Y33" i="11"/>
  <c r="X33" i="11"/>
  <c r="T33" i="11"/>
  <c r="P33" i="11"/>
  <c r="L33" i="11"/>
  <c r="I33" i="11"/>
  <c r="F33" i="11"/>
  <c r="AJ32" i="11"/>
  <c r="AF32" i="11"/>
  <c r="AK32" i="11" s="1"/>
  <c r="AA32" i="11"/>
  <c r="Z32" i="11"/>
  <c r="AB32" i="11" s="1"/>
  <c r="X32" i="11"/>
  <c r="T32" i="11"/>
  <c r="U32" i="11" s="1"/>
  <c r="P32" i="11"/>
  <c r="L32" i="11"/>
  <c r="I32" i="11"/>
  <c r="Y32" i="11" s="1"/>
  <c r="F32" i="11"/>
  <c r="AJ31" i="11"/>
  <c r="AF31" i="11"/>
  <c r="AK31" i="11" s="1"/>
  <c r="AA31" i="11"/>
  <c r="Z31" i="11"/>
  <c r="X31" i="11"/>
  <c r="T31" i="11"/>
  <c r="U31" i="11" s="1"/>
  <c r="P31" i="11"/>
  <c r="Q31" i="11" s="1"/>
  <c r="M31" i="11"/>
  <c r="L31" i="11"/>
  <c r="I31" i="11"/>
  <c r="Y31" i="11" s="1"/>
  <c r="F31" i="11"/>
  <c r="AJ30" i="11"/>
  <c r="AF30" i="11"/>
  <c r="AK30" i="11" s="1"/>
  <c r="AA30" i="11"/>
  <c r="Z30" i="11"/>
  <c r="AB30" i="11" s="1"/>
  <c r="AC30" i="11" s="1"/>
  <c r="X30" i="11"/>
  <c r="T30" i="11"/>
  <c r="U30" i="11" s="1"/>
  <c r="P30" i="11"/>
  <c r="L30" i="11"/>
  <c r="I30" i="11"/>
  <c r="Y30" i="11" s="1"/>
  <c r="F30" i="11"/>
  <c r="M30" i="11" s="1"/>
  <c r="AI29" i="11"/>
  <c r="AH29" i="11"/>
  <c r="AG29" i="11"/>
  <c r="AE29" i="11"/>
  <c r="AD29" i="11"/>
  <c r="W29" i="11"/>
  <c r="V29" i="11"/>
  <c r="S29" i="11"/>
  <c r="R29" i="11"/>
  <c r="O29" i="11"/>
  <c r="N29" i="11"/>
  <c r="K29" i="11"/>
  <c r="J29" i="11"/>
  <c r="H29" i="11"/>
  <c r="G29" i="11"/>
  <c r="E29" i="11"/>
  <c r="D29" i="11"/>
  <c r="AJ28" i="11"/>
  <c r="AF28" i="11"/>
  <c r="AA28" i="11"/>
  <c r="Z28" i="11"/>
  <c r="AB28" i="11" s="1"/>
  <c r="X28" i="11"/>
  <c r="U28" i="11"/>
  <c r="T28" i="11"/>
  <c r="P28" i="11"/>
  <c r="AK28" i="11" s="1"/>
  <c r="L28" i="11"/>
  <c r="I28" i="11"/>
  <c r="Y28" i="11" s="1"/>
  <c r="F28" i="11"/>
  <c r="AJ27" i="11"/>
  <c r="AF27" i="11"/>
  <c r="AK27" i="11" s="1"/>
  <c r="AA27" i="11"/>
  <c r="Z27" i="11"/>
  <c r="AB27" i="11" s="1"/>
  <c r="X27" i="11"/>
  <c r="T27" i="11"/>
  <c r="P27" i="11"/>
  <c r="L27" i="11"/>
  <c r="I27" i="11"/>
  <c r="F27" i="11"/>
  <c r="AJ26" i="11"/>
  <c r="AF26" i="11"/>
  <c r="AK26" i="11" s="1"/>
  <c r="AA26" i="11"/>
  <c r="Z26" i="11"/>
  <c r="AB26" i="11" s="1"/>
  <c r="X26" i="11"/>
  <c r="T26" i="11"/>
  <c r="P26" i="11"/>
  <c r="L26" i="11"/>
  <c r="I26" i="11"/>
  <c r="Y26" i="11" s="1"/>
  <c r="F26" i="11"/>
  <c r="AJ25" i="11"/>
  <c r="AF25" i="11"/>
  <c r="AK25" i="11" s="1"/>
  <c r="AA25" i="11"/>
  <c r="Z25" i="11"/>
  <c r="AB25" i="11" s="1"/>
  <c r="X25" i="11"/>
  <c r="T25" i="11"/>
  <c r="U25" i="11" s="1"/>
  <c r="P25" i="11"/>
  <c r="L25" i="11"/>
  <c r="M25" i="11" s="1"/>
  <c r="I25" i="11"/>
  <c r="F25" i="11"/>
  <c r="AJ24" i="11"/>
  <c r="AF24" i="11"/>
  <c r="AK24" i="11" s="1"/>
  <c r="AA24" i="11"/>
  <c r="Z24" i="11"/>
  <c r="X24" i="11"/>
  <c r="T24" i="11"/>
  <c r="U24" i="11" s="1"/>
  <c r="P24" i="11"/>
  <c r="M24" i="11"/>
  <c r="L24" i="11"/>
  <c r="I24" i="11"/>
  <c r="Y24" i="11" s="1"/>
  <c r="F24" i="11"/>
  <c r="AJ23" i="11"/>
  <c r="AF23" i="11"/>
  <c r="AB23" i="11"/>
  <c r="AA23" i="11"/>
  <c r="Z23" i="11"/>
  <c r="X23" i="11"/>
  <c r="T23" i="11"/>
  <c r="U23" i="11" s="1"/>
  <c r="P23" i="11"/>
  <c r="L23" i="11"/>
  <c r="I23" i="11"/>
  <c r="Y23" i="11" s="1"/>
  <c r="F23" i="11"/>
  <c r="M23" i="11" s="1"/>
  <c r="AI22" i="11"/>
  <c r="AJ22" i="11" s="1"/>
  <c r="AH22" i="11"/>
  <c r="AG22" i="11"/>
  <c r="AE22" i="11"/>
  <c r="AD22" i="11"/>
  <c r="W22" i="11"/>
  <c r="V22" i="11"/>
  <c r="S22" i="11"/>
  <c r="R22" i="11"/>
  <c r="O22" i="11"/>
  <c r="N22" i="11"/>
  <c r="K22" i="11"/>
  <c r="J22" i="11"/>
  <c r="H22" i="11"/>
  <c r="G22" i="11"/>
  <c r="I22" i="11" s="1"/>
  <c r="E22" i="11"/>
  <c r="D22" i="11"/>
  <c r="F22" i="11" s="1"/>
  <c r="AJ21" i="11"/>
  <c r="AF21" i="11"/>
  <c r="AK21" i="11" s="1"/>
  <c r="AA21" i="11"/>
  <c r="Z21" i="11"/>
  <c r="X21" i="11"/>
  <c r="T21" i="11"/>
  <c r="P21" i="11"/>
  <c r="L21" i="11"/>
  <c r="I21" i="11"/>
  <c r="F21" i="11"/>
  <c r="AJ20" i="11"/>
  <c r="AF20" i="11"/>
  <c r="AK20" i="11" s="1"/>
  <c r="AA20" i="11"/>
  <c r="Z20" i="11"/>
  <c r="X20" i="11"/>
  <c r="T20" i="11"/>
  <c r="P20" i="11"/>
  <c r="L20" i="11"/>
  <c r="I20" i="11"/>
  <c r="U20" i="11" s="1"/>
  <c r="F20" i="11"/>
  <c r="AK19" i="11"/>
  <c r="AJ19" i="11"/>
  <c r="AF19" i="11"/>
  <c r="AA19" i="11"/>
  <c r="Z19" i="11"/>
  <c r="AB19" i="11" s="1"/>
  <c r="AC19" i="11" s="1"/>
  <c r="X19" i="11"/>
  <c r="T19" i="11"/>
  <c r="P19" i="11"/>
  <c r="L19" i="11"/>
  <c r="M19" i="11" s="1"/>
  <c r="I19" i="11"/>
  <c r="F19" i="11"/>
  <c r="AJ18" i="11"/>
  <c r="AF18" i="11"/>
  <c r="AK18" i="11" s="1"/>
  <c r="AA18" i="11"/>
  <c r="Z18" i="11"/>
  <c r="AB18" i="11" s="1"/>
  <c r="X18" i="11"/>
  <c r="T18" i="11"/>
  <c r="P18" i="11"/>
  <c r="L18" i="11"/>
  <c r="I18" i="11"/>
  <c r="Y18" i="11" s="1"/>
  <c r="F18" i="11"/>
  <c r="AJ17" i="11"/>
  <c r="AF17" i="11"/>
  <c r="AK17" i="11" s="1"/>
  <c r="AA17" i="11"/>
  <c r="Z17" i="11"/>
  <c r="X17" i="11"/>
  <c r="T17" i="11"/>
  <c r="P17" i="11"/>
  <c r="Q17" i="11" s="1"/>
  <c r="M17" i="11"/>
  <c r="L17" i="11"/>
  <c r="I17" i="11"/>
  <c r="Y17" i="11" s="1"/>
  <c r="F17" i="11"/>
  <c r="AJ16" i="11"/>
  <c r="AF16" i="11"/>
  <c r="AA16" i="11"/>
  <c r="Z16" i="11"/>
  <c r="AB16" i="11" s="1"/>
  <c r="AC16" i="11" s="1"/>
  <c r="X16" i="11"/>
  <c r="T16" i="11"/>
  <c r="U16" i="11" s="1"/>
  <c r="P16" i="11"/>
  <c r="L16" i="11"/>
  <c r="I16" i="11"/>
  <c r="Y16" i="11" s="1"/>
  <c r="F16" i="11"/>
  <c r="AI15" i="11"/>
  <c r="AJ15" i="11" s="1"/>
  <c r="AH15" i="11"/>
  <c r="AG15" i="11"/>
  <c r="AE15" i="11"/>
  <c r="AD15" i="11"/>
  <c r="W15" i="11"/>
  <c r="V15" i="11"/>
  <c r="S15" i="11"/>
  <c r="R15" i="11"/>
  <c r="O15" i="11"/>
  <c r="N15" i="11"/>
  <c r="K15" i="11"/>
  <c r="J15" i="11"/>
  <c r="H15" i="11"/>
  <c r="I15" i="11" s="1"/>
  <c r="G15" i="11"/>
  <c r="E15" i="11"/>
  <c r="D15" i="11"/>
  <c r="AJ14" i="11"/>
  <c r="AF14" i="11"/>
  <c r="AA14" i="11"/>
  <c r="Z14" i="11"/>
  <c r="AB14" i="11" s="1"/>
  <c r="X14" i="11"/>
  <c r="T14" i="11"/>
  <c r="P14" i="11"/>
  <c r="AK14" i="11" s="1"/>
  <c r="L14" i="11"/>
  <c r="I14" i="11"/>
  <c r="F14" i="11"/>
  <c r="AK13" i="11"/>
  <c r="AJ13" i="11"/>
  <c r="AF13" i="11"/>
  <c r="AA13" i="11"/>
  <c r="Z13" i="11"/>
  <c r="AB13" i="11" s="1"/>
  <c r="X13" i="11"/>
  <c r="T13" i="11"/>
  <c r="P13" i="11"/>
  <c r="L13" i="11"/>
  <c r="I13" i="11"/>
  <c r="F13" i="11"/>
  <c r="AJ12" i="11"/>
  <c r="AF12" i="11"/>
  <c r="AA12" i="11"/>
  <c r="Z12" i="11"/>
  <c r="AB12" i="11" s="1"/>
  <c r="AC12" i="11" s="1"/>
  <c r="X12" i="11"/>
  <c r="T12" i="11"/>
  <c r="P12" i="11"/>
  <c r="L12" i="11"/>
  <c r="M12" i="11" s="1"/>
  <c r="I12" i="11"/>
  <c r="F12" i="11"/>
  <c r="AJ11" i="11"/>
  <c r="AF11" i="11"/>
  <c r="AA11" i="11"/>
  <c r="Z11" i="11"/>
  <c r="X11" i="11"/>
  <c r="T11" i="11"/>
  <c r="P11" i="11"/>
  <c r="Q11" i="11" s="1"/>
  <c r="L11" i="11"/>
  <c r="I11" i="11"/>
  <c r="Y11" i="11" s="1"/>
  <c r="F11" i="11"/>
  <c r="AJ10" i="11"/>
  <c r="AF10" i="11"/>
  <c r="AA10" i="11"/>
  <c r="AB10" i="11" s="1"/>
  <c r="Z10" i="11"/>
  <c r="X10" i="11"/>
  <c r="T10" i="11"/>
  <c r="P10" i="11"/>
  <c r="Q10" i="11" s="1"/>
  <c r="L10" i="11"/>
  <c r="I10" i="11"/>
  <c r="F10" i="11"/>
  <c r="M10" i="11" s="1"/>
  <c r="AJ9" i="11"/>
  <c r="AF9" i="11"/>
  <c r="AK9" i="11" s="1"/>
  <c r="AA9" i="11"/>
  <c r="Z9" i="11"/>
  <c r="AB9" i="11" s="1"/>
  <c r="AC9" i="11" s="1"/>
  <c r="X9" i="11"/>
  <c r="T9" i="11"/>
  <c r="P9" i="11"/>
  <c r="Q9" i="11" s="1"/>
  <c r="L9" i="11"/>
  <c r="I9" i="11"/>
  <c r="Y9" i="11" s="1"/>
  <c r="F9" i="11"/>
  <c r="AI45" i="10"/>
  <c r="AJ45" i="10" s="1"/>
  <c r="AH45" i="10"/>
  <c r="AG45" i="10"/>
  <c r="AE45" i="10"/>
  <c r="AD45" i="10"/>
  <c r="AF45" i="10" s="1"/>
  <c r="W45" i="10"/>
  <c r="V45" i="10"/>
  <c r="X45" i="10" s="1"/>
  <c r="S45" i="10"/>
  <c r="R45" i="10"/>
  <c r="T45" i="10" s="1"/>
  <c r="O45" i="10"/>
  <c r="N45" i="10"/>
  <c r="P45" i="10" s="1"/>
  <c r="K45" i="10"/>
  <c r="AA45" i="10" s="1"/>
  <c r="J45" i="10"/>
  <c r="H45" i="10"/>
  <c r="G45" i="10"/>
  <c r="E45" i="10"/>
  <c r="D45" i="10"/>
  <c r="AJ44" i="10"/>
  <c r="AI44" i="10"/>
  <c r="AH44" i="10"/>
  <c r="AG44" i="10"/>
  <c r="AE44" i="10"/>
  <c r="AD44" i="10"/>
  <c r="W44" i="10"/>
  <c r="V44" i="10"/>
  <c r="S44" i="10"/>
  <c r="R44" i="10"/>
  <c r="T44" i="10" s="1"/>
  <c r="O44" i="10"/>
  <c r="N44" i="10"/>
  <c r="P44" i="10" s="1"/>
  <c r="K44" i="10"/>
  <c r="AA44" i="10" s="1"/>
  <c r="J44" i="10"/>
  <c r="H44" i="10"/>
  <c r="I44" i="10" s="1"/>
  <c r="G44" i="10"/>
  <c r="E44" i="10"/>
  <c r="D44" i="10"/>
  <c r="AJ43" i="10"/>
  <c r="AF43" i="10"/>
  <c r="AK43" i="10" s="1"/>
  <c r="AA43" i="10"/>
  <c r="Z43" i="10"/>
  <c r="X43" i="10"/>
  <c r="T43" i="10"/>
  <c r="Q43" i="10"/>
  <c r="P43" i="10"/>
  <c r="L43" i="10"/>
  <c r="M43" i="10" s="1"/>
  <c r="I43" i="10"/>
  <c r="F43" i="10"/>
  <c r="AJ42" i="10"/>
  <c r="AF42" i="10"/>
  <c r="AA42" i="10"/>
  <c r="Z42" i="10"/>
  <c r="AB42" i="10" s="1"/>
  <c r="X42" i="10"/>
  <c r="T42" i="10"/>
  <c r="U42" i="10" s="1"/>
  <c r="P42" i="10"/>
  <c r="L42" i="10"/>
  <c r="M42" i="10" s="1"/>
  <c r="I42" i="10"/>
  <c r="Y42" i="10" s="1"/>
  <c r="F42" i="10"/>
  <c r="AJ41" i="10"/>
  <c r="AF41" i="10"/>
  <c r="AA41" i="10"/>
  <c r="Z41" i="10"/>
  <c r="X41" i="10"/>
  <c r="T41" i="10"/>
  <c r="P41" i="10"/>
  <c r="M41" i="10"/>
  <c r="L41" i="10"/>
  <c r="I41" i="10"/>
  <c r="Y41" i="10" s="1"/>
  <c r="F41" i="10"/>
  <c r="AJ40" i="10"/>
  <c r="AF40" i="10"/>
  <c r="AK40" i="10" s="1"/>
  <c r="AB40" i="10"/>
  <c r="AA40" i="10"/>
  <c r="Z40" i="10"/>
  <c r="X40" i="10"/>
  <c r="T40" i="10"/>
  <c r="P40" i="10"/>
  <c r="L40" i="10"/>
  <c r="I40" i="10"/>
  <c r="F40" i="10"/>
  <c r="AJ39" i="10"/>
  <c r="AF39" i="10"/>
  <c r="AA39" i="10"/>
  <c r="Z39" i="10"/>
  <c r="AB39" i="10" s="1"/>
  <c r="X39" i="10"/>
  <c r="T39" i="10"/>
  <c r="U39" i="10" s="1"/>
  <c r="P39" i="10"/>
  <c r="L39" i="10"/>
  <c r="I39" i="10"/>
  <c r="Y39" i="10" s="1"/>
  <c r="F39" i="10"/>
  <c r="AI38" i="10"/>
  <c r="AH38" i="10"/>
  <c r="AG38" i="10"/>
  <c r="AE38" i="10"/>
  <c r="AF38" i="10" s="1"/>
  <c r="AD38" i="10"/>
  <c r="W38" i="10"/>
  <c r="X38" i="10" s="1"/>
  <c r="V38" i="10"/>
  <c r="S38" i="10"/>
  <c r="T38" i="10" s="1"/>
  <c r="U38" i="10" s="1"/>
  <c r="R38" i="10"/>
  <c r="O38" i="10"/>
  <c r="P38" i="10" s="1"/>
  <c r="N38" i="10"/>
  <c r="K38" i="10"/>
  <c r="L38" i="10" s="1"/>
  <c r="J38" i="10"/>
  <c r="H38" i="10"/>
  <c r="G38" i="10"/>
  <c r="I38" i="10" s="1"/>
  <c r="Y38" i="10" s="1"/>
  <c r="E38" i="10"/>
  <c r="D38" i="10"/>
  <c r="F38" i="10" s="1"/>
  <c r="AJ37" i="10"/>
  <c r="AF37" i="10"/>
  <c r="AA37" i="10"/>
  <c r="Z37" i="10"/>
  <c r="X37" i="10"/>
  <c r="Y37" i="10" s="1"/>
  <c r="T37" i="10"/>
  <c r="P37" i="10"/>
  <c r="AK37" i="10" s="1"/>
  <c r="L37" i="10"/>
  <c r="I37" i="10"/>
  <c r="U37" i="10" s="1"/>
  <c r="F37" i="10"/>
  <c r="AJ36" i="10"/>
  <c r="AF36" i="10"/>
  <c r="AK36" i="10" s="1"/>
  <c r="AA36" i="10"/>
  <c r="Z36" i="10"/>
  <c r="X36" i="10"/>
  <c r="T36" i="10"/>
  <c r="Q36" i="10"/>
  <c r="P36" i="10"/>
  <c r="L36" i="10"/>
  <c r="I36" i="10"/>
  <c r="F36" i="10"/>
  <c r="AJ35" i="10"/>
  <c r="AF35" i="10"/>
  <c r="AA35" i="10"/>
  <c r="Z35" i="10"/>
  <c r="AB35" i="10" s="1"/>
  <c r="X35" i="10"/>
  <c r="T35" i="10"/>
  <c r="U35" i="10" s="1"/>
  <c r="P35" i="10"/>
  <c r="L35" i="10"/>
  <c r="I35" i="10"/>
  <c r="Y35" i="10" s="1"/>
  <c r="F35" i="10"/>
  <c r="AJ34" i="10"/>
  <c r="AF34" i="10"/>
  <c r="AA34" i="10"/>
  <c r="Z34" i="10"/>
  <c r="X34" i="10"/>
  <c r="T34" i="10"/>
  <c r="P34" i="10"/>
  <c r="M34" i="10"/>
  <c r="L34" i="10"/>
  <c r="I34" i="10"/>
  <c r="Y34" i="10" s="1"/>
  <c r="F34" i="10"/>
  <c r="AJ33" i="10"/>
  <c r="AF33" i="10"/>
  <c r="AK33" i="10" s="1"/>
  <c r="AA33" i="10"/>
  <c r="Z33" i="10"/>
  <c r="AB33" i="10" s="1"/>
  <c r="AC33" i="10" s="1"/>
  <c r="X33" i="10"/>
  <c r="T33" i="10"/>
  <c r="P33" i="10"/>
  <c r="L33" i="10"/>
  <c r="I33" i="10"/>
  <c r="Y33" i="10" s="1"/>
  <c r="F33" i="10"/>
  <c r="M33" i="10" s="1"/>
  <c r="AJ32" i="10"/>
  <c r="AF32" i="10"/>
  <c r="AK32" i="10" s="1"/>
  <c r="AA32" i="10"/>
  <c r="Z32" i="10"/>
  <c r="AB32" i="10" s="1"/>
  <c r="X32" i="10"/>
  <c r="T32" i="10"/>
  <c r="U32" i="10" s="1"/>
  <c r="P32" i="10"/>
  <c r="L32" i="10"/>
  <c r="I32" i="10"/>
  <c r="Y32" i="10" s="1"/>
  <c r="F32" i="10"/>
  <c r="AI31" i="10"/>
  <c r="AH31" i="10"/>
  <c r="AG31" i="10"/>
  <c r="AE31" i="10"/>
  <c r="AF31" i="10" s="1"/>
  <c r="AK31" i="10" s="1"/>
  <c r="AD31" i="10"/>
  <c r="W31" i="10"/>
  <c r="X31" i="10" s="1"/>
  <c r="V31" i="10"/>
  <c r="S31" i="10"/>
  <c r="T31" i="10" s="1"/>
  <c r="R31" i="10"/>
  <c r="O31" i="10"/>
  <c r="P31" i="10" s="1"/>
  <c r="N31" i="10"/>
  <c r="K31" i="10"/>
  <c r="L31" i="10" s="1"/>
  <c r="J31" i="10"/>
  <c r="H31" i="10"/>
  <c r="G31" i="10"/>
  <c r="I31" i="10" s="1"/>
  <c r="E31" i="10"/>
  <c r="D31" i="10"/>
  <c r="F31" i="10" s="1"/>
  <c r="AJ30" i="10"/>
  <c r="AF30" i="10"/>
  <c r="AA30" i="10"/>
  <c r="Z30" i="10"/>
  <c r="X30" i="10"/>
  <c r="T30" i="10"/>
  <c r="P30" i="10"/>
  <c r="AK30" i="10" s="1"/>
  <c r="L30" i="10"/>
  <c r="I30" i="10"/>
  <c r="U30" i="10" s="1"/>
  <c r="F30" i="10"/>
  <c r="AJ29" i="10"/>
  <c r="AF29" i="10"/>
  <c r="AK29" i="10" s="1"/>
  <c r="AA29" i="10"/>
  <c r="Z29" i="10"/>
  <c r="X29" i="10"/>
  <c r="T29" i="10"/>
  <c r="P29" i="10"/>
  <c r="L29" i="10"/>
  <c r="I29" i="10"/>
  <c r="F29" i="10"/>
  <c r="Q29" i="10" s="1"/>
  <c r="AJ28" i="10"/>
  <c r="AF28" i="10"/>
  <c r="AA28" i="10"/>
  <c r="Z28" i="10"/>
  <c r="AB28" i="10" s="1"/>
  <c r="X28" i="10"/>
  <c r="T28" i="10"/>
  <c r="U28" i="10" s="1"/>
  <c r="P28" i="10"/>
  <c r="L28" i="10"/>
  <c r="M28" i="10" s="1"/>
  <c r="I28" i="10"/>
  <c r="Y28" i="10" s="1"/>
  <c r="F28" i="10"/>
  <c r="AJ27" i="10"/>
  <c r="AF27" i="10"/>
  <c r="AA27" i="10"/>
  <c r="Z27" i="10"/>
  <c r="X27" i="10"/>
  <c r="T27" i="10"/>
  <c r="P27" i="10"/>
  <c r="M27" i="10"/>
  <c r="L27" i="10"/>
  <c r="I27" i="10"/>
  <c r="Y27" i="10" s="1"/>
  <c r="F27" i="10"/>
  <c r="AJ26" i="10"/>
  <c r="AF26" i="10"/>
  <c r="AK26" i="10" s="1"/>
  <c r="AB26" i="10"/>
  <c r="AA26" i="10"/>
  <c r="Z26" i="10"/>
  <c r="X26" i="10"/>
  <c r="T26" i="10"/>
  <c r="P26" i="10"/>
  <c r="L26" i="10"/>
  <c r="I26" i="10"/>
  <c r="F26" i="10"/>
  <c r="M26" i="10" s="1"/>
  <c r="AJ25" i="10"/>
  <c r="AF25" i="10"/>
  <c r="AA25" i="10"/>
  <c r="Z25" i="10"/>
  <c r="AB25" i="10" s="1"/>
  <c r="X25" i="10"/>
  <c r="T25" i="10"/>
  <c r="U25" i="10" s="1"/>
  <c r="P25" i="10"/>
  <c r="L25" i="10"/>
  <c r="I25" i="10"/>
  <c r="Y25" i="10" s="1"/>
  <c r="F25" i="10"/>
  <c r="AJ24" i="10"/>
  <c r="AF24" i="10"/>
  <c r="AA24" i="10"/>
  <c r="AB24" i="10" s="1"/>
  <c r="Z24" i="10"/>
  <c r="X24" i="10"/>
  <c r="T24" i="10"/>
  <c r="P24" i="10"/>
  <c r="L24" i="10"/>
  <c r="I24" i="10"/>
  <c r="Y24" i="10" s="1"/>
  <c r="F24" i="10"/>
  <c r="AJ23" i="10"/>
  <c r="AF23" i="10"/>
  <c r="AA23" i="10"/>
  <c r="Z23" i="10"/>
  <c r="X23" i="10"/>
  <c r="U23" i="10"/>
  <c r="T23" i="10"/>
  <c r="P23" i="10"/>
  <c r="AK23" i="10" s="1"/>
  <c r="L23" i="10"/>
  <c r="I23" i="10"/>
  <c r="Y23" i="10" s="1"/>
  <c r="F23" i="10"/>
  <c r="AK22" i="10"/>
  <c r="AJ22" i="10"/>
  <c r="AF22" i="10"/>
  <c r="AA22" i="10"/>
  <c r="Z22" i="10"/>
  <c r="AB22" i="10" s="1"/>
  <c r="X22" i="10"/>
  <c r="T22" i="10"/>
  <c r="P22" i="10"/>
  <c r="L22" i="10"/>
  <c r="I22" i="10"/>
  <c r="F22" i="10"/>
  <c r="AI21" i="10"/>
  <c r="AH21" i="10"/>
  <c r="AG21" i="10"/>
  <c r="AE21" i="10"/>
  <c r="AD21" i="10"/>
  <c r="AF21" i="10" s="1"/>
  <c r="W21" i="10"/>
  <c r="V21" i="10"/>
  <c r="X21" i="10" s="1"/>
  <c r="S21" i="10"/>
  <c r="T21" i="10" s="1"/>
  <c r="R21" i="10"/>
  <c r="O21" i="10"/>
  <c r="N21" i="10"/>
  <c r="K21" i="10"/>
  <c r="J21" i="10"/>
  <c r="Z21" i="10" s="1"/>
  <c r="H21" i="10"/>
  <c r="G21" i="10"/>
  <c r="I21" i="10" s="1"/>
  <c r="E21" i="10"/>
  <c r="D21" i="10"/>
  <c r="F21" i="10" s="1"/>
  <c r="AJ20" i="10"/>
  <c r="AF20" i="10"/>
  <c r="AA20" i="10"/>
  <c r="AB20" i="10" s="1"/>
  <c r="AC20" i="10" s="1"/>
  <c r="Z20" i="10"/>
  <c r="X20" i="10"/>
  <c r="T20" i="10"/>
  <c r="P20" i="10"/>
  <c r="AK20" i="10" s="1"/>
  <c r="L20" i="10"/>
  <c r="I20" i="10"/>
  <c r="F20" i="10"/>
  <c r="AJ19" i="10"/>
  <c r="AF19" i="10"/>
  <c r="AK19" i="10" s="1"/>
  <c r="AA19" i="10"/>
  <c r="Z19" i="10"/>
  <c r="AB19" i="10" s="1"/>
  <c r="AC19" i="10" s="1"/>
  <c r="X19" i="10"/>
  <c r="T19" i="10"/>
  <c r="P19" i="10"/>
  <c r="Q19" i="10" s="1"/>
  <c r="L19" i="10"/>
  <c r="I19" i="10"/>
  <c r="Y19" i="10" s="1"/>
  <c r="F19" i="10"/>
  <c r="AJ18" i="10"/>
  <c r="AF18" i="10"/>
  <c r="AK18" i="10" s="1"/>
  <c r="AA18" i="10"/>
  <c r="Z18" i="10"/>
  <c r="X18" i="10"/>
  <c r="T18" i="10"/>
  <c r="Q18" i="10"/>
  <c r="P18" i="10"/>
  <c r="M18" i="10"/>
  <c r="L18" i="10"/>
  <c r="I18" i="10"/>
  <c r="Y18" i="10" s="1"/>
  <c r="F18" i="10"/>
  <c r="AJ17" i="10"/>
  <c r="AF17" i="10"/>
  <c r="AK17" i="10" s="1"/>
  <c r="AB17" i="10"/>
  <c r="AA17" i="10"/>
  <c r="Z17" i="10"/>
  <c r="X17" i="10"/>
  <c r="T17" i="10"/>
  <c r="U17" i="10" s="1"/>
  <c r="P17" i="10"/>
  <c r="L17" i="10"/>
  <c r="I17" i="10"/>
  <c r="F17" i="10"/>
  <c r="AC17" i="10" s="1"/>
  <c r="AJ16" i="10"/>
  <c r="AF16" i="10"/>
  <c r="AK16" i="10" s="1"/>
  <c r="AA16" i="10"/>
  <c r="AB16" i="10" s="1"/>
  <c r="Z16" i="10"/>
  <c r="X16" i="10"/>
  <c r="T16" i="10"/>
  <c r="P16" i="10"/>
  <c r="L16" i="10"/>
  <c r="I16" i="10"/>
  <c r="F16" i="10"/>
  <c r="AC16" i="10" s="1"/>
  <c r="AJ15" i="10"/>
  <c r="AF15" i="10"/>
  <c r="AA15" i="10"/>
  <c r="Z15" i="10"/>
  <c r="X15" i="10"/>
  <c r="T15" i="10"/>
  <c r="P15" i="10"/>
  <c r="L15" i="10"/>
  <c r="I15" i="10"/>
  <c r="U15" i="10" s="1"/>
  <c r="F15" i="10"/>
  <c r="AJ14" i="10"/>
  <c r="AF14" i="10"/>
  <c r="AA14" i="10"/>
  <c r="Z14" i="10"/>
  <c r="X14" i="10"/>
  <c r="T14" i="10"/>
  <c r="Q14" i="10"/>
  <c r="P14" i="10"/>
  <c r="L14" i="10"/>
  <c r="M14" i="10" s="1"/>
  <c r="I14" i="10"/>
  <c r="F14" i="10"/>
  <c r="AI13" i="10"/>
  <c r="AH13" i="10"/>
  <c r="AG13" i="10"/>
  <c r="AE13" i="10"/>
  <c r="AF13" i="10" s="1"/>
  <c r="AD13" i="10"/>
  <c r="W13" i="10"/>
  <c r="X13" i="10" s="1"/>
  <c r="V13" i="10"/>
  <c r="S13" i="10"/>
  <c r="T13" i="10" s="1"/>
  <c r="R13" i="10"/>
  <c r="O13" i="10"/>
  <c r="P13" i="10" s="1"/>
  <c r="N13" i="10"/>
  <c r="K13" i="10"/>
  <c r="L13" i="10" s="1"/>
  <c r="J13" i="10"/>
  <c r="Z13" i="10" s="1"/>
  <c r="H13" i="10"/>
  <c r="G13" i="10"/>
  <c r="E13" i="10"/>
  <c r="D13" i="10"/>
  <c r="F13" i="10" s="1"/>
  <c r="AJ12" i="10"/>
  <c r="AF12" i="10"/>
  <c r="AB12" i="10"/>
  <c r="AA12" i="10"/>
  <c r="Z12" i="10"/>
  <c r="X12" i="10"/>
  <c r="T12" i="10"/>
  <c r="P12" i="10"/>
  <c r="L12" i="10"/>
  <c r="I12" i="10"/>
  <c r="Y12" i="10" s="1"/>
  <c r="F12" i="10"/>
  <c r="AJ11" i="10"/>
  <c r="AF11" i="10"/>
  <c r="AA11" i="10"/>
  <c r="Z11" i="10"/>
  <c r="AB11" i="10" s="1"/>
  <c r="X11" i="10"/>
  <c r="T11" i="10"/>
  <c r="U11" i="10" s="1"/>
  <c r="P11" i="10"/>
  <c r="L11" i="10"/>
  <c r="I11" i="10"/>
  <c r="F11" i="10"/>
  <c r="AJ10" i="10"/>
  <c r="AF10" i="10"/>
  <c r="AK10" i="10" s="1"/>
  <c r="AA10" i="10"/>
  <c r="Z10" i="10"/>
  <c r="AB10" i="10" s="1"/>
  <c r="X10" i="10"/>
  <c r="T10" i="10"/>
  <c r="P10" i="10"/>
  <c r="L10" i="10"/>
  <c r="I10" i="10"/>
  <c r="F10" i="10"/>
  <c r="AJ9" i="10"/>
  <c r="AF9" i="10"/>
  <c r="AK9" i="10" s="1"/>
  <c r="AA9" i="10"/>
  <c r="Z9" i="10"/>
  <c r="X9" i="10"/>
  <c r="T9" i="10"/>
  <c r="P9" i="10"/>
  <c r="L9" i="10"/>
  <c r="I9" i="10"/>
  <c r="F9" i="10"/>
  <c r="AI32" i="9"/>
  <c r="AH32" i="9"/>
  <c r="AG32" i="9"/>
  <c r="AJ32" i="9" s="1"/>
  <c r="AE32" i="9"/>
  <c r="AD32" i="9"/>
  <c r="Z32" i="9"/>
  <c r="W32" i="9"/>
  <c r="V32" i="9"/>
  <c r="X32" i="9" s="1"/>
  <c r="S32" i="9"/>
  <c r="R32" i="9"/>
  <c r="P32" i="9"/>
  <c r="O32" i="9"/>
  <c r="N32" i="9"/>
  <c r="K32" i="9"/>
  <c r="J32" i="9"/>
  <c r="L32" i="9" s="1"/>
  <c r="H32" i="9"/>
  <c r="G32" i="9"/>
  <c r="E32" i="9"/>
  <c r="D32" i="9"/>
  <c r="AI31" i="9"/>
  <c r="AJ31" i="9" s="1"/>
  <c r="AH31" i="9"/>
  <c r="AG31" i="9"/>
  <c r="AE31" i="9"/>
  <c r="AD31" i="9"/>
  <c r="W31" i="9"/>
  <c r="X31" i="9" s="1"/>
  <c r="V31" i="9"/>
  <c r="S31" i="9"/>
  <c r="R31" i="9"/>
  <c r="O31" i="9"/>
  <c r="P31" i="9" s="1"/>
  <c r="N31" i="9"/>
  <c r="K31" i="9"/>
  <c r="J31" i="9"/>
  <c r="L31" i="9" s="1"/>
  <c r="H31" i="9"/>
  <c r="G31" i="9"/>
  <c r="E31" i="9"/>
  <c r="D31" i="9"/>
  <c r="AK30" i="9"/>
  <c r="AJ30" i="9"/>
  <c r="AF30" i="9"/>
  <c r="AA30" i="9"/>
  <c r="AB30" i="9" s="1"/>
  <c r="Z30" i="9"/>
  <c r="X30" i="9"/>
  <c r="T30" i="9"/>
  <c r="P30" i="9"/>
  <c r="L30" i="9"/>
  <c r="I30" i="9"/>
  <c r="F30" i="9"/>
  <c r="M30" i="9" s="1"/>
  <c r="AJ29" i="9"/>
  <c r="AF29" i="9"/>
  <c r="AA29" i="9"/>
  <c r="Z29" i="9"/>
  <c r="X29" i="9"/>
  <c r="T29" i="9"/>
  <c r="P29" i="9"/>
  <c r="L29" i="9"/>
  <c r="I29" i="9"/>
  <c r="Y29" i="9" s="1"/>
  <c r="F29" i="9"/>
  <c r="M29" i="9" s="1"/>
  <c r="AJ28" i="9"/>
  <c r="AF28" i="9"/>
  <c r="AA28" i="9"/>
  <c r="Z28" i="9"/>
  <c r="AB28" i="9" s="1"/>
  <c r="X28" i="9"/>
  <c r="T28" i="9"/>
  <c r="P28" i="9"/>
  <c r="L28" i="9"/>
  <c r="M28" i="9" s="1"/>
  <c r="I28" i="9"/>
  <c r="U28" i="9" s="1"/>
  <c r="F28" i="9"/>
  <c r="AJ27" i="9"/>
  <c r="AF27" i="9"/>
  <c r="AA27" i="9"/>
  <c r="Z27" i="9"/>
  <c r="X27" i="9"/>
  <c r="T27" i="9"/>
  <c r="P27" i="9"/>
  <c r="L27" i="9"/>
  <c r="I27" i="9"/>
  <c r="F27" i="9"/>
  <c r="AJ26" i="9"/>
  <c r="AF26" i="9"/>
  <c r="AA26" i="9"/>
  <c r="Z26" i="9"/>
  <c r="X26" i="9"/>
  <c r="T26" i="9"/>
  <c r="P26" i="9"/>
  <c r="Q26" i="9" s="1"/>
  <c r="M26" i="9"/>
  <c r="L26" i="9"/>
  <c r="I26" i="9"/>
  <c r="U26" i="9" s="1"/>
  <c r="F26" i="9"/>
  <c r="AI25" i="9"/>
  <c r="AH25" i="9"/>
  <c r="AG25" i="9"/>
  <c r="AE25" i="9"/>
  <c r="AD25" i="9"/>
  <c r="AF25" i="9" s="1"/>
  <c r="W25" i="9"/>
  <c r="V25" i="9"/>
  <c r="X25" i="9" s="1"/>
  <c r="S25" i="9"/>
  <c r="R25" i="9"/>
  <c r="T25" i="9" s="1"/>
  <c r="O25" i="9"/>
  <c r="N25" i="9"/>
  <c r="P25" i="9" s="1"/>
  <c r="K25" i="9"/>
  <c r="AA25" i="9" s="1"/>
  <c r="J25" i="9"/>
  <c r="L25" i="9" s="1"/>
  <c r="H25" i="9"/>
  <c r="G25" i="9"/>
  <c r="I25" i="9" s="1"/>
  <c r="F25" i="9"/>
  <c r="E25" i="9"/>
  <c r="D25" i="9"/>
  <c r="AJ24" i="9"/>
  <c r="AF24" i="9"/>
  <c r="AK24" i="9" s="1"/>
  <c r="AA24" i="9"/>
  <c r="Z24" i="9"/>
  <c r="X24" i="9"/>
  <c r="T24" i="9"/>
  <c r="U24" i="9" s="1"/>
  <c r="P24" i="9"/>
  <c r="L24" i="9"/>
  <c r="I24" i="9"/>
  <c r="Y24" i="9" s="1"/>
  <c r="F24" i="9"/>
  <c r="AJ23" i="9"/>
  <c r="AF23" i="9"/>
  <c r="AK23" i="9" s="1"/>
  <c r="AB23" i="9"/>
  <c r="AA23" i="9"/>
  <c r="Z23" i="9"/>
  <c r="X23" i="9"/>
  <c r="T23" i="9"/>
  <c r="P23" i="9"/>
  <c r="L23" i="9"/>
  <c r="I23" i="9"/>
  <c r="F23" i="9"/>
  <c r="AJ22" i="9"/>
  <c r="AF22" i="9"/>
  <c r="AK22" i="9" s="1"/>
  <c r="AA22" i="9"/>
  <c r="Z22" i="9"/>
  <c r="AB22" i="9" s="1"/>
  <c r="X22" i="9"/>
  <c r="T22" i="9"/>
  <c r="P22" i="9"/>
  <c r="L22" i="9"/>
  <c r="I22" i="9"/>
  <c r="F22" i="9"/>
  <c r="M22" i="9" s="1"/>
  <c r="AJ21" i="9"/>
  <c r="AF21" i="9"/>
  <c r="AK21" i="9" s="1"/>
  <c r="AA21" i="9"/>
  <c r="Z21" i="9"/>
  <c r="AB21" i="9" s="1"/>
  <c r="X21" i="9"/>
  <c r="T21" i="9"/>
  <c r="P21" i="9"/>
  <c r="L21" i="9"/>
  <c r="I21" i="9"/>
  <c r="F21" i="9"/>
  <c r="AJ20" i="9"/>
  <c r="AF20" i="9"/>
  <c r="AA20" i="9"/>
  <c r="Z20" i="9"/>
  <c r="AB20" i="9" s="1"/>
  <c r="AC20" i="9" s="1"/>
  <c r="X20" i="9"/>
  <c r="T20" i="9"/>
  <c r="P20" i="9"/>
  <c r="Q20" i="9" s="1"/>
  <c r="L20" i="9"/>
  <c r="M20" i="9" s="1"/>
  <c r="I20" i="9"/>
  <c r="F20" i="9"/>
  <c r="AJ19" i="9"/>
  <c r="AF19" i="9"/>
  <c r="AA19" i="9"/>
  <c r="AB19" i="9" s="1"/>
  <c r="Z19" i="9"/>
  <c r="X19" i="9"/>
  <c r="T19" i="9"/>
  <c r="P19" i="9"/>
  <c r="AK19" i="9" s="1"/>
  <c r="L19" i="9"/>
  <c r="I19" i="9"/>
  <c r="U19" i="9" s="1"/>
  <c r="F19" i="9"/>
  <c r="AJ18" i="9"/>
  <c r="AF18" i="9"/>
  <c r="AA18" i="9"/>
  <c r="AB18" i="9" s="1"/>
  <c r="AC18" i="9" s="1"/>
  <c r="Z18" i="9"/>
  <c r="X18" i="9"/>
  <c r="T18" i="9"/>
  <c r="P18" i="9"/>
  <c r="Q18" i="9" s="1"/>
  <c r="L18" i="9"/>
  <c r="I18" i="9"/>
  <c r="F18" i="9"/>
  <c r="AI17" i="9"/>
  <c r="AH17" i="9"/>
  <c r="AG17" i="9"/>
  <c r="AE17" i="9"/>
  <c r="AF17" i="9" s="1"/>
  <c r="AD17" i="9"/>
  <c r="W17" i="9"/>
  <c r="V17" i="9"/>
  <c r="S17" i="9"/>
  <c r="R17" i="9"/>
  <c r="T17" i="9" s="1"/>
  <c r="O17" i="9"/>
  <c r="N17" i="9"/>
  <c r="K17" i="9"/>
  <c r="AA17" i="9" s="1"/>
  <c r="J17" i="9"/>
  <c r="H17" i="9"/>
  <c r="G17" i="9"/>
  <c r="I17" i="9" s="1"/>
  <c r="E17" i="9"/>
  <c r="D17" i="9"/>
  <c r="F17" i="9" s="1"/>
  <c r="AJ16" i="9"/>
  <c r="AF16" i="9"/>
  <c r="AK16" i="9" s="1"/>
  <c r="AB16" i="9"/>
  <c r="AA16" i="9"/>
  <c r="Z16" i="9"/>
  <c r="X16" i="9"/>
  <c r="T16" i="9"/>
  <c r="P16" i="9"/>
  <c r="L16" i="9"/>
  <c r="I16" i="9"/>
  <c r="U16" i="9" s="1"/>
  <c r="F16" i="9"/>
  <c r="AK15" i="9"/>
  <c r="AJ15" i="9"/>
  <c r="AF15" i="9"/>
  <c r="AA15" i="9"/>
  <c r="Z15" i="9"/>
  <c r="AB15" i="9" s="1"/>
  <c r="X15" i="9"/>
  <c r="T15" i="9"/>
  <c r="P15" i="9"/>
  <c r="L15" i="9"/>
  <c r="I15" i="9"/>
  <c r="F15" i="9"/>
  <c r="AJ14" i="9"/>
  <c r="AF14" i="9"/>
  <c r="AK14" i="9" s="1"/>
  <c r="AA14" i="9"/>
  <c r="Z14" i="9"/>
  <c r="X14" i="9"/>
  <c r="T14" i="9"/>
  <c r="P14" i="9"/>
  <c r="L14" i="9"/>
  <c r="I14" i="9"/>
  <c r="F14" i="9"/>
  <c r="AJ13" i="9"/>
  <c r="AF13" i="9"/>
  <c r="AA13" i="9"/>
  <c r="Z13" i="9"/>
  <c r="AB13" i="9" s="1"/>
  <c r="AC13" i="9" s="1"/>
  <c r="X13" i="9"/>
  <c r="T13" i="9"/>
  <c r="P13" i="9"/>
  <c r="Q13" i="9" s="1"/>
  <c r="L13" i="9"/>
  <c r="M13" i="9" s="1"/>
  <c r="I13" i="9"/>
  <c r="Y13" i="9" s="1"/>
  <c r="F13" i="9"/>
  <c r="AJ12" i="9"/>
  <c r="AF12" i="9"/>
  <c r="AA12" i="9"/>
  <c r="AB12" i="9" s="1"/>
  <c r="Z12" i="9"/>
  <c r="X12" i="9"/>
  <c r="T12" i="9"/>
  <c r="P12" i="9"/>
  <c r="Q12" i="9" s="1"/>
  <c r="L12" i="9"/>
  <c r="I12" i="9"/>
  <c r="F12" i="9"/>
  <c r="M12" i="9" s="1"/>
  <c r="AJ11" i="9"/>
  <c r="AF11" i="9"/>
  <c r="AK11" i="9" s="1"/>
  <c r="AA11" i="9"/>
  <c r="AB11" i="9" s="1"/>
  <c r="AC11" i="9" s="1"/>
  <c r="Z11" i="9"/>
  <c r="X11" i="9"/>
  <c r="T11" i="9"/>
  <c r="P11" i="9"/>
  <c r="L11" i="9"/>
  <c r="I11" i="9"/>
  <c r="F11" i="9"/>
  <c r="AJ10" i="9"/>
  <c r="AF10" i="9"/>
  <c r="AA10" i="9"/>
  <c r="Z10" i="9"/>
  <c r="AB10" i="9" s="1"/>
  <c r="AC10" i="9" s="1"/>
  <c r="X10" i="9"/>
  <c r="T10" i="9"/>
  <c r="P10" i="9"/>
  <c r="Q10" i="9" s="1"/>
  <c r="L10" i="9"/>
  <c r="I10" i="9"/>
  <c r="F10" i="9"/>
  <c r="AJ9" i="9"/>
  <c r="AF9" i="9"/>
  <c r="AK9" i="9" s="1"/>
  <c r="AA9" i="9"/>
  <c r="Z9" i="9"/>
  <c r="X9" i="9"/>
  <c r="T9" i="9"/>
  <c r="U9" i="9" s="1"/>
  <c r="P9" i="9"/>
  <c r="L9" i="9"/>
  <c r="I9" i="9"/>
  <c r="F9" i="9"/>
  <c r="AI41" i="8"/>
  <c r="AH41" i="8"/>
  <c r="AG41" i="8"/>
  <c r="AJ41" i="8" s="1"/>
  <c r="AE41" i="8"/>
  <c r="AD41" i="8"/>
  <c r="W41" i="8"/>
  <c r="V41" i="8"/>
  <c r="X41" i="8" s="1"/>
  <c r="S41" i="8"/>
  <c r="T41" i="8" s="1"/>
  <c r="R41" i="8"/>
  <c r="O41" i="8"/>
  <c r="N41" i="8"/>
  <c r="P41" i="8" s="1"/>
  <c r="K41" i="8"/>
  <c r="L41" i="8" s="1"/>
  <c r="J41" i="8"/>
  <c r="H41" i="8"/>
  <c r="G41" i="8"/>
  <c r="I41" i="8" s="1"/>
  <c r="E41" i="8"/>
  <c r="D41" i="8"/>
  <c r="F41" i="8" s="1"/>
  <c r="AI40" i="8"/>
  <c r="AJ40" i="8" s="1"/>
  <c r="AH40" i="8"/>
  <c r="AG40" i="8"/>
  <c r="AE40" i="8"/>
  <c r="AD40" i="8"/>
  <c r="AF40" i="8" s="1"/>
  <c r="W40" i="8"/>
  <c r="V40" i="8"/>
  <c r="S40" i="8"/>
  <c r="R40" i="8"/>
  <c r="O40" i="8"/>
  <c r="N40" i="8"/>
  <c r="K40" i="8"/>
  <c r="J40" i="8"/>
  <c r="Z40" i="8" s="1"/>
  <c r="H40" i="8"/>
  <c r="G40" i="8"/>
  <c r="I40" i="8" s="1"/>
  <c r="E40" i="8"/>
  <c r="D40" i="8"/>
  <c r="AJ39" i="8"/>
  <c r="AF39" i="8"/>
  <c r="AA39" i="8"/>
  <c r="Z39" i="8"/>
  <c r="X39" i="8"/>
  <c r="T39" i="8"/>
  <c r="P39" i="8"/>
  <c r="L39" i="8"/>
  <c r="I39" i="8"/>
  <c r="F39" i="8"/>
  <c r="AJ38" i="8"/>
  <c r="AF38" i="8"/>
  <c r="AA38" i="8"/>
  <c r="Z38" i="8"/>
  <c r="X38" i="8"/>
  <c r="T38" i="8"/>
  <c r="P38" i="8"/>
  <c r="M38" i="8"/>
  <c r="L38" i="8"/>
  <c r="I38" i="8"/>
  <c r="F38" i="8"/>
  <c r="AJ37" i="8"/>
  <c r="AF37" i="8"/>
  <c r="AA37" i="8"/>
  <c r="Z37" i="8"/>
  <c r="AB37" i="8" s="1"/>
  <c r="AC37" i="8" s="1"/>
  <c r="X37" i="8"/>
  <c r="T37" i="8"/>
  <c r="P37" i="8"/>
  <c r="L37" i="8"/>
  <c r="M37" i="8" s="1"/>
  <c r="I37" i="8"/>
  <c r="Y37" i="8" s="1"/>
  <c r="F37" i="8"/>
  <c r="AJ36" i="8"/>
  <c r="AF36" i="8"/>
  <c r="AK36" i="8" s="1"/>
  <c r="AA36" i="8"/>
  <c r="AB36" i="8" s="1"/>
  <c r="AC36" i="8" s="1"/>
  <c r="Z36" i="8"/>
  <c r="X36" i="8"/>
  <c r="T36" i="8"/>
  <c r="Q36" i="8"/>
  <c r="P36" i="8"/>
  <c r="L36" i="8"/>
  <c r="I36" i="8"/>
  <c r="F36" i="8"/>
  <c r="M36" i="8" s="1"/>
  <c r="AJ35" i="8"/>
  <c r="AF35" i="8"/>
  <c r="AK35" i="8" s="1"/>
  <c r="AB35" i="8"/>
  <c r="AC35" i="8" s="1"/>
  <c r="AA35" i="8"/>
  <c r="Z35" i="8"/>
  <c r="X35" i="8"/>
  <c r="T35" i="8"/>
  <c r="P35" i="8"/>
  <c r="L35" i="8"/>
  <c r="M35" i="8" s="1"/>
  <c r="I35" i="8"/>
  <c r="Y35" i="8" s="1"/>
  <c r="F35" i="8"/>
  <c r="AJ34" i="8"/>
  <c r="AI34" i="8"/>
  <c r="AH34" i="8"/>
  <c r="AG34" i="8"/>
  <c r="AE34" i="8"/>
  <c r="AF34" i="8" s="1"/>
  <c r="AK34" i="8" s="1"/>
  <c r="AD34" i="8"/>
  <c r="W34" i="8"/>
  <c r="V34" i="8"/>
  <c r="X34" i="8" s="1"/>
  <c r="S34" i="8"/>
  <c r="R34" i="8"/>
  <c r="T34" i="8" s="1"/>
  <c r="P34" i="8"/>
  <c r="O34" i="8"/>
  <c r="N34" i="8"/>
  <c r="L34" i="8"/>
  <c r="K34" i="8"/>
  <c r="AA34" i="8" s="1"/>
  <c r="J34" i="8"/>
  <c r="Z34" i="8" s="1"/>
  <c r="H34" i="8"/>
  <c r="G34" i="8"/>
  <c r="I34" i="8" s="1"/>
  <c r="E34" i="8"/>
  <c r="D34" i="8"/>
  <c r="AK33" i="8"/>
  <c r="AJ33" i="8"/>
  <c r="AF33" i="8"/>
  <c r="AA33" i="8"/>
  <c r="Z33" i="8"/>
  <c r="AB33" i="8" s="1"/>
  <c r="X33" i="8"/>
  <c r="T33" i="8"/>
  <c r="P33" i="8"/>
  <c r="L33" i="8"/>
  <c r="I33" i="8"/>
  <c r="F33" i="8"/>
  <c r="AJ32" i="8"/>
  <c r="AF32" i="8"/>
  <c r="AK32" i="8" s="1"/>
  <c r="AA32" i="8"/>
  <c r="Z32" i="8"/>
  <c r="X32" i="8"/>
  <c r="T32" i="8"/>
  <c r="P32" i="8"/>
  <c r="L32" i="8"/>
  <c r="I32" i="8"/>
  <c r="U32" i="8" s="1"/>
  <c r="F32" i="8"/>
  <c r="AJ31" i="8"/>
  <c r="AF31" i="8"/>
  <c r="AA31" i="8"/>
  <c r="AB31" i="8" s="1"/>
  <c r="Z31" i="8"/>
  <c r="X31" i="8"/>
  <c r="T31" i="8"/>
  <c r="P31" i="8"/>
  <c r="AK31" i="8" s="1"/>
  <c r="M31" i="8"/>
  <c r="L31" i="8"/>
  <c r="I31" i="8"/>
  <c r="F31" i="8"/>
  <c r="AC31" i="8" s="1"/>
  <c r="AJ30" i="8"/>
  <c r="AF30" i="8"/>
  <c r="AA30" i="8"/>
  <c r="Z30" i="8"/>
  <c r="AB30" i="8" s="1"/>
  <c r="AC30" i="8" s="1"/>
  <c r="X30" i="8"/>
  <c r="T30" i="8"/>
  <c r="P30" i="8"/>
  <c r="AK30" i="8" s="1"/>
  <c r="L30" i="8"/>
  <c r="M30" i="8" s="1"/>
  <c r="I30" i="8"/>
  <c r="F30" i="8"/>
  <c r="AJ29" i="8"/>
  <c r="AF29" i="8"/>
  <c r="AK29" i="8" s="1"/>
  <c r="AA29" i="8"/>
  <c r="AB29" i="8" s="1"/>
  <c r="AC29" i="8" s="1"/>
  <c r="Z29" i="8"/>
  <c r="X29" i="8"/>
  <c r="T29" i="8"/>
  <c r="P29" i="8"/>
  <c r="Q29" i="8" s="1"/>
  <c r="L29" i="8"/>
  <c r="M29" i="8" s="1"/>
  <c r="I29" i="8"/>
  <c r="F29" i="8"/>
  <c r="AJ28" i="8"/>
  <c r="AF28" i="8"/>
  <c r="AK28" i="8" s="1"/>
  <c r="AA28" i="8"/>
  <c r="Z28" i="8"/>
  <c r="AB28" i="8" s="1"/>
  <c r="AC28" i="8" s="1"/>
  <c r="X28" i="8"/>
  <c r="T28" i="8"/>
  <c r="U28" i="8" s="1"/>
  <c r="P28" i="8"/>
  <c r="M28" i="8"/>
  <c r="L28" i="8"/>
  <c r="I28" i="8"/>
  <c r="F28" i="8"/>
  <c r="AJ27" i="8"/>
  <c r="AI27" i="8"/>
  <c r="AH27" i="8"/>
  <c r="AG27" i="8"/>
  <c r="AF27" i="8"/>
  <c r="AE27" i="8"/>
  <c r="AD27" i="8"/>
  <c r="W27" i="8"/>
  <c r="X27" i="8" s="1"/>
  <c r="V27" i="8"/>
  <c r="S27" i="8"/>
  <c r="R27" i="8"/>
  <c r="T27" i="8" s="1"/>
  <c r="U27" i="8" s="1"/>
  <c r="O27" i="8"/>
  <c r="N27" i="8"/>
  <c r="P27" i="8" s="1"/>
  <c r="AK27" i="8" s="1"/>
  <c r="L27" i="8"/>
  <c r="K27" i="8"/>
  <c r="AA27" i="8" s="1"/>
  <c r="J27" i="8"/>
  <c r="I27" i="8"/>
  <c r="H27" i="8"/>
  <c r="G27" i="8"/>
  <c r="E27" i="8"/>
  <c r="D27" i="8"/>
  <c r="F27" i="8" s="1"/>
  <c r="AK26" i="8"/>
  <c r="AJ26" i="8"/>
  <c r="AF26" i="8"/>
  <c r="AA26" i="8"/>
  <c r="Z26" i="8"/>
  <c r="X26" i="8"/>
  <c r="T26" i="8"/>
  <c r="P26" i="8"/>
  <c r="L26" i="8"/>
  <c r="I26" i="8"/>
  <c r="Y26" i="8" s="1"/>
  <c r="F26" i="8"/>
  <c r="AK25" i="8"/>
  <c r="AJ25" i="8"/>
  <c r="AF25" i="8"/>
  <c r="AA25" i="8"/>
  <c r="Z25" i="8"/>
  <c r="AB25" i="8" s="1"/>
  <c r="X25" i="8"/>
  <c r="T25" i="8"/>
  <c r="P25" i="8"/>
  <c r="L25" i="8"/>
  <c r="I25" i="8"/>
  <c r="F25" i="8"/>
  <c r="AJ24" i="8"/>
  <c r="AF24" i="8"/>
  <c r="AA24" i="8"/>
  <c r="AB24" i="8" s="1"/>
  <c r="Z24" i="8"/>
  <c r="X24" i="8"/>
  <c r="T24" i="8"/>
  <c r="P24" i="8"/>
  <c r="L24" i="8"/>
  <c r="I24" i="8"/>
  <c r="U24" i="8" s="1"/>
  <c r="F24" i="8"/>
  <c r="M24" i="8" s="1"/>
  <c r="AJ23" i="8"/>
  <c r="AF23" i="8"/>
  <c r="AB23" i="8"/>
  <c r="AA23" i="8"/>
  <c r="Z23" i="8"/>
  <c r="X23" i="8"/>
  <c r="T23" i="8"/>
  <c r="P23" i="8"/>
  <c r="AK23" i="8" s="1"/>
  <c r="L23" i="8"/>
  <c r="I23" i="8"/>
  <c r="F23" i="8"/>
  <c r="AJ22" i="8"/>
  <c r="AF22" i="8"/>
  <c r="AA22" i="8"/>
  <c r="Z22" i="8"/>
  <c r="X22" i="8"/>
  <c r="T22" i="8"/>
  <c r="P22" i="8"/>
  <c r="L22" i="8"/>
  <c r="I22" i="8"/>
  <c r="F22" i="8"/>
  <c r="Q22" i="8" s="1"/>
  <c r="AI21" i="8"/>
  <c r="AH21" i="8"/>
  <c r="AG21" i="8"/>
  <c r="AF21" i="8"/>
  <c r="AE21" i="8"/>
  <c r="AD21" i="8"/>
  <c r="W21" i="8"/>
  <c r="V21" i="8"/>
  <c r="X21" i="8" s="1"/>
  <c r="S21" i="8"/>
  <c r="T21" i="8" s="1"/>
  <c r="R21" i="8"/>
  <c r="P21" i="8"/>
  <c r="O21" i="8"/>
  <c r="N21" i="8"/>
  <c r="K21" i="8"/>
  <c r="J21" i="8"/>
  <c r="Z21" i="8" s="1"/>
  <c r="I21" i="8"/>
  <c r="H21" i="8"/>
  <c r="G21" i="8"/>
  <c r="E21" i="8"/>
  <c r="D21" i="8"/>
  <c r="AJ20" i="8"/>
  <c r="AF20" i="8"/>
  <c r="AK20" i="8" s="1"/>
  <c r="AA20" i="8"/>
  <c r="AB20" i="8" s="1"/>
  <c r="Z20" i="8"/>
  <c r="X20" i="8"/>
  <c r="T20" i="8"/>
  <c r="P20" i="8"/>
  <c r="L20" i="8"/>
  <c r="I20" i="8"/>
  <c r="Y20" i="8" s="1"/>
  <c r="F20" i="8"/>
  <c r="AK19" i="8"/>
  <c r="AJ19" i="8"/>
  <c r="AF19" i="8"/>
  <c r="AA19" i="8"/>
  <c r="Z19" i="8"/>
  <c r="X19" i="8"/>
  <c r="Y19" i="8" s="1"/>
  <c r="T19" i="8"/>
  <c r="P19" i="8"/>
  <c r="L19" i="8"/>
  <c r="I19" i="8"/>
  <c r="F19" i="8"/>
  <c r="AJ18" i="8"/>
  <c r="AF18" i="8"/>
  <c r="AA18" i="8"/>
  <c r="Z18" i="8"/>
  <c r="AB18" i="8" s="1"/>
  <c r="X18" i="8"/>
  <c r="T18" i="8"/>
  <c r="P18" i="8"/>
  <c r="AK18" i="8" s="1"/>
  <c r="L18" i="8"/>
  <c r="I18" i="8"/>
  <c r="U18" i="8" s="1"/>
  <c r="F18" i="8"/>
  <c r="AJ17" i="8"/>
  <c r="AF17" i="8"/>
  <c r="AA17" i="8"/>
  <c r="AB17" i="8" s="1"/>
  <c r="Z17" i="8"/>
  <c r="X17" i="8"/>
  <c r="T17" i="8"/>
  <c r="P17" i="8"/>
  <c r="L17" i="8"/>
  <c r="I17" i="8"/>
  <c r="U17" i="8" s="1"/>
  <c r="F17" i="8"/>
  <c r="AC17" i="8" s="1"/>
  <c r="AJ16" i="8"/>
  <c r="AF16" i="8"/>
  <c r="AA16" i="8"/>
  <c r="Z16" i="8"/>
  <c r="X16" i="8"/>
  <c r="T16" i="8"/>
  <c r="P16" i="8"/>
  <c r="AK16" i="8" s="1"/>
  <c r="L16" i="8"/>
  <c r="I16" i="8"/>
  <c r="F16" i="8"/>
  <c r="AI15" i="8"/>
  <c r="AH15" i="8"/>
  <c r="AG15" i="8"/>
  <c r="AE15" i="8"/>
  <c r="AF15" i="8" s="1"/>
  <c r="AK15" i="8" s="1"/>
  <c r="AD15" i="8"/>
  <c r="X15" i="8"/>
  <c r="W15" i="8"/>
  <c r="V15" i="8"/>
  <c r="S15" i="8"/>
  <c r="R15" i="8"/>
  <c r="T15" i="8" s="1"/>
  <c r="P15" i="8"/>
  <c r="O15" i="8"/>
  <c r="N15" i="8"/>
  <c r="K15" i="8"/>
  <c r="AA15" i="8" s="1"/>
  <c r="J15" i="8"/>
  <c r="H15" i="8"/>
  <c r="G15" i="8"/>
  <c r="E15" i="8"/>
  <c r="D15" i="8"/>
  <c r="AJ14" i="8"/>
  <c r="AF14" i="8"/>
  <c r="AK14" i="8" s="1"/>
  <c r="AA14" i="8"/>
  <c r="Z14" i="8"/>
  <c r="AB14" i="8" s="1"/>
  <c r="X14" i="8"/>
  <c r="U14" i="8"/>
  <c r="T14" i="8"/>
  <c r="P14" i="8"/>
  <c r="L14" i="8"/>
  <c r="I14" i="8"/>
  <c r="F14" i="8"/>
  <c r="M14" i="8" s="1"/>
  <c r="AJ13" i="8"/>
  <c r="AF13" i="8"/>
  <c r="AA13" i="8"/>
  <c r="Z13" i="8"/>
  <c r="AB13" i="8" s="1"/>
  <c r="X13" i="8"/>
  <c r="T13" i="8"/>
  <c r="P13" i="8"/>
  <c r="L13" i="8"/>
  <c r="I13" i="8"/>
  <c r="Y13" i="8" s="1"/>
  <c r="F13" i="8"/>
  <c r="AJ12" i="8"/>
  <c r="AF12" i="8"/>
  <c r="AA12" i="8"/>
  <c r="Z12" i="8"/>
  <c r="AB12" i="8" s="1"/>
  <c r="X12" i="8"/>
  <c r="U12" i="8"/>
  <c r="T12" i="8"/>
  <c r="P12" i="8"/>
  <c r="AK12" i="8" s="1"/>
  <c r="L12" i="8"/>
  <c r="I12" i="8"/>
  <c r="F12" i="8"/>
  <c r="AK11" i="8"/>
  <c r="AJ11" i="8"/>
  <c r="AF11" i="8"/>
  <c r="AA11" i="8"/>
  <c r="Z11" i="8"/>
  <c r="AB11" i="8" s="1"/>
  <c r="X11" i="8"/>
  <c r="T11" i="8"/>
  <c r="P11" i="8"/>
  <c r="L11" i="8"/>
  <c r="I11" i="8"/>
  <c r="U11" i="8" s="1"/>
  <c r="F11" i="8"/>
  <c r="AJ10" i="8"/>
  <c r="AF10" i="8"/>
  <c r="AA10" i="8"/>
  <c r="AB10" i="8" s="1"/>
  <c r="Z10" i="8"/>
  <c r="X10" i="8"/>
  <c r="T10" i="8"/>
  <c r="P10" i="8"/>
  <c r="AK10" i="8" s="1"/>
  <c r="M10" i="8"/>
  <c r="L10" i="8"/>
  <c r="I10" i="8"/>
  <c r="F10" i="8"/>
  <c r="AC10" i="8" s="1"/>
  <c r="AJ9" i="8"/>
  <c r="AF9" i="8"/>
  <c r="AA9" i="8"/>
  <c r="Z9" i="8"/>
  <c r="AB9" i="8" s="1"/>
  <c r="AC9" i="8" s="1"/>
  <c r="X9" i="8"/>
  <c r="T9" i="8"/>
  <c r="P9" i="8"/>
  <c r="AK9" i="8" s="1"/>
  <c r="L9" i="8"/>
  <c r="M9" i="8" s="1"/>
  <c r="I9" i="8"/>
  <c r="F9" i="8"/>
  <c r="AI74" i="7"/>
  <c r="AH74" i="7"/>
  <c r="AG74" i="7"/>
  <c r="AE74" i="7"/>
  <c r="AD74" i="7"/>
  <c r="AF74" i="7" s="1"/>
  <c r="W74" i="7"/>
  <c r="V74" i="7"/>
  <c r="X74" i="7" s="1"/>
  <c r="S74" i="7"/>
  <c r="R74" i="7"/>
  <c r="O74" i="7"/>
  <c r="N74" i="7"/>
  <c r="P74" i="7" s="1"/>
  <c r="K74" i="7"/>
  <c r="J74" i="7"/>
  <c r="H74" i="7"/>
  <c r="G74" i="7"/>
  <c r="E74" i="7"/>
  <c r="D74" i="7"/>
  <c r="AI73" i="7"/>
  <c r="AJ73" i="7" s="1"/>
  <c r="AH73" i="7"/>
  <c r="AG73" i="7"/>
  <c r="AE73" i="7"/>
  <c r="AD73" i="7"/>
  <c r="AF73" i="7" s="1"/>
  <c r="W73" i="7"/>
  <c r="V73" i="7"/>
  <c r="X73" i="7" s="1"/>
  <c r="S73" i="7"/>
  <c r="R73" i="7"/>
  <c r="T73" i="7" s="1"/>
  <c r="O73" i="7"/>
  <c r="AA73" i="7" s="1"/>
  <c r="N73" i="7"/>
  <c r="P73" i="7" s="1"/>
  <c r="L73" i="7"/>
  <c r="K73" i="7"/>
  <c r="J73" i="7"/>
  <c r="Z73" i="7" s="1"/>
  <c r="H73" i="7"/>
  <c r="G73" i="7"/>
  <c r="E73" i="7"/>
  <c r="D73" i="7"/>
  <c r="AJ72" i="7"/>
  <c r="AF72" i="7"/>
  <c r="AA72" i="7"/>
  <c r="Z72" i="7"/>
  <c r="AB72" i="7" s="1"/>
  <c r="X72" i="7"/>
  <c r="Y72" i="7" s="1"/>
  <c r="T72" i="7"/>
  <c r="U72" i="7" s="1"/>
  <c r="P72" i="7"/>
  <c r="AK72" i="7" s="1"/>
  <c r="L72" i="7"/>
  <c r="I72" i="7"/>
  <c r="F72" i="7"/>
  <c r="AK71" i="7"/>
  <c r="AJ71" i="7"/>
  <c r="AF71" i="7"/>
  <c r="AA71" i="7"/>
  <c r="Z71" i="7"/>
  <c r="AB71" i="7" s="1"/>
  <c r="X71" i="7"/>
  <c r="T71" i="7"/>
  <c r="P71" i="7"/>
  <c r="L71" i="7"/>
  <c r="I71" i="7"/>
  <c r="U71" i="7" s="1"/>
  <c r="F71" i="7"/>
  <c r="AJ70" i="7"/>
  <c r="AF70" i="7"/>
  <c r="AK70" i="7" s="1"/>
  <c r="AA70" i="7"/>
  <c r="Z70" i="7"/>
  <c r="X70" i="7"/>
  <c r="T70" i="7"/>
  <c r="P70" i="7"/>
  <c r="L70" i="7"/>
  <c r="I70" i="7"/>
  <c r="F70" i="7"/>
  <c r="AJ69" i="7"/>
  <c r="AF69" i="7"/>
  <c r="AA69" i="7"/>
  <c r="Z69" i="7"/>
  <c r="AB69" i="7" s="1"/>
  <c r="AC69" i="7" s="1"/>
  <c r="X69" i="7"/>
  <c r="T69" i="7"/>
  <c r="U69" i="7" s="1"/>
  <c r="P69" i="7"/>
  <c r="Q69" i="7" s="1"/>
  <c r="M69" i="7"/>
  <c r="L69" i="7"/>
  <c r="I69" i="7"/>
  <c r="F69" i="7"/>
  <c r="AJ68" i="7"/>
  <c r="AF68" i="7"/>
  <c r="AA68" i="7"/>
  <c r="Z68" i="7"/>
  <c r="X68" i="7"/>
  <c r="T68" i="7"/>
  <c r="U68" i="7" s="1"/>
  <c r="P68" i="7"/>
  <c r="M68" i="7"/>
  <c r="L68" i="7"/>
  <c r="I68" i="7"/>
  <c r="F68" i="7"/>
  <c r="Q68" i="7" s="1"/>
  <c r="AI67" i="7"/>
  <c r="AH67" i="7"/>
  <c r="AG67" i="7"/>
  <c r="AE67" i="7"/>
  <c r="AD67" i="7"/>
  <c r="AF67" i="7" s="1"/>
  <c r="W67" i="7"/>
  <c r="V67" i="7"/>
  <c r="X67" i="7" s="1"/>
  <c r="S67" i="7"/>
  <c r="R67" i="7"/>
  <c r="O67" i="7"/>
  <c r="N67" i="7"/>
  <c r="P67" i="7" s="1"/>
  <c r="K67" i="7"/>
  <c r="AA67" i="7" s="1"/>
  <c r="J67" i="7"/>
  <c r="L67" i="7" s="1"/>
  <c r="H67" i="7"/>
  <c r="I67" i="7" s="1"/>
  <c r="G67" i="7"/>
  <c r="E67" i="7"/>
  <c r="D67" i="7"/>
  <c r="F67" i="7" s="1"/>
  <c r="AJ66" i="7"/>
  <c r="AF66" i="7"/>
  <c r="AA66" i="7"/>
  <c r="Z66" i="7"/>
  <c r="AB66" i="7" s="1"/>
  <c r="X66" i="7"/>
  <c r="U66" i="7"/>
  <c r="T66" i="7"/>
  <c r="P66" i="7"/>
  <c r="L66" i="7"/>
  <c r="I66" i="7"/>
  <c r="F66" i="7"/>
  <c r="AJ65" i="7"/>
  <c r="AF65" i="7"/>
  <c r="AA65" i="7"/>
  <c r="Z65" i="7"/>
  <c r="AB65" i="7" s="1"/>
  <c r="X65" i="7"/>
  <c r="Y65" i="7" s="1"/>
  <c r="T65" i="7"/>
  <c r="U65" i="7" s="1"/>
  <c r="P65" i="7"/>
  <c r="AK65" i="7" s="1"/>
  <c r="M65" i="7"/>
  <c r="L65" i="7"/>
  <c r="I65" i="7"/>
  <c r="F65" i="7"/>
  <c r="AJ64" i="7"/>
  <c r="AF64" i="7"/>
  <c r="AA64" i="7"/>
  <c r="Z64" i="7"/>
  <c r="X64" i="7"/>
  <c r="T64" i="7"/>
  <c r="P64" i="7"/>
  <c r="L64" i="7"/>
  <c r="M64" i="7" s="1"/>
  <c r="I64" i="7"/>
  <c r="U64" i="7" s="1"/>
  <c r="F64" i="7"/>
  <c r="AJ63" i="7"/>
  <c r="AF63" i="7"/>
  <c r="AB63" i="7"/>
  <c r="AC63" i="7" s="1"/>
  <c r="AA63" i="7"/>
  <c r="Z63" i="7"/>
  <c r="X63" i="7"/>
  <c r="T63" i="7"/>
  <c r="P63" i="7"/>
  <c r="Q63" i="7" s="1"/>
  <c r="L63" i="7"/>
  <c r="M63" i="7" s="1"/>
  <c r="I63" i="7"/>
  <c r="U63" i="7" s="1"/>
  <c r="F63" i="7"/>
  <c r="AJ62" i="7"/>
  <c r="AF62" i="7"/>
  <c r="AA62" i="7"/>
  <c r="Z62" i="7"/>
  <c r="X62" i="7"/>
  <c r="T62" i="7"/>
  <c r="U62" i="7" s="1"/>
  <c r="P62" i="7"/>
  <c r="L62" i="7"/>
  <c r="I62" i="7"/>
  <c r="F62" i="7"/>
  <c r="AI61" i="7"/>
  <c r="AH61" i="7"/>
  <c r="AG61" i="7"/>
  <c r="AF61" i="7"/>
  <c r="AE61" i="7"/>
  <c r="AD61" i="7"/>
  <c r="X61" i="7"/>
  <c r="W61" i="7"/>
  <c r="V61" i="7"/>
  <c r="S61" i="7"/>
  <c r="T61" i="7" s="1"/>
  <c r="R61" i="7"/>
  <c r="O61" i="7"/>
  <c r="P61" i="7" s="1"/>
  <c r="N61" i="7"/>
  <c r="K61" i="7"/>
  <c r="J61" i="7"/>
  <c r="Z61" i="7" s="1"/>
  <c r="H61" i="7"/>
  <c r="I61" i="7" s="1"/>
  <c r="G61" i="7"/>
  <c r="E61" i="7"/>
  <c r="D61" i="7"/>
  <c r="F61" i="7" s="1"/>
  <c r="Q61" i="7" s="1"/>
  <c r="AK60" i="7"/>
  <c r="AJ60" i="7"/>
  <c r="AF60" i="7"/>
  <c r="AA60" i="7"/>
  <c r="Z60" i="7"/>
  <c r="X60" i="7"/>
  <c r="T60" i="7"/>
  <c r="Q60" i="7"/>
  <c r="P60" i="7"/>
  <c r="L60" i="7"/>
  <c r="I60" i="7"/>
  <c r="F60" i="7"/>
  <c r="AJ59" i="7"/>
  <c r="AF59" i="7"/>
  <c r="AA59" i="7"/>
  <c r="Z59" i="7"/>
  <c r="AB59" i="7" s="1"/>
  <c r="X59" i="7"/>
  <c r="T59" i="7"/>
  <c r="P59" i="7"/>
  <c r="L59" i="7"/>
  <c r="I59" i="7"/>
  <c r="Y59" i="7" s="1"/>
  <c r="F59" i="7"/>
  <c r="AK58" i="7"/>
  <c r="AJ58" i="7"/>
  <c r="AF58" i="7"/>
  <c r="AA58" i="7"/>
  <c r="Z58" i="7"/>
  <c r="AB58" i="7" s="1"/>
  <c r="X58" i="7"/>
  <c r="T58" i="7"/>
  <c r="P58" i="7"/>
  <c r="L58" i="7"/>
  <c r="I58" i="7"/>
  <c r="Y58" i="7" s="1"/>
  <c r="F58" i="7"/>
  <c r="AJ57" i="7"/>
  <c r="AF57" i="7"/>
  <c r="AA57" i="7"/>
  <c r="Z57" i="7"/>
  <c r="AB57" i="7" s="1"/>
  <c r="X57" i="7"/>
  <c r="T57" i="7"/>
  <c r="P57" i="7"/>
  <c r="AK57" i="7" s="1"/>
  <c r="M57" i="7"/>
  <c r="L57" i="7"/>
  <c r="I57" i="7"/>
  <c r="F57" i="7"/>
  <c r="AJ56" i="7"/>
  <c r="AF56" i="7"/>
  <c r="AA56" i="7"/>
  <c r="Z56" i="7"/>
  <c r="Y56" i="7"/>
  <c r="X56" i="7"/>
  <c r="T56" i="7"/>
  <c r="P56" i="7"/>
  <c r="L56" i="7"/>
  <c r="I56" i="7"/>
  <c r="U56" i="7" s="1"/>
  <c r="F56" i="7"/>
  <c r="Q56" i="7" s="1"/>
  <c r="AJ55" i="7"/>
  <c r="AF55" i="7"/>
  <c r="AA55" i="7"/>
  <c r="Z55" i="7"/>
  <c r="AB55" i="7" s="1"/>
  <c r="AC55" i="7" s="1"/>
  <c r="X55" i="7"/>
  <c r="T55" i="7"/>
  <c r="P55" i="7"/>
  <c r="Q55" i="7" s="1"/>
  <c r="L55" i="7"/>
  <c r="M55" i="7" s="1"/>
  <c r="I55" i="7"/>
  <c r="F55" i="7"/>
  <c r="AI54" i="7"/>
  <c r="AH54" i="7"/>
  <c r="AG54" i="7"/>
  <c r="AE54" i="7"/>
  <c r="AD54" i="7"/>
  <c r="AF54" i="7" s="1"/>
  <c r="AK54" i="7" s="1"/>
  <c r="X54" i="7"/>
  <c r="W54" i="7"/>
  <c r="V54" i="7"/>
  <c r="S54" i="7"/>
  <c r="T54" i="7" s="1"/>
  <c r="R54" i="7"/>
  <c r="O54" i="7"/>
  <c r="N54" i="7"/>
  <c r="P54" i="7" s="1"/>
  <c r="K54" i="7"/>
  <c r="J54" i="7"/>
  <c r="H54" i="7"/>
  <c r="G54" i="7"/>
  <c r="E54" i="7"/>
  <c r="D54" i="7"/>
  <c r="F54" i="7" s="1"/>
  <c r="AJ53" i="7"/>
  <c r="AF53" i="7"/>
  <c r="AK53" i="7" s="1"/>
  <c r="AA53" i="7"/>
  <c r="Z53" i="7"/>
  <c r="X53" i="7"/>
  <c r="T53" i="7"/>
  <c r="U53" i="7" s="1"/>
  <c r="P53" i="7"/>
  <c r="L53" i="7"/>
  <c r="I53" i="7"/>
  <c r="F53" i="7"/>
  <c r="Q53" i="7" s="1"/>
  <c r="AJ52" i="7"/>
  <c r="AF52" i="7"/>
  <c r="AK52" i="7" s="1"/>
  <c r="AA52" i="7"/>
  <c r="Z52" i="7"/>
  <c r="AB52" i="7" s="1"/>
  <c r="X52" i="7"/>
  <c r="T52" i="7"/>
  <c r="P52" i="7"/>
  <c r="L52" i="7"/>
  <c r="I52" i="7"/>
  <c r="F52" i="7"/>
  <c r="AJ51" i="7"/>
  <c r="AF51" i="7"/>
  <c r="AA51" i="7"/>
  <c r="Z51" i="7"/>
  <c r="X51" i="7"/>
  <c r="T51" i="7"/>
  <c r="P51" i="7"/>
  <c r="L51" i="7"/>
  <c r="I51" i="7"/>
  <c r="U51" i="7" s="1"/>
  <c r="F51" i="7"/>
  <c r="AK50" i="7"/>
  <c r="AJ50" i="7"/>
  <c r="AF50" i="7"/>
  <c r="AA50" i="7"/>
  <c r="Z50" i="7"/>
  <c r="AB50" i="7" s="1"/>
  <c r="X50" i="7"/>
  <c r="T50" i="7"/>
  <c r="P50" i="7"/>
  <c r="L50" i="7"/>
  <c r="I50" i="7"/>
  <c r="F50" i="7"/>
  <c r="AJ49" i="7"/>
  <c r="AF49" i="7"/>
  <c r="AA49" i="7"/>
  <c r="Z49" i="7"/>
  <c r="AB49" i="7" s="1"/>
  <c r="AC49" i="7" s="1"/>
  <c r="X49" i="7"/>
  <c r="T49" i="7"/>
  <c r="P49" i="7"/>
  <c r="Q49" i="7" s="1"/>
  <c r="L49" i="7"/>
  <c r="M49" i="7" s="1"/>
  <c r="I49" i="7"/>
  <c r="F49" i="7"/>
  <c r="AI48" i="7"/>
  <c r="AH48" i="7"/>
  <c r="AG48" i="7"/>
  <c r="AF48" i="7"/>
  <c r="AE48" i="7"/>
  <c r="AD48" i="7"/>
  <c r="W48" i="7"/>
  <c r="X48" i="7" s="1"/>
  <c r="V48" i="7"/>
  <c r="S48" i="7"/>
  <c r="R48" i="7"/>
  <c r="T48" i="7" s="1"/>
  <c r="O48" i="7"/>
  <c r="P48" i="7" s="1"/>
  <c r="N48" i="7"/>
  <c r="K48" i="7"/>
  <c r="J48" i="7"/>
  <c r="H48" i="7"/>
  <c r="G48" i="7"/>
  <c r="E48" i="7"/>
  <c r="D48" i="7"/>
  <c r="F48" i="7" s="1"/>
  <c r="AJ47" i="7"/>
  <c r="AF47" i="7"/>
  <c r="AA47" i="7"/>
  <c r="Z47" i="7"/>
  <c r="AB47" i="7" s="1"/>
  <c r="X47" i="7"/>
  <c r="T47" i="7"/>
  <c r="U47" i="7" s="1"/>
  <c r="P47" i="7"/>
  <c r="Q47" i="7" s="1"/>
  <c r="L47" i="7"/>
  <c r="I47" i="7"/>
  <c r="F47" i="7"/>
  <c r="AK46" i="7"/>
  <c r="AJ46" i="7"/>
  <c r="AF46" i="7"/>
  <c r="AA46" i="7"/>
  <c r="Z46" i="7"/>
  <c r="X46" i="7"/>
  <c r="T46" i="7"/>
  <c r="P46" i="7"/>
  <c r="L46" i="7"/>
  <c r="I46" i="7"/>
  <c r="U46" i="7" s="1"/>
  <c r="F46" i="7"/>
  <c r="Q46" i="7" s="1"/>
  <c r="AJ45" i="7"/>
  <c r="AF45" i="7"/>
  <c r="AK45" i="7" s="1"/>
  <c r="AA45" i="7"/>
  <c r="Z45" i="7"/>
  <c r="AB45" i="7" s="1"/>
  <c r="X45" i="7"/>
  <c r="T45" i="7"/>
  <c r="P45" i="7"/>
  <c r="L45" i="7"/>
  <c r="I45" i="7"/>
  <c r="F45" i="7"/>
  <c r="AJ44" i="7"/>
  <c r="AF44" i="7"/>
  <c r="AK44" i="7" s="1"/>
  <c r="AA44" i="7"/>
  <c r="Z44" i="7"/>
  <c r="X44" i="7"/>
  <c r="T44" i="7"/>
  <c r="P44" i="7"/>
  <c r="L44" i="7"/>
  <c r="I44" i="7"/>
  <c r="F44" i="7"/>
  <c r="AJ43" i="7"/>
  <c r="AF43" i="7"/>
  <c r="AA43" i="7"/>
  <c r="Z43" i="7"/>
  <c r="AB43" i="7" s="1"/>
  <c r="X43" i="7"/>
  <c r="T43" i="7"/>
  <c r="P43" i="7"/>
  <c r="AK43" i="7" s="1"/>
  <c r="L43" i="7"/>
  <c r="I43" i="7"/>
  <c r="Y43" i="7" s="1"/>
  <c r="F43" i="7"/>
  <c r="AJ42" i="7"/>
  <c r="AF42" i="7"/>
  <c r="AA42" i="7"/>
  <c r="Z42" i="7"/>
  <c r="X42" i="7"/>
  <c r="T42" i="7"/>
  <c r="P42" i="7"/>
  <c r="L42" i="7"/>
  <c r="I42" i="7"/>
  <c r="F42" i="7"/>
  <c r="M42" i="7" s="1"/>
  <c r="AI41" i="7"/>
  <c r="AH41" i="7"/>
  <c r="AG41" i="7"/>
  <c r="AE41" i="7"/>
  <c r="AF41" i="7" s="1"/>
  <c r="AD41" i="7"/>
  <c r="W41" i="7"/>
  <c r="V41" i="7"/>
  <c r="X41" i="7" s="1"/>
  <c r="S41" i="7"/>
  <c r="R41" i="7"/>
  <c r="O41" i="7"/>
  <c r="N41" i="7"/>
  <c r="K41" i="7"/>
  <c r="J41" i="7"/>
  <c r="L41" i="7" s="1"/>
  <c r="H41" i="7"/>
  <c r="I41" i="7" s="1"/>
  <c r="G41" i="7"/>
  <c r="E41" i="7"/>
  <c r="D41" i="7"/>
  <c r="F41" i="7" s="1"/>
  <c r="AJ40" i="7"/>
  <c r="AF40" i="7"/>
  <c r="AA40" i="7"/>
  <c r="AB40" i="7" s="1"/>
  <c r="Z40" i="7"/>
  <c r="X40" i="7"/>
  <c r="T40" i="7"/>
  <c r="P40" i="7"/>
  <c r="L40" i="7"/>
  <c r="I40" i="7"/>
  <c r="F40" i="7"/>
  <c r="AK39" i="7"/>
  <c r="AJ39" i="7"/>
  <c r="AF39" i="7"/>
  <c r="AC39" i="7"/>
  <c r="AA39" i="7"/>
  <c r="Z39" i="7"/>
  <c r="AB39" i="7" s="1"/>
  <c r="X39" i="7"/>
  <c r="T39" i="7"/>
  <c r="Q39" i="7"/>
  <c r="P39" i="7"/>
  <c r="L39" i="7"/>
  <c r="I39" i="7"/>
  <c r="F39" i="7"/>
  <c r="AJ38" i="7"/>
  <c r="AF38" i="7"/>
  <c r="AK38" i="7" s="1"/>
  <c r="AA38" i="7"/>
  <c r="Z38" i="7"/>
  <c r="X38" i="7"/>
  <c r="T38" i="7"/>
  <c r="P38" i="7"/>
  <c r="L38" i="7"/>
  <c r="I38" i="7"/>
  <c r="F38" i="7"/>
  <c r="AK37" i="7"/>
  <c r="AJ37" i="7"/>
  <c r="AF37" i="7"/>
  <c r="AA37" i="7"/>
  <c r="Z37" i="7"/>
  <c r="X37" i="7"/>
  <c r="T37" i="7"/>
  <c r="P37" i="7"/>
  <c r="L37" i="7"/>
  <c r="I37" i="7"/>
  <c r="Y37" i="7" s="1"/>
  <c r="F37" i="7"/>
  <c r="AI36" i="7"/>
  <c r="AH36" i="7"/>
  <c r="AG36" i="7"/>
  <c r="AJ36" i="7" s="1"/>
  <c r="AE36" i="7"/>
  <c r="AD36" i="7"/>
  <c r="W36" i="7"/>
  <c r="V36" i="7"/>
  <c r="S36" i="7"/>
  <c r="R36" i="7"/>
  <c r="T36" i="7" s="1"/>
  <c r="O36" i="7"/>
  <c r="N36" i="7"/>
  <c r="K36" i="7"/>
  <c r="J36" i="7"/>
  <c r="H36" i="7"/>
  <c r="G36" i="7"/>
  <c r="E36" i="7"/>
  <c r="D36" i="7"/>
  <c r="AJ35" i="7"/>
  <c r="AF35" i="7"/>
  <c r="AB35" i="7"/>
  <c r="AA35" i="7"/>
  <c r="Z35" i="7"/>
  <c r="X35" i="7"/>
  <c r="T35" i="7"/>
  <c r="P35" i="7"/>
  <c r="Q35" i="7" s="1"/>
  <c r="L35" i="7"/>
  <c r="M35" i="7" s="1"/>
  <c r="I35" i="7"/>
  <c r="F35" i="7"/>
  <c r="AJ34" i="7"/>
  <c r="AF34" i="7"/>
  <c r="AA34" i="7"/>
  <c r="AB34" i="7" s="1"/>
  <c r="AC34" i="7" s="1"/>
  <c r="Z34" i="7"/>
  <c r="X34" i="7"/>
  <c r="T34" i="7"/>
  <c r="U34" i="7" s="1"/>
  <c r="P34" i="7"/>
  <c r="L34" i="7"/>
  <c r="I34" i="7"/>
  <c r="F34" i="7"/>
  <c r="M34" i="7" s="1"/>
  <c r="AJ33" i="7"/>
  <c r="AF33" i="7"/>
  <c r="AK33" i="7" s="1"/>
  <c r="AB33" i="7"/>
  <c r="AA33" i="7"/>
  <c r="Z33" i="7"/>
  <c r="X33" i="7"/>
  <c r="T33" i="7"/>
  <c r="P33" i="7"/>
  <c r="L33" i="7"/>
  <c r="I33" i="7"/>
  <c r="Y33" i="7" s="1"/>
  <c r="F33" i="7"/>
  <c r="M33" i="7" s="1"/>
  <c r="AJ32" i="7"/>
  <c r="AF32" i="7"/>
  <c r="AA32" i="7"/>
  <c r="Z32" i="7"/>
  <c r="AB32" i="7" s="1"/>
  <c r="X32" i="7"/>
  <c r="Y32" i="7" s="1"/>
  <c r="T32" i="7"/>
  <c r="U32" i="7" s="1"/>
  <c r="P32" i="7"/>
  <c r="Q32" i="7" s="1"/>
  <c r="L32" i="7"/>
  <c r="I32" i="7"/>
  <c r="F32" i="7"/>
  <c r="AK31" i="7"/>
  <c r="AJ31" i="7"/>
  <c r="AF31" i="7"/>
  <c r="AA31" i="7"/>
  <c r="Z31" i="7"/>
  <c r="AB31" i="7" s="1"/>
  <c r="X31" i="7"/>
  <c r="T31" i="7"/>
  <c r="P31" i="7"/>
  <c r="L31" i="7"/>
  <c r="I31" i="7"/>
  <c r="F31" i="7"/>
  <c r="AI30" i="7"/>
  <c r="AJ30" i="7" s="1"/>
  <c r="AH30" i="7"/>
  <c r="AG30" i="7"/>
  <c r="AE30" i="7"/>
  <c r="AD30" i="7"/>
  <c r="W30" i="7"/>
  <c r="V30" i="7"/>
  <c r="S30" i="7"/>
  <c r="T30" i="7" s="1"/>
  <c r="R30" i="7"/>
  <c r="O30" i="7"/>
  <c r="N30" i="7"/>
  <c r="P30" i="7" s="1"/>
  <c r="L30" i="7"/>
  <c r="K30" i="7"/>
  <c r="AA30" i="7" s="1"/>
  <c r="J30" i="7"/>
  <c r="H30" i="7"/>
  <c r="G30" i="7"/>
  <c r="I30" i="7" s="1"/>
  <c r="E30" i="7"/>
  <c r="F30" i="7" s="1"/>
  <c r="D30" i="7"/>
  <c r="AJ29" i="7"/>
  <c r="AF29" i="7"/>
  <c r="AK29" i="7" s="1"/>
  <c r="AA29" i="7"/>
  <c r="Z29" i="7"/>
  <c r="AB29" i="7" s="1"/>
  <c r="X29" i="7"/>
  <c r="Y29" i="7" s="1"/>
  <c r="T29" i="7"/>
  <c r="P29" i="7"/>
  <c r="L29" i="7"/>
  <c r="M29" i="7" s="1"/>
  <c r="I29" i="7"/>
  <c r="F29" i="7"/>
  <c r="Q29" i="7" s="1"/>
  <c r="AJ28" i="7"/>
  <c r="AF28" i="7"/>
  <c r="AA28" i="7"/>
  <c r="Z28" i="7"/>
  <c r="AB28" i="7" s="1"/>
  <c r="AC28" i="7" s="1"/>
  <c r="X28" i="7"/>
  <c r="T28" i="7"/>
  <c r="P28" i="7"/>
  <c r="Q28" i="7" s="1"/>
  <c r="L28" i="7"/>
  <c r="M28" i="7" s="1"/>
  <c r="I28" i="7"/>
  <c r="F28" i="7"/>
  <c r="AJ27" i="7"/>
  <c r="AF27" i="7"/>
  <c r="AK27" i="7" s="1"/>
  <c r="AA27" i="7"/>
  <c r="Z27" i="7"/>
  <c r="X27" i="7"/>
  <c r="T27" i="7"/>
  <c r="U27" i="7" s="1"/>
  <c r="P27" i="7"/>
  <c r="L27" i="7"/>
  <c r="I27" i="7"/>
  <c r="F27" i="7"/>
  <c r="AJ26" i="7"/>
  <c r="AF26" i="7"/>
  <c r="AK26" i="7" s="1"/>
  <c r="AA26" i="7"/>
  <c r="Z26" i="7"/>
  <c r="AB26" i="7" s="1"/>
  <c r="AC26" i="7" s="1"/>
  <c r="X26" i="7"/>
  <c r="T26" i="7"/>
  <c r="Q26" i="7"/>
  <c r="P26" i="7"/>
  <c r="L26" i="7"/>
  <c r="I26" i="7"/>
  <c r="F26" i="7"/>
  <c r="AI25" i="7"/>
  <c r="AJ25" i="7" s="1"/>
  <c r="AH25" i="7"/>
  <c r="AG25" i="7"/>
  <c r="AE25" i="7"/>
  <c r="AD25" i="7"/>
  <c r="W25" i="7"/>
  <c r="V25" i="7"/>
  <c r="S25" i="7"/>
  <c r="R25" i="7"/>
  <c r="T25" i="7" s="1"/>
  <c r="O25" i="7"/>
  <c r="N25" i="7"/>
  <c r="P25" i="7" s="1"/>
  <c r="K25" i="7"/>
  <c r="AA25" i="7" s="1"/>
  <c r="J25" i="7"/>
  <c r="H25" i="7"/>
  <c r="G25" i="7"/>
  <c r="E25" i="7"/>
  <c r="D25" i="7"/>
  <c r="F25" i="7" s="1"/>
  <c r="AJ24" i="7"/>
  <c r="AF24" i="7"/>
  <c r="AK24" i="7" s="1"/>
  <c r="AA24" i="7"/>
  <c r="Z24" i="7"/>
  <c r="X24" i="7"/>
  <c r="T24" i="7"/>
  <c r="P24" i="7"/>
  <c r="M24" i="7"/>
  <c r="L24" i="7"/>
  <c r="I24" i="7"/>
  <c r="U24" i="7" s="1"/>
  <c r="F24" i="7"/>
  <c r="AJ23" i="7"/>
  <c r="AF23" i="7"/>
  <c r="AA23" i="7"/>
  <c r="AB23" i="7" s="1"/>
  <c r="Z23" i="7"/>
  <c r="X23" i="7"/>
  <c r="T23" i="7"/>
  <c r="P23" i="7"/>
  <c r="AK23" i="7" s="1"/>
  <c r="L23" i="7"/>
  <c r="M23" i="7" s="1"/>
  <c r="I23" i="7"/>
  <c r="F23" i="7"/>
  <c r="AJ22" i="7"/>
  <c r="AF22" i="7"/>
  <c r="AA22" i="7"/>
  <c r="Z22" i="7"/>
  <c r="AB22" i="7" s="1"/>
  <c r="AC22" i="7" s="1"/>
  <c r="X22" i="7"/>
  <c r="T22" i="7"/>
  <c r="P22" i="7"/>
  <c r="L22" i="7"/>
  <c r="I22" i="7"/>
  <c r="F22" i="7"/>
  <c r="M22" i="7" s="1"/>
  <c r="AJ21" i="7"/>
  <c r="AF21" i="7"/>
  <c r="AA21" i="7"/>
  <c r="Z21" i="7"/>
  <c r="X21" i="7"/>
  <c r="T21" i="7"/>
  <c r="P21" i="7"/>
  <c r="Q21" i="7" s="1"/>
  <c r="L21" i="7"/>
  <c r="M21" i="7" s="1"/>
  <c r="I21" i="7"/>
  <c r="Y21" i="7" s="1"/>
  <c r="F21" i="7"/>
  <c r="AJ20" i="7"/>
  <c r="AF20" i="7"/>
  <c r="AK20" i="7" s="1"/>
  <c r="AA20" i="7"/>
  <c r="Z20" i="7"/>
  <c r="X20" i="7"/>
  <c r="T20" i="7"/>
  <c r="U20" i="7" s="1"/>
  <c r="Q20" i="7"/>
  <c r="P20" i="7"/>
  <c r="M20" i="7"/>
  <c r="L20" i="7"/>
  <c r="I20" i="7"/>
  <c r="F20" i="7"/>
  <c r="AJ19" i="7"/>
  <c r="AF19" i="7"/>
  <c r="AK19" i="7" s="1"/>
  <c r="AB19" i="7"/>
  <c r="AA19" i="7"/>
  <c r="Z19" i="7"/>
  <c r="X19" i="7"/>
  <c r="T19" i="7"/>
  <c r="P19" i="7"/>
  <c r="Q19" i="7" s="1"/>
  <c r="L19" i="7"/>
  <c r="I19" i="7"/>
  <c r="F19" i="7"/>
  <c r="AK18" i="7"/>
  <c r="AJ18" i="7"/>
  <c r="AF18" i="7"/>
  <c r="AA18" i="7"/>
  <c r="Z18" i="7"/>
  <c r="AB18" i="7" s="1"/>
  <c r="X18" i="7"/>
  <c r="Y18" i="7" s="1"/>
  <c r="T18" i="7"/>
  <c r="P18" i="7"/>
  <c r="L18" i="7"/>
  <c r="I18" i="7"/>
  <c r="F18" i="7"/>
  <c r="M18" i="7" s="1"/>
  <c r="AJ17" i="7"/>
  <c r="AF17" i="7"/>
  <c r="AK17" i="7" s="1"/>
  <c r="AA17" i="7"/>
  <c r="Z17" i="7"/>
  <c r="X17" i="7"/>
  <c r="T17" i="7"/>
  <c r="P17" i="7"/>
  <c r="L17" i="7"/>
  <c r="I17" i="7"/>
  <c r="F17" i="7"/>
  <c r="AJ16" i="7"/>
  <c r="AI16" i="7"/>
  <c r="AH16" i="7"/>
  <c r="AG16" i="7"/>
  <c r="AE16" i="7"/>
  <c r="AD16" i="7"/>
  <c r="AF16" i="7" s="1"/>
  <c r="AK16" i="7" s="1"/>
  <c r="W16" i="7"/>
  <c r="V16" i="7"/>
  <c r="X16" i="7" s="1"/>
  <c r="T16" i="7"/>
  <c r="S16" i="7"/>
  <c r="R16" i="7"/>
  <c r="O16" i="7"/>
  <c r="N16" i="7"/>
  <c r="P16" i="7" s="1"/>
  <c r="K16" i="7"/>
  <c r="J16" i="7"/>
  <c r="H16" i="7"/>
  <c r="G16" i="7"/>
  <c r="E16" i="7"/>
  <c r="D16" i="7"/>
  <c r="F16" i="7" s="1"/>
  <c r="AJ15" i="7"/>
  <c r="AF15" i="7"/>
  <c r="AA15" i="7"/>
  <c r="Z15" i="7"/>
  <c r="AB15" i="7" s="1"/>
  <c r="AC15" i="7" s="1"/>
  <c r="X15" i="7"/>
  <c r="T15" i="7"/>
  <c r="P15" i="7"/>
  <c r="Q15" i="7" s="1"/>
  <c r="L15" i="7"/>
  <c r="M15" i="7" s="1"/>
  <c r="I15" i="7"/>
  <c r="U15" i="7" s="1"/>
  <c r="F15" i="7"/>
  <c r="AJ14" i="7"/>
  <c r="AF14" i="7"/>
  <c r="AA14" i="7"/>
  <c r="Z14" i="7"/>
  <c r="AB14" i="7" s="1"/>
  <c r="X14" i="7"/>
  <c r="T14" i="7"/>
  <c r="U14" i="7" s="1"/>
  <c r="P14" i="7"/>
  <c r="L14" i="7"/>
  <c r="M14" i="7" s="1"/>
  <c r="I14" i="7"/>
  <c r="F14" i="7"/>
  <c r="AJ13" i="7"/>
  <c r="AF13" i="7"/>
  <c r="AA13" i="7"/>
  <c r="AB13" i="7" s="1"/>
  <c r="Z13" i="7"/>
  <c r="X13" i="7"/>
  <c r="T13" i="7"/>
  <c r="U13" i="7" s="1"/>
  <c r="P13" i="7"/>
  <c r="M13" i="7"/>
  <c r="L13" i="7"/>
  <c r="I13" i="7"/>
  <c r="F13" i="7"/>
  <c r="AJ12" i="7"/>
  <c r="AF12" i="7"/>
  <c r="AK12" i="7" s="1"/>
  <c r="AB12" i="7"/>
  <c r="AA12" i="7"/>
  <c r="Z12" i="7"/>
  <c r="X12" i="7"/>
  <c r="T12" i="7"/>
  <c r="P12" i="7"/>
  <c r="L12" i="7"/>
  <c r="I12" i="7"/>
  <c r="Y12" i="7" s="1"/>
  <c r="F12" i="7"/>
  <c r="AJ11" i="7"/>
  <c r="AF11" i="7"/>
  <c r="AA11" i="7"/>
  <c r="Z11" i="7"/>
  <c r="AB11" i="7" s="1"/>
  <c r="X11" i="7"/>
  <c r="Y11" i="7" s="1"/>
  <c r="T11" i="7"/>
  <c r="P11" i="7"/>
  <c r="L11" i="7"/>
  <c r="I11" i="7"/>
  <c r="U11" i="7" s="1"/>
  <c r="F11" i="7"/>
  <c r="AI10" i="7"/>
  <c r="AH10" i="7"/>
  <c r="AG10" i="7"/>
  <c r="AE10" i="7"/>
  <c r="AD10" i="7"/>
  <c r="W10" i="7"/>
  <c r="V10" i="7"/>
  <c r="T10" i="7"/>
  <c r="S10" i="7"/>
  <c r="R10" i="7"/>
  <c r="O10" i="7"/>
  <c r="N10" i="7"/>
  <c r="K10" i="7"/>
  <c r="J10" i="7"/>
  <c r="Z10" i="7" s="1"/>
  <c r="H10" i="7"/>
  <c r="G10" i="7"/>
  <c r="I10" i="7" s="1"/>
  <c r="E10" i="7"/>
  <c r="D10" i="7"/>
  <c r="F10" i="7" s="1"/>
  <c r="AJ9" i="7"/>
  <c r="AF9" i="7"/>
  <c r="AA9" i="7"/>
  <c r="Z9" i="7"/>
  <c r="X9" i="7"/>
  <c r="T9" i="7"/>
  <c r="P9" i="7"/>
  <c r="L9" i="7"/>
  <c r="I9" i="7"/>
  <c r="F9" i="7"/>
  <c r="AI23" i="6"/>
  <c r="AH23" i="6"/>
  <c r="AG23" i="6"/>
  <c r="AE23" i="6"/>
  <c r="AD23" i="6"/>
  <c r="AF23" i="6" s="1"/>
  <c r="W23" i="6"/>
  <c r="V23" i="6"/>
  <c r="X23" i="6" s="1"/>
  <c r="S23" i="6"/>
  <c r="R23" i="6"/>
  <c r="O23" i="6"/>
  <c r="N23" i="6"/>
  <c r="K23" i="6"/>
  <c r="J23" i="6"/>
  <c r="L23" i="6" s="1"/>
  <c r="H23" i="6"/>
  <c r="G23" i="6"/>
  <c r="I23" i="6" s="1"/>
  <c r="E23" i="6"/>
  <c r="D23" i="6"/>
  <c r="F23" i="6" s="1"/>
  <c r="AI22" i="6"/>
  <c r="AH22" i="6"/>
  <c r="AG22" i="6"/>
  <c r="AE22" i="6"/>
  <c r="AD22" i="6"/>
  <c r="AF22" i="6" s="1"/>
  <c r="AK22" i="6" s="1"/>
  <c r="W22" i="6"/>
  <c r="X22" i="6" s="1"/>
  <c r="V22" i="6"/>
  <c r="S22" i="6"/>
  <c r="R22" i="6"/>
  <c r="T22" i="6" s="1"/>
  <c r="O22" i="6"/>
  <c r="N22" i="6"/>
  <c r="P22" i="6" s="1"/>
  <c r="K22" i="6"/>
  <c r="AA22" i="6" s="1"/>
  <c r="J22" i="6"/>
  <c r="L22" i="6" s="1"/>
  <c r="H22" i="6"/>
  <c r="I22" i="6" s="1"/>
  <c r="G22" i="6"/>
  <c r="E22" i="6"/>
  <c r="D22" i="6"/>
  <c r="AJ21" i="6"/>
  <c r="AF21" i="6"/>
  <c r="AK21" i="6" s="1"/>
  <c r="AA21" i="6"/>
  <c r="Z21" i="6"/>
  <c r="AB21" i="6" s="1"/>
  <c r="AC21" i="6" s="1"/>
  <c r="X21" i="6"/>
  <c r="T21" i="6"/>
  <c r="P21" i="6"/>
  <c r="L21" i="6"/>
  <c r="I21" i="6"/>
  <c r="Y21" i="6" s="1"/>
  <c r="F21" i="6"/>
  <c r="M21" i="6" s="1"/>
  <c r="AJ20" i="6"/>
  <c r="AF20" i="6"/>
  <c r="AA20" i="6"/>
  <c r="Z20" i="6"/>
  <c r="AB20" i="6" s="1"/>
  <c r="X20" i="6"/>
  <c r="T20" i="6"/>
  <c r="P20" i="6"/>
  <c r="L20" i="6"/>
  <c r="I20" i="6"/>
  <c r="Y20" i="6" s="1"/>
  <c r="F20" i="6"/>
  <c r="AJ19" i="6"/>
  <c r="AF19" i="6"/>
  <c r="AK19" i="6" s="1"/>
  <c r="AA19" i="6"/>
  <c r="Z19" i="6"/>
  <c r="AB19" i="6" s="1"/>
  <c r="X19" i="6"/>
  <c r="T19" i="6"/>
  <c r="P19" i="6"/>
  <c r="L19" i="6"/>
  <c r="I19" i="6"/>
  <c r="U19" i="6" s="1"/>
  <c r="F19" i="6"/>
  <c r="AJ18" i="6"/>
  <c r="AF18" i="6"/>
  <c r="AA18" i="6"/>
  <c r="Z18" i="6"/>
  <c r="AB18" i="6" s="1"/>
  <c r="X18" i="6"/>
  <c r="T18" i="6"/>
  <c r="P18" i="6"/>
  <c r="AK18" i="6" s="1"/>
  <c r="L18" i="6"/>
  <c r="I18" i="6"/>
  <c r="U18" i="6" s="1"/>
  <c r="F18" i="6"/>
  <c r="AI17" i="6"/>
  <c r="AH17" i="6"/>
  <c r="AG17" i="6"/>
  <c r="AJ17" i="6" s="1"/>
  <c r="AE17" i="6"/>
  <c r="AD17" i="6"/>
  <c r="AF17" i="6" s="1"/>
  <c r="W17" i="6"/>
  <c r="V17" i="6"/>
  <c r="X17" i="6" s="1"/>
  <c r="S17" i="6"/>
  <c r="R17" i="6"/>
  <c r="O17" i="6"/>
  <c r="N17" i="6"/>
  <c r="K17" i="6"/>
  <c r="AA17" i="6" s="1"/>
  <c r="J17" i="6"/>
  <c r="L17" i="6" s="1"/>
  <c r="H17" i="6"/>
  <c r="G17" i="6"/>
  <c r="I17" i="6" s="1"/>
  <c r="F17" i="6"/>
  <c r="E17" i="6"/>
  <c r="D17" i="6"/>
  <c r="AJ16" i="6"/>
  <c r="AF16" i="6"/>
  <c r="AA16" i="6"/>
  <c r="AB16" i="6" s="1"/>
  <c r="AC16" i="6" s="1"/>
  <c r="Z16" i="6"/>
  <c r="X16" i="6"/>
  <c r="T16" i="6"/>
  <c r="P16" i="6"/>
  <c r="L16" i="6"/>
  <c r="I16" i="6"/>
  <c r="U16" i="6" s="1"/>
  <c r="F16" i="6"/>
  <c r="M16" i="6" s="1"/>
  <c r="AJ15" i="6"/>
  <c r="AF15" i="6"/>
  <c r="AA15" i="6"/>
  <c r="Z15" i="6"/>
  <c r="AB15" i="6" s="1"/>
  <c r="AC15" i="6" s="1"/>
  <c r="X15" i="6"/>
  <c r="T15" i="6"/>
  <c r="P15" i="6"/>
  <c r="Q15" i="6" s="1"/>
  <c r="M15" i="6"/>
  <c r="L15" i="6"/>
  <c r="I15" i="6"/>
  <c r="F15" i="6"/>
  <c r="AJ14" i="6"/>
  <c r="AF14" i="6"/>
  <c r="AA14" i="6"/>
  <c r="AB14" i="6" s="1"/>
  <c r="Z14" i="6"/>
  <c r="X14" i="6"/>
  <c r="T14" i="6"/>
  <c r="P14" i="6"/>
  <c r="L14" i="6"/>
  <c r="I14" i="6"/>
  <c r="Y14" i="6" s="1"/>
  <c r="F14" i="6"/>
  <c r="AJ13" i="6"/>
  <c r="AF13" i="6"/>
  <c r="AA13" i="6"/>
  <c r="Z13" i="6"/>
  <c r="X13" i="6"/>
  <c r="T13" i="6"/>
  <c r="U13" i="6" s="1"/>
  <c r="P13" i="6"/>
  <c r="L13" i="6"/>
  <c r="I13" i="6"/>
  <c r="F13" i="6"/>
  <c r="AI12" i="6"/>
  <c r="AH12" i="6"/>
  <c r="AG12" i="6"/>
  <c r="AJ12" i="6" s="1"/>
  <c r="AE12" i="6"/>
  <c r="AD12" i="6"/>
  <c r="AF12" i="6" s="1"/>
  <c r="W12" i="6"/>
  <c r="V12" i="6"/>
  <c r="S12" i="6"/>
  <c r="R12" i="6"/>
  <c r="T12" i="6" s="1"/>
  <c r="O12" i="6"/>
  <c r="N12" i="6"/>
  <c r="L12" i="6"/>
  <c r="K12" i="6"/>
  <c r="J12" i="6"/>
  <c r="H12" i="6"/>
  <c r="I12" i="6" s="1"/>
  <c r="G12" i="6"/>
  <c r="E12" i="6"/>
  <c r="D12" i="6"/>
  <c r="F12" i="6" s="1"/>
  <c r="AJ11" i="6"/>
  <c r="AF11" i="6"/>
  <c r="AA11" i="6"/>
  <c r="Z11" i="6"/>
  <c r="AB11" i="6" s="1"/>
  <c r="X11" i="6"/>
  <c r="T11" i="6"/>
  <c r="P11" i="6"/>
  <c r="AK11" i="6" s="1"/>
  <c r="L11" i="6"/>
  <c r="M11" i="6" s="1"/>
  <c r="I11" i="6"/>
  <c r="U11" i="6" s="1"/>
  <c r="F11" i="6"/>
  <c r="AJ10" i="6"/>
  <c r="AF10" i="6"/>
  <c r="AA10" i="6"/>
  <c r="Z10" i="6"/>
  <c r="AB10" i="6" s="1"/>
  <c r="AC10" i="6" s="1"/>
  <c r="X10" i="6"/>
  <c r="T10" i="6"/>
  <c r="P10" i="6"/>
  <c r="Q10" i="6" s="1"/>
  <c r="L10" i="6"/>
  <c r="M10" i="6" s="1"/>
  <c r="I10" i="6"/>
  <c r="F10" i="6"/>
  <c r="AJ9" i="6"/>
  <c r="AF9" i="6"/>
  <c r="AA9" i="6"/>
  <c r="AB9" i="6" s="1"/>
  <c r="AC9" i="6" s="1"/>
  <c r="Z9" i="6"/>
  <c r="X9" i="6"/>
  <c r="T9" i="6"/>
  <c r="P9" i="6"/>
  <c r="L9" i="6"/>
  <c r="I9" i="6"/>
  <c r="U9" i="6" s="1"/>
  <c r="F9" i="6"/>
  <c r="M9" i="6" s="1"/>
  <c r="AI37" i="5"/>
  <c r="AH37" i="5"/>
  <c r="AG37" i="5"/>
  <c r="AE37" i="5"/>
  <c r="AF37" i="5" s="1"/>
  <c r="AD37" i="5"/>
  <c r="W37" i="5"/>
  <c r="V37" i="5"/>
  <c r="S37" i="5"/>
  <c r="R37" i="5"/>
  <c r="T37" i="5" s="1"/>
  <c r="O37" i="5"/>
  <c r="P37" i="5" s="1"/>
  <c r="N37" i="5"/>
  <c r="K37" i="5"/>
  <c r="AA37" i="5" s="1"/>
  <c r="J37" i="5"/>
  <c r="Z37" i="5" s="1"/>
  <c r="AB37" i="5" s="1"/>
  <c r="H37" i="5"/>
  <c r="G37" i="5"/>
  <c r="I37" i="5" s="1"/>
  <c r="E37" i="5"/>
  <c r="D37" i="5"/>
  <c r="AI36" i="5"/>
  <c r="AH36" i="5"/>
  <c r="AG36" i="5"/>
  <c r="AE36" i="5"/>
  <c r="AD36" i="5"/>
  <c r="AF36" i="5" s="1"/>
  <c r="W36" i="5"/>
  <c r="V36" i="5"/>
  <c r="X36" i="5" s="1"/>
  <c r="S36" i="5"/>
  <c r="T36" i="5" s="1"/>
  <c r="R36" i="5"/>
  <c r="O36" i="5"/>
  <c r="N36" i="5"/>
  <c r="P36" i="5" s="1"/>
  <c r="K36" i="5"/>
  <c r="J36" i="5"/>
  <c r="Z36" i="5" s="1"/>
  <c r="H36" i="5"/>
  <c r="G36" i="5"/>
  <c r="I36" i="5" s="1"/>
  <c r="E36" i="5"/>
  <c r="D36" i="5"/>
  <c r="AJ35" i="5"/>
  <c r="AF35" i="5"/>
  <c r="AK35" i="5" s="1"/>
  <c r="AA35" i="5"/>
  <c r="Z35" i="5"/>
  <c r="X35" i="5"/>
  <c r="T35" i="5"/>
  <c r="P35" i="5"/>
  <c r="L35" i="5"/>
  <c r="I35" i="5"/>
  <c r="F35" i="5"/>
  <c r="M35" i="5" s="1"/>
  <c r="AJ34" i="5"/>
  <c r="AF34" i="5"/>
  <c r="AA34" i="5"/>
  <c r="Z34" i="5"/>
  <c r="X34" i="5"/>
  <c r="T34" i="5"/>
  <c r="P34" i="5"/>
  <c r="L34" i="5"/>
  <c r="I34" i="5"/>
  <c r="Y34" i="5" s="1"/>
  <c r="F34" i="5"/>
  <c r="AJ33" i="5"/>
  <c r="AF33" i="5"/>
  <c r="AA33" i="5"/>
  <c r="Z33" i="5"/>
  <c r="AB33" i="5" s="1"/>
  <c r="AC33" i="5" s="1"/>
  <c r="X33" i="5"/>
  <c r="T33" i="5"/>
  <c r="Q33" i="5"/>
  <c r="P33" i="5"/>
  <c r="L33" i="5"/>
  <c r="M33" i="5" s="1"/>
  <c r="I33" i="5"/>
  <c r="Y33" i="5" s="1"/>
  <c r="F33" i="5"/>
  <c r="AJ32" i="5"/>
  <c r="AF32" i="5"/>
  <c r="AA32" i="5"/>
  <c r="Z32" i="5"/>
  <c r="X32" i="5"/>
  <c r="T32" i="5"/>
  <c r="U32" i="5" s="1"/>
  <c r="P32" i="5"/>
  <c r="Q32" i="5" s="1"/>
  <c r="L32" i="5"/>
  <c r="I32" i="5"/>
  <c r="F32" i="5"/>
  <c r="M32" i="5" s="1"/>
  <c r="AJ31" i="5"/>
  <c r="AF31" i="5"/>
  <c r="AB31" i="5"/>
  <c r="AC31" i="5" s="1"/>
  <c r="AA31" i="5"/>
  <c r="Z31" i="5"/>
  <c r="X31" i="5"/>
  <c r="T31" i="5"/>
  <c r="P31" i="5"/>
  <c r="Q31" i="5" s="1"/>
  <c r="L31" i="5"/>
  <c r="I31" i="5"/>
  <c r="F31" i="5"/>
  <c r="AI30" i="5"/>
  <c r="AH30" i="5"/>
  <c r="AG30" i="5"/>
  <c r="AE30" i="5"/>
  <c r="AD30" i="5"/>
  <c r="AF30" i="5" s="1"/>
  <c r="W30" i="5"/>
  <c r="V30" i="5"/>
  <c r="X30" i="5" s="1"/>
  <c r="S30" i="5"/>
  <c r="R30" i="5"/>
  <c r="O30" i="5"/>
  <c r="N30" i="5"/>
  <c r="P30" i="5" s="1"/>
  <c r="K30" i="5"/>
  <c r="AA30" i="5" s="1"/>
  <c r="J30" i="5"/>
  <c r="Z30" i="5" s="1"/>
  <c r="AB30" i="5" s="1"/>
  <c r="H30" i="5"/>
  <c r="G30" i="5"/>
  <c r="E30" i="5"/>
  <c r="D30" i="5"/>
  <c r="AJ29" i="5"/>
  <c r="AF29" i="5"/>
  <c r="AK29" i="5" s="1"/>
  <c r="AA29" i="5"/>
  <c r="Z29" i="5"/>
  <c r="X29" i="5"/>
  <c r="U29" i="5"/>
  <c r="T29" i="5"/>
  <c r="P29" i="5"/>
  <c r="L29" i="5"/>
  <c r="I29" i="5"/>
  <c r="F29" i="5"/>
  <c r="AJ28" i="5"/>
  <c r="AF28" i="5"/>
  <c r="AA28" i="5"/>
  <c r="Z28" i="5"/>
  <c r="AB28" i="5" s="1"/>
  <c r="X28" i="5"/>
  <c r="T28" i="5"/>
  <c r="P28" i="5"/>
  <c r="AK28" i="5" s="1"/>
  <c r="L28" i="5"/>
  <c r="I28" i="5"/>
  <c r="U28" i="5" s="1"/>
  <c r="F28" i="5"/>
  <c r="AJ27" i="5"/>
  <c r="AF27" i="5"/>
  <c r="AA27" i="5"/>
  <c r="Z27" i="5"/>
  <c r="X27" i="5"/>
  <c r="T27" i="5"/>
  <c r="P27" i="5"/>
  <c r="AK27" i="5" s="1"/>
  <c r="L27" i="5"/>
  <c r="M27" i="5" s="1"/>
  <c r="I27" i="5"/>
  <c r="F27" i="5"/>
  <c r="AJ26" i="5"/>
  <c r="AF26" i="5"/>
  <c r="AK26" i="5" s="1"/>
  <c r="AA26" i="5"/>
  <c r="Z26" i="5"/>
  <c r="X26" i="5"/>
  <c r="T26" i="5"/>
  <c r="P26" i="5"/>
  <c r="L26" i="5"/>
  <c r="I26" i="5"/>
  <c r="F26" i="5"/>
  <c r="Q26" i="5" s="1"/>
  <c r="AJ25" i="5"/>
  <c r="AF25" i="5"/>
  <c r="AK25" i="5" s="1"/>
  <c r="AA25" i="5"/>
  <c r="AB25" i="5" s="1"/>
  <c r="Z25" i="5"/>
  <c r="X25" i="5"/>
  <c r="T25" i="5"/>
  <c r="P25" i="5"/>
  <c r="Q25" i="5" s="1"/>
  <c r="M25" i="5"/>
  <c r="L25" i="5"/>
  <c r="I25" i="5"/>
  <c r="Y25" i="5" s="1"/>
  <c r="F25" i="5"/>
  <c r="AJ24" i="5"/>
  <c r="AF24" i="5"/>
  <c r="AA24" i="5"/>
  <c r="Z24" i="5"/>
  <c r="AB24" i="5" s="1"/>
  <c r="AC24" i="5" s="1"/>
  <c r="X24" i="5"/>
  <c r="U24" i="5"/>
  <c r="T24" i="5"/>
  <c r="P24" i="5"/>
  <c r="L24" i="5"/>
  <c r="I24" i="5"/>
  <c r="F24" i="5"/>
  <c r="M24" i="5" s="1"/>
  <c r="AJ23" i="5"/>
  <c r="AF23" i="5"/>
  <c r="AC23" i="5"/>
  <c r="AA23" i="5"/>
  <c r="Z23" i="5"/>
  <c r="AB23" i="5" s="1"/>
  <c r="X23" i="5"/>
  <c r="T23" i="5"/>
  <c r="U23" i="5" s="1"/>
  <c r="Q23" i="5"/>
  <c r="P23" i="5"/>
  <c r="L23" i="5"/>
  <c r="I23" i="5"/>
  <c r="F23" i="5"/>
  <c r="AI22" i="5"/>
  <c r="AH22" i="5"/>
  <c r="AG22" i="5"/>
  <c r="AE22" i="5"/>
  <c r="AD22" i="5"/>
  <c r="W22" i="5"/>
  <c r="V22" i="5"/>
  <c r="S22" i="5"/>
  <c r="R22" i="5"/>
  <c r="O22" i="5"/>
  <c r="N22" i="5"/>
  <c r="P22" i="5" s="1"/>
  <c r="K22" i="5"/>
  <c r="AA22" i="5" s="1"/>
  <c r="J22" i="5"/>
  <c r="Z22" i="5" s="1"/>
  <c r="H22" i="5"/>
  <c r="G22" i="5"/>
  <c r="E22" i="5"/>
  <c r="D22" i="5"/>
  <c r="F22" i="5" s="1"/>
  <c r="AJ21" i="5"/>
  <c r="AF21" i="5"/>
  <c r="AK21" i="5" s="1"/>
  <c r="AA21" i="5"/>
  <c r="Z21" i="5"/>
  <c r="AB21" i="5" s="1"/>
  <c r="X21" i="5"/>
  <c r="T21" i="5"/>
  <c r="P21" i="5"/>
  <c r="L21" i="5"/>
  <c r="I21" i="5"/>
  <c r="U21" i="5" s="1"/>
  <c r="F21" i="5"/>
  <c r="AJ20" i="5"/>
  <c r="AF20" i="5"/>
  <c r="AA20" i="5"/>
  <c r="Z20" i="5"/>
  <c r="AB20" i="5" s="1"/>
  <c r="X20" i="5"/>
  <c r="T20" i="5"/>
  <c r="P20" i="5"/>
  <c r="L20" i="5"/>
  <c r="I20" i="5"/>
  <c r="Y20" i="5" s="1"/>
  <c r="F20" i="5"/>
  <c r="AJ19" i="5"/>
  <c r="AF19" i="5"/>
  <c r="AA19" i="5"/>
  <c r="Z19" i="5"/>
  <c r="AB19" i="5" s="1"/>
  <c r="AC19" i="5" s="1"/>
  <c r="X19" i="5"/>
  <c r="T19" i="5"/>
  <c r="P19" i="5"/>
  <c r="Q19" i="5" s="1"/>
  <c r="L19" i="5"/>
  <c r="I19" i="5"/>
  <c r="F19" i="5"/>
  <c r="AJ18" i="5"/>
  <c r="AF18" i="5"/>
  <c r="AK18" i="5" s="1"/>
  <c r="AA18" i="5"/>
  <c r="AB18" i="5" s="1"/>
  <c r="Z18" i="5"/>
  <c r="X18" i="5"/>
  <c r="T18" i="5"/>
  <c r="P18" i="5"/>
  <c r="L18" i="5"/>
  <c r="I18" i="5"/>
  <c r="F18" i="5"/>
  <c r="M18" i="5" s="1"/>
  <c r="AJ17" i="5"/>
  <c r="AF17" i="5"/>
  <c r="AK17" i="5" s="1"/>
  <c r="AA17" i="5"/>
  <c r="Z17" i="5"/>
  <c r="AB17" i="5" s="1"/>
  <c r="AC17" i="5" s="1"/>
  <c r="X17" i="5"/>
  <c r="T17" i="5"/>
  <c r="U17" i="5" s="1"/>
  <c r="P17" i="5"/>
  <c r="Q17" i="5" s="1"/>
  <c r="L17" i="5"/>
  <c r="I17" i="5"/>
  <c r="F17" i="5"/>
  <c r="AJ16" i="5"/>
  <c r="AF16" i="5"/>
  <c r="AA16" i="5"/>
  <c r="Z16" i="5"/>
  <c r="AB16" i="5" s="1"/>
  <c r="X16" i="5"/>
  <c r="T16" i="5"/>
  <c r="P16" i="5"/>
  <c r="L16" i="5"/>
  <c r="I16" i="5"/>
  <c r="Y16" i="5" s="1"/>
  <c r="F16" i="5"/>
  <c r="M16" i="5" s="1"/>
  <c r="AI15" i="5"/>
  <c r="AJ15" i="5" s="1"/>
  <c r="AH15" i="5"/>
  <c r="AG15" i="5"/>
  <c r="AE15" i="5"/>
  <c r="AD15" i="5"/>
  <c r="AF15" i="5" s="1"/>
  <c r="AK15" i="5" s="1"/>
  <c r="W15" i="5"/>
  <c r="V15" i="5"/>
  <c r="X15" i="5" s="1"/>
  <c r="S15" i="5"/>
  <c r="R15" i="5"/>
  <c r="O15" i="5"/>
  <c r="N15" i="5"/>
  <c r="P15" i="5" s="1"/>
  <c r="K15" i="5"/>
  <c r="J15" i="5"/>
  <c r="Z15" i="5" s="1"/>
  <c r="H15" i="5"/>
  <c r="G15" i="5"/>
  <c r="I15" i="5" s="1"/>
  <c r="E15" i="5"/>
  <c r="D15" i="5"/>
  <c r="F15" i="5" s="1"/>
  <c r="AJ14" i="5"/>
  <c r="AF14" i="5"/>
  <c r="AA14" i="5"/>
  <c r="Z14" i="5"/>
  <c r="AB14" i="5" s="1"/>
  <c r="X14" i="5"/>
  <c r="T14" i="5"/>
  <c r="P14" i="5"/>
  <c r="L14" i="5"/>
  <c r="I14" i="5"/>
  <c r="F14" i="5"/>
  <c r="M14" i="5" s="1"/>
  <c r="AJ13" i="5"/>
  <c r="AF13" i="5"/>
  <c r="AA13" i="5"/>
  <c r="Z13" i="5"/>
  <c r="X13" i="5"/>
  <c r="T13" i="5"/>
  <c r="P13" i="5"/>
  <c r="L13" i="5"/>
  <c r="I13" i="5"/>
  <c r="U13" i="5" s="1"/>
  <c r="F13" i="5"/>
  <c r="AJ12" i="5"/>
  <c r="AF12" i="5"/>
  <c r="AK12" i="5" s="1"/>
  <c r="AA12" i="5"/>
  <c r="Z12" i="5"/>
  <c r="X12" i="5"/>
  <c r="T12" i="5"/>
  <c r="P12" i="5"/>
  <c r="L12" i="5"/>
  <c r="I12" i="5"/>
  <c r="Y12" i="5" s="1"/>
  <c r="F12" i="5"/>
  <c r="Q12" i="5" s="1"/>
  <c r="AJ11" i="5"/>
  <c r="AF11" i="5"/>
  <c r="AA11" i="5"/>
  <c r="Z11" i="5"/>
  <c r="X11" i="5"/>
  <c r="T11" i="5"/>
  <c r="U11" i="5" s="1"/>
  <c r="P11" i="5"/>
  <c r="Q11" i="5" s="1"/>
  <c r="M11" i="5"/>
  <c r="L11" i="5"/>
  <c r="I11" i="5"/>
  <c r="F11" i="5"/>
  <c r="AI10" i="5"/>
  <c r="AH10" i="5"/>
  <c r="AG10" i="5"/>
  <c r="AJ10" i="5" s="1"/>
  <c r="AF10" i="5"/>
  <c r="AE10" i="5"/>
  <c r="AD10" i="5"/>
  <c r="W10" i="5"/>
  <c r="V10" i="5"/>
  <c r="X10" i="5" s="1"/>
  <c r="S10" i="5"/>
  <c r="R10" i="5"/>
  <c r="P10" i="5"/>
  <c r="O10" i="5"/>
  <c r="N10" i="5"/>
  <c r="K10" i="5"/>
  <c r="AA10" i="5" s="1"/>
  <c r="J10" i="5"/>
  <c r="L10" i="5" s="1"/>
  <c r="H10" i="5"/>
  <c r="G10" i="5"/>
  <c r="I10" i="5" s="1"/>
  <c r="E10" i="5"/>
  <c r="D10" i="5"/>
  <c r="AJ9" i="5"/>
  <c r="AF9" i="5"/>
  <c r="AA9" i="5"/>
  <c r="Z9" i="5"/>
  <c r="AB9" i="5" s="1"/>
  <c r="X9" i="5"/>
  <c r="T9" i="5"/>
  <c r="U9" i="5" s="1"/>
  <c r="P9" i="5"/>
  <c r="L9" i="5"/>
  <c r="I9" i="5"/>
  <c r="F9" i="5"/>
  <c r="AI55" i="4"/>
  <c r="AH55" i="4"/>
  <c r="AG55" i="4"/>
  <c r="AJ55" i="4" s="1"/>
  <c r="AE55" i="4"/>
  <c r="AD55" i="4"/>
  <c r="W55" i="4"/>
  <c r="V55" i="4"/>
  <c r="X55" i="4" s="1"/>
  <c r="S55" i="4"/>
  <c r="R55" i="4"/>
  <c r="T55" i="4" s="1"/>
  <c r="O55" i="4"/>
  <c r="N55" i="4"/>
  <c r="K55" i="4"/>
  <c r="AA55" i="4" s="1"/>
  <c r="J55" i="4"/>
  <c r="Z55" i="4" s="1"/>
  <c r="AB55" i="4" s="1"/>
  <c r="H55" i="4"/>
  <c r="G55" i="4"/>
  <c r="I55" i="4" s="1"/>
  <c r="E55" i="4"/>
  <c r="D55" i="4"/>
  <c r="F55" i="4" s="1"/>
  <c r="AI54" i="4"/>
  <c r="AH54" i="4"/>
  <c r="AG54" i="4"/>
  <c r="AJ54" i="4" s="1"/>
  <c r="AE54" i="4"/>
  <c r="AD54" i="4"/>
  <c r="AF54" i="4" s="1"/>
  <c r="W54" i="4"/>
  <c r="V54" i="4"/>
  <c r="S54" i="4"/>
  <c r="R54" i="4"/>
  <c r="O54" i="4"/>
  <c r="N54" i="4"/>
  <c r="K54" i="4"/>
  <c r="AA54" i="4" s="1"/>
  <c r="J54" i="4"/>
  <c r="L54" i="4" s="1"/>
  <c r="H54" i="4"/>
  <c r="G54" i="4"/>
  <c r="F54" i="4"/>
  <c r="E54" i="4"/>
  <c r="D54" i="4"/>
  <c r="AJ53" i="4"/>
  <c r="AF53" i="4"/>
  <c r="AK53" i="4" s="1"/>
  <c r="AA53" i="4"/>
  <c r="Z53" i="4"/>
  <c r="X53" i="4"/>
  <c r="T53" i="4"/>
  <c r="P53" i="4"/>
  <c r="L53" i="4"/>
  <c r="I53" i="4"/>
  <c r="Y53" i="4" s="1"/>
  <c r="F53" i="4"/>
  <c r="M53" i="4" s="1"/>
  <c r="AJ52" i="4"/>
  <c r="AF52" i="4"/>
  <c r="AB52" i="4"/>
  <c r="AA52" i="4"/>
  <c r="Z52" i="4"/>
  <c r="X52" i="4"/>
  <c r="T52" i="4"/>
  <c r="U52" i="4" s="1"/>
  <c r="P52" i="4"/>
  <c r="Q52" i="4" s="1"/>
  <c r="L52" i="4"/>
  <c r="I52" i="4"/>
  <c r="F52" i="4"/>
  <c r="AJ51" i="4"/>
  <c r="AF51" i="4"/>
  <c r="AA51" i="4"/>
  <c r="Z51" i="4"/>
  <c r="AB51" i="4" s="1"/>
  <c r="AC51" i="4" s="1"/>
  <c r="X51" i="4"/>
  <c r="T51" i="4"/>
  <c r="U51" i="4" s="1"/>
  <c r="P51" i="4"/>
  <c r="L51" i="4"/>
  <c r="I51" i="4"/>
  <c r="F51" i="4"/>
  <c r="M51" i="4" s="1"/>
  <c r="AJ50" i="4"/>
  <c r="AF50" i="4"/>
  <c r="AK50" i="4" s="1"/>
  <c r="AA50" i="4"/>
  <c r="Z50" i="4"/>
  <c r="X50" i="4"/>
  <c r="T50" i="4"/>
  <c r="P50" i="4"/>
  <c r="L50" i="4"/>
  <c r="I50" i="4"/>
  <c r="Y50" i="4" s="1"/>
  <c r="F50" i="4"/>
  <c r="AJ49" i="4"/>
  <c r="AF49" i="4"/>
  <c r="AA49" i="4"/>
  <c r="Z49" i="4"/>
  <c r="AB49" i="4" s="1"/>
  <c r="X49" i="4"/>
  <c r="U49" i="4"/>
  <c r="T49" i="4"/>
  <c r="P49" i="4"/>
  <c r="AK49" i="4" s="1"/>
  <c r="L49" i="4"/>
  <c r="I49" i="4"/>
  <c r="F49" i="4"/>
  <c r="AI48" i="4"/>
  <c r="AH48" i="4"/>
  <c r="AG48" i="4"/>
  <c r="AJ48" i="4" s="1"/>
  <c r="AE48" i="4"/>
  <c r="AD48" i="4"/>
  <c r="AF48" i="4" s="1"/>
  <c r="W48" i="4"/>
  <c r="V48" i="4"/>
  <c r="X48" i="4" s="1"/>
  <c r="S48" i="4"/>
  <c r="R48" i="4"/>
  <c r="T48" i="4" s="1"/>
  <c r="O48" i="4"/>
  <c r="N48" i="4"/>
  <c r="K48" i="4"/>
  <c r="AA48" i="4" s="1"/>
  <c r="J48" i="4"/>
  <c r="H48" i="4"/>
  <c r="G48" i="4"/>
  <c r="E48" i="4"/>
  <c r="D48" i="4"/>
  <c r="F48" i="4" s="1"/>
  <c r="AJ47" i="4"/>
  <c r="AF47" i="4"/>
  <c r="AK47" i="4" s="1"/>
  <c r="AA47" i="4"/>
  <c r="Z47" i="4"/>
  <c r="AB47" i="4" s="1"/>
  <c r="AC47" i="4" s="1"/>
  <c r="X47" i="4"/>
  <c r="T47" i="4"/>
  <c r="P47" i="4"/>
  <c r="Q47" i="4" s="1"/>
  <c r="L47" i="4"/>
  <c r="M47" i="4" s="1"/>
  <c r="I47" i="4"/>
  <c r="F47" i="4"/>
  <c r="AJ46" i="4"/>
  <c r="AF46" i="4"/>
  <c r="AA46" i="4"/>
  <c r="Z46" i="4"/>
  <c r="X46" i="4"/>
  <c r="T46" i="4"/>
  <c r="U46" i="4" s="1"/>
  <c r="P46" i="4"/>
  <c r="L46" i="4"/>
  <c r="I46" i="4"/>
  <c r="F46" i="4"/>
  <c r="M46" i="4" s="1"/>
  <c r="AJ45" i="4"/>
  <c r="AF45" i="4"/>
  <c r="AA45" i="4"/>
  <c r="AB45" i="4" s="1"/>
  <c r="AC45" i="4" s="1"/>
  <c r="Z45" i="4"/>
  <c r="X45" i="4"/>
  <c r="T45" i="4"/>
  <c r="P45" i="4"/>
  <c r="L45" i="4"/>
  <c r="I45" i="4"/>
  <c r="Y45" i="4" s="1"/>
  <c r="F45" i="4"/>
  <c r="M45" i="4" s="1"/>
  <c r="AJ44" i="4"/>
  <c r="AF44" i="4"/>
  <c r="AA44" i="4"/>
  <c r="Z44" i="4"/>
  <c r="AB44" i="4" s="1"/>
  <c r="X44" i="4"/>
  <c r="T44" i="4"/>
  <c r="U44" i="4" s="1"/>
  <c r="P44" i="4"/>
  <c r="Q44" i="4" s="1"/>
  <c r="L44" i="4"/>
  <c r="I44" i="4"/>
  <c r="F44" i="4"/>
  <c r="M44" i="4" s="1"/>
  <c r="AJ43" i="4"/>
  <c r="AF43" i="4"/>
  <c r="AK43" i="4" s="1"/>
  <c r="AA43" i="4"/>
  <c r="Z43" i="4"/>
  <c r="AB43" i="4" s="1"/>
  <c r="X43" i="4"/>
  <c r="T43" i="4"/>
  <c r="P43" i="4"/>
  <c r="L43" i="4"/>
  <c r="I43" i="4"/>
  <c r="F43" i="4"/>
  <c r="AJ42" i="4"/>
  <c r="AF42" i="4"/>
  <c r="AK42" i="4" s="1"/>
  <c r="AA42" i="4"/>
  <c r="Z42" i="4"/>
  <c r="AB42" i="4" s="1"/>
  <c r="X42" i="4"/>
  <c r="T42" i="4"/>
  <c r="U42" i="4" s="1"/>
  <c r="P42" i="4"/>
  <c r="L42" i="4"/>
  <c r="I42" i="4"/>
  <c r="F42" i="4"/>
  <c r="AI41" i="4"/>
  <c r="AH41" i="4"/>
  <c r="AG41" i="4"/>
  <c r="AJ41" i="4" s="1"/>
  <c r="AE41" i="4"/>
  <c r="AD41" i="4"/>
  <c r="AF41" i="4" s="1"/>
  <c r="AK41" i="4" s="1"/>
  <c r="W41" i="4"/>
  <c r="V41" i="4"/>
  <c r="X41" i="4" s="1"/>
  <c r="S41" i="4"/>
  <c r="R41" i="4"/>
  <c r="T41" i="4" s="1"/>
  <c r="O41" i="4"/>
  <c r="N41" i="4"/>
  <c r="P41" i="4" s="1"/>
  <c r="K41" i="4"/>
  <c r="AA41" i="4" s="1"/>
  <c r="J41" i="4"/>
  <c r="H41" i="4"/>
  <c r="G41" i="4"/>
  <c r="I41" i="4" s="1"/>
  <c r="Y41" i="4" s="1"/>
  <c r="E41" i="4"/>
  <c r="D41" i="4"/>
  <c r="F41" i="4" s="1"/>
  <c r="AJ40" i="4"/>
  <c r="AF40" i="4"/>
  <c r="AK40" i="4" s="1"/>
  <c r="AA40" i="4"/>
  <c r="Z40" i="4"/>
  <c r="AB40" i="4" s="1"/>
  <c r="X40" i="4"/>
  <c r="T40" i="4"/>
  <c r="P40" i="4"/>
  <c r="Q40" i="4" s="1"/>
  <c r="L40" i="4"/>
  <c r="M40" i="4" s="1"/>
  <c r="I40" i="4"/>
  <c r="Y40" i="4" s="1"/>
  <c r="F40" i="4"/>
  <c r="AJ39" i="4"/>
  <c r="AF39" i="4"/>
  <c r="AA39" i="4"/>
  <c r="Z39" i="4"/>
  <c r="AB39" i="4" s="1"/>
  <c r="AC39" i="4" s="1"/>
  <c r="X39" i="4"/>
  <c r="T39" i="4"/>
  <c r="P39" i="4"/>
  <c r="L39" i="4"/>
  <c r="I39" i="4"/>
  <c r="F39" i="4"/>
  <c r="M39" i="4" s="1"/>
  <c r="AJ38" i="4"/>
  <c r="AF38" i="4"/>
  <c r="AB38" i="4"/>
  <c r="AC38" i="4" s="1"/>
  <c r="AA38" i="4"/>
  <c r="Z38" i="4"/>
  <c r="X38" i="4"/>
  <c r="T38" i="4"/>
  <c r="Q38" i="4"/>
  <c r="P38" i="4"/>
  <c r="L38" i="4"/>
  <c r="I38" i="4"/>
  <c r="Y38" i="4" s="1"/>
  <c r="F38" i="4"/>
  <c r="AJ37" i="4"/>
  <c r="AF37" i="4"/>
  <c r="AA37" i="4"/>
  <c r="Z37" i="4"/>
  <c r="X37" i="4"/>
  <c r="T37" i="4"/>
  <c r="P37" i="4"/>
  <c r="L37" i="4"/>
  <c r="I37" i="4"/>
  <c r="F37" i="4"/>
  <c r="M37" i="4" s="1"/>
  <c r="AI36" i="4"/>
  <c r="AJ36" i="4" s="1"/>
  <c r="AH36" i="4"/>
  <c r="AG36" i="4"/>
  <c r="AE36" i="4"/>
  <c r="AD36" i="4"/>
  <c r="AF36" i="4" s="1"/>
  <c r="W36" i="4"/>
  <c r="V36" i="4"/>
  <c r="X36" i="4" s="1"/>
  <c r="T36" i="4"/>
  <c r="S36" i="4"/>
  <c r="R36" i="4"/>
  <c r="O36" i="4"/>
  <c r="N36" i="4"/>
  <c r="P36" i="4" s="1"/>
  <c r="K36" i="4"/>
  <c r="J36" i="4"/>
  <c r="H36" i="4"/>
  <c r="G36" i="4"/>
  <c r="I36" i="4" s="1"/>
  <c r="E36" i="4"/>
  <c r="D36" i="4"/>
  <c r="F36" i="4" s="1"/>
  <c r="AJ35" i="4"/>
  <c r="AF35" i="4"/>
  <c r="AK35" i="4" s="1"/>
  <c r="AA35" i="4"/>
  <c r="Z35" i="4"/>
  <c r="X35" i="4"/>
  <c r="T35" i="4"/>
  <c r="P35" i="4"/>
  <c r="L35" i="4"/>
  <c r="I35" i="4"/>
  <c r="F35" i="4"/>
  <c r="AJ34" i="4"/>
  <c r="AF34" i="4"/>
  <c r="AK34" i="4" s="1"/>
  <c r="AA34" i="4"/>
  <c r="Z34" i="4"/>
  <c r="AB34" i="4" s="1"/>
  <c r="AC34" i="4" s="1"/>
  <c r="Y34" i="4"/>
  <c r="X34" i="4"/>
  <c r="T34" i="4"/>
  <c r="P34" i="4"/>
  <c r="L34" i="4"/>
  <c r="M34" i="4" s="1"/>
  <c r="I34" i="4"/>
  <c r="F34" i="4"/>
  <c r="AJ33" i="4"/>
  <c r="AF33" i="4"/>
  <c r="AK33" i="4" s="1"/>
  <c r="AA33" i="4"/>
  <c r="Z33" i="4"/>
  <c r="X33" i="4"/>
  <c r="T33" i="4"/>
  <c r="P33" i="4"/>
  <c r="L33" i="4"/>
  <c r="I33" i="4"/>
  <c r="Y33" i="4" s="1"/>
  <c r="F33" i="4"/>
  <c r="AJ32" i="4"/>
  <c r="AF32" i="4"/>
  <c r="AA32" i="4"/>
  <c r="Z32" i="4"/>
  <c r="AB32" i="4" s="1"/>
  <c r="AC32" i="4" s="1"/>
  <c r="X32" i="4"/>
  <c r="T32" i="4"/>
  <c r="U32" i="4" s="1"/>
  <c r="P32" i="4"/>
  <c r="M32" i="4"/>
  <c r="L32" i="4"/>
  <c r="I32" i="4"/>
  <c r="F32" i="4"/>
  <c r="AJ31" i="4"/>
  <c r="AF31" i="4"/>
  <c r="AA31" i="4"/>
  <c r="AB31" i="4" s="1"/>
  <c r="AC31" i="4" s="1"/>
  <c r="Z31" i="4"/>
  <c r="X31" i="4"/>
  <c r="T31" i="4"/>
  <c r="P31" i="4"/>
  <c r="L31" i="4"/>
  <c r="I31" i="4"/>
  <c r="Y31" i="4" s="1"/>
  <c r="F31" i="4"/>
  <c r="M31" i="4" s="1"/>
  <c r="AJ30" i="4"/>
  <c r="AF30" i="4"/>
  <c r="AA30" i="4"/>
  <c r="Z30" i="4"/>
  <c r="AB30" i="4" s="1"/>
  <c r="AC30" i="4" s="1"/>
  <c r="X30" i="4"/>
  <c r="T30" i="4"/>
  <c r="U30" i="4" s="1"/>
  <c r="Q30" i="4"/>
  <c r="P30" i="4"/>
  <c r="L30" i="4"/>
  <c r="I30" i="4"/>
  <c r="Y30" i="4" s="1"/>
  <c r="F30" i="4"/>
  <c r="AJ29" i="4"/>
  <c r="AF29" i="4"/>
  <c r="AK29" i="4" s="1"/>
  <c r="AA29" i="4"/>
  <c r="Z29" i="4"/>
  <c r="AB29" i="4" s="1"/>
  <c r="X29" i="4"/>
  <c r="U29" i="4"/>
  <c r="T29" i="4"/>
  <c r="P29" i="4"/>
  <c r="L29" i="4"/>
  <c r="I29" i="4"/>
  <c r="F29" i="4"/>
  <c r="AJ28" i="4"/>
  <c r="AI28" i="4"/>
  <c r="AH28" i="4"/>
  <c r="AG28" i="4"/>
  <c r="AE28" i="4"/>
  <c r="AD28" i="4"/>
  <c r="AF28" i="4" s="1"/>
  <c r="W28" i="4"/>
  <c r="V28" i="4"/>
  <c r="X28" i="4" s="1"/>
  <c r="S28" i="4"/>
  <c r="T28" i="4" s="1"/>
  <c r="R28" i="4"/>
  <c r="O28" i="4"/>
  <c r="N28" i="4"/>
  <c r="P28" i="4" s="1"/>
  <c r="K28" i="4"/>
  <c r="AA28" i="4" s="1"/>
  <c r="J28" i="4"/>
  <c r="Z28" i="4" s="1"/>
  <c r="AB28" i="4" s="1"/>
  <c r="H28" i="4"/>
  <c r="I28" i="4" s="1"/>
  <c r="G28" i="4"/>
  <c r="E28" i="4"/>
  <c r="D28" i="4"/>
  <c r="AJ27" i="4"/>
  <c r="AF27" i="4"/>
  <c r="AK27" i="4" s="1"/>
  <c r="AA27" i="4"/>
  <c r="Z27" i="4"/>
  <c r="Y27" i="4"/>
  <c r="X27" i="4"/>
  <c r="T27" i="4"/>
  <c r="P27" i="4"/>
  <c r="L27" i="4"/>
  <c r="I27" i="4"/>
  <c r="U27" i="4" s="1"/>
  <c r="F27" i="4"/>
  <c r="AJ26" i="4"/>
  <c r="AF26" i="4"/>
  <c r="AK26" i="4" s="1"/>
  <c r="AA26" i="4"/>
  <c r="Z26" i="4"/>
  <c r="AB26" i="4" s="1"/>
  <c r="AC26" i="4" s="1"/>
  <c r="X26" i="4"/>
  <c r="T26" i="4"/>
  <c r="P26" i="4"/>
  <c r="Q26" i="4" s="1"/>
  <c r="L26" i="4"/>
  <c r="M26" i="4" s="1"/>
  <c r="I26" i="4"/>
  <c r="F26" i="4"/>
  <c r="AJ25" i="4"/>
  <c r="AF25" i="4"/>
  <c r="AA25" i="4"/>
  <c r="Z25" i="4"/>
  <c r="X25" i="4"/>
  <c r="T25" i="4"/>
  <c r="U25" i="4" s="1"/>
  <c r="P25" i="4"/>
  <c r="L25" i="4"/>
  <c r="I25" i="4"/>
  <c r="F25" i="4"/>
  <c r="M25" i="4" s="1"/>
  <c r="AJ24" i="4"/>
  <c r="AF24" i="4"/>
  <c r="AA24" i="4"/>
  <c r="AB24" i="4" s="1"/>
  <c r="AC24" i="4" s="1"/>
  <c r="Z24" i="4"/>
  <c r="X24" i="4"/>
  <c r="T24" i="4"/>
  <c r="P24" i="4"/>
  <c r="L24" i="4"/>
  <c r="I24" i="4"/>
  <c r="Y24" i="4" s="1"/>
  <c r="F24" i="4"/>
  <c r="M24" i="4" s="1"/>
  <c r="AJ23" i="4"/>
  <c r="AF23" i="4"/>
  <c r="AA23" i="4"/>
  <c r="Z23" i="4"/>
  <c r="AB23" i="4" s="1"/>
  <c r="AC23" i="4" s="1"/>
  <c r="X23" i="4"/>
  <c r="T23" i="4"/>
  <c r="U23" i="4" s="1"/>
  <c r="Q23" i="4"/>
  <c r="P23" i="4"/>
  <c r="L23" i="4"/>
  <c r="I23" i="4"/>
  <c r="F23" i="4"/>
  <c r="AJ22" i="4"/>
  <c r="AF22" i="4"/>
  <c r="AK22" i="4" s="1"/>
  <c r="AA22" i="4"/>
  <c r="Z22" i="4"/>
  <c r="AB22" i="4" s="1"/>
  <c r="X22" i="4"/>
  <c r="Y22" i="4" s="1"/>
  <c r="T22" i="4"/>
  <c r="U22" i="4" s="1"/>
  <c r="P22" i="4"/>
  <c r="L22" i="4"/>
  <c r="I22" i="4"/>
  <c r="F22" i="4"/>
  <c r="AJ21" i="4"/>
  <c r="AF21" i="4"/>
  <c r="AK21" i="4" s="1"/>
  <c r="AB21" i="4"/>
  <c r="AA21" i="4"/>
  <c r="Z21" i="4"/>
  <c r="X21" i="4"/>
  <c r="T21" i="4"/>
  <c r="P21" i="4"/>
  <c r="L21" i="4"/>
  <c r="I21" i="4"/>
  <c r="U21" i="4" s="1"/>
  <c r="F21" i="4"/>
  <c r="AI20" i="4"/>
  <c r="AH20" i="4"/>
  <c r="AG20" i="4"/>
  <c r="AJ20" i="4" s="1"/>
  <c r="AE20" i="4"/>
  <c r="AD20" i="4"/>
  <c r="W20" i="4"/>
  <c r="V20" i="4"/>
  <c r="S20" i="4"/>
  <c r="R20" i="4"/>
  <c r="T20" i="4" s="1"/>
  <c r="O20" i="4"/>
  <c r="N20" i="4"/>
  <c r="P20" i="4" s="1"/>
  <c r="K20" i="4"/>
  <c r="AA20" i="4" s="1"/>
  <c r="J20" i="4"/>
  <c r="H20" i="4"/>
  <c r="G20" i="4"/>
  <c r="E20" i="4"/>
  <c r="D20" i="4"/>
  <c r="AJ19" i="4"/>
  <c r="AF19" i="4"/>
  <c r="AK19" i="4" s="1"/>
  <c r="AA19" i="4"/>
  <c r="Z19" i="4"/>
  <c r="X19" i="4"/>
  <c r="T19" i="4"/>
  <c r="P19" i="4"/>
  <c r="L19" i="4"/>
  <c r="I19" i="4"/>
  <c r="U19" i="4" s="1"/>
  <c r="F19" i="4"/>
  <c r="AJ18" i="4"/>
  <c r="AF18" i="4"/>
  <c r="AA18" i="4"/>
  <c r="Z18" i="4"/>
  <c r="AB18" i="4" s="1"/>
  <c r="AC18" i="4" s="1"/>
  <c r="X18" i="4"/>
  <c r="T18" i="4"/>
  <c r="U18" i="4" s="1"/>
  <c r="P18" i="4"/>
  <c r="L18" i="4"/>
  <c r="M18" i="4" s="1"/>
  <c r="I18" i="4"/>
  <c r="F18" i="4"/>
  <c r="AJ17" i="4"/>
  <c r="AF17" i="4"/>
  <c r="AA17" i="4"/>
  <c r="Z17" i="4"/>
  <c r="AB17" i="4" s="1"/>
  <c r="X17" i="4"/>
  <c r="T17" i="4"/>
  <c r="P17" i="4"/>
  <c r="L17" i="4"/>
  <c r="I17" i="4"/>
  <c r="U17" i="4" s="1"/>
  <c r="F17" i="4"/>
  <c r="M17" i="4" s="1"/>
  <c r="AJ16" i="4"/>
  <c r="AF16" i="4"/>
  <c r="AA16" i="4"/>
  <c r="Z16" i="4"/>
  <c r="AB16" i="4" s="1"/>
  <c r="AC16" i="4" s="1"/>
  <c r="X16" i="4"/>
  <c r="T16" i="4"/>
  <c r="U16" i="4" s="1"/>
  <c r="Q16" i="4"/>
  <c r="P16" i="4"/>
  <c r="L16" i="4"/>
  <c r="I16" i="4"/>
  <c r="F16" i="4"/>
  <c r="AJ15" i="4"/>
  <c r="AF15" i="4"/>
  <c r="AK15" i="4" s="1"/>
  <c r="AA15" i="4"/>
  <c r="Z15" i="4"/>
  <c r="AB15" i="4" s="1"/>
  <c r="X15" i="4"/>
  <c r="Y15" i="4" s="1"/>
  <c r="T15" i="4"/>
  <c r="U15" i="4" s="1"/>
  <c r="P15" i="4"/>
  <c r="L15" i="4"/>
  <c r="I15" i="4"/>
  <c r="F15" i="4"/>
  <c r="AJ14" i="4"/>
  <c r="AF14" i="4"/>
  <c r="AK14" i="4" s="1"/>
  <c r="AB14" i="4"/>
  <c r="AA14" i="4"/>
  <c r="Z14" i="4"/>
  <c r="X14" i="4"/>
  <c r="T14" i="4"/>
  <c r="P14" i="4"/>
  <c r="L14" i="4"/>
  <c r="I14" i="4"/>
  <c r="U14" i="4" s="1"/>
  <c r="F14" i="4"/>
  <c r="AJ13" i="4"/>
  <c r="AF13" i="4"/>
  <c r="AK13" i="4" s="1"/>
  <c r="AA13" i="4"/>
  <c r="Z13" i="4"/>
  <c r="AB13" i="4" s="1"/>
  <c r="X13" i="4"/>
  <c r="T13" i="4"/>
  <c r="P13" i="4"/>
  <c r="L13" i="4"/>
  <c r="I13" i="4"/>
  <c r="F13" i="4"/>
  <c r="AJ12" i="4"/>
  <c r="AF12" i="4"/>
  <c r="AK12" i="4" s="1"/>
  <c r="AA12" i="4"/>
  <c r="Z12" i="4"/>
  <c r="AB12" i="4" s="1"/>
  <c r="AC12" i="4" s="1"/>
  <c r="X12" i="4"/>
  <c r="T12" i="4"/>
  <c r="P12" i="4"/>
  <c r="L12" i="4"/>
  <c r="I12" i="4"/>
  <c r="U12" i="4" s="1"/>
  <c r="F12" i="4"/>
  <c r="AI11" i="4"/>
  <c r="AH11" i="4"/>
  <c r="AG11" i="4"/>
  <c r="AE11" i="4"/>
  <c r="AD11" i="4"/>
  <c r="AF11" i="4" s="1"/>
  <c r="W11" i="4"/>
  <c r="X11" i="4" s="1"/>
  <c r="V11" i="4"/>
  <c r="T11" i="4"/>
  <c r="S11" i="4"/>
  <c r="R11" i="4"/>
  <c r="O11" i="4"/>
  <c r="P11" i="4" s="1"/>
  <c r="N11" i="4"/>
  <c r="K11" i="4"/>
  <c r="J11" i="4"/>
  <c r="Z11" i="4" s="1"/>
  <c r="H11" i="4"/>
  <c r="G11" i="4"/>
  <c r="E11" i="4"/>
  <c r="D11" i="4"/>
  <c r="F11" i="4" s="1"/>
  <c r="AJ10" i="4"/>
  <c r="AF10" i="4"/>
  <c r="AA10" i="4"/>
  <c r="Z10" i="4"/>
  <c r="AB10" i="4" s="1"/>
  <c r="AC10" i="4" s="1"/>
  <c r="X10" i="4"/>
  <c r="T10" i="4"/>
  <c r="P10" i="4"/>
  <c r="L10" i="4"/>
  <c r="I10" i="4"/>
  <c r="Y10" i="4" s="1"/>
  <c r="F10" i="4"/>
  <c r="M10" i="4" s="1"/>
  <c r="AJ9" i="4"/>
  <c r="AF9" i="4"/>
  <c r="AK9" i="4" s="1"/>
  <c r="AA9" i="4"/>
  <c r="Z9" i="4"/>
  <c r="AB9" i="4" s="1"/>
  <c r="X9" i="4"/>
  <c r="T9" i="4"/>
  <c r="U9" i="4" s="1"/>
  <c r="P9" i="4"/>
  <c r="Q9" i="4" s="1"/>
  <c r="L9" i="4"/>
  <c r="I9" i="4"/>
  <c r="F9" i="4"/>
  <c r="M9" i="4" s="1"/>
  <c r="AI28" i="3"/>
  <c r="AH28" i="3"/>
  <c r="AG28" i="3"/>
  <c r="AJ28" i="3" s="1"/>
  <c r="AE28" i="3"/>
  <c r="AD28" i="3"/>
  <c r="AF28" i="3" s="1"/>
  <c r="W28" i="3"/>
  <c r="V28" i="3"/>
  <c r="X28" i="3" s="1"/>
  <c r="S28" i="3"/>
  <c r="R28" i="3"/>
  <c r="T28" i="3" s="1"/>
  <c r="O28" i="3"/>
  <c r="N28" i="3"/>
  <c r="P28" i="3" s="1"/>
  <c r="K28" i="3"/>
  <c r="AA28" i="3" s="1"/>
  <c r="J28" i="3"/>
  <c r="Z28" i="3" s="1"/>
  <c r="AB28" i="3" s="1"/>
  <c r="H28" i="3"/>
  <c r="G28" i="3"/>
  <c r="I28" i="3" s="1"/>
  <c r="E28" i="3"/>
  <c r="D28" i="3"/>
  <c r="F28" i="3" s="1"/>
  <c r="AJ27" i="3"/>
  <c r="AF27" i="3"/>
  <c r="AK27" i="3" s="1"/>
  <c r="AA27" i="3"/>
  <c r="AB27" i="3" s="1"/>
  <c r="Z27" i="3"/>
  <c r="X27" i="3"/>
  <c r="T27" i="3"/>
  <c r="P27" i="3"/>
  <c r="L27" i="3"/>
  <c r="I27" i="3"/>
  <c r="U27" i="3" s="1"/>
  <c r="F27" i="3"/>
  <c r="AK26" i="3"/>
  <c r="AJ26" i="3"/>
  <c r="AF26" i="3"/>
  <c r="AA26" i="3"/>
  <c r="Z26" i="3"/>
  <c r="AB26" i="3" s="1"/>
  <c r="X26" i="3"/>
  <c r="T26" i="3"/>
  <c r="P26" i="3"/>
  <c r="L26" i="3"/>
  <c r="I26" i="3"/>
  <c r="F26" i="3"/>
  <c r="AJ25" i="3"/>
  <c r="AF25" i="3"/>
  <c r="AK25" i="3" s="1"/>
  <c r="AA25" i="3"/>
  <c r="Z25" i="3"/>
  <c r="AB25" i="3" s="1"/>
  <c r="X25" i="3"/>
  <c r="T25" i="3"/>
  <c r="P25" i="3"/>
  <c r="L25" i="3"/>
  <c r="I25" i="3"/>
  <c r="F25" i="3"/>
  <c r="M25" i="3" s="1"/>
  <c r="AJ24" i="3"/>
  <c r="AF24" i="3"/>
  <c r="AA24" i="3"/>
  <c r="Z24" i="3"/>
  <c r="X24" i="3"/>
  <c r="T24" i="3"/>
  <c r="P24" i="3"/>
  <c r="L24" i="3"/>
  <c r="I24" i="3"/>
  <c r="Y24" i="3" s="1"/>
  <c r="F24" i="3"/>
  <c r="AJ23" i="3"/>
  <c r="AF23" i="3"/>
  <c r="AA23" i="3"/>
  <c r="Z23" i="3"/>
  <c r="X23" i="3"/>
  <c r="T23" i="3"/>
  <c r="P23" i="3"/>
  <c r="L23" i="3"/>
  <c r="I23" i="3"/>
  <c r="F23" i="3"/>
  <c r="M23" i="3" s="1"/>
  <c r="AJ22" i="3"/>
  <c r="AF22" i="3"/>
  <c r="AK22" i="3" s="1"/>
  <c r="AA22" i="3"/>
  <c r="Z22" i="3"/>
  <c r="X22" i="3"/>
  <c r="T22" i="3"/>
  <c r="P22" i="3"/>
  <c r="L22" i="3"/>
  <c r="I22" i="3"/>
  <c r="F22" i="3"/>
  <c r="M22" i="3" s="1"/>
  <c r="AJ21" i="3"/>
  <c r="AF21" i="3"/>
  <c r="AA21" i="3"/>
  <c r="Z21" i="3"/>
  <c r="X21" i="3"/>
  <c r="T21" i="3"/>
  <c r="P21" i="3"/>
  <c r="Q21" i="3" s="1"/>
  <c r="L21" i="3"/>
  <c r="M21" i="3" s="1"/>
  <c r="I21" i="3"/>
  <c r="F21" i="3"/>
  <c r="AJ20" i="3"/>
  <c r="AF20" i="3"/>
  <c r="AA20" i="3"/>
  <c r="Z20" i="3"/>
  <c r="X20" i="3"/>
  <c r="T20" i="3"/>
  <c r="U20" i="3" s="1"/>
  <c r="P20" i="3"/>
  <c r="L20" i="3"/>
  <c r="I20" i="3"/>
  <c r="F20" i="3"/>
  <c r="M20" i="3" s="1"/>
  <c r="AJ19" i="3"/>
  <c r="AF19" i="3"/>
  <c r="AA19" i="3"/>
  <c r="AB19" i="3" s="1"/>
  <c r="Z19" i="3"/>
  <c r="X19" i="3"/>
  <c r="T19" i="3"/>
  <c r="P19" i="3"/>
  <c r="L19" i="3"/>
  <c r="I19" i="3"/>
  <c r="U19" i="3" s="1"/>
  <c r="F19" i="3"/>
  <c r="AC19" i="3" s="1"/>
  <c r="AJ18" i="3"/>
  <c r="AF18" i="3"/>
  <c r="AA18" i="3"/>
  <c r="Z18" i="3"/>
  <c r="AB18" i="3" s="1"/>
  <c r="X18" i="3"/>
  <c r="T18" i="3"/>
  <c r="Q18" i="3"/>
  <c r="P18" i="3"/>
  <c r="L18" i="3"/>
  <c r="I18" i="3"/>
  <c r="U18" i="3" s="1"/>
  <c r="F18" i="3"/>
  <c r="AJ17" i="3"/>
  <c r="AF17" i="3"/>
  <c r="AA17" i="3"/>
  <c r="Z17" i="3"/>
  <c r="AB17" i="3" s="1"/>
  <c r="AC17" i="3" s="1"/>
  <c r="X17" i="3"/>
  <c r="T17" i="3"/>
  <c r="P17" i="3"/>
  <c r="L17" i="3"/>
  <c r="I17" i="3"/>
  <c r="F17" i="3"/>
  <c r="AJ16" i="3"/>
  <c r="AF16" i="3"/>
  <c r="AA16" i="3"/>
  <c r="Z16" i="3"/>
  <c r="AB16" i="3" s="1"/>
  <c r="X16" i="3"/>
  <c r="T16" i="3"/>
  <c r="P16" i="3"/>
  <c r="AK16" i="3" s="1"/>
  <c r="L16" i="3"/>
  <c r="I16" i="3"/>
  <c r="Y16" i="3" s="1"/>
  <c r="F16" i="3"/>
  <c r="AJ15" i="3"/>
  <c r="AF15" i="3"/>
  <c r="AA15" i="3"/>
  <c r="AB15" i="3" s="1"/>
  <c r="Z15" i="3"/>
  <c r="X15" i="3"/>
  <c r="T15" i="3"/>
  <c r="P15" i="3"/>
  <c r="AK15" i="3" s="1"/>
  <c r="L15" i="3"/>
  <c r="I15" i="3"/>
  <c r="F15" i="3"/>
  <c r="AJ14" i="3"/>
  <c r="AF14" i="3"/>
  <c r="AK14" i="3" s="1"/>
  <c r="AA14" i="3"/>
  <c r="Z14" i="3"/>
  <c r="X14" i="3"/>
  <c r="T14" i="3"/>
  <c r="P14" i="3"/>
  <c r="L14" i="3"/>
  <c r="I14" i="3"/>
  <c r="Y14" i="3" s="1"/>
  <c r="F14" i="3"/>
  <c r="M14" i="3" s="1"/>
  <c r="AJ13" i="3"/>
  <c r="AF13" i="3"/>
  <c r="AA13" i="3"/>
  <c r="Z13" i="3"/>
  <c r="AB13" i="3" s="1"/>
  <c r="X13" i="3"/>
  <c r="T13" i="3"/>
  <c r="U13" i="3" s="1"/>
  <c r="Q13" i="3"/>
  <c r="P13" i="3"/>
  <c r="L13" i="3"/>
  <c r="I13" i="3"/>
  <c r="F13" i="3"/>
  <c r="AJ12" i="3"/>
  <c r="AF12" i="3"/>
  <c r="AK12" i="3" s="1"/>
  <c r="AA12" i="3"/>
  <c r="AB12" i="3" s="1"/>
  <c r="Z12" i="3"/>
  <c r="X12" i="3"/>
  <c r="T12" i="3"/>
  <c r="P12" i="3"/>
  <c r="L12" i="3"/>
  <c r="I12" i="3"/>
  <c r="F12" i="3"/>
  <c r="AJ11" i="3"/>
  <c r="AF11" i="3"/>
  <c r="AA11" i="3"/>
  <c r="Z11" i="3"/>
  <c r="AB11" i="3" s="1"/>
  <c r="X11" i="3"/>
  <c r="T11" i="3"/>
  <c r="P11" i="3"/>
  <c r="L11" i="3"/>
  <c r="I11" i="3"/>
  <c r="U11" i="3" s="1"/>
  <c r="F11" i="3"/>
  <c r="AJ10" i="3"/>
  <c r="AF10" i="3"/>
  <c r="AA10" i="3"/>
  <c r="Z10" i="3"/>
  <c r="AB10" i="3" s="1"/>
  <c r="AC10" i="3" s="1"/>
  <c r="X10" i="3"/>
  <c r="T10" i="3"/>
  <c r="Q10" i="3"/>
  <c r="P10" i="3"/>
  <c r="L10" i="3"/>
  <c r="I10" i="3"/>
  <c r="F10" i="3"/>
  <c r="M10" i="3" s="1"/>
  <c r="AJ9" i="3"/>
  <c r="AF9" i="3"/>
  <c r="AK9" i="3" s="1"/>
  <c r="AA9" i="3"/>
  <c r="Z9" i="3"/>
  <c r="AB9" i="3" s="1"/>
  <c r="AC9" i="3" s="1"/>
  <c r="X9" i="3"/>
  <c r="T9" i="3"/>
  <c r="P9" i="3"/>
  <c r="L9" i="3"/>
  <c r="I9" i="3"/>
  <c r="Y9" i="3" s="1"/>
  <c r="F9" i="3"/>
  <c r="AI17" i="2"/>
  <c r="AH17" i="2"/>
  <c r="AG17" i="2"/>
  <c r="AJ17" i="2" s="1"/>
  <c r="AE17" i="2"/>
  <c r="AD17" i="2"/>
  <c r="AF17" i="2" s="1"/>
  <c r="AK17" i="2" s="1"/>
  <c r="W17" i="2"/>
  <c r="X17" i="2" s="1"/>
  <c r="V17" i="2"/>
  <c r="S17" i="2"/>
  <c r="R17" i="2"/>
  <c r="T17" i="2" s="1"/>
  <c r="O17" i="2"/>
  <c r="N17" i="2"/>
  <c r="P17" i="2" s="1"/>
  <c r="K17" i="2"/>
  <c r="AA17" i="2" s="1"/>
  <c r="J17" i="2"/>
  <c r="H17" i="2"/>
  <c r="I17" i="2" s="1"/>
  <c r="G17" i="2"/>
  <c r="E17" i="2"/>
  <c r="D17" i="2"/>
  <c r="AJ16" i="2"/>
  <c r="AF16" i="2"/>
  <c r="AK16" i="2" s="1"/>
  <c r="AA16" i="2"/>
  <c r="Z16" i="2"/>
  <c r="X16" i="2"/>
  <c r="T16" i="2"/>
  <c r="P16" i="2"/>
  <c r="L16" i="2"/>
  <c r="I16" i="2"/>
  <c r="Y16" i="2" s="1"/>
  <c r="F16" i="2"/>
  <c r="AJ15" i="2"/>
  <c r="AF15" i="2"/>
  <c r="AA15" i="2"/>
  <c r="Z15" i="2"/>
  <c r="AB15" i="2" s="1"/>
  <c r="X15" i="2"/>
  <c r="T15" i="2"/>
  <c r="P15" i="2"/>
  <c r="L15" i="2"/>
  <c r="I15" i="2"/>
  <c r="Y15" i="2" s="1"/>
  <c r="F15" i="2"/>
  <c r="AJ14" i="2"/>
  <c r="AF14" i="2"/>
  <c r="AK14" i="2" s="1"/>
  <c r="AA14" i="2"/>
  <c r="Z14" i="2"/>
  <c r="AB14" i="2" s="1"/>
  <c r="X14" i="2"/>
  <c r="U14" i="2"/>
  <c r="T14" i="2"/>
  <c r="P14" i="2"/>
  <c r="L14" i="2"/>
  <c r="I14" i="2"/>
  <c r="F14" i="2"/>
  <c r="AK13" i="2"/>
  <c r="AJ13" i="2"/>
  <c r="AF13" i="2"/>
  <c r="AA13" i="2"/>
  <c r="Z13" i="2"/>
  <c r="AB13" i="2" s="1"/>
  <c r="X13" i="2"/>
  <c r="T13" i="2"/>
  <c r="P13" i="2"/>
  <c r="L13" i="2"/>
  <c r="I13" i="2"/>
  <c r="U13" i="2" s="1"/>
  <c r="F13" i="2"/>
  <c r="AJ12" i="2"/>
  <c r="AF12" i="2"/>
  <c r="AK12" i="2" s="1"/>
  <c r="AA12" i="2"/>
  <c r="Z12" i="2"/>
  <c r="X12" i="2"/>
  <c r="T12" i="2"/>
  <c r="P12" i="2"/>
  <c r="L12" i="2"/>
  <c r="I12" i="2"/>
  <c r="F12" i="2"/>
  <c r="M12" i="2" s="1"/>
  <c r="AJ11" i="2"/>
  <c r="AF11" i="2"/>
  <c r="AA11" i="2"/>
  <c r="Z11" i="2"/>
  <c r="X11" i="2"/>
  <c r="T11" i="2"/>
  <c r="P11" i="2"/>
  <c r="L11" i="2"/>
  <c r="M11" i="2" s="1"/>
  <c r="I11" i="2"/>
  <c r="F11" i="2"/>
  <c r="AJ10" i="2"/>
  <c r="AF10" i="2"/>
  <c r="AA10" i="2"/>
  <c r="Z10" i="2"/>
  <c r="X10" i="2"/>
  <c r="U10" i="2"/>
  <c r="T10" i="2"/>
  <c r="P10" i="2"/>
  <c r="L10" i="2"/>
  <c r="I10" i="2"/>
  <c r="F10" i="2"/>
  <c r="M10" i="2" s="1"/>
  <c r="AJ9" i="2"/>
  <c r="AF9" i="2"/>
  <c r="AA9" i="2"/>
  <c r="Z9" i="2"/>
  <c r="AB9" i="2" s="1"/>
  <c r="AC9" i="2" s="1"/>
  <c r="X9" i="2"/>
  <c r="T9" i="2"/>
  <c r="P9" i="2"/>
  <c r="L9" i="2"/>
  <c r="I9" i="2"/>
  <c r="Y9" i="2" s="1"/>
  <c r="F9" i="2"/>
  <c r="AI18" i="1"/>
  <c r="AH18" i="1"/>
  <c r="AG18" i="1"/>
  <c r="AJ18" i="1" s="1"/>
  <c r="AE18" i="1"/>
  <c r="AF18" i="1" s="1"/>
  <c r="AK18" i="1" s="1"/>
  <c r="AD18" i="1"/>
  <c r="W18" i="1"/>
  <c r="V18" i="1"/>
  <c r="X18" i="1" s="1"/>
  <c r="S18" i="1"/>
  <c r="R18" i="1"/>
  <c r="T18" i="1" s="1"/>
  <c r="P18" i="1"/>
  <c r="O18" i="1"/>
  <c r="N18" i="1"/>
  <c r="L18" i="1"/>
  <c r="K18" i="1"/>
  <c r="AA18" i="1" s="1"/>
  <c r="J18" i="1"/>
  <c r="Z18" i="1" s="1"/>
  <c r="H18" i="1"/>
  <c r="G18" i="1"/>
  <c r="E18" i="1"/>
  <c r="D18" i="1"/>
  <c r="AJ17" i="1"/>
  <c r="AF17" i="1"/>
  <c r="AK17" i="1" s="1"/>
  <c r="AA17" i="1"/>
  <c r="Z17" i="1"/>
  <c r="Y17" i="1"/>
  <c r="X17" i="1"/>
  <c r="T17" i="1"/>
  <c r="P17" i="1"/>
  <c r="L17" i="1"/>
  <c r="I17" i="1"/>
  <c r="F17" i="1"/>
  <c r="Q17" i="1" s="1"/>
  <c r="AJ16" i="1"/>
  <c r="AF16" i="1"/>
  <c r="AK16" i="1" s="1"/>
  <c r="AA16" i="1"/>
  <c r="Z16" i="1"/>
  <c r="X16" i="1"/>
  <c r="T16" i="1"/>
  <c r="P16" i="1"/>
  <c r="L16" i="1"/>
  <c r="I16" i="1"/>
  <c r="Y16" i="1" s="1"/>
  <c r="F16" i="1"/>
  <c r="AJ15" i="1"/>
  <c r="AF15" i="1"/>
  <c r="AA15" i="1"/>
  <c r="Z15" i="1"/>
  <c r="X15" i="1"/>
  <c r="T15" i="1"/>
  <c r="U15" i="1" s="1"/>
  <c r="P15" i="1"/>
  <c r="AK15" i="1" s="1"/>
  <c r="M15" i="1"/>
  <c r="L15" i="1"/>
  <c r="I15" i="1"/>
  <c r="F15" i="1"/>
  <c r="AJ14" i="1"/>
  <c r="AF14" i="1"/>
  <c r="AA14" i="1"/>
  <c r="Z14" i="1"/>
  <c r="AB14" i="1" s="1"/>
  <c r="AC14" i="1" s="1"/>
  <c r="X14" i="1"/>
  <c r="T14" i="1"/>
  <c r="P14" i="1"/>
  <c r="L14" i="1"/>
  <c r="I14" i="1"/>
  <c r="Y14" i="1" s="1"/>
  <c r="F14" i="1"/>
  <c r="M14" i="1" s="1"/>
  <c r="AJ13" i="1"/>
  <c r="AF13" i="1"/>
  <c r="AK13" i="1" s="1"/>
  <c r="AA13" i="1"/>
  <c r="Z13" i="1"/>
  <c r="AB13" i="1" s="1"/>
  <c r="AC13" i="1" s="1"/>
  <c r="X13" i="1"/>
  <c r="T13" i="1"/>
  <c r="P13" i="1"/>
  <c r="Q13" i="1" s="1"/>
  <c r="L13" i="1"/>
  <c r="M13" i="1" s="1"/>
  <c r="I13" i="1"/>
  <c r="Y13" i="1" s="1"/>
  <c r="F13" i="1"/>
  <c r="AJ12" i="1"/>
  <c r="AF12" i="1"/>
  <c r="AA12" i="1"/>
  <c r="Z12" i="1"/>
  <c r="X12" i="1"/>
  <c r="T12" i="1"/>
  <c r="U12" i="1" s="1"/>
  <c r="P12" i="1"/>
  <c r="L12" i="1"/>
  <c r="I12" i="1"/>
  <c r="F12" i="1"/>
  <c r="AJ11" i="1"/>
  <c r="AF11" i="1"/>
  <c r="AK11" i="1" s="1"/>
  <c r="AA11" i="1"/>
  <c r="Z11" i="1"/>
  <c r="X11" i="1"/>
  <c r="T11" i="1"/>
  <c r="P11" i="1"/>
  <c r="L11" i="1"/>
  <c r="I11" i="1"/>
  <c r="Y11" i="1" s="1"/>
  <c r="F11" i="1"/>
  <c r="AJ10" i="1"/>
  <c r="AF10" i="1"/>
  <c r="AB10" i="1"/>
  <c r="AA10" i="1"/>
  <c r="Z10" i="1"/>
  <c r="X10" i="1"/>
  <c r="T10" i="1"/>
  <c r="P10" i="1"/>
  <c r="AK10" i="1" s="1"/>
  <c r="L10" i="1"/>
  <c r="I10" i="1"/>
  <c r="F10" i="1"/>
  <c r="AC10" i="1" s="1"/>
  <c r="AJ9" i="1"/>
  <c r="AF9" i="1"/>
  <c r="AA9" i="1"/>
  <c r="Z9" i="1"/>
  <c r="X9" i="1"/>
  <c r="T9" i="1"/>
  <c r="P9" i="1"/>
  <c r="L9" i="1"/>
  <c r="I9" i="1"/>
  <c r="F9" i="1"/>
  <c r="Q9" i="1" s="1"/>
  <c r="AK12" i="1" l="1"/>
  <c r="U10" i="1"/>
  <c r="U11" i="1"/>
  <c r="Y12" i="1"/>
  <c r="Y15" i="1"/>
  <c r="AB15" i="1"/>
  <c r="AC15" i="1" s="1"/>
  <c r="AK10" i="2"/>
  <c r="AK11" i="2"/>
  <c r="AC12" i="3"/>
  <c r="M12" i="3"/>
  <c r="U28" i="4"/>
  <c r="AA36" i="4"/>
  <c r="L36" i="4"/>
  <c r="AK36" i="4"/>
  <c r="U16" i="1"/>
  <c r="M12" i="1"/>
  <c r="AB16" i="1"/>
  <c r="F18" i="1"/>
  <c r="M9" i="2"/>
  <c r="Y11" i="2"/>
  <c r="AB12" i="2"/>
  <c r="AC12" i="2" s="1"/>
  <c r="Q9" i="3"/>
  <c r="M9" i="3"/>
  <c r="AK11" i="3"/>
  <c r="AK23" i="3"/>
  <c r="AK14" i="5"/>
  <c r="AB9" i="1"/>
  <c r="AC9" i="1" s="1"/>
  <c r="AB11" i="1"/>
  <c r="I18" i="1"/>
  <c r="Y18" i="1" s="1"/>
  <c r="U12" i="2"/>
  <c r="AB16" i="2"/>
  <c r="AC16" i="2" s="1"/>
  <c r="L17" i="2"/>
  <c r="Y26" i="4"/>
  <c r="U26" i="4"/>
  <c r="Y47" i="4"/>
  <c r="U47" i="4"/>
  <c r="AC32" i="8"/>
  <c r="Y20" i="9"/>
  <c r="U20" i="9"/>
  <c r="M17" i="3"/>
  <c r="Q17" i="3"/>
  <c r="Z16" i="7"/>
  <c r="L16" i="7"/>
  <c r="U30" i="7"/>
  <c r="AK9" i="2"/>
  <c r="Y9" i="1"/>
  <c r="AK9" i="1"/>
  <c r="AB12" i="1"/>
  <c r="M16" i="1"/>
  <c r="M17" i="1"/>
  <c r="AB17" i="1"/>
  <c r="AC17" i="1" s="1"/>
  <c r="Y10" i="2"/>
  <c r="AB10" i="2"/>
  <c r="AC10" i="2" s="1"/>
  <c r="AC13" i="2"/>
  <c r="M16" i="2"/>
  <c r="Q16" i="2"/>
  <c r="M14" i="6"/>
  <c r="Q14" i="6"/>
  <c r="AC14" i="6"/>
  <c r="U35" i="4"/>
  <c r="Y35" i="4"/>
  <c r="M9" i="1"/>
  <c r="U17" i="1"/>
  <c r="AB11" i="2"/>
  <c r="Q12" i="2"/>
  <c r="Y21" i="3"/>
  <c r="U21" i="3"/>
  <c r="U55" i="4"/>
  <c r="AK10" i="5"/>
  <c r="Y31" i="5"/>
  <c r="U31" i="5"/>
  <c r="Q14" i="1"/>
  <c r="Q41" i="4"/>
  <c r="U9" i="3"/>
  <c r="Y13" i="3"/>
  <c r="AC16" i="3"/>
  <c r="M18" i="3"/>
  <c r="Y23" i="3"/>
  <c r="AC26" i="3"/>
  <c r="Y9" i="4"/>
  <c r="AJ11" i="4"/>
  <c r="M16" i="4"/>
  <c r="F20" i="4"/>
  <c r="Q20" i="4" s="1"/>
  <c r="M23" i="4"/>
  <c r="M30" i="4"/>
  <c r="Y32" i="4"/>
  <c r="U33" i="4"/>
  <c r="AB35" i="4"/>
  <c r="Q37" i="4"/>
  <c r="M38" i="4"/>
  <c r="AC40" i="4"/>
  <c r="Y44" i="4"/>
  <c r="AC44" i="4"/>
  <c r="M52" i="4"/>
  <c r="AC52" i="4"/>
  <c r="U53" i="4"/>
  <c r="Q55" i="4"/>
  <c r="P55" i="4"/>
  <c r="Y9" i="5"/>
  <c r="Y11" i="5"/>
  <c r="AK11" i="5"/>
  <c r="AK13" i="5"/>
  <c r="U14" i="5"/>
  <c r="U16" i="5"/>
  <c r="M17" i="5"/>
  <c r="Q18" i="5"/>
  <c r="Y19" i="5"/>
  <c r="AK19" i="5"/>
  <c r="AC20" i="5"/>
  <c r="T22" i="5"/>
  <c r="M23" i="5"/>
  <c r="Q24" i="5"/>
  <c r="Y27" i="5"/>
  <c r="F30" i="5"/>
  <c r="T30" i="5"/>
  <c r="U30" i="5" s="1"/>
  <c r="AJ30" i="5"/>
  <c r="F36" i="5"/>
  <c r="AJ36" i="5"/>
  <c r="AJ37" i="5"/>
  <c r="Y10" i="6"/>
  <c r="Z12" i="6"/>
  <c r="X12" i="6"/>
  <c r="AK13" i="6"/>
  <c r="Y15" i="6"/>
  <c r="T17" i="6"/>
  <c r="U21" i="6"/>
  <c r="AA23" i="6"/>
  <c r="AJ10" i="7"/>
  <c r="AF25" i="7"/>
  <c r="AK25" i="7" s="1"/>
  <c r="Q27" i="7"/>
  <c r="M27" i="7"/>
  <c r="Q34" i="7"/>
  <c r="Y35" i="7"/>
  <c r="P36" i="7"/>
  <c r="U37" i="7"/>
  <c r="U38" i="7"/>
  <c r="Y38" i="7"/>
  <c r="Y44" i="7"/>
  <c r="U44" i="7"/>
  <c r="AK67" i="7"/>
  <c r="AK73" i="7"/>
  <c r="Y23" i="9"/>
  <c r="U23" i="9"/>
  <c r="AK15" i="2"/>
  <c r="AC11" i="3"/>
  <c r="U12" i="3"/>
  <c r="M13" i="3"/>
  <c r="AK13" i="3"/>
  <c r="AB14" i="3"/>
  <c r="AK18" i="3"/>
  <c r="AB21" i="3"/>
  <c r="AC21" i="3" s="1"/>
  <c r="AB24" i="3"/>
  <c r="U26" i="3"/>
  <c r="AC9" i="4"/>
  <c r="I11" i="4"/>
  <c r="Y11" i="4" s="1"/>
  <c r="Y12" i="4"/>
  <c r="Y16" i="4"/>
  <c r="AK16" i="4"/>
  <c r="Y17" i="4"/>
  <c r="Y18" i="4"/>
  <c r="I20" i="4"/>
  <c r="X20" i="4"/>
  <c r="Y23" i="4"/>
  <c r="AK23" i="4"/>
  <c r="AK30" i="4"/>
  <c r="Q34" i="4"/>
  <c r="Z36" i="4"/>
  <c r="AB36" i="4" s="1"/>
  <c r="U37" i="4"/>
  <c r="U39" i="4"/>
  <c r="L41" i="4"/>
  <c r="M41" i="4" s="1"/>
  <c r="U43" i="4"/>
  <c r="AK44" i="4"/>
  <c r="L48" i="4"/>
  <c r="AB50" i="4"/>
  <c r="Q51" i="4"/>
  <c r="Y52" i="4"/>
  <c r="I54" i="4"/>
  <c r="X54" i="4"/>
  <c r="AF55" i="4"/>
  <c r="F10" i="5"/>
  <c r="AB12" i="5"/>
  <c r="AC12" i="5" s="1"/>
  <c r="Y17" i="5"/>
  <c r="U18" i="5"/>
  <c r="M19" i="5"/>
  <c r="I22" i="5"/>
  <c r="X22" i="5"/>
  <c r="Y23" i="5"/>
  <c r="AC25" i="5"/>
  <c r="M31" i="5"/>
  <c r="AK33" i="5"/>
  <c r="AB34" i="5"/>
  <c r="AC34" i="5" s="1"/>
  <c r="F37" i="5"/>
  <c r="AA12" i="6"/>
  <c r="Y13" i="6"/>
  <c r="AK15" i="6"/>
  <c r="AK20" i="6"/>
  <c r="P23" i="6"/>
  <c r="AJ23" i="6"/>
  <c r="Y10" i="7"/>
  <c r="M11" i="7"/>
  <c r="AK11" i="7"/>
  <c r="Q14" i="7"/>
  <c r="Y15" i="7"/>
  <c r="Q18" i="7"/>
  <c r="AB42" i="7"/>
  <c r="AC42" i="7" s="1"/>
  <c r="AK51" i="7"/>
  <c r="AK61" i="7"/>
  <c r="AB73" i="7"/>
  <c r="Y34" i="8"/>
  <c r="U34" i="8"/>
  <c r="AK44" i="12"/>
  <c r="AK21" i="3"/>
  <c r="AB22" i="3"/>
  <c r="AC27" i="3"/>
  <c r="L20" i="4"/>
  <c r="AF20" i="4"/>
  <c r="AK20" i="4" s="1"/>
  <c r="AB27" i="4"/>
  <c r="AC27" i="4" s="1"/>
  <c r="AB37" i="4"/>
  <c r="AC37" i="4" s="1"/>
  <c r="P48" i="4"/>
  <c r="AK48" i="4" s="1"/>
  <c r="AC50" i="4"/>
  <c r="AB53" i="4"/>
  <c r="AC53" i="4" s="1"/>
  <c r="T10" i="5"/>
  <c r="AB13" i="5"/>
  <c r="AC13" i="5" s="1"/>
  <c r="T15" i="5"/>
  <c r="AF22" i="5"/>
  <c r="AK22" i="5" s="1"/>
  <c r="AK23" i="5"/>
  <c r="AB26" i="5"/>
  <c r="AC26" i="5" s="1"/>
  <c r="AB29" i="5"/>
  <c r="AC29" i="5" s="1"/>
  <c r="I30" i="5"/>
  <c r="AK31" i="5"/>
  <c r="AB35" i="5"/>
  <c r="P12" i="6"/>
  <c r="T23" i="6"/>
  <c r="Q25" i="10"/>
  <c r="M25" i="10"/>
  <c r="M12" i="5"/>
  <c r="AC18" i="5"/>
  <c r="M20" i="5"/>
  <c r="AC21" i="5"/>
  <c r="Y9" i="6"/>
  <c r="Y16" i="6"/>
  <c r="AC19" i="6"/>
  <c r="U42" i="7"/>
  <c r="Y42" i="7"/>
  <c r="U15" i="2"/>
  <c r="Y12" i="3"/>
  <c r="M15" i="3"/>
  <c r="U16" i="3"/>
  <c r="Y17" i="3"/>
  <c r="AB23" i="3"/>
  <c r="AK24" i="3"/>
  <c r="L11" i="4"/>
  <c r="M12" i="4"/>
  <c r="AC17" i="4"/>
  <c r="Y19" i="4"/>
  <c r="AC29" i="4"/>
  <c r="M33" i="4"/>
  <c r="Y37" i="4"/>
  <c r="Y39" i="4"/>
  <c r="AC43" i="4"/>
  <c r="AC16" i="5"/>
  <c r="Y18" i="5"/>
  <c r="AK20" i="5"/>
  <c r="Y26" i="5"/>
  <c r="AB27" i="5"/>
  <c r="AC27" i="5" s="1"/>
  <c r="Y29" i="5"/>
  <c r="AB32" i="5"/>
  <c r="AC32" i="5" s="1"/>
  <c r="M34" i="5"/>
  <c r="L36" i="5"/>
  <c r="X37" i="5"/>
  <c r="Y37" i="5" s="1"/>
  <c r="AK14" i="6"/>
  <c r="Y19" i="6"/>
  <c r="U20" i="6"/>
  <c r="U22" i="7"/>
  <c r="Y22" i="7"/>
  <c r="U49" i="7"/>
  <c r="Y49" i="7"/>
  <c r="U67" i="7"/>
  <c r="Y14" i="2"/>
  <c r="F17" i="2"/>
  <c r="Q14" i="3"/>
  <c r="Y15" i="3"/>
  <c r="AK17" i="3"/>
  <c r="Q19" i="3"/>
  <c r="AB20" i="3"/>
  <c r="AC20" i="3" s="1"/>
  <c r="Y22" i="3"/>
  <c r="Y25" i="3"/>
  <c r="Q12" i="4"/>
  <c r="AC15" i="4"/>
  <c r="Q17" i="4"/>
  <c r="M19" i="4"/>
  <c r="AC22" i="4"/>
  <c r="Q24" i="4"/>
  <c r="AB25" i="4"/>
  <c r="AC25" i="4" s="1"/>
  <c r="M27" i="4"/>
  <c r="L28" i="4"/>
  <c r="Y29" i="4"/>
  <c r="Q31" i="4"/>
  <c r="Q33" i="4"/>
  <c r="AK37" i="4"/>
  <c r="U40" i="4"/>
  <c r="Y43" i="4"/>
  <c r="Q45" i="4"/>
  <c r="AB46" i="4"/>
  <c r="AC46" i="4" s="1"/>
  <c r="Y51" i="4"/>
  <c r="AK51" i="4"/>
  <c r="L55" i="4"/>
  <c r="AB15" i="5"/>
  <c r="AK16" i="5"/>
  <c r="Y24" i="5"/>
  <c r="U25" i="5"/>
  <c r="M26" i="5"/>
  <c r="Y28" i="5"/>
  <c r="Y32" i="5"/>
  <c r="AK32" i="5"/>
  <c r="AK34" i="5"/>
  <c r="U35" i="5"/>
  <c r="AB13" i="6"/>
  <c r="P17" i="6"/>
  <c r="AK17" i="6" s="1"/>
  <c r="Y18" i="6"/>
  <c r="F22" i="6"/>
  <c r="AC13" i="7"/>
  <c r="U18" i="7"/>
  <c r="AC18" i="7"/>
  <c r="U21" i="7"/>
  <c r="U33" i="7"/>
  <c r="U39" i="7"/>
  <c r="M40" i="7"/>
  <c r="AC40" i="7"/>
  <c r="Q42" i="7"/>
  <c r="M60" i="7"/>
  <c r="AC60" i="7"/>
  <c r="AK39" i="8"/>
  <c r="U10" i="3"/>
  <c r="AK10" i="3"/>
  <c r="AC13" i="3"/>
  <c r="AC18" i="3"/>
  <c r="Y20" i="3"/>
  <c r="AK20" i="3"/>
  <c r="U24" i="3"/>
  <c r="Q10" i="4"/>
  <c r="U13" i="4"/>
  <c r="Q19" i="4"/>
  <c r="Y25" i="4"/>
  <c r="Q27" i="4"/>
  <c r="AK28" i="4"/>
  <c r="U34" i="4"/>
  <c r="Y46" i="4"/>
  <c r="I48" i="4"/>
  <c r="U48" i="4" s="1"/>
  <c r="U50" i="4"/>
  <c r="Q53" i="4"/>
  <c r="T54" i="4"/>
  <c r="M55" i="4"/>
  <c r="AC9" i="5"/>
  <c r="AK9" i="5"/>
  <c r="AB11" i="5"/>
  <c r="AC11" i="5" s="1"/>
  <c r="M13" i="5"/>
  <c r="AA15" i="5"/>
  <c r="Q16" i="5"/>
  <c r="AJ22" i="5"/>
  <c r="AK24" i="5"/>
  <c r="AK37" i="5"/>
  <c r="AK9" i="6"/>
  <c r="AK10" i="6"/>
  <c r="U14" i="6"/>
  <c r="AK16" i="6"/>
  <c r="Q21" i="6"/>
  <c r="AJ22" i="6"/>
  <c r="AK23" i="6"/>
  <c r="AK9" i="7"/>
  <c r="U12" i="7"/>
  <c r="Y13" i="7"/>
  <c r="AC14" i="7"/>
  <c r="Q22" i="7"/>
  <c r="Y39" i="7"/>
  <c r="U40" i="7"/>
  <c r="AK41" i="7"/>
  <c r="AK74" i="7"/>
  <c r="Y9" i="10"/>
  <c r="U9" i="10"/>
  <c r="U70" i="7"/>
  <c r="I74" i="7"/>
  <c r="F15" i="8"/>
  <c r="F40" i="8"/>
  <c r="U31" i="10"/>
  <c r="Q32" i="10"/>
  <c r="M32" i="10"/>
  <c r="Q39" i="10"/>
  <c r="M39" i="10"/>
  <c r="U12" i="11"/>
  <c r="Y12" i="11"/>
  <c r="AC23" i="11"/>
  <c r="AC9" i="12"/>
  <c r="Q30" i="12"/>
  <c r="AC29" i="7"/>
  <c r="AB56" i="7"/>
  <c r="AC56" i="7" s="1"/>
  <c r="L61" i="7"/>
  <c r="AB64" i="7"/>
  <c r="Z67" i="7"/>
  <c r="AB67" i="7" s="1"/>
  <c r="Y68" i="7"/>
  <c r="AB68" i="7"/>
  <c r="AC68" i="7" s="1"/>
  <c r="M70" i="7"/>
  <c r="AC12" i="8"/>
  <c r="Y14" i="8"/>
  <c r="AJ15" i="8"/>
  <c r="M17" i="8"/>
  <c r="AA21" i="8"/>
  <c r="Y22" i="8"/>
  <c r="AB22" i="8"/>
  <c r="AC22" i="8" s="1"/>
  <c r="AK37" i="8"/>
  <c r="AC38" i="8"/>
  <c r="AB38" i="8"/>
  <c r="T40" i="8"/>
  <c r="U40" i="8" s="1"/>
  <c r="U11" i="9"/>
  <c r="AJ17" i="9"/>
  <c r="AF32" i="9"/>
  <c r="AK32" i="9" s="1"/>
  <c r="AC26" i="10"/>
  <c r="M32" i="11"/>
  <c r="AA34" i="11"/>
  <c r="L34" i="11"/>
  <c r="AC28" i="12"/>
  <c r="AB9" i="7"/>
  <c r="X10" i="7"/>
  <c r="Q13" i="7"/>
  <c r="Y14" i="7"/>
  <c r="I16" i="7"/>
  <c r="Y16" i="7" s="1"/>
  <c r="AB17" i="7"/>
  <c r="U19" i="7"/>
  <c r="Y20" i="7"/>
  <c r="AB20" i="7"/>
  <c r="AC20" i="7" s="1"/>
  <c r="U26" i="7"/>
  <c r="Y27" i="7"/>
  <c r="AB27" i="7"/>
  <c r="AC27" i="7" s="1"/>
  <c r="U28" i="7"/>
  <c r="U29" i="7"/>
  <c r="X30" i="7"/>
  <c r="U35" i="7"/>
  <c r="F36" i="7"/>
  <c r="AB37" i="7"/>
  <c r="M39" i="7"/>
  <c r="AA41" i="7"/>
  <c r="I48" i="7"/>
  <c r="U48" i="7" s="1"/>
  <c r="AJ54" i="7"/>
  <c r="U55" i="7"/>
  <c r="M56" i="7"/>
  <c r="AK56" i="7"/>
  <c r="Y57" i="7"/>
  <c r="AJ61" i="7"/>
  <c r="AB62" i="7"/>
  <c r="AC62" i="7" s="1"/>
  <c r="Y66" i="7"/>
  <c r="AK66" i="7"/>
  <c r="AK68" i="7"/>
  <c r="Q70" i="7"/>
  <c r="I73" i="7"/>
  <c r="AA74" i="7"/>
  <c r="Y9" i="8"/>
  <c r="Y12" i="8"/>
  <c r="I15" i="8"/>
  <c r="U15" i="8" s="1"/>
  <c r="AB16" i="8"/>
  <c r="AC16" i="8" s="1"/>
  <c r="AK17" i="8"/>
  <c r="AK22" i="8"/>
  <c r="Y28" i="8"/>
  <c r="Y30" i="8"/>
  <c r="AB34" i="8"/>
  <c r="Q35" i="8"/>
  <c r="U38" i="8"/>
  <c r="AB39" i="8"/>
  <c r="X40" i="8"/>
  <c r="AC12" i="9"/>
  <c r="U13" i="9"/>
  <c r="M14" i="9"/>
  <c r="M15" i="9"/>
  <c r="AK18" i="9"/>
  <c r="AC24" i="9"/>
  <c r="Y27" i="9"/>
  <c r="U27" i="9"/>
  <c r="M20" i="10"/>
  <c r="L21" i="10"/>
  <c r="M35" i="10"/>
  <c r="M26" i="11"/>
  <c r="AK16" i="12"/>
  <c r="AC14" i="8"/>
  <c r="L15" i="8"/>
  <c r="AB19" i="8"/>
  <c r="AC19" i="8" s="1"/>
  <c r="F21" i="8"/>
  <c r="M22" i="8"/>
  <c r="AK24" i="8"/>
  <c r="U25" i="8"/>
  <c r="AB26" i="8"/>
  <c r="Y33" i="8"/>
  <c r="U35" i="8"/>
  <c r="Y36" i="8"/>
  <c r="Q11" i="9"/>
  <c r="Y15" i="9"/>
  <c r="U18" i="9"/>
  <c r="AC19" i="9"/>
  <c r="M21" i="9"/>
  <c r="Q25" i="9"/>
  <c r="Y10" i="10"/>
  <c r="AJ21" i="10"/>
  <c r="M29" i="10"/>
  <c r="AC18" i="11"/>
  <c r="Y20" i="12"/>
  <c r="U20" i="12"/>
  <c r="AB21" i="7"/>
  <c r="AC21" i="7" s="1"/>
  <c r="AF30" i="7"/>
  <c r="AK30" i="7" s="1"/>
  <c r="M32" i="7"/>
  <c r="Y34" i="7"/>
  <c r="I36" i="7"/>
  <c r="X36" i="7"/>
  <c r="P41" i="7"/>
  <c r="Q41" i="7" s="1"/>
  <c r="Y45" i="7"/>
  <c r="M47" i="7"/>
  <c r="Y52" i="7"/>
  <c r="Y53" i="7"/>
  <c r="I54" i="7"/>
  <c r="U58" i="7"/>
  <c r="U60" i="7"/>
  <c r="Y62" i="7"/>
  <c r="Y63" i="7"/>
  <c r="AC67" i="7"/>
  <c r="U10" i="8"/>
  <c r="Q14" i="8"/>
  <c r="AK21" i="8"/>
  <c r="AC23" i="8"/>
  <c r="Y27" i="8"/>
  <c r="Y9" i="9"/>
  <c r="U12" i="9"/>
  <c r="M19" i="9"/>
  <c r="U22" i="9"/>
  <c r="M11" i="10"/>
  <c r="AK11" i="10"/>
  <c r="AK45" i="10"/>
  <c r="AA15" i="11"/>
  <c r="AC22" i="12"/>
  <c r="U9" i="7"/>
  <c r="AA16" i="7"/>
  <c r="Y17" i="7"/>
  <c r="M19" i="7"/>
  <c r="Y24" i="7"/>
  <c r="I25" i="7"/>
  <c r="U25" i="7" s="1"/>
  <c r="M26" i="7"/>
  <c r="AK32" i="7"/>
  <c r="L36" i="7"/>
  <c r="AF36" i="7"/>
  <c r="U43" i="7"/>
  <c r="Y46" i="7"/>
  <c r="AA48" i="7"/>
  <c r="Y51" i="7"/>
  <c r="AB53" i="7"/>
  <c r="Z54" i="7"/>
  <c r="AB54" i="7" s="1"/>
  <c r="AC54" i="7" s="1"/>
  <c r="U57" i="7"/>
  <c r="U59" i="7"/>
  <c r="AK59" i="7"/>
  <c r="Y60" i="7"/>
  <c r="M62" i="7"/>
  <c r="AK64" i="7"/>
  <c r="T67" i="7"/>
  <c r="AJ67" i="7"/>
  <c r="Y69" i="7"/>
  <c r="AB70" i="7"/>
  <c r="AC70" i="7" s="1"/>
  <c r="F74" i="7"/>
  <c r="AC13" i="8"/>
  <c r="Y16" i="8"/>
  <c r="U19" i="8"/>
  <c r="AJ21" i="8"/>
  <c r="Y23" i="8"/>
  <c r="Z27" i="8"/>
  <c r="Q28" i="8"/>
  <c r="U31" i="8"/>
  <c r="AB32" i="8"/>
  <c r="F34" i="8"/>
  <c r="AK38" i="8"/>
  <c r="U39" i="8"/>
  <c r="L40" i="8"/>
  <c r="M40" i="8" s="1"/>
  <c r="M10" i="9"/>
  <c r="Z17" i="9"/>
  <c r="AB17" i="9" s="1"/>
  <c r="AK29" i="9"/>
  <c r="AK15" i="10"/>
  <c r="AK24" i="10"/>
  <c r="AC25" i="10"/>
  <c r="Y14" i="11"/>
  <c r="U14" i="11"/>
  <c r="Y41" i="12"/>
  <c r="U41" i="12"/>
  <c r="AB24" i="7"/>
  <c r="X25" i="7"/>
  <c r="Y26" i="7"/>
  <c r="Y28" i="7"/>
  <c r="AC35" i="7"/>
  <c r="AB38" i="7"/>
  <c r="AC38" i="7" s="1"/>
  <c r="AB44" i="7"/>
  <c r="M46" i="7"/>
  <c r="AB46" i="7"/>
  <c r="AC46" i="7" s="1"/>
  <c r="AK47" i="7"/>
  <c r="AK48" i="7"/>
  <c r="U50" i="7"/>
  <c r="M53" i="7"/>
  <c r="AA54" i="7"/>
  <c r="Y55" i="7"/>
  <c r="AK55" i="7"/>
  <c r="AB60" i="7"/>
  <c r="Q62" i="7"/>
  <c r="T74" i="7"/>
  <c r="AJ74" i="7"/>
  <c r="M11" i="8"/>
  <c r="AK13" i="8"/>
  <c r="M16" i="8"/>
  <c r="M23" i="8"/>
  <c r="Y29" i="8"/>
  <c r="P40" i="8"/>
  <c r="Z41" i="8"/>
  <c r="AF41" i="8"/>
  <c r="AK41" i="8" s="1"/>
  <c r="AB14" i="9"/>
  <c r="AC14" i="9" s="1"/>
  <c r="M12" i="10"/>
  <c r="AC12" i="10"/>
  <c r="AK13" i="10"/>
  <c r="AC32" i="10"/>
  <c r="AC39" i="10"/>
  <c r="Q22" i="12"/>
  <c r="M22" i="12"/>
  <c r="Y10" i="9"/>
  <c r="AK10" i="9"/>
  <c r="M16" i="9"/>
  <c r="X17" i="9"/>
  <c r="M18" i="9"/>
  <c r="U21" i="9"/>
  <c r="AB24" i="9"/>
  <c r="AB27" i="9"/>
  <c r="AC27" i="9" s="1"/>
  <c r="I31" i="9"/>
  <c r="F32" i="9"/>
  <c r="Q32" i="9" s="1"/>
  <c r="T32" i="9"/>
  <c r="AC10" i="10"/>
  <c r="Q11" i="10"/>
  <c r="AK12" i="10"/>
  <c r="AJ13" i="10"/>
  <c r="AB18" i="10"/>
  <c r="AC18" i="10" s="1"/>
  <c r="Y20" i="10"/>
  <c r="AA21" i="10"/>
  <c r="AB21" i="10" s="1"/>
  <c r="AC21" i="10" s="1"/>
  <c r="U22" i="10"/>
  <c r="Q26" i="10"/>
  <c r="AB27" i="10"/>
  <c r="AC27" i="10" s="1"/>
  <c r="Z31" i="10"/>
  <c r="AK34" i="10"/>
  <c r="AB36" i="10"/>
  <c r="AC36" i="10" s="1"/>
  <c r="AJ38" i="10"/>
  <c r="Q40" i="10"/>
  <c r="AB41" i="10"/>
  <c r="AC41" i="10" s="1"/>
  <c r="F44" i="10"/>
  <c r="L45" i="10"/>
  <c r="M9" i="11"/>
  <c r="U10" i="11"/>
  <c r="M11" i="11"/>
  <c r="P15" i="11"/>
  <c r="AB21" i="11"/>
  <c r="AC21" i="11" s="1"/>
  <c r="X22" i="11"/>
  <c r="AK23" i="11"/>
  <c r="Q25" i="11"/>
  <c r="F29" i="11"/>
  <c r="T29" i="11"/>
  <c r="AJ29" i="11"/>
  <c r="AB33" i="11"/>
  <c r="AC33" i="11" s="1"/>
  <c r="Z34" i="11"/>
  <c r="AB34" i="11" s="1"/>
  <c r="AC34" i="11" s="1"/>
  <c r="X34" i="11"/>
  <c r="F35" i="11"/>
  <c r="T35" i="11"/>
  <c r="AJ35" i="11"/>
  <c r="L10" i="12"/>
  <c r="AK14" i="12"/>
  <c r="U15" i="12"/>
  <c r="P17" i="12"/>
  <c r="U21" i="12"/>
  <c r="Y22" i="12"/>
  <c r="I24" i="12"/>
  <c r="AK25" i="12"/>
  <c r="AB26" i="12"/>
  <c r="AK35" i="12"/>
  <c r="Q37" i="12"/>
  <c r="AB38" i="12"/>
  <c r="AC38" i="12" s="1"/>
  <c r="L39" i="12"/>
  <c r="AF39" i="12"/>
  <c r="AK39" i="12" s="1"/>
  <c r="U42" i="12"/>
  <c r="I45" i="12"/>
  <c r="X45" i="12"/>
  <c r="Y30" i="9"/>
  <c r="I32" i="9"/>
  <c r="Q12" i="10"/>
  <c r="AB14" i="10"/>
  <c r="AC14" i="10" s="1"/>
  <c r="Y16" i="10"/>
  <c r="P21" i="10"/>
  <c r="AK21" i="10" s="1"/>
  <c r="AB23" i="10"/>
  <c r="AC23" i="10" s="1"/>
  <c r="U24" i="10"/>
  <c r="AK35" i="10"/>
  <c r="Y36" i="10"/>
  <c r="AB37" i="10"/>
  <c r="F15" i="11"/>
  <c r="T15" i="11"/>
  <c r="Y21" i="11"/>
  <c r="L22" i="11"/>
  <c r="AF22" i="11"/>
  <c r="AK22" i="11" s="1"/>
  <c r="Q23" i="11"/>
  <c r="AB24" i="11"/>
  <c r="AC24" i="11" s="1"/>
  <c r="Q26" i="11"/>
  <c r="U27" i="11"/>
  <c r="I29" i="11"/>
  <c r="X29" i="11"/>
  <c r="Q32" i="11"/>
  <c r="U33" i="11"/>
  <c r="AF34" i="11"/>
  <c r="AK34" i="11" s="1"/>
  <c r="I35" i="11"/>
  <c r="U35" i="11" s="1"/>
  <c r="X35" i="11"/>
  <c r="Y9" i="12"/>
  <c r="AB13" i="12"/>
  <c r="AB15" i="12"/>
  <c r="AC15" i="12" s="1"/>
  <c r="U16" i="12"/>
  <c r="L24" i="12"/>
  <c r="Y28" i="12"/>
  <c r="U29" i="12"/>
  <c r="T30" i="12"/>
  <c r="Q32" i="12"/>
  <c r="U33" i="12"/>
  <c r="P39" i="12"/>
  <c r="AB42" i="12"/>
  <c r="AC42" i="12" s="1"/>
  <c r="T44" i="12"/>
  <c r="L45" i="12"/>
  <c r="AF45" i="12"/>
  <c r="AJ25" i="9"/>
  <c r="M27" i="9"/>
  <c r="AA31" i="9"/>
  <c r="AF31" i="9"/>
  <c r="AK31" i="9" s="1"/>
  <c r="AC11" i="10"/>
  <c r="AK25" i="10"/>
  <c r="M36" i="10"/>
  <c r="AK39" i="10"/>
  <c r="AC10" i="11"/>
  <c r="AK12" i="11"/>
  <c r="M16" i="11"/>
  <c r="U17" i="11"/>
  <c r="M18" i="11"/>
  <c r="AA22" i="11"/>
  <c r="AC25" i="11"/>
  <c r="M33" i="11"/>
  <c r="AC13" i="12"/>
  <c r="Y15" i="12"/>
  <c r="U18" i="12"/>
  <c r="AK18" i="12"/>
  <c r="M23" i="12"/>
  <c r="AA24" i="12"/>
  <c r="AK36" i="12"/>
  <c r="U43" i="12"/>
  <c r="AA45" i="12"/>
  <c r="AB9" i="9"/>
  <c r="U10" i="9"/>
  <c r="M11" i="9"/>
  <c r="U14" i="9"/>
  <c r="P17" i="9"/>
  <c r="AK17" i="9" s="1"/>
  <c r="M23" i="9"/>
  <c r="Q27" i="9"/>
  <c r="AC28" i="9"/>
  <c r="AK28" i="9"/>
  <c r="AB29" i="9"/>
  <c r="AA32" i="9"/>
  <c r="AB9" i="10"/>
  <c r="U10" i="10"/>
  <c r="Y11" i="10"/>
  <c r="I13" i="10"/>
  <c r="U13" i="10" s="1"/>
  <c r="U14" i="10"/>
  <c r="AK14" i="10"/>
  <c r="AB15" i="10"/>
  <c r="M19" i="10"/>
  <c r="AK27" i="10"/>
  <c r="AB29" i="10"/>
  <c r="AC29" i="10" s="1"/>
  <c r="AJ31" i="10"/>
  <c r="Q33" i="10"/>
  <c r="AB34" i="10"/>
  <c r="AC34" i="10" s="1"/>
  <c r="AC37" i="10"/>
  <c r="Z38" i="10"/>
  <c r="AK41" i="10"/>
  <c r="AB43" i="10"/>
  <c r="AC43" i="10" s="1"/>
  <c r="Z44" i="10"/>
  <c r="AB44" i="10" s="1"/>
  <c r="AC44" i="10" s="1"/>
  <c r="X44" i="10"/>
  <c r="F45" i="10"/>
  <c r="AC45" i="10" s="1"/>
  <c r="U9" i="11"/>
  <c r="Y10" i="11"/>
  <c r="AK10" i="11"/>
  <c r="AB11" i="11"/>
  <c r="AC11" i="11" s="1"/>
  <c r="U13" i="11"/>
  <c r="X15" i="11"/>
  <c r="AK16" i="11"/>
  <c r="Q18" i="11"/>
  <c r="Y19" i="11"/>
  <c r="AB20" i="11"/>
  <c r="AC20" i="11" s="1"/>
  <c r="P22" i="11"/>
  <c r="AC28" i="11"/>
  <c r="L29" i="11"/>
  <c r="AF29" i="11"/>
  <c r="AK29" i="11" s="1"/>
  <c r="Q30" i="11"/>
  <c r="AB31" i="11"/>
  <c r="AC31" i="11" s="1"/>
  <c r="Q33" i="11"/>
  <c r="F34" i="11"/>
  <c r="L35" i="11"/>
  <c r="AF35" i="11"/>
  <c r="Q9" i="12"/>
  <c r="F10" i="12"/>
  <c r="M10" i="12" s="1"/>
  <c r="T10" i="12"/>
  <c r="U10" i="12" s="1"/>
  <c r="AB11" i="12"/>
  <c r="AC11" i="12" s="1"/>
  <c r="Y13" i="12"/>
  <c r="AK15" i="12"/>
  <c r="X17" i="12"/>
  <c r="M18" i="12"/>
  <c r="AC21" i="12"/>
  <c r="AK23" i="12"/>
  <c r="AJ24" i="12"/>
  <c r="AB27" i="12"/>
  <c r="AC27" i="12" s="1"/>
  <c r="AB29" i="12"/>
  <c r="AC29" i="12" s="1"/>
  <c r="I30" i="12"/>
  <c r="U30" i="12" s="1"/>
  <c r="U35" i="12"/>
  <c r="Q38" i="12"/>
  <c r="T39" i="12"/>
  <c r="AK42" i="12"/>
  <c r="I44" i="12"/>
  <c r="U44" i="12" s="1"/>
  <c r="P45" i="12"/>
  <c r="AK38" i="10"/>
  <c r="M40" i="10"/>
  <c r="AC40" i="10"/>
  <c r="AC26" i="11"/>
  <c r="AA29" i="11"/>
  <c r="AC32" i="11"/>
  <c r="AA35" i="11"/>
  <c r="Y21" i="12"/>
  <c r="AK21" i="12"/>
  <c r="AC32" i="12"/>
  <c r="M37" i="12"/>
  <c r="AC37" i="12"/>
  <c r="U38" i="12"/>
  <c r="Y42" i="12"/>
  <c r="Y16" i="9"/>
  <c r="AB26" i="9"/>
  <c r="AC26" i="9" s="1"/>
  <c r="U30" i="9"/>
  <c r="F31" i="9"/>
  <c r="T31" i="9"/>
  <c r="U16" i="10"/>
  <c r="Y17" i="10"/>
  <c r="U18" i="10"/>
  <c r="AC24" i="10"/>
  <c r="Y26" i="10"/>
  <c r="AK28" i="10"/>
  <c r="Y29" i="10"/>
  <c r="AB30" i="10"/>
  <c r="Y40" i="10"/>
  <c r="AK42" i="10"/>
  <c r="U43" i="10"/>
  <c r="L44" i="10"/>
  <c r="M44" i="10" s="1"/>
  <c r="AF44" i="10"/>
  <c r="I45" i="10"/>
  <c r="AK11" i="11"/>
  <c r="L15" i="11"/>
  <c r="AF15" i="11"/>
  <c r="AK15" i="11" s="1"/>
  <c r="Q16" i="11"/>
  <c r="AB17" i="11"/>
  <c r="AC17" i="11" s="1"/>
  <c r="Q19" i="11"/>
  <c r="U21" i="11"/>
  <c r="T22" i="11"/>
  <c r="U22" i="11" s="1"/>
  <c r="Q24" i="11"/>
  <c r="Y25" i="11"/>
  <c r="P29" i="11"/>
  <c r="Q29" i="11" s="1"/>
  <c r="I34" i="11"/>
  <c r="Y34" i="11" s="1"/>
  <c r="P35" i="11"/>
  <c r="AK35" i="11" s="1"/>
  <c r="I10" i="12"/>
  <c r="AB12" i="12"/>
  <c r="AC12" i="12" s="1"/>
  <c r="AF17" i="12"/>
  <c r="U19" i="12"/>
  <c r="Q23" i="12"/>
  <c r="F24" i="12"/>
  <c r="T24" i="12"/>
  <c r="AB25" i="12"/>
  <c r="AC25" i="12" s="1"/>
  <c r="Y27" i="12"/>
  <c r="AB35" i="12"/>
  <c r="AC35" i="12" s="1"/>
  <c r="I39" i="12"/>
  <c r="X39" i="12"/>
  <c r="U40" i="12"/>
  <c r="T45" i="12"/>
  <c r="U45" i="12" s="1"/>
  <c r="U24" i="12"/>
  <c r="Y24" i="12"/>
  <c r="Y45" i="12"/>
  <c r="M17" i="12"/>
  <c r="Q17" i="12"/>
  <c r="AC33" i="12"/>
  <c r="M44" i="12"/>
  <c r="Q44" i="12"/>
  <c r="AC41" i="12"/>
  <c r="AC26" i="12"/>
  <c r="U17" i="12"/>
  <c r="Y17" i="12"/>
  <c r="AK24" i="12"/>
  <c r="AC20" i="12"/>
  <c r="Y30" i="12"/>
  <c r="AC34" i="12"/>
  <c r="Y44" i="12"/>
  <c r="AC40" i="12"/>
  <c r="AC45" i="12"/>
  <c r="Y10" i="12"/>
  <c r="AK17" i="12"/>
  <c r="Q24" i="12"/>
  <c r="U39" i="12"/>
  <c r="Y39" i="12"/>
  <c r="Y12" i="12"/>
  <c r="Y19" i="12"/>
  <c r="Y26" i="12"/>
  <c r="Y33" i="12"/>
  <c r="Y40" i="12"/>
  <c r="Z44" i="12"/>
  <c r="AB44" i="12" s="1"/>
  <c r="AC44" i="12" s="1"/>
  <c r="Y18" i="12"/>
  <c r="Y25" i="12"/>
  <c r="Z30" i="12"/>
  <c r="AB30" i="12" s="1"/>
  <c r="AC30" i="12" s="1"/>
  <c r="U9" i="12"/>
  <c r="Z10" i="12"/>
  <c r="AB10" i="12" s="1"/>
  <c r="M12" i="12"/>
  <c r="Z17" i="12"/>
  <c r="AB17" i="12" s="1"/>
  <c r="AC17" i="12" s="1"/>
  <c r="M19" i="12"/>
  <c r="Z24" i="12"/>
  <c r="M26" i="12"/>
  <c r="Q31" i="12"/>
  <c r="M33" i="12"/>
  <c r="Q39" i="12"/>
  <c r="M40" i="12"/>
  <c r="Q45" i="12"/>
  <c r="M13" i="12"/>
  <c r="M20" i="12"/>
  <c r="M27" i="12"/>
  <c r="M34" i="12"/>
  <c r="Z39" i="12"/>
  <c r="AB39" i="12" s="1"/>
  <c r="AC39" i="12" s="1"/>
  <c r="M41" i="12"/>
  <c r="Z45" i="12"/>
  <c r="AB45" i="12" s="1"/>
  <c r="Q12" i="12"/>
  <c r="M14" i="12"/>
  <c r="Q19" i="12"/>
  <c r="M21" i="12"/>
  <c r="Q26" i="12"/>
  <c r="M28" i="12"/>
  <c r="M30" i="12"/>
  <c r="Q33" i="12"/>
  <c r="M35" i="12"/>
  <c r="Q40" i="12"/>
  <c r="M42" i="12"/>
  <c r="Q20" i="12"/>
  <c r="Q27" i="12"/>
  <c r="U32" i="12"/>
  <c r="Q34" i="12"/>
  <c r="Q41" i="12"/>
  <c r="Y11" i="12"/>
  <c r="Q13" i="12"/>
  <c r="Q14" i="12"/>
  <c r="Q21" i="12"/>
  <c r="Q28" i="12"/>
  <c r="Q35" i="12"/>
  <c r="M39" i="12"/>
  <c r="Q42" i="12"/>
  <c r="M45" i="12"/>
  <c r="Y15" i="11"/>
  <c r="U15" i="11"/>
  <c r="Q22" i="11"/>
  <c r="M22" i="11"/>
  <c r="AC14" i="11"/>
  <c r="M29" i="11"/>
  <c r="Q35" i="11"/>
  <c r="M35" i="11"/>
  <c r="Y22" i="11"/>
  <c r="AC27" i="11"/>
  <c r="Q15" i="11"/>
  <c r="M15" i="11"/>
  <c r="Y29" i="11"/>
  <c r="U29" i="11"/>
  <c r="Y35" i="11"/>
  <c r="AC13" i="11"/>
  <c r="U34" i="11"/>
  <c r="M34" i="11"/>
  <c r="Q34" i="11"/>
  <c r="Z15" i="11"/>
  <c r="AB15" i="11" s="1"/>
  <c r="Z29" i="11"/>
  <c r="AB29" i="11" s="1"/>
  <c r="AC29" i="11" s="1"/>
  <c r="Z35" i="11"/>
  <c r="AB35" i="11" s="1"/>
  <c r="AC35" i="11" s="1"/>
  <c r="Y13" i="11"/>
  <c r="Y20" i="11"/>
  <c r="M13" i="11"/>
  <c r="M20" i="11"/>
  <c r="M27" i="11"/>
  <c r="Q12" i="11"/>
  <c r="M14" i="11"/>
  <c r="M21" i="11"/>
  <c r="M28" i="11"/>
  <c r="U11" i="11"/>
  <c r="Q13" i="11"/>
  <c r="U18" i="11"/>
  <c r="Q20" i="11"/>
  <c r="Q27" i="11"/>
  <c r="Q14" i="11"/>
  <c r="U19" i="11"/>
  <c r="Q21" i="11"/>
  <c r="U26" i="11"/>
  <c r="Q28" i="11"/>
  <c r="Z22" i="11"/>
  <c r="Y27" i="11"/>
  <c r="U21" i="10"/>
  <c r="Y21" i="10"/>
  <c r="AB13" i="10"/>
  <c r="AC13" i="10" s="1"/>
  <c r="AC15" i="10"/>
  <c r="AK44" i="10"/>
  <c r="Y45" i="10"/>
  <c r="U45" i="10"/>
  <c r="AC35" i="10"/>
  <c r="Q38" i="10"/>
  <c r="M38" i="10"/>
  <c r="AC30" i="10"/>
  <c r="Q44" i="10"/>
  <c r="Q45" i="10"/>
  <c r="AC22" i="10"/>
  <c r="Q13" i="10"/>
  <c r="M13" i="10"/>
  <c r="AC9" i="10"/>
  <c r="Y31" i="10"/>
  <c r="AC28" i="10"/>
  <c r="Q31" i="10"/>
  <c r="M31" i="10"/>
  <c r="AC42" i="10"/>
  <c r="Y44" i="10"/>
  <c r="U44" i="10"/>
  <c r="U12" i="10"/>
  <c r="M15" i="10"/>
  <c r="U19" i="10"/>
  <c r="Q21" i="10"/>
  <c r="M22" i="10"/>
  <c r="U26" i="10"/>
  <c r="Q28" i="10"/>
  <c r="M30" i="10"/>
  <c r="U33" i="10"/>
  <c r="Q35" i="10"/>
  <c r="M37" i="10"/>
  <c r="U40" i="10"/>
  <c r="Q42" i="10"/>
  <c r="Y14" i="10"/>
  <c r="AA38" i="10"/>
  <c r="AB38" i="10" s="1"/>
  <c r="AC38" i="10" s="1"/>
  <c r="Y43" i="10"/>
  <c r="Y15" i="10"/>
  <c r="Q20" i="10"/>
  <c r="Q27" i="10"/>
  <c r="Q34" i="10"/>
  <c r="M9" i="10"/>
  <c r="AA13" i="10"/>
  <c r="M16" i="10"/>
  <c r="U20" i="10"/>
  <c r="M23" i="10"/>
  <c r="U27" i="10"/>
  <c r="U34" i="10"/>
  <c r="U41" i="10"/>
  <c r="AA31" i="10"/>
  <c r="AB31" i="10" s="1"/>
  <c r="AC31" i="10" s="1"/>
  <c r="Z45" i="10"/>
  <c r="AB45" i="10" s="1"/>
  <c r="Y22" i="10"/>
  <c r="Y30" i="10"/>
  <c r="Q41" i="10"/>
  <c r="M10" i="10"/>
  <c r="Q15" i="10"/>
  <c r="M17" i="10"/>
  <c r="Q22" i="10"/>
  <c r="M24" i="10"/>
  <c r="Q30" i="10"/>
  <c r="Q37" i="10"/>
  <c r="Q9" i="10"/>
  <c r="Q16" i="10"/>
  <c r="Q23" i="10"/>
  <c r="U29" i="10"/>
  <c r="U36" i="10"/>
  <c r="Q10" i="10"/>
  <c r="Q17" i="10"/>
  <c r="M21" i="10"/>
  <c r="Q24" i="10"/>
  <c r="AC9" i="9"/>
  <c r="AC17" i="9"/>
  <c r="AB32" i="9"/>
  <c r="M31" i="9"/>
  <c r="Q31" i="9"/>
  <c r="U17" i="9"/>
  <c r="Y17" i="9"/>
  <c r="AC21" i="9"/>
  <c r="U25" i="9"/>
  <c r="U31" i="9"/>
  <c r="Y31" i="9"/>
  <c r="AK25" i="9"/>
  <c r="Y32" i="9"/>
  <c r="U32" i="9"/>
  <c r="Q29" i="9"/>
  <c r="AC29" i="9"/>
  <c r="Y14" i="9"/>
  <c r="Y21" i="9"/>
  <c r="Y25" i="9"/>
  <c r="Y28" i="9"/>
  <c r="Z31" i="9"/>
  <c r="AB31" i="9" s="1"/>
  <c r="AC31" i="9" s="1"/>
  <c r="Y22" i="9"/>
  <c r="Z25" i="9"/>
  <c r="AB25" i="9" s="1"/>
  <c r="AC25" i="9" s="1"/>
  <c r="L17" i="9"/>
  <c r="M17" i="9" s="1"/>
  <c r="Q19" i="9"/>
  <c r="M9" i="9"/>
  <c r="Y11" i="9"/>
  <c r="AK12" i="9"/>
  <c r="Q15" i="9"/>
  <c r="AC15" i="9"/>
  <c r="Y18" i="9"/>
  <c r="Q22" i="9"/>
  <c r="AC22" i="9"/>
  <c r="M24" i="9"/>
  <c r="AK26" i="9"/>
  <c r="Y12" i="9"/>
  <c r="AK13" i="9"/>
  <c r="Q16" i="9"/>
  <c r="AC16" i="9"/>
  <c r="Y19" i="9"/>
  <c r="AK20" i="9"/>
  <c r="Q23" i="9"/>
  <c r="AC23" i="9"/>
  <c r="Y26" i="9"/>
  <c r="AK27" i="9"/>
  <c r="Q30" i="9"/>
  <c r="AC30" i="9"/>
  <c r="Q9" i="9"/>
  <c r="U15" i="9"/>
  <c r="Q24" i="9"/>
  <c r="U29" i="9"/>
  <c r="Q14" i="9"/>
  <c r="Q21" i="9"/>
  <c r="M25" i="9"/>
  <c r="Q28" i="9"/>
  <c r="M15" i="8"/>
  <c r="Q15" i="8"/>
  <c r="AC20" i="8"/>
  <c r="AB21" i="8"/>
  <c r="AC21" i="8" s="1"/>
  <c r="Q27" i="8"/>
  <c r="M27" i="8"/>
  <c r="Q40" i="8"/>
  <c r="AC18" i="8"/>
  <c r="M41" i="8"/>
  <c r="Q41" i="8"/>
  <c r="U21" i="8"/>
  <c r="AC24" i="8"/>
  <c r="AC25" i="8"/>
  <c r="AC33" i="8"/>
  <c r="M21" i="8"/>
  <c r="Q21" i="8"/>
  <c r="Y40" i="8"/>
  <c r="AC39" i="8"/>
  <c r="AK40" i="8"/>
  <c r="AC26" i="8"/>
  <c r="AB27" i="8"/>
  <c r="AC27" i="8" s="1"/>
  <c r="Q34" i="8"/>
  <c r="AC34" i="8"/>
  <c r="M34" i="8"/>
  <c r="U41" i="8"/>
  <c r="Y10" i="8"/>
  <c r="Y17" i="8"/>
  <c r="Y21" i="8"/>
  <c r="Y24" i="8"/>
  <c r="U26" i="8"/>
  <c r="Y31" i="8"/>
  <c r="U33" i="8"/>
  <c r="Y38" i="8"/>
  <c r="AA40" i="8"/>
  <c r="AB40" i="8" s="1"/>
  <c r="AC40" i="8" s="1"/>
  <c r="Y41" i="8"/>
  <c r="Y11" i="8"/>
  <c r="U13" i="8"/>
  <c r="Y18" i="8"/>
  <c r="U20" i="8"/>
  <c r="Y25" i="8"/>
  <c r="Y32" i="8"/>
  <c r="Y39" i="8"/>
  <c r="AA41" i="8"/>
  <c r="AB41" i="8" s="1"/>
  <c r="AC41" i="8" s="1"/>
  <c r="Z15" i="8"/>
  <c r="AB15" i="8" s="1"/>
  <c r="AC15" i="8" s="1"/>
  <c r="M18" i="8"/>
  <c r="L21" i="8"/>
  <c r="M25" i="8"/>
  <c r="Q30" i="8"/>
  <c r="M32" i="8"/>
  <c r="Q37" i="8"/>
  <c r="M39" i="8"/>
  <c r="Q10" i="8"/>
  <c r="M12" i="8"/>
  <c r="Q17" i="8"/>
  <c r="M19" i="8"/>
  <c r="U22" i="8"/>
  <c r="Q24" i="8"/>
  <c r="M26" i="8"/>
  <c r="U29" i="8"/>
  <c r="Q31" i="8"/>
  <c r="M33" i="8"/>
  <c r="U36" i="8"/>
  <c r="Q38" i="8"/>
  <c r="Q9" i="8"/>
  <c r="U9" i="8"/>
  <c r="Q11" i="8"/>
  <c r="AC11" i="8"/>
  <c r="M13" i="8"/>
  <c r="U16" i="8"/>
  <c r="Q18" i="8"/>
  <c r="M20" i="8"/>
  <c r="U23" i="8"/>
  <c r="Q25" i="8"/>
  <c r="U30" i="8"/>
  <c r="Q32" i="8"/>
  <c r="U37" i="8"/>
  <c r="Q39" i="8"/>
  <c r="Q16" i="8"/>
  <c r="Q23" i="8"/>
  <c r="Q12" i="8"/>
  <c r="Q19" i="8"/>
  <c r="Q26" i="8"/>
  <c r="Q33" i="8"/>
  <c r="Q13" i="8"/>
  <c r="Q20" i="8"/>
  <c r="Q25" i="7"/>
  <c r="AC45" i="7"/>
  <c r="Q45" i="7"/>
  <c r="M45" i="7"/>
  <c r="AC17" i="7"/>
  <c r="Q17" i="7"/>
  <c r="M17" i="7"/>
  <c r="U36" i="7"/>
  <c r="Y36" i="7"/>
  <c r="L48" i="7"/>
  <c r="M48" i="7" s="1"/>
  <c r="Z48" i="7"/>
  <c r="AB48" i="7" s="1"/>
  <c r="AC48" i="7" s="1"/>
  <c r="U54" i="7"/>
  <c r="Y54" i="7"/>
  <c r="U23" i="7"/>
  <c r="Y23" i="7"/>
  <c r="AK36" i="7"/>
  <c r="U61" i="7"/>
  <c r="Y61" i="7"/>
  <c r="Q16" i="7"/>
  <c r="M16" i="7"/>
  <c r="Y41" i="7"/>
  <c r="U74" i="7"/>
  <c r="Y74" i="7"/>
  <c r="Q30" i="7"/>
  <c r="AC30" i="7"/>
  <c r="M30" i="7"/>
  <c r="Z25" i="7"/>
  <c r="AB25" i="7" s="1"/>
  <c r="AC25" i="7" s="1"/>
  <c r="L25" i="7"/>
  <c r="M25" i="7" s="1"/>
  <c r="AC9" i="7"/>
  <c r="Q9" i="7"/>
  <c r="M9" i="7"/>
  <c r="AA10" i="7"/>
  <c r="AB10" i="7" s="1"/>
  <c r="AC10" i="7" s="1"/>
  <c r="M12" i="7"/>
  <c r="AC12" i="7"/>
  <c r="Q12" i="7"/>
  <c r="U31" i="7"/>
  <c r="Y31" i="7"/>
  <c r="M36" i="7"/>
  <c r="Q36" i="7"/>
  <c r="AK40" i="7"/>
  <c r="Q40" i="7"/>
  <c r="M67" i="7"/>
  <c r="AC71" i="7"/>
  <c r="Q71" i="7"/>
  <c r="AK15" i="7"/>
  <c r="AK28" i="7"/>
  <c r="Q38" i="7"/>
  <c r="M38" i="7"/>
  <c r="AJ48" i="7"/>
  <c r="AK49" i="7"/>
  <c r="Q51" i="7"/>
  <c r="AC59" i="7"/>
  <c r="Q59" i="7"/>
  <c r="M59" i="7"/>
  <c r="AA61" i="7"/>
  <c r="AB61" i="7" s="1"/>
  <c r="AC61" i="7" s="1"/>
  <c r="AK69" i="7"/>
  <c r="AF10" i="7"/>
  <c r="AK14" i="7"/>
  <c r="AJ41" i="7"/>
  <c r="AK42" i="7"/>
  <c r="AC44" i="7"/>
  <c r="Q44" i="7"/>
  <c r="Y50" i="7"/>
  <c r="AB51" i="7"/>
  <c r="AC51" i="7" s="1"/>
  <c r="L54" i="7"/>
  <c r="Y67" i="7"/>
  <c r="Y70" i="7"/>
  <c r="F73" i="7"/>
  <c r="L74" i="7"/>
  <c r="M74" i="7" s="1"/>
  <c r="AC50" i="7"/>
  <c r="Q50" i="7"/>
  <c r="AC58" i="7"/>
  <c r="Q58" i="7"/>
  <c r="AC66" i="7"/>
  <c r="Q66" i="7"/>
  <c r="M66" i="7"/>
  <c r="Q67" i="7"/>
  <c r="M71" i="7"/>
  <c r="U10" i="7"/>
  <c r="M51" i="7"/>
  <c r="Y73" i="7"/>
  <c r="L10" i="7"/>
  <c r="M10" i="7" s="1"/>
  <c r="Q11" i="7"/>
  <c r="U17" i="7"/>
  <c r="Y19" i="7"/>
  <c r="AK22" i="7"/>
  <c r="AC24" i="7"/>
  <c r="Q24" i="7"/>
  <c r="Y30" i="7"/>
  <c r="AK35" i="7"/>
  <c r="Z41" i="7"/>
  <c r="AB41" i="7" s="1"/>
  <c r="AC41" i="7" s="1"/>
  <c r="M44" i="7"/>
  <c r="U45" i="7"/>
  <c r="Y47" i="7"/>
  <c r="Q48" i="7"/>
  <c r="AC57" i="7"/>
  <c r="Q57" i="7"/>
  <c r="M61" i="7"/>
  <c r="AK63" i="7"/>
  <c r="AC65" i="7"/>
  <c r="Q65" i="7"/>
  <c r="AC72" i="7"/>
  <c r="Q72" i="7"/>
  <c r="M72" i="7"/>
  <c r="AC37" i="7"/>
  <c r="Q37" i="7"/>
  <c r="M54" i="7"/>
  <c r="AC11" i="7"/>
  <c r="AC43" i="7"/>
  <c r="Q43" i="7"/>
  <c r="U52" i="7"/>
  <c r="AK21" i="7"/>
  <c r="Y25" i="7"/>
  <c r="AC33" i="7"/>
  <c r="AA36" i="7"/>
  <c r="M37" i="7"/>
  <c r="Y40" i="7"/>
  <c r="M50" i="7"/>
  <c r="Q54" i="7"/>
  <c r="M58" i="7"/>
  <c r="AK62" i="7"/>
  <c r="Y64" i="7"/>
  <c r="Z74" i="7"/>
  <c r="AB74" i="7" s="1"/>
  <c r="AC74" i="7" s="1"/>
  <c r="AK13" i="7"/>
  <c r="M41" i="7"/>
  <c r="Y9" i="7"/>
  <c r="P10" i="7"/>
  <c r="Q10" i="7" s="1"/>
  <c r="AC19" i="7"/>
  <c r="AC23" i="7"/>
  <c r="Q23" i="7"/>
  <c r="Z30" i="7"/>
  <c r="AB30" i="7" s="1"/>
  <c r="AC31" i="7"/>
  <c r="Q31" i="7"/>
  <c r="M31" i="7"/>
  <c r="AC32" i="7"/>
  <c r="Q33" i="7"/>
  <c r="AK34" i="7"/>
  <c r="T41" i="7"/>
  <c r="U41" i="7" s="1"/>
  <c r="M43" i="7"/>
  <c r="AC47" i="7"/>
  <c r="AC52" i="7"/>
  <c r="Q52" i="7"/>
  <c r="M52" i="7"/>
  <c r="AC53" i="7"/>
  <c r="AC64" i="7"/>
  <c r="Q64" i="7"/>
  <c r="Y71" i="7"/>
  <c r="U73" i="7"/>
  <c r="Q74" i="7"/>
  <c r="Z36" i="7"/>
  <c r="AC13" i="6"/>
  <c r="Y12" i="6"/>
  <c r="U12" i="6"/>
  <c r="AC11" i="6"/>
  <c r="AC18" i="6"/>
  <c r="AC20" i="6"/>
  <c r="Y22" i="6"/>
  <c r="U22" i="6"/>
  <c r="M12" i="6"/>
  <c r="Q12" i="6"/>
  <c r="U23" i="6"/>
  <c r="Y23" i="6"/>
  <c r="M22" i="6"/>
  <c r="Q22" i="6"/>
  <c r="AK12" i="6"/>
  <c r="U17" i="6"/>
  <c r="Y17" i="6"/>
  <c r="Q9" i="6"/>
  <c r="Q16" i="6"/>
  <c r="Z22" i="6"/>
  <c r="AB22" i="6" s="1"/>
  <c r="AC22" i="6" s="1"/>
  <c r="U15" i="6"/>
  <c r="Q17" i="6"/>
  <c r="M18" i="6"/>
  <c r="Q23" i="6"/>
  <c r="Q11" i="6"/>
  <c r="Z17" i="6"/>
  <c r="AB17" i="6" s="1"/>
  <c r="AC17" i="6" s="1"/>
  <c r="M19" i="6"/>
  <c r="Z23" i="6"/>
  <c r="AB23" i="6" s="1"/>
  <c r="AC23" i="6" s="1"/>
  <c r="Y11" i="6"/>
  <c r="U10" i="6"/>
  <c r="M13" i="6"/>
  <c r="Q18" i="6"/>
  <c r="M20" i="6"/>
  <c r="Q19" i="6"/>
  <c r="Q13" i="6"/>
  <c r="M17" i="6"/>
  <c r="Q20" i="6"/>
  <c r="M23" i="6"/>
  <c r="Q22" i="5"/>
  <c r="Q10" i="5"/>
  <c r="M10" i="5"/>
  <c r="Y22" i="5"/>
  <c r="U22" i="5"/>
  <c r="AC28" i="5"/>
  <c r="Q37" i="5"/>
  <c r="AC37" i="5"/>
  <c r="Q30" i="5"/>
  <c r="AC30" i="5"/>
  <c r="M30" i="5"/>
  <c r="Q36" i="5"/>
  <c r="M36" i="5"/>
  <c r="Q15" i="5"/>
  <c r="AC15" i="5"/>
  <c r="Y36" i="5"/>
  <c r="U36" i="5"/>
  <c r="AB22" i="5"/>
  <c r="AC22" i="5" s="1"/>
  <c r="Y30" i="5"/>
  <c r="AK36" i="5"/>
  <c r="Y15" i="5"/>
  <c r="U15" i="5"/>
  <c r="AK30" i="5"/>
  <c r="AB36" i="5"/>
  <c r="AC36" i="5" s="1"/>
  <c r="U10" i="5"/>
  <c r="U37" i="5"/>
  <c r="L15" i="5"/>
  <c r="M15" i="5" s="1"/>
  <c r="L22" i="5"/>
  <c r="M22" i="5" s="1"/>
  <c r="L30" i="5"/>
  <c r="L37" i="5"/>
  <c r="M37" i="5" s="1"/>
  <c r="Y10" i="5"/>
  <c r="Y13" i="5"/>
  <c r="M21" i="5"/>
  <c r="M28" i="5"/>
  <c r="Q13" i="5"/>
  <c r="Q20" i="5"/>
  <c r="Q27" i="5"/>
  <c r="M29" i="5"/>
  <c r="Q34" i="5"/>
  <c r="M9" i="5"/>
  <c r="U12" i="5"/>
  <c r="Q14" i="5"/>
  <c r="AC14" i="5"/>
  <c r="U19" i="5"/>
  <c r="Q21" i="5"/>
  <c r="U26" i="5"/>
  <c r="Q28" i="5"/>
  <c r="U33" i="5"/>
  <c r="Q35" i="5"/>
  <c r="AC35" i="5"/>
  <c r="U20" i="5"/>
  <c r="U27" i="5"/>
  <c r="Q29" i="5"/>
  <c r="U34" i="5"/>
  <c r="AA36" i="5"/>
  <c r="Z10" i="5"/>
  <c r="AB10" i="5" s="1"/>
  <c r="AC10" i="5" s="1"/>
  <c r="Y14" i="5"/>
  <c r="Y21" i="5"/>
  <c r="Y35" i="5"/>
  <c r="Q9" i="5"/>
  <c r="AA11" i="4"/>
  <c r="AB11" i="4" s="1"/>
  <c r="AC11" i="4" s="1"/>
  <c r="AK17" i="4"/>
  <c r="U54" i="4"/>
  <c r="Y54" i="4"/>
  <c r="Y14" i="4"/>
  <c r="Y21" i="4"/>
  <c r="Q36" i="4"/>
  <c r="AC36" i="4"/>
  <c r="M36" i="4"/>
  <c r="AK45" i="4"/>
  <c r="AC49" i="4"/>
  <c r="Q49" i="4"/>
  <c r="M49" i="4"/>
  <c r="AC55" i="4"/>
  <c r="AK24" i="4"/>
  <c r="AK46" i="4"/>
  <c r="Q46" i="4"/>
  <c r="AK52" i="4"/>
  <c r="M54" i="4"/>
  <c r="AC14" i="4"/>
  <c r="Q14" i="4"/>
  <c r="M14" i="4"/>
  <c r="AC21" i="4"/>
  <c r="Q21" i="4"/>
  <c r="M21" i="4"/>
  <c r="Y28" i="4"/>
  <c r="AK31" i="4"/>
  <c r="AK39" i="4"/>
  <c r="Q39" i="4"/>
  <c r="U41" i="4"/>
  <c r="AK10" i="4"/>
  <c r="Y13" i="4"/>
  <c r="AK38" i="4"/>
  <c r="AC42" i="4"/>
  <c r="Q42" i="4"/>
  <c r="M42" i="4"/>
  <c r="M48" i="4"/>
  <c r="Y49" i="4"/>
  <c r="Y55" i="4"/>
  <c r="M11" i="4"/>
  <c r="Q11" i="4"/>
  <c r="Y36" i="4"/>
  <c r="U36" i="4"/>
  <c r="Y42" i="4"/>
  <c r="AK54" i="4"/>
  <c r="Q13" i="4"/>
  <c r="AC13" i="4"/>
  <c r="M13" i="4"/>
  <c r="F28" i="4"/>
  <c r="P54" i="4"/>
  <c r="Q54" i="4" s="1"/>
  <c r="U11" i="4"/>
  <c r="AK11" i="4"/>
  <c r="Y20" i="4"/>
  <c r="AK25" i="4"/>
  <c r="Q25" i="4"/>
  <c r="AC35" i="4"/>
  <c r="Q35" i="4"/>
  <c r="M35" i="4"/>
  <c r="Q48" i="4"/>
  <c r="AK18" i="4"/>
  <c r="Q18" i="4"/>
  <c r="AB19" i="4"/>
  <c r="AC19" i="4" s="1"/>
  <c r="U20" i="4"/>
  <c r="AK32" i="4"/>
  <c r="Q32" i="4"/>
  <c r="AB33" i="4"/>
  <c r="AC33" i="4" s="1"/>
  <c r="U10" i="4"/>
  <c r="U24" i="4"/>
  <c r="U31" i="4"/>
  <c r="U38" i="4"/>
  <c r="U45" i="4"/>
  <c r="Z54" i="4"/>
  <c r="AB54" i="4" s="1"/>
  <c r="AC54" i="4" s="1"/>
  <c r="Z48" i="4"/>
  <c r="AB48" i="4" s="1"/>
  <c r="AC48" i="4" s="1"/>
  <c r="M50" i="4"/>
  <c r="M15" i="4"/>
  <c r="M22" i="4"/>
  <c r="M29" i="4"/>
  <c r="M43" i="4"/>
  <c r="Z20" i="4"/>
  <c r="AB20" i="4" s="1"/>
  <c r="Z41" i="4"/>
  <c r="AB41" i="4" s="1"/>
  <c r="AC41" i="4" s="1"/>
  <c r="Q15" i="4"/>
  <c r="Q22" i="4"/>
  <c r="Q29" i="4"/>
  <c r="Q43" i="4"/>
  <c r="Q50" i="4"/>
  <c r="AC25" i="3"/>
  <c r="Q28" i="3"/>
  <c r="AC28" i="3"/>
  <c r="M28" i="3"/>
  <c r="Y28" i="3"/>
  <c r="U28" i="3"/>
  <c r="AC24" i="3"/>
  <c r="AK28" i="3"/>
  <c r="Y10" i="3"/>
  <c r="AC14" i="3"/>
  <c r="M16" i="3"/>
  <c r="Y18" i="3"/>
  <c r="AK19" i="3"/>
  <c r="Q22" i="3"/>
  <c r="AC22" i="3"/>
  <c r="M24" i="3"/>
  <c r="Y26" i="3"/>
  <c r="Y11" i="3"/>
  <c r="Q15" i="3"/>
  <c r="AC15" i="3"/>
  <c r="Y19" i="3"/>
  <c r="Q23" i="3"/>
  <c r="AC23" i="3"/>
  <c r="Y27" i="3"/>
  <c r="L28" i="3"/>
  <c r="U14" i="3"/>
  <c r="Q16" i="3"/>
  <c r="U22" i="3"/>
  <c r="Q24" i="3"/>
  <c r="M26" i="3"/>
  <c r="M11" i="3"/>
  <c r="U15" i="3"/>
  <c r="M19" i="3"/>
  <c r="U23" i="3"/>
  <c r="Q25" i="3"/>
  <c r="M27" i="3"/>
  <c r="Q26" i="3"/>
  <c r="Q11" i="3"/>
  <c r="U17" i="3"/>
  <c r="U25" i="3"/>
  <c r="Q27" i="3"/>
  <c r="Q12" i="3"/>
  <c r="Q20" i="3"/>
  <c r="AC14" i="2"/>
  <c r="M17" i="2"/>
  <c r="Q17" i="2"/>
  <c r="AC15" i="2"/>
  <c r="U17" i="2"/>
  <c r="Y17" i="2"/>
  <c r="AC11" i="2"/>
  <c r="Q9" i="2"/>
  <c r="Y13" i="2"/>
  <c r="Q10" i="2"/>
  <c r="U16" i="2"/>
  <c r="Z17" i="2"/>
  <c r="AB17" i="2" s="1"/>
  <c r="AC17" i="2" s="1"/>
  <c r="U9" i="2"/>
  <c r="Q11" i="2"/>
  <c r="M13" i="2"/>
  <c r="M14" i="2"/>
  <c r="U11" i="2"/>
  <c r="Q13" i="2"/>
  <c r="M15" i="2"/>
  <c r="Y12" i="2"/>
  <c r="Q14" i="2"/>
  <c r="Q15" i="2"/>
  <c r="AB18" i="1"/>
  <c r="AC12" i="1"/>
  <c r="Q18" i="1"/>
  <c r="AC18" i="1"/>
  <c r="M18" i="1"/>
  <c r="AC11" i="1"/>
  <c r="AC16" i="1"/>
  <c r="M11" i="1"/>
  <c r="U9" i="1"/>
  <c r="Q11" i="1"/>
  <c r="Y10" i="1"/>
  <c r="AK14" i="1"/>
  <c r="Q12" i="1"/>
  <c r="U13" i="1"/>
  <c r="Q15" i="1"/>
  <c r="M10" i="1"/>
  <c r="U14" i="1"/>
  <c r="Q16" i="1"/>
  <c r="Q10" i="1"/>
  <c r="AC24" i="12" l="1"/>
  <c r="Y15" i="8"/>
  <c r="AC32" i="9"/>
  <c r="Q10" i="12"/>
  <c r="AK45" i="12"/>
  <c r="Y48" i="4"/>
  <c r="Q17" i="9"/>
  <c r="AB24" i="12"/>
  <c r="U16" i="7"/>
  <c r="M24" i="12"/>
  <c r="AK55" i="4"/>
  <c r="AB36" i="7"/>
  <c r="AC36" i="7" s="1"/>
  <c r="Y13" i="10"/>
  <c r="M45" i="10"/>
  <c r="AC15" i="11"/>
  <c r="AB12" i="6"/>
  <c r="AC12" i="6" s="1"/>
  <c r="U18" i="1"/>
  <c r="M20" i="4"/>
  <c r="AK10" i="7"/>
  <c r="M32" i="9"/>
  <c r="AC10" i="12"/>
  <c r="AB16" i="7"/>
  <c r="AC16" i="7" s="1"/>
  <c r="AC20" i="4"/>
  <c r="Y48" i="7"/>
  <c r="AB22" i="11"/>
  <c r="AC22" i="11" s="1"/>
  <c r="Q73" i="7"/>
  <c r="AC73" i="7"/>
  <c r="M73" i="7"/>
  <c r="Q28" i="4"/>
  <c r="AC28" i="4"/>
  <c r="M28" i="4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<sst xmlns="http://schemas.openxmlformats.org/spreadsheetml/2006/main" count="1719" uniqueCount="618">
  <si>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</si>
  <si>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2nd Quarter Ended 31 December 2023</t>
  </si>
  <si>
    <t>Figures Finalised as at 2024/01/26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</si>
  <si>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</si>
  <si>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</si>
  <si>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</si>
  <si>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</si>
  <si>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</si>
  <si>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</si>
  <si>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31 December 2023</t>
  </si>
  <si>
    <t>Second Quarter 2022/23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</si>
  <si>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</si>
  <si>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</si>
  <si>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</si>
  <si>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</si>
  <si>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</si>
  <si>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</si>
  <si>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</si>
  <si>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</si>
  <si>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</si>
  <si>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Main app</t>
  </si>
  <si>
    <t>Q2 of 2022/23 to Q2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</si>
  <si>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</si>
  <si>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</si>
  <si>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</si>
  <si>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</si>
  <si>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</si>
  <si>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</si>
  <si>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</si>
  <si>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</si>
  <si>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</si>
  <si>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</si>
  <si>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</si>
  <si>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</si>
  <si>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</si>
  <si>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</si>
  <si>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</si>
  <si>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</si>
  <si>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</si>
  <si>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</si>
  <si>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</si>
  <si>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</si>
  <si>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2nd Quarter Ended 31 December 2023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</si>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</sst>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47760487029</v>
      </c>
      <c r="E9" s="65">
        <v>10038790471</v>
      </c>
      <c r="F9" s="66">
        <f>$D9       +$E9</f>
        <v>57799277500</v>
      </c>
      <c r="G9" s="64">
        <v>48037052963</v>
      </c>
      <c r="H9" s="65">
        <v>10484252444</v>
      </c>
      <c r="I9" s="67">
        <f>$G9       +$H9</f>
        <v>58521305407</v>
      </c>
      <c r="J9" s="64">
        <v>13055271175</v>
      </c>
      <c r="K9" s="65">
        <v>33688942085</v>
      </c>
      <c r="L9" s="65">
        <f>$J9       +$K9</f>
        <v>46744213260</v>
      </c>
      <c r="M9" s="90">
        <f>IF(($F9       =0),0,($L9       /$F9       ))</f>
        <v>0.80873352197179282</v>
      </c>
      <c r="N9" s="100">
        <v>9826290472</v>
      </c>
      <c r="O9" s="101">
        <v>-29496527288</v>
      </c>
      <c r="P9" s="102">
        <f>$N9       +$O9</f>
        <v>-19670236816</v>
      </c>
      <c r="Q9" s="90">
        <f>IF(($F9       =0),0,($P9       /$F9       ))</f>
        <v>-0.34031976984487394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22881561647</v>
      </c>
      <c r="AA9" s="65">
        <f>$K9       +$O9</f>
        <v>4192414797</v>
      </c>
      <c r="AB9" s="65">
        <f>$Z9       +$AA9</f>
        <v>27073976444</v>
      </c>
      <c r="AC9" s="90">
        <f>IF(($F9       =0),0,($AB9       /$F9       ))</f>
        <v>0.46841375212691888</v>
      </c>
      <c r="AD9" s="64">
        <v>8538980453</v>
      </c>
      <c r="AE9" s="65">
        <v>1861812336</v>
      </c>
      <c r="AF9" s="65">
        <f>$AD9       +$AE9</f>
        <v>10400792789</v>
      </c>
      <c r="AG9" s="65">
        <v>53157591553</v>
      </c>
      <c r="AH9" s="65">
        <v>54983651232</v>
      </c>
      <c r="AI9" s="65">
        <v>21178843476</v>
      </c>
      <c r="AJ9" s="90">
        <f>IF(($AG9       =0),0,($AI9       /$AG9       ))</f>
        <v>0.39841615952227527</v>
      </c>
      <c r="AK9" s="90">
        <f>IF(($AF9       =0),0,(($P9       /$AF9       )-1))</f>
        <v>-2.8912247570976968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25338686929</v>
      </c>
      <c r="E10" s="65">
        <v>3324984063</v>
      </c>
      <c r="F10" s="67">
        <f t="shared" ref="F10:F18" si="0">$D10      +$E10</f>
        <v>28663670992</v>
      </c>
      <c r="G10" s="64">
        <v>25338686929</v>
      </c>
      <c r="H10" s="65">
        <v>3324984063</v>
      </c>
      <c r="I10" s="67">
        <f t="shared" ref="I10:I18" si="1">$G10      +$H10</f>
        <v>28663670992</v>
      </c>
      <c r="J10" s="64">
        <v>5038136600</v>
      </c>
      <c r="K10" s="65">
        <v>196459351</v>
      </c>
      <c r="L10" s="65">
        <f t="shared" ref="L10:L18" si="2">$J10      +$K10</f>
        <v>5234595951</v>
      </c>
      <c r="M10" s="90">
        <f t="shared" ref="M10:M18" si="3">IF(($F10      =0),0,($L10      /$F10      ))</f>
        <v>0.18262126831071185</v>
      </c>
      <c r="N10" s="100">
        <v>4736405968</v>
      </c>
      <c r="O10" s="101">
        <v>477254538</v>
      </c>
      <c r="P10" s="102">
        <f t="shared" ref="P10:P18" si="4">$N10      +$O10</f>
        <v>5213660506</v>
      </c>
      <c r="Q10" s="90">
        <f t="shared" ref="Q10:Q18" si="5">IF(($F10      =0),0,($P10      /$F10      ))</f>
        <v>0.18189088576460172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</f>
        <v>9774542568</v>
      </c>
      <c r="AA10" s="65">
        <f t="shared" ref="AA10:AA18" si="11">$K10      +$O10</f>
        <v>673713889</v>
      </c>
      <c r="AB10" s="65">
        <f t="shared" ref="AB10:AB18" si="12">$Z10      +$AA10</f>
        <v>10448256457</v>
      </c>
      <c r="AC10" s="90">
        <f t="shared" ref="AC10:AC18" si="13">IF(($F10      =0),0,($AB10      /$F10      ))</f>
        <v>0.36451215407531357</v>
      </c>
      <c r="AD10" s="64">
        <v>4537331213</v>
      </c>
      <c r="AE10" s="65">
        <v>553506918</v>
      </c>
      <c r="AF10" s="65">
        <f t="shared" ref="AF10:AF18" si="14">$AD10      +$AE10</f>
        <v>5090838131</v>
      </c>
      <c r="AG10" s="65">
        <v>26747768989</v>
      </c>
      <c r="AH10" s="65">
        <v>27825099371</v>
      </c>
      <c r="AI10" s="65">
        <v>9998792014</v>
      </c>
      <c r="AJ10" s="90">
        <f t="shared" ref="AJ10:AJ18" si="15">IF(($AG10      =0),0,($AI10      /$AG10      ))</f>
        <v>0.37381779460230852</v>
      </c>
      <c r="AK10" s="90">
        <f t="shared" ref="AK10:AK18" si="16">IF(($AF10      =0),0,(($P10      /$AF10      )-1))</f>
        <v>2.412615994448708E-2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193526039140</v>
      </c>
      <c r="E11" s="65">
        <v>14423413450</v>
      </c>
      <c r="F11" s="67">
        <f t="shared" si="0"/>
        <v>207949452590</v>
      </c>
      <c r="G11" s="64">
        <v>193526039140</v>
      </c>
      <c r="H11" s="65">
        <v>14423413450</v>
      </c>
      <c r="I11" s="67">
        <f t="shared" si="1"/>
        <v>207949452590</v>
      </c>
      <c r="J11" s="64">
        <v>45501855642</v>
      </c>
      <c r="K11" s="65">
        <v>1397347261</v>
      </c>
      <c r="L11" s="65">
        <f t="shared" si="2"/>
        <v>46899202903</v>
      </c>
      <c r="M11" s="90">
        <f t="shared" si="3"/>
        <v>0.22553174494509498</v>
      </c>
      <c r="N11" s="100">
        <v>58957427587</v>
      </c>
      <c r="O11" s="101">
        <v>2537360755</v>
      </c>
      <c r="P11" s="102">
        <f t="shared" si="4"/>
        <v>61494788342</v>
      </c>
      <c r="Q11" s="90">
        <f t="shared" si="5"/>
        <v>0.29571988565531426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104459283229</v>
      </c>
      <c r="AA11" s="65">
        <f t="shared" si="11"/>
        <v>3934708016</v>
      </c>
      <c r="AB11" s="65">
        <f t="shared" si="12"/>
        <v>108393991245</v>
      </c>
      <c r="AC11" s="90">
        <f t="shared" si="13"/>
        <v>0.52125163060040924</v>
      </c>
      <c r="AD11" s="64">
        <v>36963561582</v>
      </c>
      <c r="AE11" s="65">
        <v>2267000708</v>
      </c>
      <c r="AF11" s="65">
        <f t="shared" si="14"/>
        <v>39230562290</v>
      </c>
      <c r="AG11" s="65">
        <v>193512738530</v>
      </c>
      <c r="AH11" s="65">
        <v>190551114740</v>
      </c>
      <c r="AI11" s="65">
        <v>86158625290</v>
      </c>
      <c r="AJ11" s="90">
        <f t="shared" si="15"/>
        <v>0.4452349025934691</v>
      </c>
      <c r="AK11" s="90">
        <f t="shared" si="16"/>
        <v>0.56752248125883287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92893526792</v>
      </c>
      <c r="E12" s="65">
        <v>16920947494</v>
      </c>
      <c r="F12" s="67">
        <f t="shared" si="0"/>
        <v>109814474286</v>
      </c>
      <c r="G12" s="64">
        <v>92862591923</v>
      </c>
      <c r="H12" s="65">
        <v>17130990140</v>
      </c>
      <c r="I12" s="67">
        <f t="shared" si="1"/>
        <v>109993582063</v>
      </c>
      <c r="J12" s="64">
        <v>21438657339</v>
      </c>
      <c r="K12" s="65">
        <v>1902526484</v>
      </c>
      <c r="L12" s="65">
        <f t="shared" si="2"/>
        <v>23341183823</v>
      </c>
      <c r="M12" s="90">
        <f t="shared" si="3"/>
        <v>0.21255106828823306</v>
      </c>
      <c r="N12" s="100">
        <v>22457313991</v>
      </c>
      <c r="O12" s="101">
        <v>3415112509</v>
      </c>
      <c r="P12" s="102">
        <f t="shared" si="4"/>
        <v>25872426500</v>
      </c>
      <c r="Q12" s="90">
        <f t="shared" si="5"/>
        <v>0.23560124171443961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43895971330</v>
      </c>
      <c r="AA12" s="65">
        <f t="shared" si="11"/>
        <v>5317638993</v>
      </c>
      <c r="AB12" s="65">
        <f t="shared" si="12"/>
        <v>49213610323</v>
      </c>
      <c r="AC12" s="90">
        <f t="shared" si="13"/>
        <v>0.44815231000267269</v>
      </c>
      <c r="AD12" s="64">
        <v>20320240740</v>
      </c>
      <c r="AE12" s="65">
        <v>2725617352</v>
      </c>
      <c r="AF12" s="65">
        <f t="shared" si="14"/>
        <v>23045858092</v>
      </c>
      <c r="AG12" s="65">
        <v>96231781125</v>
      </c>
      <c r="AH12" s="65">
        <v>99079499150</v>
      </c>
      <c r="AI12" s="65">
        <v>43433419996</v>
      </c>
      <c r="AJ12" s="90">
        <f t="shared" si="15"/>
        <v>0.45134174477745853</v>
      </c>
      <c r="AK12" s="90">
        <f t="shared" si="16"/>
        <v>0.1226497358751506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25319256865</v>
      </c>
      <c r="E13" s="65">
        <v>7157260130</v>
      </c>
      <c r="F13" s="67">
        <f t="shared" si="0"/>
        <v>32476516995</v>
      </c>
      <c r="G13" s="64">
        <v>25319256865</v>
      </c>
      <c r="H13" s="65">
        <v>7185260130</v>
      </c>
      <c r="I13" s="67">
        <f t="shared" si="1"/>
        <v>32504516995</v>
      </c>
      <c r="J13" s="64">
        <v>6092346160</v>
      </c>
      <c r="K13" s="65">
        <v>1353496537</v>
      </c>
      <c r="L13" s="65">
        <f t="shared" si="2"/>
        <v>7445842697</v>
      </c>
      <c r="M13" s="90">
        <f t="shared" si="3"/>
        <v>0.22926851109515045</v>
      </c>
      <c r="N13" s="100">
        <v>5699425858</v>
      </c>
      <c r="O13" s="101">
        <v>1889543965</v>
      </c>
      <c r="P13" s="102">
        <f t="shared" si="4"/>
        <v>7588969823</v>
      </c>
      <c r="Q13" s="90">
        <f t="shared" si="5"/>
        <v>0.23367560702917675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11791772018</v>
      </c>
      <c r="AA13" s="65">
        <f t="shared" si="11"/>
        <v>3243040502</v>
      </c>
      <c r="AB13" s="65">
        <f t="shared" si="12"/>
        <v>15034812520</v>
      </c>
      <c r="AC13" s="90">
        <f t="shared" si="13"/>
        <v>0.46294411812432723</v>
      </c>
      <c r="AD13" s="64">
        <v>5039526731</v>
      </c>
      <c r="AE13" s="65">
        <v>1245731009</v>
      </c>
      <c r="AF13" s="65">
        <f t="shared" si="14"/>
        <v>6285257740</v>
      </c>
      <c r="AG13" s="65">
        <v>29393504913</v>
      </c>
      <c r="AH13" s="65">
        <v>30777613632</v>
      </c>
      <c r="AI13" s="65">
        <v>11288347266</v>
      </c>
      <c r="AJ13" s="90">
        <f t="shared" si="15"/>
        <v>0.38404223311958458</v>
      </c>
      <c r="AK13" s="90">
        <f t="shared" si="16"/>
        <v>0.20742380613973044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27555225014</v>
      </c>
      <c r="E14" s="65">
        <v>3697460184</v>
      </c>
      <c r="F14" s="67">
        <f t="shared" si="0"/>
        <v>31252685198</v>
      </c>
      <c r="G14" s="64">
        <v>27529480713</v>
      </c>
      <c r="H14" s="65">
        <v>3759287239</v>
      </c>
      <c r="I14" s="67">
        <f t="shared" si="1"/>
        <v>31288767952</v>
      </c>
      <c r="J14" s="64">
        <v>6130900265</v>
      </c>
      <c r="K14" s="65">
        <v>676062989</v>
      </c>
      <c r="L14" s="65">
        <f t="shared" si="2"/>
        <v>6806963254</v>
      </c>
      <c r="M14" s="90">
        <f t="shared" si="3"/>
        <v>0.21780410901894626</v>
      </c>
      <c r="N14" s="100">
        <v>6418399855</v>
      </c>
      <c r="O14" s="101">
        <v>954165218</v>
      </c>
      <c r="P14" s="102">
        <f t="shared" si="4"/>
        <v>7372565073</v>
      </c>
      <c r="Q14" s="90">
        <f t="shared" si="5"/>
        <v>0.23590181215762554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12549300120</v>
      </c>
      <c r="AA14" s="65">
        <f t="shared" si="11"/>
        <v>1630228207</v>
      </c>
      <c r="AB14" s="65">
        <f t="shared" si="12"/>
        <v>14179528327</v>
      </c>
      <c r="AC14" s="90">
        <f t="shared" si="13"/>
        <v>0.45370592117657177</v>
      </c>
      <c r="AD14" s="64">
        <v>4967847996</v>
      </c>
      <c r="AE14" s="65">
        <v>877604375</v>
      </c>
      <c r="AF14" s="65">
        <f t="shared" si="14"/>
        <v>5845452371</v>
      </c>
      <c r="AG14" s="65">
        <v>29509337168</v>
      </c>
      <c r="AH14" s="65">
        <v>30991696997</v>
      </c>
      <c r="AI14" s="65">
        <v>12042234957</v>
      </c>
      <c r="AJ14" s="90">
        <f t="shared" si="15"/>
        <v>0.40808219067890927</v>
      </c>
      <c r="AK14" s="90">
        <f t="shared" si="16"/>
        <v>0.26124799332489501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26608577037</v>
      </c>
      <c r="E15" s="65">
        <v>3081209464</v>
      </c>
      <c r="F15" s="67">
        <f t="shared" si="0"/>
        <v>29689786501</v>
      </c>
      <c r="G15" s="64">
        <v>26608577037</v>
      </c>
      <c r="H15" s="65">
        <v>3081209464</v>
      </c>
      <c r="I15" s="67">
        <f t="shared" si="1"/>
        <v>29689786501</v>
      </c>
      <c r="J15" s="64">
        <v>4366805858</v>
      </c>
      <c r="K15" s="65">
        <v>333516038</v>
      </c>
      <c r="L15" s="65">
        <f t="shared" si="2"/>
        <v>4700321896</v>
      </c>
      <c r="M15" s="90">
        <f t="shared" si="3"/>
        <v>0.15831443906953274</v>
      </c>
      <c r="N15" s="100">
        <v>5572409064</v>
      </c>
      <c r="O15" s="101">
        <v>872578892</v>
      </c>
      <c r="P15" s="102">
        <f t="shared" si="4"/>
        <v>6444987956</v>
      </c>
      <c r="Q15" s="90">
        <f t="shared" si="5"/>
        <v>0.21707761205298404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9939214922</v>
      </c>
      <c r="AA15" s="65">
        <f t="shared" si="11"/>
        <v>1206094930</v>
      </c>
      <c r="AB15" s="65">
        <f t="shared" si="12"/>
        <v>11145309852</v>
      </c>
      <c r="AC15" s="90">
        <f t="shared" si="13"/>
        <v>0.37539205112251678</v>
      </c>
      <c r="AD15" s="64">
        <v>5175550761</v>
      </c>
      <c r="AE15" s="65">
        <v>519515952</v>
      </c>
      <c r="AF15" s="65">
        <f t="shared" si="14"/>
        <v>5695066713</v>
      </c>
      <c r="AG15" s="65">
        <v>27850969399</v>
      </c>
      <c r="AH15" s="65">
        <v>28843471286</v>
      </c>
      <c r="AI15" s="65">
        <v>10060636264</v>
      </c>
      <c r="AJ15" s="90">
        <f t="shared" si="15"/>
        <v>0.36123109827413158</v>
      </c>
      <c r="AK15" s="90">
        <f t="shared" si="16"/>
        <v>0.13167909715406356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10146112225</v>
      </c>
      <c r="E16" s="65">
        <v>1549909747</v>
      </c>
      <c r="F16" s="67">
        <f t="shared" si="0"/>
        <v>11696021972</v>
      </c>
      <c r="G16" s="64">
        <v>10146112225</v>
      </c>
      <c r="H16" s="65">
        <v>1549909747</v>
      </c>
      <c r="I16" s="67">
        <f t="shared" si="1"/>
        <v>11696021972</v>
      </c>
      <c r="J16" s="64">
        <v>1694245182</v>
      </c>
      <c r="K16" s="65">
        <v>168711899</v>
      </c>
      <c r="L16" s="65">
        <f t="shared" si="2"/>
        <v>1862957081</v>
      </c>
      <c r="M16" s="90">
        <f t="shared" si="3"/>
        <v>0.15928125694871942</v>
      </c>
      <c r="N16" s="100">
        <v>2156151138</v>
      </c>
      <c r="O16" s="101">
        <v>333152048</v>
      </c>
      <c r="P16" s="102">
        <f t="shared" si="4"/>
        <v>2489303186</v>
      </c>
      <c r="Q16" s="90">
        <f t="shared" si="5"/>
        <v>0.21283331990648896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3850396320</v>
      </c>
      <c r="AA16" s="65">
        <f t="shared" si="11"/>
        <v>501863947</v>
      </c>
      <c r="AB16" s="65">
        <f t="shared" si="12"/>
        <v>4352260267</v>
      </c>
      <c r="AC16" s="90">
        <f t="shared" si="13"/>
        <v>0.37211457685520838</v>
      </c>
      <c r="AD16" s="64">
        <v>1903790277</v>
      </c>
      <c r="AE16" s="65">
        <v>248997445</v>
      </c>
      <c r="AF16" s="65">
        <f t="shared" si="14"/>
        <v>2152787722</v>
      </c>
      <c r="AG16" s="65">
        <v>10649786102</v>
      </c>
      <c r="AH16" s="65">
        <v>11411836474</v>
      </c>
      <c r="AI16" s="65">
        <v>3842162670</v>
      </c>
      <c r="AJ16" s="90">
        <f t="shared" si="15"/>
        <v>0.36077369378136642</v>
      </c>
      <c r="AK16" s="90">
        <f t="shared" si="16"/>
        <v>0.1563161386331986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86794599731</v>
      </c>
      <c r="E17" s="65">
        <v>15815064357</v>
      </c>
      <c r="F17" s="67">
        <f t="shared" si="0"/>
        <v>102609664088</v>
      </c>
      <c r="G17" s="64">
        <v>86992141521</v>
      </c>
      <c r="H17" s="65">
        <v>16963841571</v>
      </c>
      <c r="I17" s="67">
        <f t="shared" si="1"/>
        <v>103955983092</v>
      </c>
      <c r="J17" s="64">
        <v>16658367425</v>
      </c>
      <c r="K17" s="65">
        <v>1719445693</v>
      </c>
      <c r="L17" s="65">
        <f t="shared" si="2"/>
        <v>18377813118</v>
      </c>
      <c r="M17" s="90">
        <f t="shared" si="3"/>
        <v>0.1791041154002691</v>
      </c>
      <c r="N17" s="100">
        <v>21845121678</v>
      </c>
      <c r="O17" s="101">
        <v>3398392466</v>
      </c>
      <c r="P17" s="102">
        <f t="shared" si="4"/>
        <v>25243514144</v>
      </c>
      <c r="Q17" s="90">
        <f t="shared" si="5"/>
        <v>0.24601497693580482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38503489103</v>
      </c>
      <c r="AA17" s="65">
        <f t="shared" si="11"/>
        <v>5117838159</v>
      </c>
      <c r="AB17" s="65">
        <f t="shared" si="12"/>
        <v>43621327262</v>
      </c>
      <c r="AC17" s="90">
        <f t="shared" si="13"/>
        <v>0.42511909233607392</v>
      </c>
      <c r="AD17" s="64">
        <v>18930770699</v>
      </c>
      <c r="AE17" s="65">
        <v>2066532521</v>
      </c>
      <c r="AF17" s="65">
        <f t="shared" si="14"/>
        <v>20997303220</v>
      </c>
      <c r="AG17" s="65">
        <v>90715297377</v>
      </c>
      <c r="AH17" s="65">
        <v>92885005003</v>
      </c>
      <c r="AI17" s="65">
        <v>37911169586</v>
      </c>
      <c r="AJ17" s="90">
        <f t="shared" si="15"/>
        <v>0.41791374423264599</v>
      </c>
      <c r="AK17" s="90">
        <f t="shared" si="16"/>
        <v>0.20222648973109414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535942510762</v>
      </c>
      <c r="E18" s="69">
        <f>SUM(E9:E17)</f>
        <v>76009039360</v>
      </c>
      <c r="F18" s="70">
        <f t="shared" si="0"/>
        <v>611951550122</v>
      </c>
      <c r="G18" s="68">
        <f>SUM(G9:G17)</f>
        <v>536359939316</v>
      </c>
      <c r="H18" s="69">
        <f>SUM(H9:H17)</f>
        <v>77903148248</v>
      </c>
      <c r="I18" s="70">
        <f t="shared" si="1"/>
        <v>614263087564</v>
      </c>
      <c r="J18" s="68">
        <f>SUM(J9:J17)</f>
        <v>119976585646</v>
      </c>
      <c r="K18" s="69">
        <f>SUM(K9:K17)</f>
        <v>41436508337</v>
      </c>
      <c r="L18" s="69">
        <f t="shared" si="2"/>
        <v>161413093983</v>
      </c>
      <c r="M18" s="91">
        <f t="shared" si="3"/>
        <v>0.26376776715545591</v>
      </c>
      <c r="N18" s="103">
        <f>SUM(N9:N17)</f>
        <v>137668945611</v>
      </c>
      <c r="O18" s="104">
        <f>SUM(O9:O17)</f>
        <v>-15618966897</v>
      </c>
      <c r="P18" s="105">
        <f t="shared" si="4"/>
        <v>122049978714</v>
      </c>
      <c r="Q18" s="91">
        <f t="shared" si="5"/>
        <v>0.19944385905986814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257645531257</v>
      </c>
      <c r="AA18" s="69">
        <f t="shared" si="11"/>
        <v>25817541440</v>
      </c>
      <c r="AB18" s="69">
        <f t="shared" si="12"/>
        <v>283463072697</v>
      </c>
      <c r="AC18" s="91">
        <f t="shared" si="13"/>
        <v>0.46321162621532402</v>
      </c>
      <c r="AD18" s="68">
        <f>SUM(AD9:AD17)</f>
        <v>106377600452</v>
      </c>
      <c r="AE18" s="69">
        <f>SUM(AE9:AE17)</f>
        <v>12366318616</v>
      </c>
      <c r="AF18" s="69">
        <f t="shared" si="14"/>
        <v>118743919068</v>
      </c>
      <c r="AG18" s="69">
        <f>SUM(AG9:AG17)</f>
        <v>557768775156</v>
      </c>
      <c r="AH18" s="69">
        <f>SUM(AH9:AH17)</f>
        <v>567348987885</v>
      </c>
      <c r="AI18" s="69">
        <f>SUM(AI9:AI17)</f>
        <v>235914231519</v>
      </c>
      <c r="AJ18" s="91">
        <f t="shared" si="15"/>
        <v>0.42296062817969354</v>
      </c>
      <c r="AK18" s="91">
        <f t="shared" si="16"/>
        <v>2.7841928007334316E-2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323988199</v>
      </c>
      <c r="E9" s="78">
        <v>137120650</v>
      </c>
      <c r="F9" s="79">
        <f>$D9       +$E9</f>
        <v>461108849</v>
      </c>
      <c r="G9" s="77">
        <v>323988199</v>
      </c>
      <c r="H9" s="78">
        <v>137120650</v>
      </c>
      <c r="I9" s="79">
        <f>$G9       +$H9</f>
        <v>461108849</v>
      </c>
      <c r="J9" s="77">
        <v>54516226</v>
      </c>
      <c r="K9" s="78">
        <v>8335686</v>
      </c>
      <c r="L9" s="78">
        <f>$J9       +$K9</f>
        <v>62851912</v>
      </c>
      <c r="M9" s="95">
        <f>IF(($F9       =0),0,($L9       /$F9       ))</f>
        <v>0.13630602001307504</v>
      </c>
      <c r="N9" s="77">
        <v>64246846</v>
      </c>
      <c r="O9" s="78">
        <v>13789123</v>
      </c>
      <c r="P9" s="78">
        <f>$N9       +$O9</f>
        <v>78035969</v>
      </c>
      <c r="Q9" s="95">
        <f>IF(($F9       =0),0,($P9       /$F9       ))</f>
        <v>0.16923546179873897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118763072</v>
      </c>
      <c r="AA9" s="78">
        <f>$K9       +$O9</f>
        <v>22124809</v>
      </c>
      <c r="AB9" s="78">
        <f>$Z9       +$AA9</f>
        <v>140887881</v>
      </c>
      <c r="AC9" s="95">
        <f>IF(($F9       =0),0,($AB9       /$F9       ))</f>
        <v>0.30554148181181401</v>
      </c>
      <c r="AD9" s="77">
        <v>51619994</v>
      </c>
      <c r="AE9" s="78">
        <v>40326077</v>
      </c>
      <c r="AF9" s="78">
        <f>$AD9       +$AE9</f>
        <v>91946071</v>
      </c>
      <c r="AG9" s="78">
        <v>400454090</v>
      </c>
      <c r="AH9" s="78">
        <v>503288339</v>
      </c>
      <c r="AI9" s="79">
        <v>117069610</v>
      </c>
      <c r="AJ9" s="114">
        <f>IF(($AG9       =0),0,($AI9       /$AG9       ))</f>
        <v>0.29234215088176524</v>
      </c>
      <c r="AK9" s="115">
        <f>IF(($AF9       =0),0,(($P9       /$AF9       )-1))</f>
        <v>-0.15128544209355066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648174897</v>
      </c>
      <c r="E10" s="78">
        <v>190734000</v>
      </c>
      <c r="F10" s="79">
        <f t="shared" ref="F10:F45" si="0">$D10      +$E10</f>
        <v>838908897</v>
      </c>
      <c r="G10" s="77">
        <v>648174897</v>
      </c>
      <c r="H10" s="78">
        <v>190734000</v>
      </c>
      <c r="I10" s="79">
        <f t="shared" ref="I10:I45" si="1">$G10      +$H10</f>
        <v>838908897</v>
      </c>
      <c r="J10" s="77">
        <v>156684441</v>
      </c>
      <c r="K10" s="78">
        <v>34035567</v>
      </c>
      <c r="L10" s="78">
        <f t="shared" ref="L10:L45" si="2">$J10      +$K10</f>
        <v>190720008</v>
      </c>
      <c r="M10" s="95">
        <f t="shared" ref="M10:M45" si="3">IF(($F10      =0),0,($L10      /$F10      ))</f>
        <v>0.22734293161275174</v>
      </c>
      <c r="N10" s="77">
        <v>164127967</v>
      </c>
      <c r="O10" s="78">
        <v>54938375</v>
      </c>
      <c r="P10" s="78">
        <f t="shared" ref="P10:P45" si="4">$N10      +$O10</f>
        <v>219066342</v>
      </c>
      <c r="Q10" s="95">
        <f t="shared" ref="Q10:Q45" si="5">IF(($F10      =0),0,($P10      /$F10      ))</f>
        <v>0.2611324576284712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</f>
        <v>320812408</v>
      </c>
      <c r="AA10" s="78">
        <f t="shared" ref="AA10:AA45" si="11">$K10      +$O10</f>
        <v>88973942</v>
      </c>
      <c r="AB10" s="78">
        <f t="shared" ref="AB10:AB45" si="12">$Z10      +$AA10</f>
        <v>409786350</v>
      </c>
      <c r="AC10" s="95">
        <f t="shared" ref="AC10:AC45" si="13">IF(($F10      =0),0,($AB10      /$F10      ))</f>
        <v>0.48847538924122291</v>
      </c>
      <c r="AD10" s="77">
        <v>134606773</v>
      </c>
      <c r="AE10" s="78">
        <v>47013678</v>
      </c>
      <c r="AF10" s="78">
        <f t="shared" ref="AF10:AF45" si="14">$AD10      +$AE10</f>
        <v>181620451</v>
      </c>
      <c r="AG10" s="78">
        <v>718973493</v>
      </c>
      <c r="AH10" s="78">
        <v>754694589</v>
      </c>
      <c r="AI10" s="79">
        <v>351941416</v>
      </c>
      <c r="AJ10" s="114">
        <f t="shared" ref="AJ10:AJ45" si="15">IF(($AG10      =0),0,($AI10      /$AG10      ))</f>
        <v>0.48950541212789883</v>
      </c>
      <c r="AK10" s="115">
        <f t="shared" ref="AK10:AK45" si="16">IF(($AF10      =0),0,(($P10      /$AF10      )-1))</f>
        <v>0.20617662159643024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799449186</v>
      </c>
      <c r="E11" s="78">
        <v>31510000</v>
      </c>
      <c r="F11" s="79">
        <f t="shared" si="0"/>
        <v>830959186</v>
      </c>
      <c r="G11" s="77">
        <v>799449186</v>
      </c>
      <c r="H11" s="78">
        <v>31510000</v>
      </c>
      <c r="I11" s="79">
        <f t="shared" si="1"/>
        <v>830959186</v>
      </c>
      <c r="J11" s="77">
        <v>103913765</v>
      </c>
      <c r="K11" s="78">
        <v>636327</v>
      </c>
      <c r="L11" s="78">
        <f t="shared" si="2"/>
        <v>104550092</v>
      </c>
      <c r="M11" s="95">
        <f t="shared" si="3"/>
        <v>0.12581856457147342</v>
      </c>
      <c r="N11" s="77">
        <v>168744833</v>
      </c>
      <c r="O11" s="78">
        <v>4621859</v>
      </c>
      <c r="P11" s="78">
        <f t="shared" si="4"/>
        <v>173366692</v>
      </c>
      <c r="Q11" s="95">
        <f t="shared" si="5"/>
        <v>0.20863442503661064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272658598</v>
      </c>
      <c r="AA11" s="78">
        <f t="shared" si="11"/>
        <v>5258186</v>
      </c>
      <c r="AB11" s="78">
        <f t="shared" si="12"/>
        <v>277916784</v>
      </c>
      <c r="AC11" s="95">
        <f t="shared" si="13"/>
        <v>0.33445298960808406</v>
      </c>
      <c r="AD11" s="77">
        <v>143432055</v>
      </c>
      <c r="AE11" s="78">
        <v>2530924</v>
      </c>
      <c r="AF11" s="78">
        <f t="shared" si="14"/>
        <v>145962979</v>
      </c>
      <c r="AG11" s="78">
        <v>686371918</v>
      </c>
      <c r="AH11" s="78">
        <v>735997443</v>
      </c>
      <c r="AI11" s="79">
        <v>288003047</v>
      </c>
      <c r="AJ11" s="114">
        <f t="shared" si="15"/>
        <v>0.41960202544300479</v>
      </c>
      <c r="AK11" s="115">
        <f t="shared" si="16"/>
        <v>0.1877442704153085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119931586</v>
      </c>
      <c r="E12" s="78">
        <v>250000</v>
      </c>
      <c r="F12" s="79">
        <f t="shared" si="0"/>
        <v>120181586</v>
      </c>
      <c r="G12" s="77">
        <v>119931586</v>
      </c>
      <c r="H12" s="78">
        <v>250000</v>
      </c>
      <c r="I12" s="79">
        <f t="shared" si="1"/>
        <v>120181586</v>
      </c>
      <c r="J12" s="77">
        <v>22949568</v>
      </c>
      <c r="K12" s="78">
        <v>0</v>
      </c>
      <c r="L12" s="78">
        <f t="shared" si="2"/>
        <v>22949568</v>
      </c>
      <c r="M12" s="95">
        <f t="shared" si="3"/>
        <v>0.19095744001913903</v>
      </c>
      <c r="N12" s="77">
        <v>38172917</v>
      </c>
      <c r="O12" s="78">
        <v>213000</v>
      </c>
      <c r="P12" s="78">
        <f t="shared" si="4"/>
        <v>38385917</v>
      </c>
      <c r="Q12" s="95">
        <f t="shared" si="5"/>
        <v>0.31939932129036808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61122485</v>
      </c>
      <c r="AA12" s="78">
        <f t="shared" si="11"/>
        <v>213000</v>
      </c>
      <c r="AB12" s="78">
        <f t="shared" si="12"/>
        <v>61335485</v>
      </c>
      <c r="AC12" s="95">
        <f t="shared" si="13"/>
        <v>0.51035676130950713</v>
      </c>
      <c r="AD12" s="77">
        <v>37043478</v>
      </c>
      <c r="AE12" s="78">
        <v>643821</v>
      </c>
      <c r="AF12" s="78">
        <f t="shared" si="14"/>
        <v>37687299</v>
      </c>
      <c r="AG12" s="78">
        <v>117158144</v>
      </c>
      <c r="AH12" s="78">
        <v>163764470</v>
      </c>
      <c r="AI12" s="79">
        <v>66267641</v>
      </c>
      <c r="AJ12" s="114">
        <f t="shared" si="15"/>
        <v>0.56562556163402522</v>
      </c>
      <c r="AK12" s="115">
        <f t="shared" si="16"/>
        <v>1.8537226560067399E-2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1891543868</v>
      </c>
      <c r="E13" s="81">
        <f>SUM(E9:E12)</f>
        <v>359614650</v>
      </c>
      <c r="F13" s="82">
        <f t="shared" si="0"/>
        <v>2251158518</v>
      </c>
      <c r="G13" s="80">
        <f>SUM(G9:G12)</f>
        <v>1891543868</v>
      </c>
      <c r="H13" s="81">
        <f>SUM(H9:H12)</f>
        <v>359614650</v>
      </c>
      <c r="I13" s="82">
        <f t="shared" si="1"/>
        <v>2251158518</v>
      </c>
      <c r="J13" s="80">
        <f>SUM(J9:J12)</f>
        <v>338064000</v>
      </c>
      <c r="K13" s="81">
        <f>SUM(K9:K12)</f>
        <v>43007580</v>
      </c>
      <c r="L13" s="81">
        <f t="shared" si="2"/>
        <v>381071580</v>
      </c>
      <c r="M13" s="96">
        <f t="shared" si="3"/>
        <v>0.16927798595833934</v>
      </c>
      <c r="N13" s="80">
        <f>SUM(N9:N12)</f>
        <v>435292563</v>
      </c>
      <c r="O13" s="81">
        <f>SUM(O9:O12)</f>
        <v>73562357</v>
      </c>
      <c r="P13" s="81">
        <f t="shared" si="4"/>
        <v>508854920</v>
      </c>
      <c r="Q13" s="96">
        <f t="shared" si="5"/>
        <v>0.22604135423216784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773356563</v>
      </c>
      <c r="AA13" s="81">
        <f t="shared" si="11"/>
        <v>116569937</v>
      </c>
      <c r="AB13" s="81">
        <f t="shared" si="12"/>
        <v>889926500</v>
      </c>
      <c r="AC13" s="96">
        <f t="shared" si="13"/>
        <v>0.39531934019050718</v>
      </c>
      <c r="AD13" s="80">
        <f>SUM(AD9:AD12)</f>
        <v>366702300</v>
      </c>
      <c r="AE13" s="81">
        <f>SUM(AE9:AE12)</f>
        <v>90514500</v>
      </c>
      <c r="AF13" s="81">
        <f t="shared" si="14"/>
        <v>457216800</v>
      </c>
      <c r="AG13" s="81">
        <f>SUM(AG9:AG12)</f>
        <v>1922957645</v>
      </c>
      <c r="AH13" s="81">
        <f>SUM(AH9:AH12)</f>
        <v>2157744841</v>
      </c>
      <c r="AI13" s="82">
        <f>SUM(AI9:AI12)</f>
        <v>823281714</v>
      </c>
      <c r="AJ13" s="116">
        <f t="shared" si="15"/>
        <v>0.42813304606092872</v>
      </c>
      <c r="AK13" s="117">
        <f t="shared" si="16"/>
        <v>0.11294011943568139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118749219</v>
      </c>
      <c r="E14" s="78">
        <v>17986000</v>
      </c>
      <c r="F14" s="79">
        <f t="shared" si="0"/>
        <v>136735219</v>
      </c>
      <c r="G14" s="77">
        <v>118749219</v>
      </c>
      <c r="H14" s="78">
        <v>17986000</v>
      </c>
      <c r="I14" s="79">
        <f t="shared" si="1"/>
        <v>136735219</v>
      </c>
      <c r="J14" s="77">
        <v>7838130</v>
      </c>
      <c r="K14" s="78">
        <v>16634061</v>
      </c>
      <c r="L14" s="78">
        <f t="shared" si="2"/>
        <v>24472191</v>
      </c>
      <c r="M14" s="95">
        <f t="shared" si="3"/>
        <v>0.17897503787959707</v>
      </c>
      <c r="N14" s="77">
        <v>24976187</v>
      </c>
      <c r="O14" s="78">
        <v>2420810</v>
      </c>
      <c r="P14" s="78">
        <f t="shared" si="4"/>
        <v>27396997</v>
      </c>
      <c r="Q14" s="95">
        <f t="shared" si="5"/>
        <v>0.20036532797011133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32814317</v>
      </c>
      <c r="AA14" s="78">
        <f t="shared" si="11"/>
        <v>19054871</v>
      </c>
      <c r="AB14" s="78">
        <f t="shared" si="12"/>
        <v>51869188</v>
      </c>
      <c r="AC14" s="95">
        <f t="shared" si="13"/>
        <v>0.37934036584970843</v>
      </c>
      <c r="AD14" s="77">
        <v>16046624</v>
      </c>
      <c r="AE14" s="78">
        <v>1571289</v>
      </c>
      <c r="AF14" s="78">
        <f t="shared" si="14"/>
        <v>17617913</v>
      </c>
      <c r="AG14" s="78">
        <v>124136239</v>
      </c>
      <c r="AH14" s="78">
        <v>123005208</v>
      </c>
      <c r="AI14" s="79">
        <v>50963447</v>
      </c>
      <c r="AJ14" s="114">
        <f t="shared" si="15"/>
        <v>0.41054447444633796</v>
      </c>
      <c r="AK14" s="115">
        <f t="shared" si="16"/>
        <v>0.55506483656719152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504123361</v>
      </c>
      <c r="E15" s="78">
        <v>55899000</v>
      </c>
      <c r="F15" s="79">
        <f t="shared" si="0"/>
        <v>560022361</v>
      </c>
      <c r="G15" s="77">
        <v>504123361</v>
      </c>
      <c r="H15" s="78">
        <v>55899000</v>
      </c>
      <c r="I15" s="79">
        <f t="shared" si="1"/>
        <v>560022361</v>
      </c>
      <c r="J15" s="77">
        <v>89988674</v>
      </c>
      <c r="K15" s="78">
        <v>28556</v>
      </c>
      <c r="L15" s="78">
        <f t="shared" si="2"/>
        <v>90017230</v>
      </c>
      <c r="M15" s="95">
        <f t="shared" si="3"/>
        <v>0.16073863522031756</v>
      </c>
      <c r="N15" s="77">
        <v>61462666</v>
      </c>
      <c r="O15" s="78">
        <v>2675333</v>
      </c>
      <c r="P15" s="78">
        <f t="shared" si="4"/>
        <v>64137999</v>
      </c>
      <c r="Q15" s="95">
        <f t="shared" si="5"/>
        <v>0.11452756794473784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151451340</v>
      </c>
      <c r="AA15" s="78">
        <f t="shared" si="11"/>
        <v>2703889</v>
      </c>
      <c r="AB15" s="78">
        <f t="shared" si="12"/>
        <v>154155229</v>
      </c>
      <c r="AC15" s="95">
        <f t="shared" si="13"/>
        <v>0.2752662031650554</v>
      </c>
      <c r="AD15" s="77">
        <v>78098651</v>
      </c>
      <c r="AE15" s="78">
        <v>5184696</v>
      </c>
      <c r="AF15" s="78">
        <f t="shared" si="14"/>
        <v>83283347</v>
      </c>
      <c r="AG15" s="78">
        <v>487558267</v>
      </c>
      <c r="AH15" s="78">
        <v>519666499</v>
      </c>
      <c r="AI15" s="79">
        <v>172235887</v>
      </c>
      <c r="AJ15" s="114">
        <f t="shared" si="15"/>
        <v>0.35326216097162394</v>
      </c>
      <c r="AK15" s="115">
        <f t="shared" si="16"/>
        <v>-0.22988206753986484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119345000</v>
      </c>
      <c r="E16" s="78">
        <v>13588935</v>
      </c>
      <c r="F16" s="79">
        <f t="shared" si="0"/>
        <v>132933935</v>
      </c>
      <c r="G16" s="77">
        <v>119345000</v>
      </c>
      <c r="H16" s="78">
        <v>13588935</v>
      </c>
      <c r="I16" s="79">
        <f t="shared" si="1"/>
        <v>132933935</v>
      </c>
      <c r="J16" s="77">
        <v>10824441</v>
      </c>
      <c r="K16" s="78">
        <v>0</v>
      </c>
      <c r="L16" s="78">
        <f t="shared" si="2"/>
        <v>10824441</v>
      </c>
      <c r="M16" s="95">
        <f t="shared" si="3"/>
        <v>8.1427221724836477E-2</v>
      </c>
      <c r="N16" s="77">
        <v>6969055</v>
      </c>
      <c r="O16" s="78">
        <v>286811</v>
      </c>
      <c r="P16" s="78">
        <f t="shared" si="4"/>
        <v>7255866</v>
      </c>
      <c r="Q16" s="95">
        <f t="shared" si="5"/>
        <v>5.4582496185041088E-2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17793496</v>
      </c>
      <c r="AA16" s="78">
        <f t="shared" si="11"/>
        <v>286811</v>
      </c>
      <c r="AB16" s="78">
        <f t="shared" si="12"/>
        <v>18080307</v>
      </c>
      <c r="AC16" s="95">
        <f t="shared" si="13"/>
        <v>0.13600971790987756</v>
      </c>
      <c r="AD16" s="77">
        <v>10266043</v>
      </c>
      <c r="AE16" s="78">
        <v>60416</v>
      </c>
      <c r="AF16" s="78">
        <f t="shared" si="14"/>
        <v>10326459</v>
      </c>
      <c r="AG16" s="78">
        <v>99239224</v>
      </c>
      <c r="AH16" s="78">
        <v>99239224</v>
      </c>
      <c r="AI16" s="79">
        <v>17009948</v>
      </c>
      <c r="AJ16" s="114">
        <f t="shared" si="15"/>
        <v>0.17140347651247254</v>
      </c>
      <c r="AK16" s="115">
        <f t="shared" si="16"/>
        <v>-0.29735197709108219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137958423</v>
      </c>
      <c r="E17" s="78">
        <v>155400667</v>
      </c>
      <c r="F17" s="79">
        <f t="shared" si="0"/>
        <v>293359090</v>
      </c>
      <c r="G17" s="77">
        <v>137958423</v>
      </c>
      <c r="H17" s="78">
        <v>155400667</v>
      </c>
      <c r="I17" s="79">
        <f t="shared" si="1"/>
        <v>293359090</v>
      </c>
      <c r="J17" s="77">
        <v>28587869</v>
      </c>
      <c r="K17" s="78">
        <v>26264878</v>
      </c>
      <c r="L17" s="78">
        <f t="shared" si="2"/>
        <v>54852747</v>
      </c>
      <c r="M17" s="95">
        <f t="shared" si="3"/>
        <v>0.18698158287851246</v>
      </c>
      <c r="N17" s="77">
        <v>29853717</v>
      </c>
      <c r="O17" s="78">
        <v>61840649</v>
      </c>
      <c r="P17" s="78">
        <f t="shared" si="4"/>
        <v>91694366</v>
      </c>
      <c r="Q17" s="95">
        <f t="shared" si="5"/>
        <v>0.31256698403311789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58441586</v>
      </c>
      <c r="AA17" s="78">
        <f t="shared" si="11"/>
        <v>88105527</v>
      </c>
      <c r="AB17" s="78">
        <f t="shared" si="12"/>
        <v>146547113</v>
      </c>
      <c r="AC17" s="95">
        <f t="shared" si="13"/>
        <v>0.49954856691163041</v>
      </c>
      <c r="AD17" s="77">
        <v>28088626</v>
      </c>
      <c r="AE17" s="78">
        <v>8004447</v>
      </c>
      <c r="AF17" s="78">
        <f t="shared" si="14"/>
        <v>36093073</v>
      </c>
      <c r="AG17" s="78">
        <v>213541764</v>
      </c>
      <c r="AH17" s="78">
        <v>232932193</v>
      </c>
      <c r="AI17" s="79">
        <v>67725497</v>
      </c>
      <c r="AJ17" s="114">
        <f t="shared" si="15"/>
        <v>0.31715340236676137</v>
      </c>
      <c r="AK17" s="115">
        <f t="shared" si="16"/>
        <v>1.5404976184765427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87049184</v>
      </c>
      <c r="E18" s="78">
        <v>22333003</v>
      </c>
      <c r="F18" s="79">
        <f t="shared" si="0"/>
        <v>109382187</v>
      </c>
      <c r="G18" s="77">
        <v>87049184</v>
      </c>
      <c r="H18" s="78">
        <v>22333003</v>
      </c>
      <c r="I18" s="79">
        <f t="shared" si="1"/>
        <v>109382187</v>
      </c>
      <c r="J18" s="77">
        <v>10609006</v>
      </c>
      <c r="K18" s="78">
        <v>3914528</v>
      </c>
      <c r="L18" s="78">
        <f t="shared" si="2"/>
        <v>14523534</v>
      </c>
      <c r="M18" s="95">
        <f t="shared" si="3"/>
        <v>0.13277787177541076</v>
      </c>
      <c r="N18" s="77">
        <v>18092077</v>
      </c>
      <c r="O18" s="78">
        <v>4880551</v>
      </c>
      <c r="P18" s="78">
        <f t="shared" si="4"/>
        <v>22972628</v>
      </c>
      <c r="Q18" s="95">
        <f t="shared" si="5"/>
        <v>0.21002165553702085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28701083</v>
      </c>
      <c r="AA18" s="78">
        <f t="shared" si="11"/>
        <v>8795079</v>
      </c>
      <c r="AB18" s="78">
        <f t="shared" si="12"/>
        <v>37496162</v>
      </c>
      <c r="AC18" s="95">
        <f t="shared" si="13"/>
        <v>0.34279952731243157</v>
      </c>
      <c r="AD18" s="77">
        <v>11056585</v>
      </c>
      <c r="AE18" s="78">
        <v>8222455</v>
      </c>
      <c r="AF18" s="78">
        <f t="shared" si="14"/>
        <v>19279040</v>
      </c>
      <c r="AG18" s="78">
        <v>111343254</v>
      </c>
      <c r="AH18" s="78">
        <v>113436118</v>
      </c>
      <c r="AI18" s="79">
        <v>35680536</v>
      </c>
      <c r="AJ18" s="114">
        <f t="shared" si="15"/>
        <v>0.32045530122552374</v>
      </c>
      <c r="AK18" s="115">
        <f t="shared" si="16"/>
        <v>0.19158568061480241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98147206</v>
      </c>
      <c r="E19" s="78">
        <v>14107000</v>
      </c>
      <c r="F19" s="79">
        <f t="shared" si="0"/>
        <v>112254206</v>
      </c>
      <c r="G19" s="77">
        <v>98147206</v>
      </c>
      <c r="H19" s="78">
        <v>14107000</v>
      </c>
      <c r="I19" s="79">
        <f t="shared" si="1"/>
        <v>112254206</v>
      </c>
      <c r="J19" s="77">
        <v>10285615</v>
      </c>
      <c r="K19" s="78">
        <v>2299185</v>
      </c>
      <c r="L19" s="78">
        <f t="shared" si="2"/>
        <v>12584800</v>
      </c>
      <c r="M19" s="95">
        <f t="shared" si="3"/>
        <v>0.11210983043254522</v>
      </c>
      <c r="N19" s="77">
        <v>16431709</v>
      </c>
      <c r="O19" s="78">
        <v>4320787</v>
      </c>
      <c r="P19" s="78">
        <f t="shared" si="4"/>
        <v>20752496</v>
      </c>
      <c r="Q19" s="95">
        <f t="shared" si="5"/>
        <v>0.18487054284629656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26717324</v>
      </c>
      <c r="AA19" s="78">
        <f t="shared" si="11"/>
        <v>6619972</v>
      </c>
      <c r="AB19" s="78">
        <f t="shared" si="12"/>
        <v>33337296</v>
      </c>
      <c r="AC19" s="95">
        <f t="shared" si="13"/>
        <v>0.29698037327884175</v>
      </c>
      <c r="AD19" s="77">
        <v>12690321</v>
      </c>
      <c r="AE19" s="78">
        <v>2319232</v>
      </c>
      <c r="AF19" s="78">
        <f t="shared" si="14"/>
        <v>15009553</v>
      </c>
      <c r="AG19" s="78">
        <v>106773193</v>
      </c>
      <c r="AH19" s="78">
        <v>100238367</v>
      </c>
      <c r="AI19" s="79">
        <v>30487151</v>
      </c>
      <c r="AJ19" s="114">
        <f t="shared" si="15"/>
        <v>0.28553188439349192</v>
      </c>
      <c r="AK19" s="115">
        <f t="shared" si="16"/>
        <v>0.38261918925900051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84069694</v>
      </c>
      <c r="E20" s="78">
        <v>1115000</v>
      </c>
      <c r="F20" s="79">
        <f t="shared" si="0"/>
        <v>85184694</v>
      </c>
      <c r="G20" s="77">
        <v>84069694</v>
      </c>
      <c r="H20" s="78">
        <v>1115000</v>
      </c>
      <c r="I20" s="79">
        <f t="shared" si="1"/>
        <v>85184694</v>
      </c>
      <c r="J20" s="77">
        <v>16899432</v>
      </c>
      <c r="K20" s="78">
        <v>0</v>
      </c>
      <c r="L20" s="78">
        <f t="shared" si="2"/>
        <v>16899432</v>
      </c>
      <c r="M20" s="95">
        <f t="shared" si="3"/>
        <v>0.19838578043140004</v>
      </c>
      <c r="N20" s="77">
        <v>21480073</v>
      </c>
      <c r="O20" s="78">
        <v>47300</v>
      </c>
      <c r="P20" s="78">
        <f t="shared" si="4"/>
        <v>21527373</v>
      </c>
      <c r="Q20" s="95">
        <f t="shared" si="5"/>
        <v>0.25271409673667433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38379505</v>
      </c>
      <c r="AA20" s="78">
        <f t="shared" si="11"/>
        <v>47300</v>
      </c>
      <c r="AB20" s="78">
        <f t="shared" si="12"/>
        <v>38426805</v>
      </c>
      <c r="AC20" s="95">
        <f t="shared" si="13"/>
        <v>0.45109987716807437</v>
      </c>
      <c r="AD20" s="77">
        <v>22043629</v>
      </c>
      <c r="AE20" s="78">
        <v>63549</v>
      </c>
      <c r="AF20" s="78">
        <f t="shared" si="14"/>
        <v>22107178</v>
      </c>
      <c r="AG20" s="78">
        <v>82447503</v>
      </c>
      <c r="AH20" s="78">
        <v>84548594</v>
      </c>
      <c r="AI20" s="79">
        <v>38348342</v>
      </c>
      <c r="AJ20" s="114">
        <f t="shared" si="15"/>
        <v>0.46512435919375267</v>
      </c>
      <c r="AK20" s="115">
        <f t="shared" si="16"/>
        <v>-2.6227001926704574E-2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1149442087</v>
      </c>
      <c r="E21" s="81">
        <f>SUM(E14:E20)</f>
        <v>280429605</v>
      </c>
      <c r="F21" s="82">
        <f t="shared" si="0"/>
        <v>1429871692</v>
      </c>
      <c r="G21" s="80">
        <f>SUM(G14:G20)</f>
        <v>1149442087</v>
      </c>
      <c r="H21" s="81">
        <f>SUM(H14:H20)</f>
        <v>280429605</v>
      </c>
      <c r="I21" s="82">
        <f t="shared" si="1"/>
        <v>1429871692</v>
      </c>
      <c r="J21" s="80">
        <f>SUM(J14:J20)</f>
        <v>175033167</v>
      </c>
      <c r="K21" s="81">
        <f>SUM(K14:K20)</f>
        <v>49141208</v>
      </c>
      <c r="L21" s="81">
        <f t="shared" si="2"/>
        <v>224174375</v>
      </c>
      <c r="M21" s="96">
        <f t="shared" si="3"/>
        <v>0.15677936436831005</v>
      </c>
      <c r="N21" s="80">
        <f>SUM(N14:N20)</f>
        <v>179265484</v>
      </c>
      <c r="O21" s="81">
        <f>SUM(O14:O20)</f>
        <v>76472241</v>
      </c>
      <c r="P21" s="81">
        <f t="shared" si="4"/>
        <v>255737725</v>
      </c>
      <c r="Q21" s="96">
        <f t="shared" si="5"/>
        <v>0.17885361772726108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354298651</v>
      </c>
      <c r="AA21" s="81">
        <f t="shared" si="11"/>
        <v>125613449</v>
      </c>
      <c r="AB21" s="81">
        <f t="shared" si="12"/>
        <v>479912100</v>
      </c>
      <c r="AC21" s="96">
        <f t="shared" si="13"/>
        <v>0.33563298209557113</v>
      </c>
      <c r="AD21" s="80">
        <f>SUM(AD14:AD20)</f>
        <v>178290479</v>
      </c>
      <c r="AE21" s="81">
        <f>SUM(AE14:AE20)</f>
        <v>25426084</v>
      </c>
      <c r="AF21" s="81">
        <f t="shared" si="14"/>
        <v>203716563</v>
      </c>
      <c r="AG21" s="81">
        <f>SUM(AG14:AG20)</f>
        <v>1225039444</v>
      </c>
      <c r="AH21" s="81">
        <f>SUM(AH14:AH20)</f>
        <v>1273066203</v>
      </c>
      <c r="AI21" s="82">
        <f>SUM(AI14:AI20)</f>
        <v>412450808</v>
      </c>
      <c r="AJ21" s="116">
        <f t="shared" si="15"/>
        <v>0.33668369620268324</v>
      </c>
      <c r="AK21" s="117">
        <f t="shared" si="16"/>
        <v>0.25536049319661847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163062159</v>
      </c>
      <c r="E22" s="78">
        <v>37819000</v>
      </c>
      <c r="F22" s="79">
        <f t="shared" si="0"/>
        <v>200881159</v>
      </c>
      <c r="G22" s="77">
        <v>163062159</v>
      </c>
      <c r="H22" s="78">
        <v>37819000</v>
      </c>
      <c r="I22" s="79">
        <f t="shared" si="1"/>
        <v>200881159</v>
      </c>
      <c r="J22" s="77">
        <v>17974070</v>
      </c>
      <c r="K22" s="78">
        <v>1630855</v>
      </c>
      <c r="L22" s="78">
        <f t="shared" si="2"/>
        <v>19604925</v>
      </c>
      <c r="M22" s="95">
        <f t="shared" si="3"/>
        <v>9.7594643009800641E-2</v>
      </c>
      <c r="N22" s="77">
        <v>22771869</v>
      </c>
      <c r="O22" s="78">
        <v>5586522</v>
      </c>
      <c r="P22" s="78">
        <f t="shared" si="4"/>
        <v>28358391</v>
      </c>
      <c r="Q22" s="95">
        <f t="shared" si="5"/>
        <v>0.14116998896845273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40745939</v>
      </c>
      <c r="AA22" s="78">
        <f t="shared" si="11"/>
        <v>7217377</v>
      </c>
      <c r="AB22" s="78">
        <f t="shared" si="12"/>
        <v>47963316</v>
      </c>
      <c r="AC22" s="95">
        <f t="shared" si="13"/>
        <v>0.23876463197825337</v>
      </c>
      <c r="AD22" s="77">
        <v>11757588</v>
      </c>
      <c r="AE22" s="78">
        <v>1412666</v>
      </c>
      <c r="AF22" s="78">
        <f t="shared" si="14"/>
        <v>13170254</v>
      </c>
      <c r="AG22" s="78">
        <v>197891581</v>
      </c>
      <c r="AH22" s="78">
        <v>195646918</v>
      </c>
      <c r="AI22" s="79">
        <v>24428859</v>
      </c>
      <c r="AJ22" s="114">
        <f t="shared" si="15"/>
        <v>0.12344567099092507</v>
      </c>
      <c r="AK22" s="115">
        <f t="shared" si="16"/>
        <v>1.1532151923569582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222725044</v>
      </c>
      <c r="E23" s="78">
        <v>30578700</v>
      </c>
      <c r="F23" s="79">
        <f t="shared" si="0"/>
        <v>253303744</v>
      </c>
      <c r="G23" s="77">
        <v>222725044</v>
      </c>
      <c r="H23" s="78">
        <v>30578700</v>
      </c>
      <c r="I23" s="79">
        <f t="shared" si="1"/>
        <v>253303744</v>
      </c>
      <c r="J23" s="77">
        <v>34148052</v>
      </c>
      <c r="K23" s="78">
        <v>1104939</v>
      </c>
      <c r="L23" s="78">
        <f t="shared" si="2"/>
        <v>35252991</v>
      </c>
      <c r="M23" s="95">
        <f t="shared" si="3"/>
        <v>0.13917279880395295</v>
      </c>
      <c r="N23" s="77">
        <v>31097502</v>
      </c>
      <c r="O23" s="78">
        <v>7321291</v>
      </c>
      <c r="P23" s="78">
        <f t="shared" si="4"/>
        <v>38418793</v>
      </c>
      <c r="Q23" s="95">
        <f t="shared" si="5"/>
        <v>0.15167084541790271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65245554</v>
      </c>
      <c r="AA23" s="78">
        <f t="shared" si="11"/>
        <v>8426230</v>
      </c>
      <c r="AB23" s="78">
        <f t="shared" si="12"/>
        <v>73671784</v>
      </c>
      <c r="AC23" s="95">
        <f t="shared" si="13"/>
        <v>0.29084364422185566</v>
      </c>
      <c r="AD23" s="77">
        <v>31950633</v>
      </c>
      <c r="AE23" s="78">
        <v>4392254</v>
      </c>
      <c r="AF23" s="78">
        <f t="shared" si="14"/>
        <v>36342887</v>
      </c>
      <c r="AG23" s="78">
        <v>253885755</v>
      </c>
      <c r="AH23" s="78">
        <v>254057226</v>
      </c>
      <c r="AI23" s="79">
        <v>80617747</v>
      </c>
      <c r="AJ23" s="114">
        <f t="shared" si="15"/>
        <v>0.31753552695384585</v>
      </c>
      <c r="AK23" s="115">
        <f t="shared" si="16"/>
        <v>5.7120008105024711E-2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284956038</v>
      </c>
      <c r="E24" s="78">
        <v>47658200</v>
      </c>
      <c r="F24" s="79">
        <f t="shared" si="0"/>
        <v>332614238</v>
      </c>
      <c r="G24" s="77">
        <v>284956038</v>
      </c>
      <c r="H24" s="78">
        <v>47658200</v>
      </c>
      <c r="I24" s="79">
        <f t="shared" si="1"/>
        <v>332614238</v>
      </c>
      <c r="J24" s="77">
        <v>22843452</v>
      </c>
      <c r="K24" s="78">
        <v>3156687</v>
      </c>
      <c r="L24" s="78">
        <f t="shared" si="2"/>
        <v>26000139</v>
      </c>
      <c r="M24" s="95">
        <f t="shared" si="3"/>
        <v>7.816904999719225E-2</v>
      </c>
      <c r="N24" s="77">
        <v>50476422</v>
      </c>
      <c r="O24" s="78">
        <v>7627507</v>
      </c>
      <c r="P24" s="78">
        <f t="shared" si="4"/>
        <v>58103929</v>
      </c>
      <c r="Q24" s="95">
        <f t="shared" si="5"/>
        <v>0.17468864035820378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73319874</v>
      </c>
      <c r="AA24" s="78">
        <f t="shared" si="11"/>
        <v>10784194</v>
      </c>
      <c r="AB24" s="78">
        <f t="shared" si="12"/>
        <v>84104068</v>
      </c>
      <c r="AC24" s="95">
        <f t="shared" si="13"/>
        <v>0.25285769035539601</v>
      </c>
      <c r="AD24" s="77">
        <v>37262474</v>
      </c>
      <c r="AE24" s="78">
        <v>468725</v>
      </c>
      <c r="AF24" s="78">
        <f t="shared" si="14"/>
        <v>37731199</v>
      </c>
      <c r="AG24" s="78">
        <v>357557318</v>
      </c>
      <c r="AH24" s="78">
        <v>398146109</v>
      </c>
      <c r="AI24" s="79">
        <v>103920708</v>
      </c>
      <c r="AJ24" s="114">
        <f t="shared" si="15"/>
        <v>0.2906406966616748</v>
      </c>
      <c r="AK24" s="115">
        <f t="shared" si="16"/>
        <v>0.53994388039457752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93475812</v>
      </c>
      <c r="E25" s="78">
        <v>9172000</v>
      </c>
      <c r="F25" s="79">
        <f t="shared" si="0"/>
        <v>102647812</v>
      </c>
      <c r="G25" s="77">
        <v>93475812</v>
      </c>
      <c r="H25" s="78">
        <v>9172000</v>
      </c>
      <c r="I25" s="79">
        <f t="shared" si="1"/>
        <v>102647812</v>
      </c>
      <c r="J25" s="77">
        <v>4074218</v>
      </c>
      <c r="K25" s="78">
        <v>728</v>
      </c>
      <c r="L25" s="78">
        <f t="shared" si="2"/>
        <v>4074946</v>
      </c>
      <c r="M25" s="95">
        <f t="shared" si="3"/>
        <v>3.969832303878041E-2</v>
      </c>
      <c r="N25" s="77">
        <v>9460008</v>
      </c>
      <c r="O25" s="78">
        <v>719122</v>
      </c>
      <c r="P25" s="78">
        <f t="shared" si="4"/>
        <v>10179130</v>
      </c>
      <c r="Q25" s="95">
        <f t="shared" si="5"/>
        <v>9.9165581824578977E-2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13534226</v>
      </c>
      <c r="AA25" s="78">
        <f t="shared" si="11"/>
        <v>719850</v>
      </c>
      <c r="AB25" s="78">
        <f t="shared" si="12"/>
        <v>14254076</v>
      </c>
      <c r="AC25" s="95">
        <f t="shared" si="13"/>
        <v>0.13886390486335939</v>
      </c>
      <c r="AD25" s="77">
        <v>23638837</v>
      </c>
      <c r="AE25" s="78">
        <v>1256342</v>
      </c>
      <c r="AF25" s="78">
        <f t="shared" si="14"/>
        <v>24895179</v>
      </c>
      <c r="AG25" s="78">
        <v>131870089</v>
      </c>
      <c r="AH25" s="78">
        <v>132615636</v>
      </c>
      <c r="AI25" s="79">
        <v>48942293</v>
      </c>
      <c r="AJ25" s="114">
        <f t="shared" si="15"/>
        <v>0.37114021360825805</v>
      </c>
      <c r="AK25" s="115">
        <f t="shared" si="16"/>
        <v>-0.59112043339796827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85076948</v>
      </c>
      <c r="E26" s="78">
        <v>7998000</v>
      </c>
      <c r="F26" s="79">
        <f t="shared" si="0"/>
        <v>93074948</v>
      </c>
      <c r="G26" s="77">
        <v>85076948</v>
      </c>
      <c r="H26" s="78">
        <v>7998000</v>
      </c>
      <c r="I26" s="79">
        <f t="shared" si="1"/>
        <v>93074948</v>
      </c>
      <c r="J26" s="77">
        <v>14770870</v>
      </c>
      <c r="K26" s="78">
        <v>2083208</v>
      </c>
      <c r="L26" s="78">
        <f t="shared" si="2"/>
        <v>16854078</v>
      </c>
      <c r="M26" s="95">
        <f t="shared" si="3"/>
        <v>0.18108071357719158</v>
      </c>
      <c r="N26" s="77">
        <v>12426902</v>
      </c>
      <c r="O26" s="78">
        <v>4428494</v>
      </c>
      <c r="P26" s="78">
        <f t="shared" si="4"/>
        <v>16855396</v>
      </c>
      <c r="Q26" s="95">
        <f t="shared" si="5"/>
        <v>0.18109487420825635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27197772</v>
      </c>
      <c r="AA26" s="78">
        <f t="shared" si="11"/>
        <v>6511702</v>
      </c>
      <c r="AB26" s="78">
        <f t="shared" si="12"/>
        <v>33709474</v>
      </c>
      <c r="AC26" s="95">
        <f t="shared" si="13"/>
        <v>0.36217558778544789</v>
      </c>
      <c r="AD26" s="77">
        <v>15018340</v>
      </c>
      <c r="AE26" s="78">
        <v>5961724</v>
      </c>
      <c r="AF26" s="78">
        <f t="shared" si="14"/>
        <v>20980064</v>
      </c>
      <c r="AG26" s="78">
        <v>85505074</v>
      </c>
      <c r="AH26" s="78">
        <v>105589744</v>
      </c>
      <c r="AI26" s="79">
        <v>29433727</v>
      </c>
      <c r="AJ26" s="114">
        <f t="shared" si="15"/>
        <v>0.34423368840076085</v>
      </c>
      <c r="AK26" s="115">
        <f t="shared" si="16"/>
        <v>-0.19659940026875034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101719984</v>
      </c>
      <c r="E27" s="78">
        <v>21401000</v>
      </c>
      <c r="F27" s="79">
        <f t="shared" si="0"/>
        <v>123120984</v>
      </c>
      <c r="G27" s="77">
        <v>101719984</v>
      </c>
      <c r="H27" s="78">
        <v>21401000</v>
      </c>
      <c r="I27" s="79">
        <f t="shared" si="1"/>
        <v>123120984</v>
      </c>
      <c r="J27" s="77">
        <v>8889154</v>
      </c>
      <c r="K27" s="78">
        <v>493393</v>
      </c>
      <c r="L27" s="78">
        <f t="shared" si="2"/>
        <v>9382547</v>
      </c>
      <c r="M27" s="95">
        <f t="shared" si="3"/>
        <v>7.6205913039161549E-2</v>
      </c>
      <c r="N27" s="77">
        <v>13257504</v>
      </c>
      <c r="O27" s="78">
        <v>575531</v>
      </c>
      <c r="P27" s="78">
        <f t="shared" si="4"/>
        <v>13833035</v>
      </c>
      <c r="Q27" s="95">
        <f t="shared" si="5"/>
        <v>0.11235318749564249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22146658</v>
      </c>
      <c r="AA27" s="78">
        <f t="shared" si="11"/>
        <v>1068924</v>
      </c>
      <c r="AB27" s="78">
        <f t="shared" si="12"/>
        <v>23215582</v>
      </c>
      <c r="AC27" s="95">
        <f t="shared" si="13"/>
        <v>0.18855910053480404</v>
      </c>
      <c r="AD27" s="77">
        <v>15073630</v>
      </c>
      <c r="AE27" s="78">
        <v>2685002</v>
      </c>
      <c r="AF27" s="78">
        <f t="shared" si="14"/>
        <v>17758632</v>
      </c>
      <c r="AG27" s="78">
        <v>109104305</v>
      </c>
      <c r="AH27" s="78">
        <v>124540364</v>
      </c>
      <c r="AI27" s="79">
        <v>28694509</v>
      </c>
      <c r="AJ27" s="114">
        <f t="shared" si="15"/>
        <v>0.2630007037760792</v>
      </c>
      <c r="AK27" s="115">
        <f t="shared" si="16"/>
        <v>-0.22105289416437035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182901857</v>
      </c>
      <c r="E28" s="78">
        <v>30439003</v>
      </c>
      <c r="F28" s="79">
        <f t="shared" si="0"/>
        <v>213340860</v>
      </c>
      <c r="G28" s="77">
        <v>182901857</v>
      </c>
      <c r="H28" s="78">
        <v>30439003</v>
      </c>
      <c r="I28" s="79">
        <f t="shared" si="1"/>
        <v>213340860</v>
      </c>
      <c r="J28" s="77">
        <v>1144620</v>
      </c>
      <c r="K28" s="78">
        <v>2224022</v>
      </c>
      <c r="L28" s="78">
        <f t="shared" si="2"/>
        <v>3368642</v>
      </c>
      <c r="M28" s="95">
        <f t="shared" si="3"/>
        <v>1.5789952285745919E-2</v>
      </c>
      <c r="N28" s="77">
        <v>22733664</v>
      </c>
      <c r="O28" s="78">
        <v>2719772</v>
      </c>
      <c r="P28" s="78">
        <f t="shared" si="4"/>
        <v>25453436</v>
      </c>
      <c r="Q28" s="95">
        <f t="shared" si="5"/>
        <v>0.11930877188739185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23878284</v>
      </c>
      <c r="AA28" s="78">
        <f t="shared" si="11"/>
        <v>4943794</v>
      </c>
      <c r="AB28" s="78">
        <f t="shared" si="12"/>
        <v>28822078</v>
      </c>
      <c r="AC28" s="95">
        <f t="shared" si="13"/>
        <v>0.13509872417313776</v>
      </c>
      <c r="AD28" s="77">
        <v>15601269</v>
      </c>
      <c r="AE28" s="78">
        <v>1719026</v>
      </c>
      <c r="AF28" s="78">
        <f t="shared" si="14"/>
        <v>17320295</v>
      </c>
      <c r="AG28" s="78">
        <v>178013763</v>
      </c>
      <c r="AH28" s="78">
        <v>184334163</v>
      </c>
      <c r="AI28" s="79">
        <v>26387962</v>
      </c>
      <c r="AJ28" s="114">
        <f t="shared" si="15"/>
        <v>0.14823551592468723</v>
      </c>
      <c r="AK28" s="115">
        <f t="shared" si="16"/>
        <v>0.46957289122385037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226254248</v>
      </c>
      <c r="E29" s="78">
        <v>28371000</v>
      </c>
      <c r="F29" s="79">
        <f t="shared" si="0"/>
        <v>254625248</v>
      </c>
      <c r="G29" s="77">
        <v>226254248</v>
      </c>
      <c r="H29" s="78">
        <v>28371000</v>
      </c>
      <c r="I29" s="79">
        <f t="shared" si="1"/>
        <v>254625248</v>
      </c>
      <c r="J29" s="77">
        <v>25806949</v>
      </c>
      <c r="K29" s="78">
        <v>354000</v>
      </c>
      <c r="L29" s="78">
        <f t="shared" si="2"/>
        <v>26160949</v>
      </c>
      <c r="M29" s="95">
        <f t="shared" si="3"/>
        <v>0.10274294951300351</v>
      </c>
      <c r="N29" s="77">
        <v>21134579</v>
      </c>
      <c r="O29" s="78">
        <v>2961620</v>
      </c>
      <c r="P29" s="78">
        <f t="shared" si="4"/>
        <v>24096199</v>
      </c>
      <c r="Q29" s="95">
        <f t="shared" si="5"/>
        <v>9.4633973611289321E-2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46941528</v>
      </c>
      <c r="AA29" s="78">
        <f t="shared" si="11"/>
        <v>3315620</v>
      </c>
      <c r="AB29" s="78">
        <f t="shared" si="12"/>
        <v>50257148</v>
      </c>
      <c r="AC29" s="95">
        <f t="shared" si="13"/>
        <v>0.19737692312429284</v>
      </c>
      <c r="AD29" s="77">
        <v>42335930</v>
      </c>
      <c r="AE29" s="78">
        <v>11750</v>
      </c>
      <c r="AF29" s="78">
        <f t="shared" si="14"/>
        <v>42347680</v>
      </c>
      <c r="AG29" s="78">
        <v>219002879</v>
      </c>
      <c r="AH29" s="78">
        <v>218061930</v>
      </c>
      <c r="AI29" s="79">
        <v>55273337</v>
      </c>
      <c r="AJ29" s="114">
        <f t="shared" si="15"/>
        <v>0.2523863487657621</v>
      </c>
      <c r="AK29" s="115">
        <f t="shared" si="16"/>
        <v>-0.43099128452845592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70395942</v>
      </c>
      <c r="E30" s="78">
        <v>1150000</v>
      </c>
      <c r="F30" s="79">
        <f t="shared" si="0"/>
        <v>71545942</v>
      </c>
      <c r="G30" s="77">
        <v>70395942</v>
      </c>
      <c r="H30" s="78">
        <v>1150000</v>
      </c>
      <c r="I30" s="79">
        <f t="shared" si="1"/>
        <v>71545942</v>
      </c>
      <c r="J30" s="77">
        <v>18232815</v>
      </c>
      <c r="K30" s="78">
        <v>320619</v>
      </c>
      <c r="L30" s="78">
        <f t="shared" si="2"/>
        <v>18553434</v>
      </c>
      <c r="M30" s="95">
        <f t="shared" si="3"/>
        <v>0.2593219612651127</v>
      </c>
      <c r="N30" s="77">
        <v>15953862</v>
      </c>
      <c r="O30" s="78">
        <v>133904</v>
      </c>
      <c r="P30" s="78">
        <f t="shared" si="4"/>
        <v>16087766</v>
      </c>
      <c r="Q30" s="95">
        <f t="shared" si="5"/>
        <v>0.22485923799843183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34186677</v>
      </c>
      <c r="AA30" s="78">
        <f t="shared" si="11"/>
        <v>454523</v>
      </c>
      <c r="AB30" s="78">
        <f t="shared" si="12"/>
        <v>34641200</v>
      </c>
      <c r="AC30" s="95">
        <f t="shared" si="13"/>
        <v>0.48418119926354453</v>
      </c>
      <c r="AD30" s="77">
        <v>16283737</v>
      </c>
      <c r="AE30" s="78">
        <v>10741</v>
      </c>
      <c r="AF30" s="78">
        <f t="shared" si="14"/>
        <v>16294478</v>
      </c>
      <c r="AG30" s="78">
        <v>70030729</v>
      </c>
      <c r="AH30" s="78">
        <v>71048112</v>
      </c>
      <c r="AI30" s="79">
        <v>32818655</v>
      </c>
      <c r="AJ30" s="114">
        <f t="shared" si="15"/>
        <v>0.46863220572785985</v>
      </c>
      <c r="AK30" s="115">
        <f t="shared" si="16"/>
        <v>-1.2686015471008005E-2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1430568032</v>
      </c>
      <c r="E31" s="81">
        <f>SUM(E22:E30)</f>
        <v>214586903</v>
      </c>
      <c r="F31" s="82">
        <f t="shared" si="0"/>
        <v>1645154935</v>
      </c>
      <c r="G31" s="80">
        <f>SUM(G22:G30)</f>
        <v>1430568032</v>
      </c>
      <c r="H31" s="81">
        <f>SUM(H22:H30)</f>
        <v>214586903</v>
      </c>
      <c r="I31" s="82">
        <f t="shared" si="1"/>
        <v>1645154935</v>
      </c>
      <c r="J31" s="80">
        <f>SUM(J22:J30)</f>
        <v>147884200</v>
      </c>
      <c r="K31" s="81">
        <f>SUM(K22:K30)</f>
        <v>11368451</v>
      </c>
      <c r="L31" s="81">
        <f t="shared" si="2"/>
        <v>159252651</v>
      </c>
      <c r="M31" s="96">
        <f t="shared" si="3"/>
        <v>9.6801004946078226E-2</v>
      </c>
      <c r="N31" s="80">
        <f>SUM(N22:N30)</f>
        <v>199312312</v>
      </c>
      <c r="O31" s="81">
        <f>SUM(O22:O30)</f>
        <v>32073763</v>
      </c>
      <c r="P31" s="81">
        <f t="shared" si="4"/>
        <v>231386075</v>
      </c>
      <c r="Q31" s="96">
        <f t="shared" si="5"/>
        <v>0.14064698106990148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347196512</v>
      </c>
      <c r="AA31" s="81">
        <f t="shared" si="11"/>
        <v>43442214</v>
      </c>
      <c r="AB31" s="81">
        <f t="shared" si="12"/>
        <v>390638726</v>
      </c>
      <c r="AC31" s="96">
        <f t="shared" si="13"/>
        <v>0.23744798601597972</v>
      </c>
      <c r="AD31" s="80">
        <f>SUM(AD22:AD30)</f>
        <v>208922438</v>
      </c>
      <c r="AE31" s="81">
        <f>SUM(AE22:AE30)</f>
        <v>17918230</v>
      </c>
      <c r="AF31" s="81">
        <f t="shared" si="14"/>
        <v>226840668</v>
      </c>
      <c r="AG31" s="81">
        <f>SUM(AG22:AG30)</f>
        <v>1602861493</v>
      </c>
      <c r="AH31" s="81">
        <f>SUM(AH22:AH30)</f>
        <v>1684040202</v>
      </c>
      <c r="AI31" s="82">
        <f>SUM(AI22:AI30)</f>
        <v>430517797</v>
      </c>
      <c r="AJ31" s="116">
        <f t="shared" si="15"/>
        <v>0.26859326203801942</v>
      </c>
      <c r="AK31" s="117">
        <f t="shared" si="16"/>
        <v>2.0037884035855491E-2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360920388</v>
      </c>
      <c r="E32" s="78">
        <v>37909686</v>
      </c>
      <c r="F32" s="79">
        <f t="shared" si="0"/>
        <v>398830074</v>
      </c>
      <c r="G32" s="77">
        <v>360920388</v>
      </c>
      <c r="H32" s="78">
        <v>37909686</v>
      </c>
      <c r="I32" s="79">
        <f t="shared" si="1"/>
        <v>398830074</v>
      </c>
      <c r="J32" s="77">
        <v>39481163</v>
      </c>
      <c r="K32" s="78">
        <v>5236577</v>
      </c>
      <c r="L32" s="78">
        <f t="shared" si="2"/>
        <v>44717740</v>
      </c>
      <c r="M32" s="95">
        <f t="shared" si="3"/>
        <v>0.112122286946696</v>
      </c>
      <c r="N32" s="77">
        <v>62094034</v>
      </c>
      <c r="O32" s="78">
        <v>4280394</v>
      </c>
      <c r="P32" s="78">
        <f t="shared" si="4"/>
        <v>66374428</v>
      </c>
      <c r="Q32" s="95">
        <f t="shared" si="5"/>
        <v>0.16642282597776215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101575197</v>
      </c>
      <c r="AA32" s="78">
        <f t="shared" si="11"/>
        <v>9516971</v>
      </c>
      <c r="AB32" s="78">
        <f t="shared" si="12"/>
        <v>111092168</v>
      </c>
      <c r="AC32" s="95">
        <f t="shared" si="13"/>
        <v>0.27854511292445816</v>
      </c>
      <c r="AD32" s="77">
        <v>43546748</v>
      </c>
      <c r="AE32" s="78">
        <v>71228</v>
      </c>
      <c r="AF32" s="78">
        <f t="shared" si="14"/>
        <v>43617976</v>
      </c>
      <c r="AG32" s="78">
        <v>329030427</v>
      </c>
      <c r="AH32" s="78">
        <v>319205685</v>
      </c>
      <c r="AI32" s="79">
        <v>80745530</v>
      </c>
      <c r="AJ32" s="114">
        <f t="shared" si="15"/>
        <v>0.24540444704829684</v>
      </c>
      <c r="AK32" s="115">
        <f t="shared" si="16"/>
        <v>0.52172186990061165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70433937</v>
      </c>
      <c r="E33" s="78">
        <v>21331000</v>
      </c>
      <c r="F33" s="79">
        <f t="shared" si="0"/>
        <v>91764937</v>
      </c>
      <c r="G33" s="77">
        <v>70433937</v>
      </c>
      <c r="H33" s="78">
        <v>21331000</v>
      </c>
      <c r="I33" s="79">
        <f t="shared" si="1"/>
        <v>91764937</v>
      </c>
      <c r="J33" s="77">
        <v>10799688</v>
      </c>
      <c r="K33" s="78">
        <v>5651212</v>
      </c>
      <c r="L33" s="78">
        <f t="shared" si="2"/>
        <v>16450900</v>
      </c>
      <c r="M33" s="95">
        <f t="shared" si="3"/>
        <v>0.17927217669206269</v>
      </c>
      <c r="N33" s="77">
        <v>11019107</v>
      </c>
      <c r="O33" s="78">
        <v>2819337</v>
      </c>
      <c r="P33" s="78">
        <f t="shared" si="4"/>
        <v>13838444</v>
      </c>
      <c r="Q33" s="95">
        <f t="shared" si="5"/>
        <v>0.15080317659892253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21818795</v>
      </c>
      <c r="AA33" s="78">
        <f t="shared" si="11"/>
        <v>8470549</v>
      </c>
      <c r="AB33" s="78">
        <f t="shared" si="12"/>
        <v>30289344</v>
      </c>
      <c r="AC33" s="95">
        <f t="shared" si="13"/>
        <v>0.3300753532909852</v>
      </c>
      <c r="AD33" s="77">
        <v>10550649</v>
      </c>
      <c r="AE33" s="78">
        <v>1800785</v>
      </c>
      <c r="AF33" s="78">
        <f t="shared" si="14"/>
        <v>12351434</v>
      </c>
      <c r="AG33" s="78">
        <v>89614384</v>
      </c>
      <c r="AH33" s="78">
        <v>93017500</v>
      </c>
      <c r="AI33" s="79">
        <v>18397340</v>
      </c>
      <c r="AJ33" s="114">
        <f t="shared" si="15"/>
        <v>0.20529449825822604</v>
      </c>
      <c r="AK33" s="115">
        <f t="shared" si="16"/>
        <v>0.1203916889326373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246141066</v>
      </c>
      <c r="E34" s="78">
        <v>40406014</v>
      </c>
      <c r="F34" s="79">
        <f t="shared" si="0"/>
        <v>286547080</v>
      </c>
      <c r="G34" s="77">
        <v>246141066</v>
      </c>
      <c r="H34" s="78">
        <v>40406014</v>
      </c>
      <c r="I34" s="79">
        <f t="shared" si="1"/>
        <v>286547080</v>
      </c>
      <c r="J34" s="77">
        <v>23382875</v>
      </c>
      <c r="K34" s="78">
        <v>0</v>
      </c>
      <c r="L34" s="78">
        <f t="shared" si="2"/>
        <v>23382875</v>
      </c>
      <c r="M34" s="95">
        <f t="shared" si="3"/>
        <v>8.1602210010306153E-2</v>
      </c>
      <c r="N34" s="77">
        <v>56862103</v>
      </c>
      <c r="O34" s="78">
        <v>4866980</v>
      </c>
      <c r="P34" s="78">
        <f t="shared" si="4"/>
        <v>61729083</v>
      </c>
      <c r="Q34" s="95">
        <f t="shared" si="5"/>
        <v>0.21542387729094989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80244978</v>
      </c>
      <c r="AA34" s="78">
        <f t="shared" si="11"/>
        <v>4866980</v>
      </c>
      <c r="AB34" s="78">
        <f t="shared" si="12"/>
        <v>85111958</v>
      </c>
      <c r="AC34" s="95">
        <f t="shared" si="13"/>
        <v>0.29702608730125607</v>
      </c>
      <c r="AD34" s="77">
        <v>37992550</v>
      </c>
      <c r="AE34" s="78">
        <v>8089733</v>
      </c>
      <c r="AF34" s="78">
        <f t="shared" si="14"/>
        <v>46082283</v>
      </c>
      <c r="AG34" s="78">
        <v>327813517</v>
      </c>
      <c r="AH34" s="78">
        <v>291799778</v>
      </c>
      <c r="AI34" s="79">
        <v>86162044</v>
      </c>
      <c r="AJ34" s="114">
        <f t="shared" si="15"/>
        <v>0.26283859429750117</v>
      </c>
      <c r="AK34" s="115">
        <f t="shared" si="16"/>
        <v>0.3395404693816928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132898303</v>
      </c>
      <c r="E35" s="78">
        <v>24332000</v>
      </c>
      <c r="F35" s="79">
        <f t="shared" si="0"/>
        <v>157230303</v>
      </c>
      <c r="G35" s="77">
        <v>132898303</v>
      </c>
      <c r="H35" s="78">
        <v>24332000</v>
      </c>
      <c r="I35" s="79">
        <f t="shared" si="1"/>
        <v>157230303</v>
      </c>
      <c r="J35" s="77">
        <v>17565567</v>
      </c>
      <c r="K35" s="78">
        <v>15350563</v>
      </c>
      <c r="L35" s="78">
        <f t="shared" si="2"/>
        <v>32916130</v>
      </c>
      <c r="M35" s="95">
        <f t="shared" si="3"/>
        <v>0.20934978418250583</v>
      </c>
      <c r="N35" s="77">
        <v>15148856</v>
      </c>
      <c r="O35" s="78">
        <v>40253562</v>
      </c>
      <c r="P35" s="78">
        <f t="shared" si="4"/>
        <v>55402418</v>
      </c>
      <c r="Q35" s="95">
        <f t="shared" si="5"/>
        <v>0.35236476011879209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32714423</v>
      </c>
      <c r="AA35" s="78">
        <f t="shared" si="11"/>
        <v>55604125</v>
      </c>
      <c r="AB35" s="78">
        <f t="shared" si="12"/>
        <v>88318548</v>
      </c>
      <c r="AC35" s="95">
        <f t="shared" si="13"/>
        <v>0.56171454430129797</v>
      </c>
      <c r="AD35" s="77">
        <v>11514029</v>
      </c>
      <c r="AE35" s="78">
        <v>11060905</v>
      </c>
      <c r="AF35" s="78">
        <f t="shared" si="14"/>
        <v>22574934</v>
      </c>
      <c r="AG35" s="78">
        <v>149823461</v>
      </c>
      <c r="AH35" s="78">
        <v>217200771</v>
      </c>
      <c r="AI35" s="79">
        <v>40489451</v>
      </c>
      <c r="AJ35" s="114">
        <f t="shared" si="15"/>
        <v>0.27024773509937805</v>
      </c>
      <c r="AK35" s="115">
        <f t="shared" si="16"/>
        <v>1.4541563665258113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965116818</v>
      </c>
      <c r="E36" s="78">
        <v>125753559</v>
      </c>
      <c r="F36" s="79">
        <f t="shared" si="0"/>
        <v>1090870377</v>
      </c>
      <c r="G36" s="77">
        <v>965116818</v>
      </c>
      <c r="H36" s="78">
        <v>125753559</v>
      </c>
      <c r="I36" s="79">
        <f t="shared" si="1"/>
        <v>1090870377</v>
      </c>
      <c r="J36" s="77">
        <v>194135374</v>
      </c>
      <c r="K36" s="78">
        <v>11869211</v>
      </c>
      <c r="L36" s="78">
        <f t="shared" si="2"/>
        <v>206004585</v>
      </c>
      <c r="M36" s="95">
        <f t="shared" si="3"/>
        <v>0.18884423790710378</v>
      </c>
      <c r="N36" s="77">
        <v>181218591</v>
      </c>
      <c r="O36" s="78">
        <v>30582593</v>
      </c>
      <c r="P36" s="78">
        <f t="shared" si="4"/>
        <v>211801184</v>
      </c>
      <c r="Q36" s="95">
        <f t="shared" si="5"/>
        <v>0.19415797556303063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375353965</v>
      </c>
      <c r="AA36" s="78">
        <f t="shared" si="11"/>
        <v>42451804</v>
      </c>
      <c r="AB36" s="78">
        <f t="shared" si="12"/>
        <v>417805769</v>
      </c>
      <c r="AC36" s="95">
        <f t="shared" si="13"/>
        <v>0.38300221347013441</v>
      </c>
      <c r="AD36" s="77">
        <v>192643587</v>
      </c>
      <c r="AE36" s="78">
        <v>38057551</v>
      </c>
      <c r="AF36" s="78">
        <f t="shared" si="14"/>
        <v>230701138</v>
      </c>
      <c r="AG36" s="78">
        <v>1060491893</v>
      </c>
      <c r="AH36" s="78">
        <v>1047543027</v>
      </c>
      <c r="AI36" s="79">
        <v>365842931</v>
      </c>
      <c r="AJ36" s="114">
        <f t="shared" si="15"/>
        <v>0.34497475503096564</v>
      </c>
      <c r="AK36" s="115">
        <f t="shared" si="16"/>
        <v>-8.1923973864402866E-2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89871989</v>
      </c>
      <c r="E37" s="78">
        <v>2740000</v>
      </c>
      <c r="F37" s="79">
        <f t="shared" si="0"/>
        <v>92611989</v>
      </c>
      <c r="G37" s="77">
        <v>89871989</v>
      </c>
      <c r="H37" s="78">
        <v>2740000</v>
      </c>
      <c r="I37" s="79">
        <f t="shared" si="1"/>
        <v>92611989</v>
      </c>
      <c r="J37" s="77">
        <v>6976118</v>
      </c>
      <c r="K37" s="78">
        <v>727167</v>
      </c>
      <c r="L37" s="78">
        <f t="shared" si="2"/>
        <v>7703285</v>
      </c>
      <c r="M37" s="95">
        <f t="shared" si="3"/>
        <v>8.3178053761484377E-2</v>
      </c>
      <c r="N37" s="77">
        <v>22972707</v>
      </c>
      <c r="O37" s="78">
        <v>342356</v>
      </c>
      <c r="P37" s="78">
        <f t="shared" si="4"/>
        <v>23315063</v>
      </c>
      <c r="Q37" s="95">
        <f t="shared" si="5"/>
        <v>0.25174994351973157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29948825</v>
      </c>
      <c r="AA37" s="78">
        <f t="shared" si="11"/>
        <v>1069523</v>
      </c>
      <c r="AB37" s="78">
        <f t="shared" si="12"/>
        <v>31018348</v>
      </c>
      <c r="AC37" s="95">
        <f t="shared" si="13"/>
        <v>0.33492799728121592</v>
      </c>
      <c r="AD37" s="77">
        <v>17199452</v>
      </c>
      <c r="AE37" s="78">
        <v>35639</v>
      </c>
      <c r="AF37" s="78">
        <f t="shared" si="14"/>
        <v>17235091</v>
      </c>
      <c r="AG37" s="78">
        <v>87750358</v>
      </c>
      <c r="AH37" s="78">
        <v>88259051</v>
      </c>
      <c r="AI37" s="79">
        <v>36116778</v>
      </c>
      <c r="AJ37" s="114">
        <f t="shared" si="15"/>
        <v>0.41158553450004159</v>
      </c>
      <c r="AK37" s="115">
        <f t="shared" si="16"/>
        <v>0.35276703789959685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1865382501</v>
      </c>
      <c r="E38" s="81">
        <f>SUM(E32:E37)</f>
        <v>252472259</v>
      </c>
      <c r="F38" s="82">
        <f t="shared" si="0"/>
        <v>2117854760</v>
      </c>
      <c r="G38" s="80">
        <f>SUM(G32:G37)</f>
        <v>1865382501</v>
      </c>
      <c r="H38" s="81">
        <f>SUM(H32:H37)</f>
        <v>252472259</v>
      </c>
      <c r="I38" s="82">
        <f t="shared" si="1"/>
        <v>2117854760</v>
      </c>
      <c r="J38" s="80">
        <f>SUM(J32:J37)</f>
        <v>292340785</v>
      </c>
      <c r="K38" s="81">
        <f>SUM(K32:K37)</f>
        <v>38834730</v>
      </c>
      <c r="L38" s="81">
        <f t="shared" si="2"/>
        <v>331175515</v>
      </c>
      <c r="M38" s="96">
        <f t="shared" si="3"/>
        <v>0.15637310039145461</v>
      </c>
      <c r="N38" s="80">
        <f>SUM(N32:N37)</f>
        <v>349315398</v>
      </c>
      <c r="O38" s="81">
        <f>SUM(O32:O37)</f>
        <v>83145222</v>
      </c>
      <c r="P38" s="81">
        <f t="shared" si="4"/>
        <v>432460620</v>
      </c>
      <c r="Q38" s="96">
        <f t="shared" si="5"/>
        <v>0.20419748708358074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641656183</v>
      </c>
      <c r="AA38" s="81">
        <f t="shared" si="11"/>
        <v>121979952</v>
      </c>
      <c r="AB38" s="81">
        <f t="shared" si="12"/>
        <v>763636135</v>
      </c>
      <c r="AC38" s="96">
        <f t="shared" si="13"/>
        <v>0.36057058747503534</v>
      </c>
      <c r="AD38" s="80">
        <f>SUM(AD32:AD37)</f>
        <v>313447015</v>
      </c>
      <c r="AE38" s="81">
        <f>SUM(AE32:AE37)</f>
        <v>59115841</v>
      </c>
      <c r="AF38" s="81">
        <f t="shared" si="14"/>
        <v>372562856</v>
      </c>
      <c r="AG38" s="81">
        <f>SUM(AG32:AG37)</f>
        <v>2044524040</v>
      </c>
      <c r="AH38" s="81">
        <f>SUM(AH32:AH37)</f>
        <v>2057025812</v>
      </c>
      <c r="AI38" s="82">
        <f>SUM(AI32:AI37)</f>
        <v>627754074</v>
      </c>
      <c r="AJ38" s="116">
        <f t="shared" si="15"/>
        <v>0.30704166921901294</v>
      </c>
      <c r="AK38" s="117">
        <f t="shared" si="16"/>
        <v>0.16077223758452175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2691252382</v>
      </c>
      <c r="E39" s="78">
        <v>249473000</v>
      </c>
      <c r="F39" s="79">
        <f t="shared" si="0"/>
        <v>2940725382</v>
      </c>
      <c r="G39" s="77">
        <v>2691252382</v>
      </c>
      <c r="H39" s="78">
        <v>249473000</v>
      </c>
      <c r="I39" s="79">
        <f t="shared" si="1"/>
        <v>2940725382</v>
      </c>
      <c r="J39" s="77">
        <v>572678348</v>
      </c>
      <c r="K39" s="78">
        <v>10202884</v>
      </c>
      <c r="L39" s="78">
        <f t="shared" si="2"/>
        <v>582881232</v>
      </c>
      <c r="M39" s="95">
        <f t="shared" si="3"/>
        <v>0.19821001837430327</v>
      </c>
      <c r="N39" s="77">
        <v>757490384</v>
      </c>
      <c r="O39" s="78">
        <v>28739995</v>
      </c>
      <c r="P39" s="78">
        <f t="shared" si="4"/>
        <v>786230379</v>
      </c>
      <c r="Q39" s="95">
        <f t="shared" si="5"/>
        <v>0.26735933379310695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1330168732</v>
      </c>
      <c r="AA39" s="78">
        <f t="shared" si="11"/>
        <v>38942879</v>
      </c>
      <c r="AB39" s="78">
        <f t="shared" si="12"/>
        <v>1369111611</v>
      </c>
      <c r="AC39" s="95">
        <f t="shared" si="13"/>
        <v>0.46556935216741024</v>
      </c>
      <c r="AD39" s="77">
        <v>553286515</v>
      </c>
      <c r="AE39" s="78">
        <v>20351952</v>
      </c>
      <c r="AF39" s="78">
        <f t="shared" si="14"/>
        <v>573638467</v>
      </c>
      <c r="AG39" s="78">
        <v>2655170668</v>
      </c>
      <c r="AH39" s="78">
        <v>2887097587</v>
      </c>
      <c r="AI39" s="79">
        <v>1099284322</v>
      </c>
      <c r="AJ39" s="114">
        <f t="shared" si="15"/>
        <v>0.41401644543928051</v>
      </c>
      <c r="AK39" s="115">
        <f t="shared" si="16"/>
        <v>0.37060260814064261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253748231</v>
      </c>
      <c r="E40" s="78">
        <v>50257796</v>
      </c>
      <c r="F40" s="79">
        <f t="shared" si="0"/>
        <v>304006027</v>
      </c>
      <c r="G40" s="77">
        <v>253748231</v>
      </c>
      <c r="H40" s="78">
        <v>50257796</v>
      </c>
      <c r="I40" s="79">
        <f t="shared" si="1"/>
        <v>304006027</v>
      </c>
      <c r="J40" s="77">
        <v>54205728</v>
      </c>
      <c r="K40" s="78">
        <v>5059442</v>
      </c>
      <c r="L40" s="78">
        <f t="shared" si="2"/>
        <v>59265170</v>
      </c>
      <c r="M40" s="95">
        <f t="shared" si="3"/>
        <v>0.19494735214575204</v>
      </c>
      <c r="N40" s="77">
        <v>40473481</v>
      </c>
      <c r="O40" s="78">
        <v>626439</v>
      </c>
      <c r="P40" s="78">
        <f t="shared" si="4"/>
        <v>41099920</v>
      </c>
      <c r="Q40" s="95">
        <f t="shared" si="5"/>
        <v>0.13519442494473966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94679209</v>
      </c>
      <c r="AA40" s="78">
        <f t="shared" si="11"/>
        <v>5685881</v>
      </c>
      <c r="AB40" s="78">
        <f t="shared" si="12"/>
        <v>100365090</v>
      </c>
      <c r="AC40" s="95">
        <f t="shared" si="13"/>
        <v>0.33014177709049169</v>
      </c>
      <c r="AD40" s="77">
        <v>41085076</v>
      </c>
      <c r="AE40" s="78">
        <v>5905476</v>
      </c>
      <c r="AF40" s="78">
        <f t="shared" si="14"/>
        <v>46990552</v>
      </c>
      <c r="AG40" s="78">
        <v>306022081</v>
      </c>
      <c r="AH40" s="78">
        <v>305565312</v>
      </c>
      <c r="AI40" s="79">
        <v>60364565</v>
      </c>
      <c r="AJ40" s="114">
        <f t="shared" si="15"/>
        <v>0.19725558627254744</v>
      </c>
      <c r="AK40" s="115">
        <f t="shared" si="16"/>
        <v>-0.12535779532872904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177673719</v>
      </c>
      <c r="E41" s="78">
        <v>55257000</v>
      </c>
      <c r="F41" s="79">
        <f t="shared" si="0"/>
        <v>232930719</v>
      </c>
      <c r="G41" s="77">
        <v>177673719</v>
      </c>
      <c r="H41" s="78">
        <v>55257000</v>
      </c>
      <c r="I41" s="79">
        <f t="shared" si="1"/>
        <v>232930719</v>
      </c>
      <c r="J41" s="77">
        <v>26007397</v>
      </c>
      <c r="K41" s="78">
        <v>5002266</v>
      </c>
      <c r="L41" s="78">
        <f t="shared" si="2"/>
        <v>31009663</v>
      </c>
      <c r="M41" s="95">
        <f t="shared" si="3"/>
        <v>0.13312826720807056</v>
      </c>
      <c r="N41" s="77">
        <v>56165988</v>
      </c>
      <c r="O41" s="78">
        <v>18336262</v>
      </c>
      <c r="P41" s="78">
        <f t="shared" si="4"/>
        <v>74502250</v>
      </c>
      <c r="Q41" s="95">
        <f t="shared" si="5"/>
        <v>0.31984725037490652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82173385</v>
      </c>
      <c r="AA41" s="78">
        <f t="shared" si="11"/>
        <v>23338528</v>
      </c>
      <c r="AB41" s="78">
        <f t="shared" si="12"/>
        <v>105511913</v>
      </c>
      <c r="AC41" s="95">
        <f t="shared" si="13"/>
        <v>0.45297551758297711</v>
      </c>
      <c r="AD41" s="77">
        <v>51324374</v>
      </c>
      <c r="AE41" s="78">
        <v>4315224</v>
      </c>
      <c r="AF41" s="78">
        <f t="shared" si="14"/>
        <v>55639598</v>
      </c>
      <c r="AG41" s="78">
        <v>205925394</v>
      </c>
      <c r="AH41" s="78">
        <v>209663761</v>
      </c>
      <c r="AI41" s="79">
        <v>79758409</v>
      </c>
      <c r="AJ41" s="114">
        <f t="shared" si="15"/>
        <v>0.38731701540413221</v>
      </c>
      <c r="AK41" s="115">
        <f t="shared" si="16"/>
        <v>0.33901488648426259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505933961</v>
      </c>
      <c r="E42" s="78">
        <v>80253134</v>
      </c>
      <c r="F42" s="79">
        <f t="shared" si="0"/>
        <v>586187095</v>
      </c>
      <c r="G42" s="77">
        <v>505933961</v>
      </c>
      <c r="H42" s="78">
        <v>80253134</v>
      </c>
      <c r="I42" s="79">
        <f t="shared" si="1"/>
        <v>586187095</v>
      </c>
      <c r="J42" s="77">
        <v>61577252</v>
      </c>
      <c r="K42" s="78">
        <v>5043511</v>
      </c>
      <c r="L42" s="78">
        <f t="shared" si="2"/>
        <v>66620763</v>
      </c>
      <c r="M42" s="95">
        <f t="shared" si="3"/>
        <v>0.11365102297245216</v>
      </c>
      <c r="N42" s="77">
        <v>97648945</v>
      </c>
      <c r="O42" s="78">
        <v>20132211</v>
      </c>
      <c r="P42" s="78">
        <f t="shared" si="4"/>
        <v>117781156</v>
      </c>
      <c r="Q42" s="95">
        <f t="shared" si="5"/>
        <v>0.20092758268586586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159226197</v>
      </c>
      <c r="AA42" s="78">
        <f t="shared" si="11"/>
        <v>25175722</v>
      </c>
      <c r="AB42" s="78">
        <f t="shared" si="12"/>
        <v>184401919</v>
      </c>
      <c r="AC42" s="95">
        <f t="shared" si="13"/>
        <v>0.31457860565831802</v>
      </c>
      <c r="AD42" s="77">
        <v>152712340</v>
      </c>
      <c r="AE42" s="78">
        <v>24797743</v>
      </c>
      <c r="AF42" s="78">
        <f t="shared" si="14"/>
        <v>177510083</v>
      </c>
      <c r="AG42" s="78">
        <v>507726420</v>
      </c>
      <c r="AH42" s="78">
        <v>649225438</v>
      </c>
      <c r="AI42" s="79">
        <v>241209268</v>
      </c>
      <c r="AJ42" s="114">
        <f t="shared" si="15"/>
        <v>0.47507724337055379</v>
      </c>
      <c r="AK42" s="115">
        <f t="shared" si="16"/>
        <v>-0.33648188311646499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180567444</v>
      </c>
      <c r="E43" s="78">
        <v>7565400</v>
      </c>
      <c r="F43" s="79">
        <f t="shared" si="0"/>
        <v>188132844</v>
      </c>
      <c r="G43" s="77">
        <v>180567444</v>
      </c>
      <c r="H43" s="78">
        <v>7565400</v>
      </c>
      <c r="I43" s="79">
        <f t="shared" si="1"/>
        <v>188132844</v>
      </c>
      <c r="J43" s="77">
        <v>26454305</v>
      </c>
      <c r="K43" s="78">
        <v>1051827</v>
      </c>
      <c r="L43" s="78">
        <f t="shared" si="2"/>
        <v>27506132</v>
      </c>
      <c r="M43" s="95">
        <f t="shared" si="3"/>
        <v>0.14620590118756724</v>
      </c>
      <c r="N43" s="77">
        <v>41186583</v>
      </c>
      <c r="O43" s="78">
        <v>63558</v>
      </c>
      <c r="P43" s="78">
        <f t="shared" si="4"/>
        <v>41250141</v>
      </c>
      <c r="Q43" s="95">
        <f t="shared" si="5"/>
        <v>0.21926071026704938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67640888</v>
      </c>
      <c r="AA43" s="78">
        <f t="shared" si="11"/>
        <v>1115385</v>
      </c>
      <c r="AB43" s="78">
        <f t="shared" si="12"/>
        <v>68756273</v>
      </c>
      <c r="AC43" s="95">
        <f t="shared" si="13"/>
        <v>0.36546661145461662</v>
      </c>
      <c r="AD43" s="77">
        <v>38019740</v>
      </c>
      <c r="AE43" s="78">
        <v>652395</v>
      </c>
      <c r="AF43" s="78">
        <f t="shared" si="14"/>
        <v>38672135</v>
      </c>
      <c r="AG43" s="78">
        <v>179558917</v>
      </c>
      <c r="AH43" s="78">
        <v>188407318</v>
      </c>
      <c r="AI43" s="79">
        <v>67541713</v>
      </c>
      <c r="AJ43" s="114">
        <f t="shared" si="15"/>
        <v>0.3761534883839826</v>
      </c>
      <c r="AK43" s="115">
        <f t="shared" si="16"/>
        <v>6.6663141303163087E-2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3809175737</v>
      </c>
      <c r="E44" s="81">
        <f>SUM(E39:E43)</f>
        <v>442806330</v>
      </c>
      <c r="F44" s="82">
        <f t="shared" si="0"/>
        <v>4251982067</v>
      </c>
      <c r="G44" s="80">
        <f>SUM(G39:G43)</f>
        <v>3809175737</v>
      </c>
      <c r="H44" s="81">
        <f>SUM(H39:H43)</f>
        <v>442806330</v>
      </c>
      <c r="I44" s="82">
        <f t="shared" si="1"/>
        <v>4251982067</v>
      </c>
      <c r="J44" s="80">
        <f>SUM(J39:J43)</f>
        <v>740923030</v>
      </c>
      <c r="K44" s="81">
        <f>SUM(K39:K43)</f>
        <v>26359930</v>
      </c>
      <c r="L44" s="81">
        <f t="shared" si="2"/>
        <v>767282960</v>
      </c>
      <c r="M44" s="96">
        <f t="shared" si="3"/>
        <v>0.18045300942234666</v>
      </c>
      <c r="N44" s="80">
        <f>SUM(N39:N43)</f>
        <v>992965381</v>
      </c>
      <c r="O44" s="81">
        <f>SUM(O39:O43)</f>
        <v>67898465</v>
      </c>
      <c r="P44" s="81">
        <f t="shared" si="4"/>
        <v>1060863846</v>
      </c>
      <c r="Q44" s="96">
        <f t="shared" si="5"/>
        <v>0.24949866421908407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1733888411</v>
      </c>
      <c r="AA44" s="81">
        <f t="shared" si="11"/>
        <v>94258395</v>
      </c>
      <c r="AB44" s="81">
        <f t="shared" si="12"/>
        <v>1828146806</v>
      </c>
      <c r="AC44" s="96">
        <f t="shared" si="13"/>
        <v>0.42995167364143072</v>
      </c>
      <c r="AD44" s="80">
        <f>SUM(AD39:AD43)</f>
        <v>836428045</v>
      </c>
      <c r="AE44" s="81">
        <f>SUM(AE39:AE43)</f>
        <v>56022790</v>
      </c>
      <c r="AF44" s="81">
        <f t="shared" si="14"/>
        <v>892450835</v>
      </c>
      <c r="AG44" s="81">
        <f>SUM(AG39:AG43)</f>
        <v>3854403480</v>
      </c>
      <c r="AH44" s="81">
        <f>SUM(AH39:AH43)</f>
        <v>4239959416</v>
      </c>
      <c r="AI44" s="82">
        <f>SUM(AI39:AI43)</f>
        <v>1548158277</v>
      </c>
      <c r="AJ44" s="116">
        <f t="shared" si="15"/>
        <v>0.40165963035089414</v>
      </c>
      <c r="AK44" s="117">
        <f t="shared" si="16"/>
        <v>0.18870844689164312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10146112225</v>
      </c>
      <c r="E45" s="84">
        <f>SUM(E9:E12,E14:E20,E22:E30,E32:E37,E39:E43)</f>
        <v>1549909747</v>
      </c>
      <c r="F45" s="85">
        <f t="shared" si="0"/>
        <v>11696021972</v>
      </c>
      <c r="G45" s="83">
        <f>SUM(G9:G12,G14:G20,G22:G30,G32:G37,G39:G43)</f>
        <v>10146112225</v>
      </c>
      <c r="H45" s="84">
        <f>SUM(H9:H12,H14:H20,H22:H30,H32:H37,H39:H43)</f>
        <v>1549909747</v>
      </c>
      <c r="I45" s="85">
        <f t="shared" si="1"/>
        <v>11696021972</v>
      </c>
      <c r="J45" s="83">
        <f>SUM(J9:J12,J14:J20,J22:J30,J32:J37,J39:J43)</f>
        <v>1694245182</v>
      </c>
      <c r="K45" s="84">
        <f>SUM(K9:K12,K14:K20,K22:K30,K32:K37,K39:K43)</f>
        <v>168711899</v>
      </c>
      <c r="L45" s="84">
        <f t="shared" si="2"/>
        <v>1862957081</v>
      </c>
      <c r="M45" s="97">
        <f t="shared" si="3"/>
        <v>0.15928125694871942</v>
      </c>
      <c r="N45" s="83">
        <f>SUM(N9:N12,N14:N20,N22:N30,N32:N37,N39:N43)</f>
        <v>2156151138</v>
      </c>
      <c r="O45" s="84">
        <f>SUM(O9:O12,O14:O20,O22:O30,O32:O37,O39:O43)</f>
        <v>333152048</v>
      </c>
      <c r="P45" s="84">
        <f t="shared" si="4"/>
        <v>2489303186</v>
      </c>
      <c r="Q45" s="97">
        <f t="shared" si="5"/>
        <v>0.21283331990648896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3850396320</v>
      </c>
      <c r="AA45" s="84">
        <f t="shared" si="11"/>
        <v>501863947</v>
      </c>
      <c r="AB45" s="84">
        <f t="shared" si="12"/>
        <v>4352260267</v>
      </c>
      <c r="AC45" s="97">
        <f t="shared" si="13"/>
        <v>0.37211457685520838</v>
      </c>
      <c r="AD45" s="83">
        <f>SUM(AD9:AD12,AD14:AD20,AD22:AD30,AD32:AD37,AD39:AD43)</f>
        <v>1903790277</v>
      </c>
      <c r="AE45" s="84">
        <f>SUM(AE9:AE12,AE14:AE20,AE22:AE30,AE32:AE37,AE39:AE43)</f>
        <v>248997445</v>
      </c>
      <c r="AF45" s="84">
        <f t="shared" si="14"/>
        <v>2152787722</v>
      </c>
      <c r="AG45" s="84">
        <f>SUM(AG9:AG12,AG14:AG20,AG22:AG30,AG32:AG37,AG39:AG43)</f>
        <v>10649786102</v>
      </c>
      <c r="AH45" s="84">
        <f>SUM(AH9:AH12,AH14:AH20,AH22:AH30,AH32:AH37,AH39:AH43)</f>
        <v>11411836474</v>
      </c>
      <c r="AI45" s="85">
        <f>SUM(AI9:AI12,AI14:AI20,AI22:AI30,AI32:AI37,AI39:AI43)</f>
        <v>3842162670</v>
      </c>
      <c r="AJ45" s="118">
        <f t="shared" si="15"/>
        <v>0.36077369378136642</v>
      </c>
      <c r="AK45" s="119">
        <f t="shared" si="16"/>
        <v>0.1563161386331986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562149168</v>
      </c>
      <c r="E9" s="78">
        <v>190134137</v>
      </c>
      <c r="F9" s="79">
        <f>$D9       +$E9</f>
        <v>752283305</v>
      </c>
      <c r="G9" s="77">
        <v>562149168</v>
      </c>
      <c r="H9" s="78">
        <v>190134137</v>
      </c>
      <c r="I9" s="79">
        <f>$G9       +$H9</f>
        <v>752283305</v>
      </c>
      <c r="J9" s="77">
        <v>146759336</v>
      </c>
      <c r="K9" s="78">
        <v>63691748</v>
      </c>
      <c r="L9" s="78">
        <f>$J9       +$K9</f>
        <v>210451084</v>
      </c>
      <c r="M9" s="95">
        <f>IF(($F9       =0),0,($L9       /$F9       ))</f>
        <v>0.27974977325862627</v>
      </c>
      <c r="N9" s="77">
        <v>85374090</v>
      </c>
      <c r="O9" s="78">
        <v>39542737</v>
      </c>
      <c r="P9" s="78">
        <f>$N9       +$O9</f>
        <v>124916827</v>
      </c>
      <c r="Q9" s="95">
        <f>IF(($F9       =0),0,($P9       /$F9       ))</f>
        <v>0.16605024486087724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232133426</v>
      </c>
      <c r="AA9" s="78">
        <f>$K9       +$O9</f>
        <v>103234485</v>
      </c>
      <c r="AB9" s="78">
        <f>$Z9       +$AA9</f>
        <v>335367911</v>
      </c>
      <c r="AC9" s="95">
        <f>IF(($F9       =0),0,($AB9       /$F9       ))</f>
        <v>0.44580001811950354</v>
      </c>
      <c r="AD9" s="77">
        <v>122878543</v>
      </c>
      <c r="AE9" s="78">
        <v>34022907</v>
      </c>
      <c r="AF9" s="78">
        <f>$AD9       +$AE9</f>
        <v>156901450</v>
      </c>
      <c r="AG9" s="78">
        <v>804107349</v>
      </c>
      <c r="AH9" s="78">
        <v>791717670</v>
      </c>
      <c r="AI9" s="79">
        <v>266025265</v>
      </c>
      <c r="AJ9" s="114">
        <f>IF(($AG9       =0),0,($AI9       /$AG9       ))</f>
        <v>0.33083302289281774</v>
      </c>
      <c r="AK9" s="115">
        <f>IF(($AF9       =0),0,(($P9       /$AF9       )-1))</f>
        <v>-0.20385167249888381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2551637031</v>
      </c>
      <c r="E10" s="78">
        <v>361808000</v>
      </c>
      <c r="F10" s="79">
        <f t="shared" ref="F10:F35" si="0">$D10      +$E10</f>
        <v>2913445031</v>
      </c>
      <c r="G10" s="77">
        <v>2551637031</v>
      </c>
      <c r="H10" s="78">
        <v>361808000</v>
      </c>
      <c r="I10" s="79">
        <f t="shared" ref="I10:I35" si="1">$G10      +$H10</f>
        <v>2913445031</v>
      </c>
      <c r="J10" s="77">
        <v>358630678</v>
      </c>
      <c r="K10" s="78">
        <v>67556883</v>
      </c>
      <c r="L10" s="78">
        <f t="shared" ref="L10:L35" si="2">$J10      +$K10</f>
        <v>426187561</v>
      </c>
      <c r="M10" s="95">
        <f t="shared" ref="M10:M35" si="3">IF(($F10      =0),0,($L10      /$F10      ))</f>
        <v>0.14628302798413087</v>
      </c>
      <c r="N10" s="77">
        <v>712656664</v>
      </c>
      <c r="O10" s="78">
        <v>94593617</v>
      </c>
      <c r="P10" s="78">
        <f t="shared" ref="P10:P35" si="4">$N10      +$O10</f>
        <v>807250281</v>
      </c>
      <c r="Q10" s="95">
        <f t="shared" ref="Q10:Q35" si="5">IF(($F10      =0),0,($P10      /$F10      ))</f>
        <v>0.27707757394102006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</f>
        <v>1071287342</v>
      </c>
      <c r="AA10" s="78">
        <f t="shared" ref="AA10:AA35" si="11">$K10      +$O10</f>
        <v>162150500</v>
      </c>
      <c r="AB10" s="78">
        <f t="shared" ref="AB10:AB35" si="12">$Z10      +$AA10</f>
        <v>1233437842</v>
      </c>
      <c r="AC10" s="95">
        <f t="shared" ref="AC10:AC35" si="13">IF(($F10      =0),0,($AB10      /$F10      ))</f>
        <v>0.4233606019251509</v>
      </c>
      <c r="AD10" s="77">
        <v>591120775</v>
      </c>
      <c r="AE10" s="78">
        <v>31495650</v>
      </c>
      <c r="AF10" s="78">
        <f t="shared" ref="AF10:AF35" si="14">$AD10      +$AE10</f>
        <v>622616425</v>
      </c>
      <c r="AG10" s="78">
        <v>2999210402</v>
      </c>
      <c r="AH10" s="78">
        <v>3089341313</v>
      </c>
      <c r="AI10" s="79">
        <v>1047231220</v>
      </c>
      <c r="AJ10" s="114">
        <f t="shared" ref="AJ10:AJ35" si="15">IF(($AG10      =0),0,($AI10      /$AG10      ))</f>
        <v>0.34916897437460942</v>
      </c>
      <c r="AK10" s="115">
        <f t="shared" ref="AK10:AK35" si="16">IF(($AF10      =0),0,(($P10      /$AF10      )-1))</f>
        <v>0.29654510961544256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7349868584</v>
      </c>
      <c r="E11" s="78">
        <v>614997558</v>
      </c>
      <c r="F11" s="79">
        <f t="shared" si="0"/>
        <v>7964866142</v>
      </c>
      <c r="G11" s="77">
        <v>7349868584</v>
      </c>
      <c r="H11" s="78">
        <v>614997558</v>
      </c>
      <c r="I11" s="79">
        <f t="shared" si="1"/>
        <v>7964866142</v>
      </c>
      <c r="J11" s="77">
        <v>625692822</v>
      </c>
      <c r="K11" s="78">
        <v>16926241</v>
      </c>
      <c r="L11" s="78">
        <f t="shared" si="2"/>
        <v>642619063</v>
      </c>
      <c r="M11" s="95">
        <f t="shared" si="3"/>
        <v>8.0681715366359763E-2</v>
      </c>
      <c r="N11" s="77">
        <v>1631502384</v>
      </c>
      <c r="O11" s="78">
        <v>104248051</v>
      </c>
      <c r="P11" s="78">
        <f t="shared" si="4"/>
        <v>1735750435</v>
      </c>
      <c r="Q11" s="95">
        <f t="shared" si="5"/>
        <v>0.217925876474824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2257195206</v>
      </c>
      <c r="AA11" s="78">
        <f t="shared" si="11"/>
        <v>121174292</v>
      </c>
      <c r="AB11" s="78">
        <f t="shared" si="12"/>
        <v>2378369498</v>
      </c>
      <c r="AC11" s="95">
        <f t="shared" si="13"/>
        <v>0.29860759184118374</v>
      </c>
      <c r="AD11" s="77">
        <v>1394362915</v>
      </c>
      <c r="AE11" s="78">
        <v>49417584</v>
      </c>
      <c r="AF11" s="78">
        <f t="shared" si="14"/>
        <v>1443780499</v>
      </c>
      <c r="AG11" s="78">
        <v>7136380882</v>
      </c>
      <c r="AH11" s="78">
        <v>7138395839</v>
      </c>
      <c r="AI11" s="79">
        <v>2661743202</v>
      </c>
      <c r="AJ11" s="114">
        <f t="shared" si="15"/>
        <v>0.37298222250352137</v>
      </c>
      <c r="AK11" s="115">
        <f t="shared" si="16"/>
        <v>0.20222598670796987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259553738</v>
      </c>
      <c r="E12" s="78">
        <v>56886349</v>
      </c>
      <c r="F12" s="79">
        <f t="shared" si="0"/>
        <v>316440087</v>
      </c>
      <c r="G12" s="77">
        <v>259553738</v>
      </c>
      <c r="H12" s="78">
        <v>56886349</v>
      </c>
      <c r="I12" s="79">
        <f t="shared" si="1"/>
        <v>316440087</v>
      </c>
      <c r="J12" s="77">
        <v>36253906</v>
      </c>
      <c r="K12" s="78">
        <v>11454442</v>
      </c>
      <c r="L12" s="78">
        <f t="shared" si="2"/>
        <v>47708348</v>
      </c>
      <c r="M12" s="95">
        <f t="shared" si="3"/>
        <v>0.15076581621594612</v>
      </c>
      <c r="N12" s="77">
        <v>31422240</v>
      </c>
      <c r="O12" s="78">
        <v>14384104</v>
      </c>
      <c r="P12" s="78">
        <f t="shared" si="4"/>
        <v>45806344</v>
      </c>
      <c r="Q12" s="95">
        <f t="shared" si="5"/>
        <v>0.14475518710118418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67676146</v>
      </c>
      <c r="AA12" s="78">
        <f t="shared" si="11"/>
        <v>25838546</v>
      </c>
      <c r="AB12" s="78">
        <f t="shared" si="12"/>
        <v>93514692</v>
      </c>
      <c r="AC12" s="95">
        <f t="shared" si="13"/>
        <v>0.29552100331713027</v>
      </c>
      <c r="AD12" s="77">
        <v>38098264</v>
      </c>
      <c r="AE12" s="78">
        <v>8510477</v>
      </c>
      <c r="AF12" s="78">
        <f t="shared" si="14"/>
        <v>46608741</v>
      </c>
      <c r="AG12" s="78">
        <v>312188192</v>
      </c>
      <c r="AH12" s="78">
        <v>332196017</v>
      </c>
      <c r="AI12" s="79">
        <v>89606012</v>
      </c>
      <c r="AJ12" s="114">
        <f t="shared" si="15"/>
        <v>0.28702562843888729</v>
      </c>
      <c r="AK12" s="115">
        <f t="shared" si="16"/>
        <v>-1.7215590526249103E-2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1212357874</v>
      </c>
      <c r="E13" s="78">
        <v>244590790</v>
      </c>
      <c r="F13" s="79">
        <f t="shared" si="0"/>
        <v>1456948664</v>
      </c>
      <c r="G13" s="77">
        <v>1212357874</v>
      </c>
      <c r="H13" s="78">
        <v>244590790</v>
      </c>
      <c r="I13" s="79">
        <f t="shared" si="1"/>
        <v>1456948664</v>
      </c>
      <c r="J13" s="77">
        <v>946807880</v>
      </c>
      <c r="K13" s="78">
        <v>36273454</v>
      </c>
      <c r="L13" s="78">
        <f t="shared" si="2"/>
        <v>983081334</v>
      </c>
      <c r="M13" s="95">
        <f t="shared" si="3"/>
        <v>0.67475358486618575</v>
      </c>
      <c r="N13" s="77">
        <v>270130690</v>
      </c>
      <c r="O13" s="78">
        <v>72154026</v>
      </c>
      <c r="P13" s="78">
        <f t="shared" si="4"/>
        <v>342284716</v>
      </c>
      <c r="Q13" s="95">
        <f t="shared" si="5"/>
        <v>0.23493258510582635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1216938570</v>
      </c>
      <c r="AA13" s="78">
        <f t="shared" si="11"/>
        <v>108427480</v>
      </c>
      <c r="AB13" s="78">
        <f t="shared" si="12"/>
        <v>1325366050</v>
      </c>
      <c r="AC13" s="95">
        <f t="shared" si="13"/>
        <v>0.90968616997201213</v>
      </c>
      <c r="AD13" s="77">
        <v>316641722</v>
      </c>
      <c r="AE13" s="78">
        <v>50583288</v>
      </c>
      <c r="AF13" s="78">
        <f t="shared" si="14"/>
        <v>367225010</v>
      </c>
      <c r="AG13" s="78">
        <v>1320590723</v>
      </c>
      <c r="AH13" s="78">
        <v>1314424033</v>
      </c>
      <c r="AI13" s="79">
        <v>573150619</v>
      </c>
      <c r="AJ13" s="114">
        <f t="shared" si="15"/>
        <v>0.43401078700444573</v>
      </c>
      <c r="AK13" s="115">
        <f t="shared" si="16"/>
        <v>-6.7915564901203207E-2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368318970</v>
      </c>
      <c r="E14" s="78">
        <v>41440000</v>
      </c>
      <c r="F14" s="79">
        <f t="shared" si="0"/>
        <v>409758970</v>
      </c>
      <c r="G14" s="77">
        <v>368318970</v>
      </c>
      <c r="H14" s="78">
        <v>41440000</v>
      </c>
      <c r="I14" s="79">
        <f t="shared" si="1"/>
        <v>409758970</v>
      </c>
      <c r="J14" s="77">
        <v>51027573</v>
      </c>
      <c r="K14" s="78">
        <v>925413</v>
      </c>
      <c r="L14" s="78">
        <f t="shared" si="2"/>
        <v>51952986</v>
      </c>
      <c r="M14" s="95">
        <f t="shared" si="3"/>
        <v>0.12678913655020169</v>
      </c>
      <c r="N14" s="77">
        <v>69673238</v>
      </c>
      <c r="O14" s="78">
        <v>106516</v>
      </c>
      <c r="P14" s="78">
        <f t="shared" si="4"/>
        <v>69779754</v>
      </c>
      <c r="Q14" s="95">
        <f t="shared" si="5"/>
        <v>0.17029463442862519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120700811</v>
      </c>
      <c r="AA14" s="78">
        <f t="shared" si="11"/>
        <v>1031929</v>
      </c>
      <c r="AB14" s="78">
        <f t="shared" si="12"/>
        <v>121732740</v>
      </c>
      <c r="AC14" s="95">
        <f t="shared" si="13"/>
        <v>0.29708377097882688</v>
      </c>
      <c r="AD14" s="77">
        <v>75327397</v>
      </c>
      <c r="AE14" s="78">
        <v>1065033</v>
      </c>
      <c r="AF14" s="78">
        <f t="shared" si="14"/>
        <v>76392430</v>
      </c>
      <c r="AG14" s="78">
        <v>397507855</v>
      </c>
      <c r="AH14" s="78">
        <v>414207599</v>
      </c>
      <c r="AI14" s="79">
        <v>150101395</v>
      </c>
      <c r="AJ14" s="114">
        <f t="shared" si="15"/>
        <v>0.37760611045032055</v>
      </c>
      <c r="AK14" s="115">
        <f t="shared" si="16"/>
        <v>-8.6561927667440308E-2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12303885365</v>
      </c>
      <c r="E15" s="81">
        <f>SUM(E9:E14)</f>
        <v>1509856834</v>
      </c>
      <c r="F15" s="82">
        <f t="shared" si="0"/>
        <v>13813742199</v>
      </c>
      <c r="G15" s="80">
        <f>SUM(G9:G14)</f>
        <v>12303885365</v>
      </c>
      <c r="H15" s="81">
        <f>SUM(H9:H14)</f>
        <v>1509856834</v>
      </c>
      <c r="I15" s="82">
        <f t="shared" si="1"/>
        <v>13813742199</v>
      </c>
      <c r="J15" s="80">
        <f>SUM(J9:J14)</f>
        <v>2165172195</v>
      </c>
      <c r="K15" s="81">
        <f>SUM(K9:K14)</f>
        <v>196828181</v>
      </c>
      <c r="L15" s="81">
        <f t="shared" si="2"/>
        <v>2362000376</v>
      </c>
      <c r="M15" s="96">
        <f t="shared" si="3"/>
        <v>0.17098917454612619</v>
      </c>
      <c r="N15" s="80">
        <f>SUM(N9:N14)</f>
        <v>2800759306</v>
      </c>
      <c r="O15" s="81">
        <f>SUM(O9:O14)</f>
        <v>325029051</v>
      </c>
      <c r="P15" s="81">
        <f t="shared" si="4"/>
        <v>3125788357</v>
      </c>
      <c r="Q15" s="96">
        <f t="shared" si="5"/>
        <v>0.22628106938511428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4965931501</v>
      </c>
      <c r="AA15" s="81">
        <f t="shared" si="11"/>
        <v>521857232</v>
      </c>
      <c r="AB15" s="81">
        <f t="shared" si="12"/>
        <v>5487788733</v>
      </c>
      <c r="AC15" s="96">
        <f t="shared" si="13"/>
        <v>0.39727024393124044</v>
      </c>
      <c r="AD15" s="80">
        <f>SUM(AD9:AD14)</f>
        <v>2538429616</v>
      </c>
      <c r="AE15" s="81">
        <f>SUM(AE9:AE14)</f>
        <v>175094939</v>
      </c>
      <c r="AF15" s="81">
        <f t="shared" si="14"/>
        <v>2713524555</v>
      </c>
      <c r="AG15" s="81">
        <f>SUM(AG9:AG14)</f>
        <v>12969985403</v>
      </c>
      <c r="AH15" s="81">
        <f>SUM(AH9:AH14)</f>
        <v>13080282471</v>
      </c>
      <c r="AI15" s="82">
        <f>SUM(AI9:AI14)</f>
        <v>4787857713</v>
      </c>
      <c r="AJ15" s="116">
        <f t="shared" si="15"/>
        <v>0.36914904406080157</v>
      </c>
      <c r="AK15" s="117">
        <f t="shared" si="16"/>
        <v>0.15192926897984171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234283992</v>
      </c>
      <c r="E16" s="78">
        <v>25740012</v>
      </c>
      <c r="F16" s="79">
        <f t="shared" si="0"/>
        <v>260024004</v>
      </c>
      <c r="G16" s="77">
        <v>234283992</v>
      </c>
      <c r="H16" s="78">
        <v>25740012</v>
      </c>
      <c r="I16" s="79">
        <f t="shared" si="1"/>
        <v>260024004</v>
      </c>
      <c r="J16" s="77">
        <v>40744972</v>
      </c>
      <c r="K16" s="78">
        <v>4080580</v>
      </c>
      <c r="L16" s="78">
        <f t="shared" si="2"/>
        <v>44825552</v>
      </c>
      <c r="M16" s="95">
        <f t="shared" si="3"/>
        <v>0.17239005365058527</v>
      </c>
      <c r="N16" s="77">
        <v>49275059</v>
      </c>
      <c r="O16" s="78">
        <v>15741014</v>
      </c>
      <c r="P16" s="78">
        <f t="shared" si="4"/>
        <v>65016073</v>
      </c>
      <c r="Q16" s="95">
        <f t="shared" si="5"/>
        <v>0.25003873488541467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90020031</v>
      </c>
      <c r="AA16" s="78">
        <f t="shared" si="11"/>
        <v>19821594</v>
      </c>
      <c r="AB16" s="78">
        <f t="shared" si="12"/>
        <v>109841625</v>
      </c>
      <c r="AC16" s="95">
        <f t="shared" si="13"/>
        <v>0.42242878853599991</v>
      </c>
      <c r="AD16" s="77">
        <v>49557964</v>
      </c>
      <c r="AE16" s="78">
        <v>1737078</v>
      </c>
      <c r="AF16" s="78">
        <f t="shared" si="14"/>
        <v>51295042</v>
      </c>
      <c r="AG16" s="78">
        <v>229640674</v>
      </c>
      <c r="AH16" s="78">
        <v>207440360</v>
      </c>
      <c r="AI16" s="79">
        <v>98098297</v>
      </c>
      <c r="AJ16" s="114">
        <f t="shared" si="15"/>
        <v>0.42718171520433701</v>
      </c>
      <c r="AK16" s="115">
        <f t="shared" si="16"/>
        <v>0.2674923436070098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1338637013</v>
      </c>
      <c r="E17" s="78">
        <v>100910176</v>
      </c>
      <c r="F17" s="79">
        <f t="shared" si="0"/>
        <v>1439547189</v>
      </c>
      <c r="G17" s="77">
        <v>1338637013</v>
      </c>
      <c r="H17" s="78">
        <v>100910176</v>
      </c>
      <c r="I17" s="79">
        <f t="shared" si="1"/>
        <v>1439547189</v>
      </c>
      <c r="J17" s="77">
        <v>58848048</v>
      </c>
      <c r="K17" s="78">
        <v>3060135</v>
      </c>
      <c r="L17" s="78">
        <f t="shared" si="2"/>
        <v>61908183</v>
      </c>
      <c r="M17" s="95">
        <f t="shared" si="3"/>
        <v>4.3005316861481506E-2</v>
      </c>
      <c r="N17" s="77">
        <v>55479462</v>
      </c>
      <c r="O17" s="78">
        <v>15214821</v>
      </c>
      <c r="P17" s="78">
        <f t="shared" si="4"/>
        <v>70694283</v>
      </c>
      <c r="Q17" s="95">
        <f t="shared" si="5"/>
        <v>4.9108694414601785E-2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114327510</v>
      </c>
      <c r="AA17" s="78">
        <f t="shared" si="11"/>
        <v>18274956</v>
      </c>
      <c r="AB17" s="78">
        <f t="shared" si="12"/>
        <v>132602466</v>
      </c>
      <c r="AC17" s="95">
        <f t="shared" si="13"/>
        <v>9.2114011276083291E-2</v>
      </c>
      <c r="AD17" s="77">
        <v>57874850</v>
      </c>
      <c r="AE17" s="78">
        <v>13182573</v>
      </c>
      <c r="AF17" s="78">
        <f t="shared" si="14"/>
        <v>71057423</v>
      </c>
      <c r="AG17" s="78">
        <v>350306928</v>
      </c>
      <c r="AH17" s="78">
        <v>349621873</v>
      </c>
      <c r="AI17" s="79">
        <v>118467895</v>
      </c>
      <c r="AJ17" s="114">
        <f t="shared" si="15"/>
        <v>0.33818313464813921</v>
      </c>
      <c r="AK17" s="115">
        <f t="shared" si="16"/>
        <v>-5.1105146326514417E-3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1179094502</v>
      </c>
      <c r="E18" s="78">
        <v>109599464</v>
      </c>
      <c r="F18" s="79">
        <f t="shared" si="0"/>
        <v>1288693966</v>
      </c>
      <c r="G18" s="77">
        <v>1179094502</v>
      </c>
      <c r="H18" s="78">
        <v>109599464</v>
      </c>
      <c r="I18" s="79">
        <f t="shared" si="1"/>
        <v>1288693966</v>
      </c>
      <c r="J18" s="77">
        <v>178256601</v>
      </c>
      <c r="K18" s="78">
        <v>22224274</v>
      </c>
      <c r="L18" s="78">
        <f t="shared" si="2"/>
        <v>200480875</v>
      </c>
      <c r="M18" s="95">
        <f t="shared" si="3"/>
        <v>0.15556903368010339</v>
      </c>
      <c r="N18" s="77">
        <v>199113647</v>
      </c>
      <c r="O18" s="78">
        <v>44835535</v>
      </c>
      <c r="P18" s="78">
        <f t="shared" si="4"/>
        <v>243949182</v>
      </c>
      <c r="Q18" s="95">
        <f t="shared" si="5"/>
        <v>0.18929954545934455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377370248</v>
      </c>
      <c r="AA18" s="78">
        <f t="shared" si="11"/>
        <v>67059809</v>
      </c>
      <c r="AB18" s="78">
        <f t="shared" si="12"/>
        <v>444430057</v>
      </c>
      <c r="AC18" s="95">
        <f t="shared" si="13"/>
        <v>0.34486857913944791</v>
      </c>
      <c r="AD18" s="77">
        <v>204303418</v>
      </c>
      <c r="AE18" s="78">
        <v>33474554</v>
      </c>
      <c r="AF18" s="78">
        <f t="shared" si="14"/>
        <v>237777972</v>
      </c>
      <c r="AG18" s="78">
        <v>1217218872</v>
      </c>
      <c r="AH18" s="78">
        <v>1305640757</v>
      </c>
      <c r="AI18" s="79">
        <v>437196299</v>
      </c>
      <c r="AJ18" s="114">
        <f t="shared" si="15"/>
        <v>0.35917640537535145</v>
      </c>
      <c r="AK18" s="115">
        <f t="shared" si="16"/>
        <v>2.5953665716351493E-2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505170419</v>
      </c>
      <c r="E19" s="78">
        <v>129399000</v>
      </c>
      <c r="F19" s="79">
        <f t="shared" si="0"/>
        <v>634569419</v>
      </c>
      <c r="G19" s="77">
        <v>505170419</v>
      </c>
      <c r="H19" s="78">
        <v>129399000</v>
      </c>
      <c r="I19" s="79">
        <f t="shared" si="1"/>
        <v>634569419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4853934</v>
      </c>
      <c r="O19" s="78">
        <v>12099664</v>
      </c>
      <c r="P19" s="78">
        <f t="shared" si="4"/>
        <v>16953598</v>
      </c>
      <c r="Q19" s="95">
        <f t="shared" si="5"/>
        <v>2.6716695592921412E-2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4853934</v>
      </c>
      <c r="AA19" s="78">
        <f t="shared" si="11"/>
        <v>12099664</v>
      </c>
      <c r="AB19" s="78">
        <f t="shared" si="12"/>
        <v>16953598</v>
      </c>
      <c r="AC19" s="95">
        <f t="shared" si="13"/>
        <v>2.6716695592921412E-2</v>
      </c>
      <c r="AD19" s="77">
        <v>0</v>
      </c>
      <c r="AE19" s="78">
        <v>0</v>
      </c>
      <c r="AF19" s="78">
        <f t="shared" si="14"/>
        <v>0</v>
      </c>
      <c r="AG19" s="78">
        <v>656517909</v>
      </c>
      <c r="AH19" s="78">
        <v>656517909</v>
      </c>
      <c r="AI19" s="79">
        <v>0</v>
      </c>
      <c r="AJ19" s="114">
        <f t="shared" si="15"/>
        <v>0</v>
      </c>
      <c r="AK19" s="115">
        <f t="shared" si="16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511465921</v>
      </c>
      <c r="E20" s="78">
        <v>39700032</v>
      </c>
      <c r="F20" s="79">
        <f t="shared" si="0"/>
        <v>551165953</v>
      </c>
      <c r="G20" s="77">
        <v>511465921</v>
      </c>
      <c r="H20" s="78">
        <v>39700032</v>
      </c>
      <c r="I20" s="79">
        <f t="shared" si="1"/>
        <v>551165953</v>
      </c>
      <c r="J20" s="77">
        <v>75886758</v>
      </c>
      <c r="K20" s="78">
        <v>-1951193</v>
      </c>
      <c r="L20" s="78">
        <f t="shared" si="2"/>
        <v>73935565</v>
      </c>
      <c r="M20" s="95">
        <f t="shared" si="3"/>
        <v>0.13414392633936878</v>
      </c>
      <c r="N20" s="77">
        <v>80928600</v>
      </c>
      <c r="O20" s="78">
        <v>3834384</v>
      </c>
      <c r="P20" s="78">
        <f t="shared" si="4"/>
        <v>84762984</v>
      </c>
      <c r="Q20" s="95">
        <f t="shared" si="5"/>
        <v>0.15378849789003568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156815358</v>
      </c>
      <c r="AA20" s="78">
        <f t="shared" si="11"/>
        <v>1883191</v>
      </c>
      <c r="AB20" s="78">
        <f t="shared" si="12"/>
        <v>158698549</v>
      </c>
      <c r="AC20" s="95">
        <f t="shared" si="13"/>
        <v>0.28793242422940446</v>
      </c>
      <c r="AD20" s="77">
        <v>75807917</v>
      </c>
      <c r="AE20" s="78">
        <v>30000</v>
      </c>
      <c r="AF20" s="78">
        <f t="shared" si="14"/>
        <v>75837917</v>
      </c>
      <c r="AG20" s="78">
        <v>522746413</v>
      </c>
      <c r="AH20" s="78">
        <v>552297423</v>
      </c>
      <c r="AI20" s="79">
        <v>171839879</v>
      </c>
      <c r="AJ20" s="114">
        <f t="shared" si="15"/>
        <v>0.3287251231698074</v>
      </c>
      <c r="AK20" s="115">
        <f t="shared" si="16"/>
        <v>0.11768607779667795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892368413</v>
      </c>
      <c r="E21" s="78">
        <v>391343900</v>
      </c>
      <c r="F21" s="79">
        <f t="shared" si="0"/>
        <v>1283712313</v>
      </c>
      <c r="G21" s="77">
        <v>892368413</v>
      </c>
      <c r="H21" s="78">
        <v>391343900</v>
      </c>
      <c r="I21" s="79">
        <f t="shared" si="1"/>
        <v>1283712313</v>
      </c>
      <c r="J21" s="77">
        <v>251614213</v>
      </c>
      <c r="K21" s="78">
        <v>6539717</v>
      </c>
      <c r="L21" s="78">
        <f t="shared" si="2"/>
        <v>258153930</v>
      </c>
      <c r="M21" s="95">
        <f t="shared" si="3"/>
        <v>0.20109952002929804</v>
      </c>
      <c r="N21" s="77">
        <v>219208387</v>
      </c>
      <c r="O21" s="78">
        <v>138168890</v>
      </c>
      <c r="P21" s="78">
        <f t="shared" si="4"/>
        <v>357377277</v>
      </c>
      <c r="Q21" s="95">
        <f t="shared" si="5"/>
        <v>0.27839358817461152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470822600</v>
      </c>
      <c r="AA21" s="78">
        <f t="shared" si="11"/>
        <v>144708607</v>
      </c>
      <c r="AB21" s="78">
        <f t="shared" si="12"/>
        <v>615531207</v>
      </c>
      <c r="AC21" s="95">
        <f t="shared" si="13"/>
        <v>0.47949310820390956</v>
      </c>
      <c r="AD21" s="77">
        <v>379961741</v>
      </c>
      <c r="AE21" s="78">
        <v>146936952</v>
      </c>
      <c r="AF21" s="78">
        <f t="shared" si="14"/>
        <v>526898693</v>
      </c>
      <c r="AG21" s="78">
        <v>1576286763</v>
      </c>
      <c r="AH21" s="78">
        <v>1576286763</v>
      </c>
      <c r="AI21" s="79">
        <v>774903732</v>
      </c>
      <c r="AJ21" s="114">
        <f t="shared" si="15"/>
        <v>0.49160073546846123</v>
      </c>
      <c r="AK21" s="115">
        <f t="shared" si="16"/>
        <v>-0.32173436421866397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4661020260</v>
      </c>
      <c r="E22" s="81">
        <f>SUM(E16:E21)</f>
        <v>796692584</v>
      </c>
      <c r="F22" s="82">
        <f t="shared" si="0"/>
        <v>5457712844</v>
      </c>
      <c r="G22" s="80">
        <f>SUM(G16:G21)</f>
        <v>4661020260</v>
      </c>
      <c r="H22" s="81">
        <f>SUM(H16:H21)</f>
        <v>796692584</v>
      </c>
      <c r="I22" s="82">
        <f t="shared" si="1"/>
        <v>5457712844</v>
      </c>
      <c r="J22" s="80">
        <f>SUM(J16:J21)</f>
        <v>605350592</v>
      </c>
      <c r="K22" s="81">
        <f>SUM(K16:K21)</f>
        <v>33953513</v>
      </c>
      <c r="L22" s="81">
        <f t="shared" si="2"/>
        <v>639304105</v>
      </c>
      <c r="M22" s="96">
        <f t="shared" si="3"/>
        <v>0.11713773210014639</v>
      </c>
      <c r="N22" s="80">
        <f>SUM(N16:N21)</f>
        <v>608859089</v>
      </c>
      <c r="O22" s="81">
        <f>SUM(O16:O21)</f>
        <v>229894308</v>
      </c>
      <c r="P22" s="81">
        <f t="shared" si="4"/>
        <v>838753397</v>
      </c>
      <c r="Q22" s="96">
        <f t="shared" si="5"/>
        <v>0.15368221468853813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1214209681</v>
      </c>
      <c r="AA22" s="81">
        <f t="shared" si="11"/>
        <v>263847821</v>
      </c>
      <c r="AB22" s="81">
        <f t="shared" si="12"/>
        <v>1478057502</v>
      </c>
      <c r="AC22" s="96">
        <f t="shared" si="13"/>
        <v>0.27081994678868448</v>
      </c>
      <c r="AD22" s="80">
        <f>SUM(AD16:AD21)</f>
        <v>767505890</v>
      </c>
      <c r="AE22" s="81">
        <f>SUM(AE16:AE21)</f>
        <v>195361157</v>
      </c>
      <c r="AF22" s="81">
        <f t="shared" si="14"/>
        <v>962867047</v>
      </c>
      <c r="AG22" s="81">
        <f>SUM(AG16:AG21)</f>
        <v>4552717559</v>
      </c>
      <c r="AH22" s="81">
        <f>SUM(AH16:AH21)</f>
        <v>4647805085</v>
      </c>
      <c r="AI22" s="82">
        <f>SUM(AI16:AI21)</f>
        <v>1600506102</v>
      </c>
      <c r="AJ22" s="116">
        <f t="shared" si="15"/>
        <v>0.35154961432563581</v>
      </c>
      <c r="AK22" s="117">
        <f t="shared" si="16"/>
        <v>-0.12890009102160083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570434364</v>
      </c>
      <c r="E23" s="78">
        <v>27506403</v>
      </c>
      <c r="F23" s="79">
        <f t="shared" si="0"/>
        <v>597940767</v>
      </c>
      <c r="G23" s="77">
        <v>570434364</v>
      </c>
      <c r="H23" s="78">
        <v>27506403</v>
      </c>
      <c r="I23" s="79">
        <f t="shared" si="1"/>
        <v>597940767</v>
      </c>
      <c r="J23" s="77">
        <v>32265133</v>
      </c>
      <c r="K23" s="78">
        <v>4157817</v>
      </c>
      <c r="L23" s="78">
        <f t="shared" si="2"/>
        <v>36422950</v>
      </c>
      <c r="M23" s="95">
        <f t="shared" si="3"/>
        <v>6.0913976785262412E-2</v>
      </c>
      <c r="N23" s="77">
        <v>255669961</v>
      </c>
      <c r="O23" s="78">
        <v>18163733</v>
      </c>
      <c r="P23" s="78">
        <f t="shared" si="4"/>
        <v>273833694</v>
      </c>
      <c r="Q23" s="95">
        <f t="shared" si="5"/>
        <v>0.45796123815722367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287935094</v>
      </c>
      <c r="AA23" s="78">
        <f t="shared" si="11"/>
        <v>22321550</v>
      </c>
      <c r="AB23" s="78">
        <f t="shared" si="12"/>
        <v>310256644</v>
      </c>
      <c r="AC23" s="95">
        <f t="shared" si="13"/>
        <v>0.51887521494248612</v>
      </c>
      <c r="AD23" s="77">
        <v>133013852</v>
      </c>
      <c r="AE23" s="78">
        <v>14308741</v>
      </c>
      <c r="AF23" s="78">
        <f t="shared" si="14"/>
        <v>147322593</v>
      </c>
      <c r="AG23" s="78">
        <v>573010493</v>
      </c>
      <c r="AH23" s="78">
        <v>619253328</v>
      </c>
      <c r="AI23" s="79">
        <v>284804210</v>
      </c>
      <c r="AJ23" s="114">
        <f t="shared" si="15"/>
        <v>0.49703140427482539</v>
      </c>
      <c r="AK23" s="115">
        <f t="shared" si="16"/>
        <v>0.85873523146582142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233378486</v>
      </c>
      <c r="E24" s="78">
        <v>23531020</v>
      </c>
      <c r="F24" s="79">
        <f t="shared" si="0"/>
        <v>256909506</v>
      </c>
      <c r="G24" s="77">
        <v>233378486</v>
      </c>
      <c r="H24" s="78">
        <v>23531020</v>
      </c>
      <c r="I24" s="79">
        <f t="shared" si="1"/>
        <v>256909506</v>
      </c>
      <c r="J24" s="77">
        <v>64988185</v>
      </c>
      <c r="K24" s="78">
        <v>3949065</v>
      </c>
      <c r="L24" s="78">
        <f t="shared" si="2"/>
        <v>68937250</v>
      </c>
      <c r="M24" s="95">
        <f t="shared" si="3"/>
        <v>0.26833281132073017</v>
      </c>
      <c r="N24" s="77">
        <v>16785562</v>
      </c>
      <c r="O24" s="78">
        <v>501104</v>
      </c>
      <c r="P24" s="78">
        <f t="shared" si="4"/>
        <v>17286666</v>
      </c>
      <c r="Q24" s="95">
        <f t="shared" si="5"/>
        <v>6.7286984701920682E-2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81773747</v>
      </c>
      <c r="AA24" s="78">
        <f t="shared" si="11"/>
        <v>4450169</v>
      </c>
      <c r="AB24" s="78">
        <f t="shared" si="12"/>
        <v>86223916</v>
      </c>
      <c r="AC24" s="95">
        <f t="shared" si="13"/>
        <v>0.33561979602265085</v>
      </c>
      <c r="AD24" s="77">
        <v>17868648</v>
      </c>
      <c r="AE24" s="78">
        <v>2640000</v>
      </c>
      <c r="AF24" s="78">
        <f t="shared" si="14"/>
        <v>20508648</v>
      </c>
      <c r="AG24" s="78">
        <v>186742412</v>
      </c>
      <c r="AH24" s="78">
        <v>276797308</v>
      </c>
      <c r="AI24" s="79">
        <v>60042753</v>
      </c>
      <c r="AJ24" s="114">
        <f t="shared" si="15"/>
        <v>0.32152713653500414</v>
      </c>
      <c r="AK24" s="115">
        <f t="shared" si="16"/>
        <v>-0.15710357893899196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360261107</v>
      </c>
      <c r="E25" s="78">
        <v>63856150</v>
      </c>
      <c r="F25" s="79">
        <f t="shared" si="0"/>
        <v>424117257</v>
      </c>
      <c r="G25" s="77">
        <v>360261107</v>
      </c>
      <c r="H25" s="78">
        <v>63856150</v>
      </c>
      <c r="I25" s="79">
        <f t="shared" si="1"/>
        <v>424117257</v>
      </c>
      <c r="J25" s="77">
        <v>63823762</v>
      </c>
      <c r="K25" s="78">
        <v>14567983</v>
      </c>
      <c r="L25" s="78">
        <f t="shared" si="2"/>
        <v>78391745</v>
      </c>
      <c r="M25" s="95">
        <f t="shared" si="3"/>
        <v>0.18483507498493512</v>
      </c>
      <c r="N25" s="77">
        <v>76897904</v>
      </c>
      <c r="O25" s="78">
        <v>20268770</v>
      </c>
      <c r="P25" s="78">
        <f t="shared" si="4"/>
        <v>97166674</v>
      </c>
      <c r="Q25" s="95">
        <f t="shared" si="5"/>
        <v>0.2291033255456521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140721666</v>
      </c>
      <c r="AA25" s="78">
        <f t="shared" si="11"/>
        <v>34836753</v>
      </c>
      <c r="AB25" s="78">
        <f t="shared" si="12"/>
        <v>175558419</v>
      </c>
      <c r="AC25" s="95">
        <f t="shared" si="13"/>
        <v>0.41393840053058722</v>
      </c>
      <c r="AD25" s="77">
        <v>85138945</v>
      </c>
      <c r="AE25" s="78">
        <v>17061797</v>
      </c>
      <c r="AF25" s="78">
        <f t="shared" si="14"/>
        <v>102200742</v>
      </c>
      <c r="AG25" s="78">
        <v>413544780</v>
      </c>
      <c r="AH25" s="78">
        <v>447793605</v>
      </c>
      <c r="AI25" s="79">
        <v>188496221</v>
      </c>
      <c r="AJ25" s="114">
        <f t="shared" si="15"/>
        <v>0.45580607014311725</v>
      </c>
      <c r="AK25" s="115">
        <f t="shared" si="16"/>
        <v>-4.9256667823409761E-2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351695006</v>
      </c>
      <c r="E26" s="78">
        <v>16298000</v>
      </c>
      <c r="F26" s="79">
        <f t="shared" si="0"/>
        <v>367993006</v>
      </c>
      <c r="G26" s="77">
        <v>351695006</v>
      </c>
      <c r="H26" s="78">
        <v>16298000</v>
      </c>
      <c r="I26" s="79">
        <f t="shared" si="1"/>
        <v>367993006</v>
      </c>
      <c r="J26" s="77">
        <v>56677579</v>
      </c>
      <c r="K26" s="78">
        <v>17844210</v>
      </c>
      <c r="L26" s="78">
        <f t="shared" si="2"/>
        <v>74521789</v>
      </c>
      <c r="M26" s="95">
        <f t="shared" si="3"/>
        <v>0.20250871017912769</v>
      </c>
      <c r="N26" s="77">
        <v>76427516</v>
      </c>
      <c r="O26" s="78">
        <v>25007024</v>
      </c>
      <c r="P26" s="78">
        <f t="shared" si="4"/>
        <v>101434540</v>
      </c>
      <c r="Q26" s="95">
        <f t="shared" si="5"/>
        <v>0.2756425756635168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133105095</v>
      </c>
      <c r="AA26" s="78">
        <f t="shared" si="11"/>
        <v>42851234</v>
      </c>
      <c r="AB26" s="78">
        <f t="shared" si="12"/>
        <v>175956329</v>
      </c>
      <c r="AC26" s="95">
        <f t="shared" si="13"/>
        <v>0.47815128584264455</v>
      </c>
      <c r="AD26" s="77">
        <v>63896131</v>
      </c>
      <c r="AE26" s="78">
        <v>9624514</v>
      </c>
      <c r="AF26" s="78">
        <f t="shared" si="14"/>
        <v>73520645</v>
      </c>
      <c r="AG26" s="78">
        <v>313223834</v>
      </c>
      <c r="AH26" s="78">
        <v>322595369</v>
      </c>
      <c r="AI26" s="79">
        <v>92889412</v>
      </c>
      <c r="AJ26" s="114">
        <f t="shared" si="15"/>
        <v>0.29655920756017562</v>
      </c>
      <c r="AK26" s="115">
        <f t="shared" si="16"/>
        <v>0.37967423980026282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212088960</v>
      </c>
      <c r="E27" s="78">
        <v>41692584</v>
      </c>
      <c r="F27" s="79">
        <f t="shared" si="0"/>
        <v>253781544</v>
      </c>
      <c r="G27" s="77">
        <v>212088960</v>
      </c>
      <c r="H27" s="78">
        <v>41692584</v>
      </c>
      <c r="I27" s="79">
        <f t="shared" si="1"/>
        <v>253781544</v>
      </c>
      <c r="J27" s="77">
        <v>51513079</v>
      </c>
      <c r="K27" s="78">
        <v>759918</v>
      </c>
      <c r="L27" s="78">
        <f t="shared" si="2"/>
        <v>52272997</v>
      </c>
      <c r="M27" s="95">
        <f t="shared" si="3"/>
        <v>0.20597635342623655</v>
      </c>
      <c r="N27" s="77">
        <v>49238684</v>
      </c>
      <c r="O27" s="78">
        <v>10000</v>
      </c>
      <c r="P27" s="78">
        <f t="shared" si="4"/>
        <v>49248684</v>
      </c>
      <c r="Q27" s="95">
        <f t="shared" si="5"/>
        <v>0.1940593599666964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100751763</v>
      </c>
      <c r="AA27" s="78">
        <f t="shared" si="11"/>
        <v>769918</v>
      </c>
      <c r="AB27" s="78">
        <f t="shared" si="12"/>
        <v>101521681</v>
      </c>
      <c r="AC27" s="95">
        <f t="shared" si="13"/>
        <v>0.40003571339293292</v>
      </c>
      <c r="AD27" s="77">
        <v>28776471</v>
      </c>
      <c r="AE27" s="78">
        <v>4038987</v>
      </c>
      <c r="AF27" s="78">
        <f t="shared" si="14"/>
        <v>32815458</v>
      </c>
      <c r="AG27" s="78">
        <v>234199593</v>
      </c>
      <c r="AH27" s="78">
        <v>247309647</v>
      </c>
      <c r="AI27" s="79">
        <v>38938869</v>
      </c>
      <c r="AJ27" s="114">
        <f t="shared" si="15"/>
        <v>0.16626360661523437</v>
      </c>
      <c r="AK27" s="115">
        <f t="shared" si="16"/>
        <v>0.50077698138480953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542042511</v>
      </c>
      <c r="E28" s="78">
        <v>47555000</v>
      </c>
      <c r="F28" s="79">
        <f t="shared" si="0"/>
        <v>589597511</v>
      </c>
      <c r="G28" s="77">
        <v>542042511</v>
      </c>
      <c r="H28" s="78">
        <v>47555000</v>
      </c>
      <c r="I28" s="79">
        <f t="shared" si="1"/>
        <v>589597511</v>
      </c>
      <c r="J28" s="77">
        <v>101703894</v>
      </c>
      <c r="K28" s="78">
        <v>14872112</v>
      </c>
      <c r="L28" s="78">
        <f t="shared" si="2"/>
        <v>116576006</v>
      </c>
      <c r="M28" s="95">
        <f t="shared" si="3"/>
        <v>0.19772133332496378</v>
      </c>
      <c r="N28" s="77">
        <v>120179042</v>
      </c>
      <c r="O28" s="78">
        <v>121929688</v>
      </c>
      <c r="P28" s="78">
        <f t="shared" si="4"/>
        <v>242108730</v>
      </c>
      <c r="Q28" s="95">
        <f t="shared" si="5"/>
        <v>0.41063390784904452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221882936</v>
      </c>
      <c r="AA28" s="78">
        <f t="shared" si="11"/>
        <v>136801800</v>
      </c>
      <c r="AB28" s="78">
        <f t="shared" si="12"/>
        <v>358684736</v>
      </c>
      <c r="AC28" s="95">
        <f t="shared" si="13"/>
        <v>0.6083552411740083</v>
      </c>
      <c r="AD28" s="77">
        <v>95365926</v>
      </c>
      <c r="AE28" s="78">
        <v>28619249</v>
      </c>
      <c r="AF28" s="78">
        <f t="shared" si="14"/>
        <v>123985175</v>
      </c>
      <c r="AG28" s="78">
        <v>900497464</v>
      </c>
      <c r="AH28" s="78">
        <v>995375288</v>
      </c>
      <c r="AI28" s="79">
        <v>205043716</v>
      </c>
      <c r="AJ28" s="114">
        <f t="shared" si="15"/>
        <v>0.22770049244691709</v>
      </c>
      <c r="AK28" s="115">
        <f t="shared" si="16"/>
        <v>0.95272321872352883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2269900434</v>
      </c>
      <c r="E29" s="81">
        <f>SUM(E23:E28)</f>
        <v>220439157</v>
      </c>
      <c r="F29" s="82">
        <f t="shared" si="0"/>
        <v>2490339591</v>
      </c>
      <c r="G29" s="80">
        <f>SUM(G23:G28)</f>
        <v>2269900434</v>
      </c>
      <c r="H29" s="81">
        <f>SUM(H23:H28)</f>
        <v>220439157</v>
      </c>
      <c r="I29" s="82">
        <f t="shared" si="1"/>
        <v>2490339591</v>
      </c>
      <c r="J29" s="80">
        <f>SUM(J23:J28)</f>
        <v>370971632</v>
      </c>
      <c r="K29" s="81">
        <f>SUM(K23:K28)</f>
        <v>56151105</v>
      </c>
      <c r="L29" s="81">
        <f t="shared" si="2"/>
        <v>427122737</v>
      </c>
      <c r="M29" s="96">
        <f t="shared" si="3"/>
        <v>0.17151184462697641</v>
      </c>
      <c r="N29" s="80">
        <f>SUM(N23:N28)</f>
        <v>595198669</v>
      </c>
      <c r="O29" s="81">
        <f>SUM(O23:O28)</f>
        <v>185880319</v>
      </c>
      <c r="P29" s="81">
        <f t="shared" si="4"/>
        <v>781078988</v>
      </c>
      <c r="Q29" s="96">
        <f t="shared" si="5"/>
        <v>0.31364356524820636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966170301</v>
      </c>
      <c r="AA29" s="81">
        <f t="shared" si="11"/>
        <v>242031424</v>
      </c>
      <c r="AB29" s="81">
        <f t="shared" si="12"/>
        <v>1208201725</v>
      </c>
      <c r="AC29" s="96">
        <f t="shared" si="13"/>
        <v>0.48515540987518274</v>
      </c>
      <c r="AD29" s="80">
        <f>SUM(AD23:AD28)</f>
        <v>424059973</v>
      </c>
      <c r="AE29" s="81">
        <f>SUM(AE23:AE28)</f>
        <v>76293288</v>
      </c>
      <c r="AF29" s="81">
        <f t="shared" si="14"/>
        <v>500353261</v>
      </c>
      <c r="AG29" s="81">
        <f>SUM(AG23:AG28)</f>
        <v>2621218576</v>
      </c>
      <c r="AH29" s="81">
        <f>SUM(AH23:AH28)</f>
        <v>2909124545</v>
      </c>
      <c r="AI29" s="82">
        <f>SUM(AI23:AI28)</f>
        <v>870215181</v>
      </c>
      <c r="AJ29" s="116">
        <f t="shared" si="15"/>
        <v>0.33198878909516777</v>
      </c>
      <c r="AK29" s="117">
        <f t="shared" si="16"/>
        <v>0.56105505625954133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4287707945</v>
      </c>
      <c r="E30" s="78">
        <v>231469401</v>
      </c>
      <c r="F30" s="79">
        <f t="shared" si="0"/>
        <v>4519177346</v>
      </c>
      <c r="G30" s="77">
        <v>4287707945</v>
      </c>
      <c r="H30" s="78">
        <v>231469401</v>
      </c>
      <c r="I30" s="79">
        <f t="shared" si="1"/>
        <v>4519177346</v>
      </c>
      <c r="J30" s="77">
        <v>613696980</v>
      </c>
      <c r="K30" s="78">
        <v>4097595</v>
      </c>
      <c r="L30" s="78">
        <f t="shared" si="2"/>
        <v>617794575</v>
      </c>
      <c r="M30" s="95">
        <f t="shared" si="3"/>
        <v>0.13670509645894299</v>
      </c>
      <c r="N30" s="77">
        <v>729085855</v>
      </c>
      <c r="O30" s="78">
        <v>46365996</v>
      </c>
      <c r="P30" s="78">
        <f t="shared" si="4"/>
        <v>775451851</v>
      </c>
      <c r="Q30" s="95">
        <f t="shared" si="5"/>
        <v>0.17159137418812861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1342782835</v>
      </c>
      <c r="AA30" s="78">
        <f t="shared" si="11"/>
        <v>50463591</v>
      </c>
      <c r="AB30" s="78">
        <f t="shared" si="12"/>
        <v>1393246426</v>
      </c>
      <c r="AC30" s="95">
        <f t="shared" si="13"/>
        <v>0.30829647064707161</v>
      </c>
      <c r="AD30" s="77">
        <v>657112480</v>
      </c>
      <c r="AE30" s="78">
        <v>23397812</v>
      </c>
      <c r="AF30" s="78">
        <f t="shared" si="14"/>
        <v>680510292</v>
      </c>
      <c r="AG30" s="78">
        <v>4158565438</v>
      </c>
      <c r="AH30" s="78">
        <v>4597452793</v>
      </c>
      <c r="AI30" s="79">
        <v>1373374356</v>
      </c>
      <c r="AJ30" s="114">
        <f t="shared" si="15"/>
        <v>0.33025195262059021</v>
      </c>
      <c r="AK30" s="115">
        <f t="shared" si="16"/>
        <v>0.13951524336387267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585450729</v>
      </c>
      <c r="E31" s="78">
        <v>94259738</v>
      </c>
      <c r="F31" s="79">
        <f t="shared" si="0"/>
        <v>679710467</v>
      </c>
      <c r="G31" s="77">
        <v>585450729</v>
      </c>
      <c r="H31" s="78">
        <v>94259738</v>
      </c>
      <c r="I31" s="79">
        <f t="shared" si="1"/>
        <v>679710467</v>
      </c>
      <c r="J31" s="77">
        <v>68414891</v>
      </c>
      <c r="K31" s="78">
        <v>17654563</v>
      </c>
      <c r="L31" s="78">
        <f t="shared" si="2"/>
        <v>86069454</v>
      </c>
      <c r="M31" s="95">
        <f t="shared" si="3"/>
        <v>0.12662664204639945</v>
      </c>
      <c r="N31" s="77">
        <v>96389909</v>
      </c>
      <c r="O31" s="78">
        <v>18861269</v>
      </c>
      <c r="P31" s="78">
        <f t="shared" si="4"/>
        <v>115251178</v>
      </c>
      <c r="Q31" s="95">
        <f t="shared" si="5"/>
        <v>0.169559222044465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164804800</v>
      </c>
      <c r="AA31" s="78">
        <f t="shared" si="11"/>
        <v>36515832</v>
      </c>
      <c r="AB31" s="78">
        <f t="shared" si="12"/>
        <v>201320632</v>
      </c>
      <c r="AC31" s="95">
        <f t="shared" si="13"/>
        <v>0.29618586409086445</v>
      </c>
      <c r="AD31" s="77">
        <v>60828707</v>
      </c>
      <c r="AE31" s="78">
        <v>17180528</v>
      </c>
      <c r="AF31" s="78">
        <f t="shared" si="14"/>
        <v>78009235</v>
      </c>
      <c r="AG31" s="78">
        <v>561328498</v>
      </c>
      <c r="AH31" s="78">
        <v>616637414</v>
      </c>
      <c r="AI31" s="79">
        <v>140372489</v>
      </c>
      <c r="AJ31" s="114">
        <f t="shared" si="15"/>
        <v>0.25007190887358083</v>
      </c>
      <c r="AK31" s="115">
        <f t="shared" si="16"/>
        <v>0.47740428424916614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2270095304</v>
      </c>
      <c r="E32" s="78">
        <v>189041750</v>
      </c>
      <c r="F32" s="79">
        <f t="shared" si="0"/>
        <v>2459137054</v>
      </c>
      <c r="G32" s="77">
        <v>2270095304</v>
      </c>
      <c r="H32" s="78">
        <v>189041750</v>
      </c>
      <c r="I32" s="79">
        <f t="shared" si="1"/>
        <v>2459137054</v>
      </c>
      <c r="J32" s="77">
        <v>492292615</v>
      </c>
      <c r="K32" s="78">
        <v>23087629</v>
      </c>
      <c r="L32" s="78">
        <f t="shared" si="2"/>
        <v>515380244</v>
      </c>
      <c r="M32" s="95">
        <f t="shared" si="3"/>
        <v>0.20957768220428757</v>
      </c>
      <c r="N32" s="77">
        <v>674173487</v>
      </c>
      <c r="O32" s="78">
        <v>63513743</v>
      </c>
      <c r="P32" s="78">
        <f t="shared" si="4"/>
        <v>737687230</v>
      </c>
      <c r="Q32" s="95">
        <f t="shared" si="5"/>
        <v>0.29997808735389014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1166466102</v>
      </c>
      <c r="AA32" s="78">
        <f t="shared" si="11"/>
        <v>86601372</v>
      </c>
      <c r="AB32" s="78">
        <f t="shared" si="12"/>
        <v>1253067474</v>
      </c>
      <c r="AC32" s="95">
        <f t="shared" si="13"/>
        <v>0.50955576955817772</v>
      </c>
      <c r="AD32" s="77">
        <v>674256362</v>
      </c>
      <c r="AE32" s="78">
        <v>30258803</v>
      </c>
      <c r="AF32" s="78">
        <f t="shared" si="14"/>
        <v>704515165</v>
      </c>
      <c r="AG32" s="78">
        <v>2680164880</v>
      </c>
      <c r="AH32" s="78">
        <v>2689800931</v>
      </c>
      <c r="AI32" s="79">
        <v>1183021641</v>
      </c>
      <c r="AJ32" s="114">
        <f t="shared" si="15"/>
        <v>0.44139882953768128</v>
      </c>
      <c r="AK32" s="115">
        <f t="shared" si="16"/>
        <v>4.7084955225910496E-2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230517000</v>
      </c>
      <c r="E33" s="78">
        <v>39450000</v>
      </c>
      <c r="F33" s="79">
        <f t="shared" si="0"/>
        <v>269967000</v>
      </c>
      <c r="G33" s="77">
        <v>230517000</v>
      </c>
      <c r="H33" s="78">
        <v>39450000</v>
      </c>
      <c r="I33" s="79">
        <f t="shared" si="1"/>
        <v>269967000</v>
      </c>
      <c r="J33" s="77">
        <v>50906953</v>
      </c>
      <c r="K33" s="78">
        <v>1743452</v>
      </c>
      <c r="L33" s="78">
        <f t="shared" si="2"/>
        <v>52650405</v>
      </c>
      <c r="M33" s="95">
        <f t="shared" si="3"/>
        <v>0.19502533643000811</v>
      </c>
      <c r="N33" s="77">
        <v>67942749</v>
      </c>
      <c r="O33" s="78">
        <v>3034206</v>
      </c>
      <c r="P33" s="78">
        <f t="shared" si="4"/>
        <v>70976955</v>
      </c>
      <c r="Q33" s="95">
        <f t="shared" si="5"/>
        <v>0.26290974452433075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118849702</v>
      </c>
      <c r="AA33" s="78">
        <f t="shared" si="11"/>
        <v>4777658</v>
      </c>
      <c r="AB33" s="78">
        <f t="shared" si="12"/>
        <v>123627360</v>
      </c>
      <c r="AC33" s="95">
        <f t="shared" si="13"/>
        <v>0.45793508095433888</v>
      </c>
      <c r="AD33" s="77">
        <v>53357733</v>
      </c>
      <c r="AE33" s="78">
        <v>1929425</v>
      </c>
      <c r="AF33" s="78">
        <f t="shared" si="14"/>
        <v>55287158</v>
      </c>
      <c r="AG33" s="78">
        <v>306989045</v>
      </c>
      <c r="AH33" s="78">
        <v>302368047</v>
      </c>
      <c r="AI33" s="79">
        <v>105288782</v>
      </c>
      <c r="AJ33" s="114">
        <f t="shared" si="15"/>
        <v>0.34297244059637372</v>
      </c>
      <c r="AK33" s="115">
        <f t="shared" si="16"/>
        <v>0.28378736704100427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7373770978</v>
      </c>
      <c r="E34" s="81">
        <f>SUM(E30:E33)</f>
        <v>554220889</v>
      </c>
      <c r="F34" s="82">
        <f t="shared" si="0"/>
        <v>7927991867</v>
      </c>
      <c r="G34" s="80">
        <f>SUM(G30:G33)</f>
        <v>7373770978</v>
      </c>
      <c r="H34" s="81">
        <f>SUM(H30:H33)</f>
        <v>554220889</v>
      </c>
      <c r="I34" s="82">
        <f t="shared" si="1"/>
        <v>7927991867</v>
      </c>
      <c r="J34" s="80">
        <f>SUM(J30:J33)</f>
        <v>1225311439</v>
      </c>
      <c r="K34" s="81">
        <f>SUM(K30:K33)</f>
        <v>46583239</v>
      </c>
      <c r="L34" s="81">
        <f t="shared" si="2"/>
        <v>1271894678</v>
      </c>
      <c r="M34" s="96">
        <f t="shared" si="3"/>
        <v>0.16043087572960549</v>
      </c>
      <c r="N34" s="80">
        <f>SUM(N30:N33)</f>
        <v>1567592000</v>
      </c>
      <c r="O34" s="81">
        <f>SUM(O30:O33)</f>
        <v>131775214</v>
      </c>
      <c r="P34" s="81">
        <f t="shared" si="4"/>
        <v>1699367214</v>
      </c>
      <c r="Q34" s="96">
        <f t="shared" si="5"/>
        <v>0.21435027211286115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2792903439</v>
      </c>
      <c r="AA34" s="81">
        <f t="shared" si="11"/>
        <v>178358453</v>
      </c>
      <c r="AB34" s="81">
        <f t="shared" si="12"/>
        <v>2971261892</v>
      </c>
      <c r="AC34" s="96">
        <f t="shared" si="13"/>
        <v>0.37478114784246663</v>
      </c>
      <c r="AD34" s="80">
        <f>SUM(AD30:AD33)</f>
        <v>1445555282</v>
      </c>
      <c r="AE34" s="81">
        <f>SUM(AE30:AE33)</f>
        <v>72766568</v>
      </c>
      <c r="AF34" s="81">
        <f t="shared" si="14"/>
        <v>1518321850</v>
      </c>
      <c r="AG34" s="81">
        <f>SUM(AG30:AG33)</f>
        <v>7707047861</v>
      </c>
      <c r="AH34" s="81">
        <f>SUM(AH30:AH33)</f>
        <v>8206259185</v>
      </c>
      <c r="AI34" s="82">
        <f>SUM(AI30:AI33)</f>
        <v>2802057268</v>
      </c>
      <c r="AJ34" s="116">
        <f t="shared" si="15"/>
        <v>0.36357076257165338</v>
      </c>
      <c r="AK34" s="117">
        <f t="shared" si="16"/>
        <v>0.11924043904130066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26608577037</v>
      </c>
      <c r="E35" s="84">
        <f>SUM(E9:E14,E16:E21,E23:E28,E30:E33)</f>
        <v>3081209464</v>
      </c>
      <c r="F35" s="85">
        <f t="shared" si="0"/>
        <v>29689786501</v>
      </c>
      <c r="G35" s="83">
        <f>SUM(G9:G14,G16:G21,G23:G28,G30:G33)</f>
        <v>26608577037</v>
      </c>
      <c r="H35" s="84">
        <f>SUM(H9:H14,H16:H21,H23:H28,H30:H33)</f>
        <v>3081209464</v>
      </c>
      <c r="I35" s="85">
        <f t="shared" si="1"/>
        <v>29689786501</v>
      </c>
      <c r="J35" s="83">
        <f>SUM(J9:J14,J16:J21,J23:J28,J30:J33)</f>
        <v>4366805858</v>
      </c>
      <c r="K35" s="84">
        <f>SUM(K9:K14,K16:K21,K23:K28,K30:K33)</f>
        <v>333516038</v>
      </c>
      <c r="L35" s="84">
        <f t="shared" si="2"/>
        <v>4700321896</v>
      </c>
      <c r="M35" s="97">
        <f t="shared" si="3"/>
        <v>0.15831443906953274</v>
      </c>
      <c r="N35" s="83">
        <f>SUM(N9:N14,N16:N21,N23:N28,N30:N33)</f>
        <v>5572409064</v>
      </c>
      <c r="O35" s="84">
        <f>SUM(O9:O14,O16:O21,O23:O28,O30:O33)</f>
        <v>872578892</v>
      </c>
      <c r="P35" s="84">
        <f t="shared" si="4"/>
        <v>6444987956</v>
      </c>
      <c r="Q35" s="97">
        <f t="shared" si="5"/>
        <v>0.21707761205298404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9939214922</v>
      </c>
      <c r="AA35" s="84">
        <f t="shared" si="11"/>
        <v>1206094930</v>
      </c>
      <c r="AB35" s="84">
        <f t="shared" si="12"/>
        <v>11145309852</v>
      </c>
      <c r="AC35" s="97">
        <f t="shared" si="13"/>
        <v>0.37539205112251678</v>
      </c>
      <c r="AD35" s="83">
        <f>SUM(AD9:AD14,AD16:AD21,AD23:AD28,AD30:AD33)</f>
        <v>5175550761</v>
      </c>
      <c r="AE35" s="84">
        <f>SUM(AE9:AE14,AE16:AE21,AE23:AE28,AE30:AE33)</f>
        <v>519515952</v>
      </c>
      <c r="AF35" s="84">
        <f t="shared" si="14"/>
        <v>5695066713</v>
      </c>
      <c r="AG35" s="84">
        <f>SUM(AG9:AG14,AG16:AG21,AG23:AG28,AG30:AG33)</f>
        <v>27850969399</v>
      </c>
      <c r="AH35" s="84">
        <f>SUM(AH9:AH14,AH16:AH21,AH23:AH28,AH30:AH33)</f>
        <v>28843471286</v>
      </c>
      <c r="AI35" s="85">
        <f>SUM(AI9:AI14,AI16:AI21,AI23:AI28,AI30:AI33)</f>
        <v>10060636264</v>
      </c>
      <c r="AJ35" s="118">
        <f t="shared" si="15"/>
        <v>0.36123109827413158</v>
      </c>
      <c r="AK35" s="119">
        <f t="shared" si="16"/>
        <v>0.13167909715406356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59375920935</v>
      </c>
      <c r="E9" s="78">
        <v>11034869388</v>
      </c>
      <c r="F9" s="79">
        <f>$D9       +$E9</f>
        <v>70410790323</v>
      </c>
      <c r="G9" s="77">
        <v>59393393939</v>
      </c>
      <c r="H9" s="78">
        <v>11374232949</v>
      </c>
      <c r="I9" s="79">
        <f>$G9       +$H9</f>
        <v>70767626888</v>
      </c>
      <c r="J9" s="77">
        <v>11433466081</v>
      </c>
      <c r="K9" s="78">
        <v>1175806543</v>
      </c>
      <c r="L9" s="78">
        <f>$J9       +$K9</f>
        <v>12609272624</v>
      </c>
      <c r="M9" s="95">
        <f>IF(($F9       =0),0,($L9       /$F9       ))</f>
        <v>0.17908153801649809</v>
      </c>
      <c r="N9" s="77">
        <v>15460970184</v>
      </c>
      <c r="O9" s="78">
        <v>2344511997</v>
      </c>
      <c r="P9" s="78">
        <f>$N9       +$O9</f>
        <v>17805482181</v>
      </c>
      <c r="Q9" s="95">
        <f>IF(($F9       =0),0,($P9       /$F9       ))</f>
        <v>0.25288002164611068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26894436265</v>
      </c>
      <c r="AA9" s="78">
        <f>$K9       +$O9</f>
        <v>3520318540</v>
      </c>
      <c r="AB9" s="78">
        <f>$Z9       +$AA9</f>
        <v>30414754805</v>
      </c>
      <c r="AC9" s="95">
        <f>IF(($F9       =0),0,($AB9       /$F9       ))</f>
        <v>0.43196155966260874</v>
      </c>
      <c r="AD9" s="77">
        <v>13124431707</v>
      </c>
      <c r="AE9" s="78">
        <v>1360943205</v>
      </c>
      <c r="AF9" s="78">
        <f>$AD9       +$AE9</f>
        <v>14485374912</v>
      </c>
      <c r="AG9" s="78">
        <v>61541806583</v>
      </c>
      <c r="AH9" s="78">
        <v>62646294416</v>
      </c>
      <c r="AI9" s="79">
        <v>26096487011</v>
      </c>
      <c r="AJ9" s="114">
        <f>IF(($AG9       =0),0,($AI9       /$AG9       ))</f>
        <v>0.42404486413320147</v>
      </c>
      <c r="AK9" s="115">
        <f>IF(($AF9       =0),0,(($P9       /$AF9       )-1))</f>
        <v>0.22920409648835194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59375920935</v>
      </c>
      <c r="E10" s="81">
        <f>E9</f>
        <v>11034869388</v>
      </c>
      <c r="F10" s="82">
        <f t="shared" ref="F10:F45" si="0">$D10      +$E10</f>
        <v>70410790323</v>
      </c>
      <c r="G10" s="80">
        <f>G9</f>
        <v>59393393939</v>
      </c>
      <c r="H10" s="81">
        <f>H9</f>
        <v>11374232949</v>
      </c>
      <c r="I10" s="82">
        <f t="shared" ref="I10:I45" si="1">$G10      +$H10</f>
        <v>70767626888</v>
      </c>
      <c r="J10" s="80">
        <f>J9</f>
        <v>11433466081</v>
      </c>
      <c r="K10" s="81">
        <f>K9</f>
        <v>1175806543</v>
      </c>
      <c r="L10" s="81">
        <f t="shared" ref="L10:L45" si="2">$J10      +$K10</f>
        <v>12609272624</v>
      </c>
      <c r="M10" s="96">
        <f t="shared" ref="M10:M45" si="3">IF(($F10      =0),0,($L10      /$F10      ))</f>
        <v>0.17908153801649809</v>
      </c>
      <c r="N10" s="80">
        <f>N9</f>
        <v>15460970184</v>
      </c>
      <c r="O10" s="81">
        <f>O9</f>
        <v>2344511997</v>
      </c>
      <c r="P10" s="81">
        <f t="shared" ref="P10:P45" si="4">$N10      +$O10</f>
        <v>17805482181</v>
      </c>
      <c r="Q10" s="96">
        <f t="shared" ref="Q10:Q45" si="5">IF(($F10      =0),0,($P10      /$F10      ))</f>
        <v>0.25288002164611068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</f>
        <v>26894436265</v>
      </c>
      <c r="AA10" s="81">
        <f t="shared" ref="AA10:AA45" si="11">$K10      +$O10</f>
        <v>3520318540</v>
      </c>
      <c r="AB10" s="81">
        <f t="shared" ref="AB10:AB45" si="12">$Z10      +$AA10</f>
        <v>30414754805</v>
      </c>
      <c r="AC10" s="96">
        <f t="shared" ref="AC10:AC45" si="13">IF(($F10      =0),0,($AB10      /$F10      ))</f>
        <v>0.43196155966260874</v>
      </c>
      <c r="AD10" s="80">
        <f>AD9</f>
        <v>13124431707</v>
      </c>
      <c r="AE10" s="81">
        <f>AE9</f>
        <v>1360943205</v>
      </c>
      <c r="AF10" s="81">
        <f t="shared" ref="AF10:AF45" si="14">$AD10      +$AE10</f>
        <v>14485374912</v>
      </c>
      <c r="AG10" s="81">
        <f>AG9</f>
        <v>61541806583</v>
      </c>
      <c r="AH10" s="81">
        <f>AH9</f>
        <v>62646294416</v>
      </c>
      <c r="AI10" s="82">
        <f>AI9</f>
        <v>26096487011</v>
      </c>
      <c r="AJ10" s="116">
        <f t="shared" ref="AJ10:AJ45" si="15">IF(($AG10      =0),0,($AI10      /$AG10      ))</f>
        <v>0.42404486413320147</v>
      </c>
      <c r="AK10" s="117">
        <f t="shared" ref="AK10:AK45" si="16">IF(($AF10      =0),0,(($P10      /$AF10      )-1))</f>
        <v>0.22920409648835194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468087549</v>
      </c>
      <c r="E11" s="78">
        <v>51648038</v>
      </c>
      <c r="F11" s="79">
        <f t="shared" si="0"/>
        <v>519735587</v>
      </c>
      <c r="G11" s="77">
        <v>474913760</v>
      </c>
      <c r="H11" s="78">
        <v>56762514</v>
      </c>
      <c r="I11" s="79">
        <f t="shared" si="1"/>
        <v>531676274</v>
      </c>
      <c r="J11" s="77">
        <v>99801930</v>
      </c>
      <c r="K11" s="78">
        <v>9405061</v>
      </c>
      <c r="L11" s="78">
        <f t="shared" si="2"/>
        <v>109206991</v>
      </c>
      <c r="M11" s="95">
        <f t="shared" si="3"/>
        <v>0.21012028756845547</v>
      </c>
      <c r="N11" s="77">
        <v>95633981</v>
      </c>
      <c r="O11" s="78">
        <v>9580636</v>
      </c>
      <c r="P11" s="78">
        <f t="shared" si="4"/>
        <v>105214617</v>
      </c>
      <c r="Q11" s="95">
        <f t="shared" si="5"/>
        <v>0.20243873929687251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195435911</v>
      </c>
      <c r="AA11" s="78">
        <f t="shared" si="11"/>
        <v>18985697</v>
      </c>
      <c r="AB11" s="78">
        <f t="shared" si="12"/>
        <v>214421608</v>
      </c>
      <c r="AC11" s="95">
        <f t="shared" si="13"/>
        <v>0.41255902686532797</v>
      </c>
      <c r="AD11" s="77">
        <v>107035255</v>
      </c>
      <c r="AE11" s="78">
        <v>7026333</v>
      </c>
      <c r="AF11" s="78">
        <f t="shared" si="14"/>
        <v>114061588</v>
      </c>
      <c r="AG11" s="78">
        <v>475446029</v>
      </c>
      <c r="AH11" s="78">
        <v>531360519</v>
      </c>
      <c r="AI11" s="79">
        <v>218854343</v>
      </c>
      <c r="AJ11" s="114">
        <f t="shared" si="15"/>
        <v>0.46031374677860648</v>
      </c>
      <c r="AK11" s="115">
        <f t="shared" si="16"/>
        <v>-7.7563105644294583E-2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394800236</v>
      </c>
      <c r="E12" s="78">
        <v>86994625</v>
      </c>
      <c r="F12" s="79">
        <f t="shared" si="0"/>
        <v>481794861</v>
      </c>
      <c r="G12" s="77">
        <v>396551115</v>
      </c>
      <c r="H12" s="78">
        <v>93272001</v>
      </c>
      <c r="I12" s="79">
        <f t="shared" si="1"/>
        <v>489823116</v>
      </c>
      <c r="J12" s="77">
        <v>86451463</v>
      </c>
      <c r="K12" s="78">
        <v>2920159</v>
      </c>
      <c r="L12" s="78">
        <f t="shared" si="2"/>
        <v>89371622</v>
      </c>
      <c r="M12" s="95">
        <f t="shared" si="3"/>
        <v>0.18549725045738916</v>
      </c>
      <c r="N12" s="77">
        <v>89746015</v>
      </c>
      <c r="O12" s="78">
        <v>11876858</v>
      </c>
      <c r="P12" s="78">
        <f t="shared" si="4"/>
        <v>101622873</v>
      </c>
      <c r="Q12" s="95">
        <f t="shared" si="5"/>
        <v>0.21092560594995635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176197478</v>
      </c>
      <c r="AA12" s="78">
        <f t="shared" si="11"/>
        <v>14797017</v>
      </c>
      <c r="AB12" s="78">
        <f t="shared" si="12"/>
        <v>190994495</v>
      </c>
      <c r="AC12" s="95">
        <f t="shared" si="13"/>
        <v>0.39642285640734554</v>
      </c>
      <c r="AD12" s="77">
        <v>85061248</v>
      </c>
      <c r="AE12" s="78">
        <v>4217171</v>
      </c>
      <c r="AF12" s="78">
        <f t="shared" si="14"/>
        <v>89278419</v>
      </c>
      <c r="AG12" s="78">
        <v>465958326</v>
      </c>
      <c r="AH12" s="78">
        <v>467887914</v>
      </c>
      <c r="AI12" s="79">
        <v>186679512</v>
      </c>
      <c r="AJ12" s="114">
        <f t="shared" si="15"/>
        <v>0.40063563967735605</v>
      </c>
      <c r="AK12" s="115">
        <f t="shared" si="16"/>
        <v>0.13826918238773911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540375276</v>
      </c>
      <c r="E13" s="78">
        <v>102440609</v>
      </c>
      <c r="F13" s="79">
        <f t="shared" si="0"/>
        <v>642815885</v>
      </c>
      <c r="G13" s="77">
        <v>540370276</v>
      </c>
      <c r="H13" s="78">
        <v>112533065</v>
      </c>
      <c r="I13" s="79">
        <f t="shared" si="1"/>
        <v>652903341</v>
      </c>
      <c r="J13" s="77">
        <v>116045380</v>
      </c>
      <c r="K13" s="78">
        <v>11009382</v>
      </c>
      <c r="L13" s="78">
        <f t="shared" si="2"/>
        <v>127054762</v>
      </c>
      <c r="M13" s="95">
        <f t="shared" si="3"/>
        <v>0.1976534260661589</v>
      </c>
      <c r="N13" s="77">
        <v>131871403</v>
      </c>
      <c r="O13" s="78">
        <v>31960505</v>
      </c>
      <c r="P13" s="78">
        <f t="shared" si="4"/>
        <v>163831908</v>
      </c>
      <c r="Q13" s="95">
        <f t="shared" si="5"/>
        <v>0.25486599168282842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247916783</v>
      </c>
      <c r="AA13" s="78">
        <f t="shared" si="11"/>
        <v>42969887</v>
      </c>
      <c r="AB13" s="78">
        <f t="shared" si="12"/>
        <v>290886670</v>
      </c>
      <c r="AC13" s="95">
        <f t="shared" si="13"/>
        <v>0.45251941774898735</v>
      </c>
      <c r="AD13" s="77">
        <v>119403672</v>
      </c>
      <c r="AE13" s="78">
        <v>14536023</v>
      </c>
      <c r="AF13" s="78">
        <f t="shared" si="14"/>
        <v>133939695</v>
      </c>
      <c r="AG13" s="78">
        <v>571224003</v>
      </c>
      <c r="AH13" s="78">
        <v>575366088</v>
      </c>
      <c r="AI13" s="79">
        <v>245247530</v>
      </c>
      <c r="AJ13" s="114">
        <f t="shared" si="15"/>
        <v>0.42933687784825109</v>
      </c>
      <c r="AK13" s="115">
        <f t="shared" si="16"/>
        <v>0.22317665423980548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1609772399</v>
      </c>
      <c r="E14" s="78">
        <v>312265443</v>
      </c>
      <c r="F14" s="79">
        <f t="shared" si="0"/>
        <v>1922037842</v>
      </c>
      <c r="G14" s="77">
        <v>1614855309</v>
      </c>
      <c r="H14" s="78">
        <v>419917449</v>
      </c>
      <c r="I14" s="79">
        <f t="shared" si="1"/>
        <v>2034772758</v>
      </c>
      <c r="J14" s="77">
        <v>340475592</v>
      </c>
      <c r="K14" s="78">
        <v>23906789</v>
      </c>
      <c r="L14" s="78">
        <f t="shared" si="2"/>
        <v>364382381</v>
      </c>
      <c r="M14" s="95">
        <f t="shared" si="3"/>
        <v>0.18958127308296774</v>
      </c>
      <c r="N14" s="77">
        <v>349664962</v>
      </c>
      <c r="O14" s="78">
        <v>46734510</v>
      </c>
      <c r="P14" s="78">
        <f t="shared" si="4"/>
        <v>396399472</v>
      </c>
      <c r="Q14" s="95">
        <f t="shared" si="5"/>
        <v>0.20623916102896375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690140554</v>
      </c>
      <c r="AA14" s="78">
        <f t="shared" si="11"/>
        <v>70641299</v>
      </c>
      <c r="AB14" s="78">
        <f t="shared" si="12"/>
        <v>760781853</v>
      </c>
      <c r="AC14" s="95">
        <f t="shared" si="13"/>
        <v>0.39582043411193152</v>
      </c>
      <c r="AD14" s="77">
        <v>325680593</v>
      </c>
      <c r="AE14" s="78">
        <v>49130764</v>
      </c>
      <c r="AF14" s="78">
        <f t="shared" si="14"/>
        <v>374811357</v>
      </c>
      <c r="AG14" s="78">
        <v>1767211043</v>
      </c>
      <c r="AH14" s="78">
        <v>1757183026</v>
      </c>
      <c r="AI14" s="79">
        <v>708266402</v>
      </c>
      <c r="AJ14" s="114">
        <f t="shared" si="15"/>
        <v>0.40078201457911555</v>
      </c>
      <c r="AK14" s="115">
        <f t="shared" si="16"/>
        <v>5.7597280863610489E-2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1071330062</v>
      </c>
      <c r="E15" s="78">
        <v>209052395</v>
      </c>
      <c r="F15" s="79">
        <f t="shared" si="0"/>
        <v>1280382457</v>
      </c>
      <c r="G15" s="77">
        <v>1071352206</v>
      </c>
      <c r="H15" s="78">
        <v>248689919</v>
      </c>
      <c r="I15" s="79">
        <f t="shared" si="1"/>
        <v>1320042125</v>
      </c>
      <c r="J15" s="77">
        <v>184988235</v>
      </c>
      <c r="K15" s="78">
        <v>8175527</v>
      </c>
      <c r="L15" s="78">
        <f t="shared" si="2"/>
        <v>193163762</v>
      </c>
      <c r="M15" s="95">
        <f t="shared" si="3"/>
        <v>0.15086411169096486</v>
      </c>
      <c r="N15" s="77">
        <v>250538658</v>
      </c>
      <c r="O15" s="78">
        <v>47473878</v>
      </c>
      <c r="P15" s="78">
        <f t="shared" si="4"/>
        <v>298012536</v>
      </c>
      <c r="Q15" s="95">
        <f t="shared" si="5"/>
        <v>0.23275274850161431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435526893</v>
      </c>
      <c r="AA15" s="78">
        <f t="shared" si="11"/>
        <v>55649405</v>
      </c>
      <c r="AB15" s="78">
        <f t="shared" si="12"/>
        <v>491176298</v>
      </c>
      <c r="AC15" s="95">
        <f t="shared" si="13"/>
        <v>0.38361686019257918</v>
      </c>
      <c r="AD15" s="77">
        <v>246272913</v>
      </c>
      <c r="AE15" s="78">
        <v>36221903</v>
      </c>
      <c r="AF15" s="78">
        <f t="shared" si="14"/>
        <v>282494816</v>
      </c>
      <c r="AG15" s="78">
        <v>1220427660</v>
      </c>
      <c r="AH15" s="78">
        <v>1204415795</v>
      </c>
      <c r="AI15" s="79">
        <v>463064326</v>
      </c>
      <c r="AJ15" s="114">
        <f t="shared" si="15"/>
        <v>0.37942791791526587</v>
      </c>
      <c r="AK15" s="115">
        <f t="shared" si="16"/>
        <v>5.4930990308862837E-2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506374303</v>
      </c>
      <c r="E16" s="78">
        <v>38500000</v>
      </c>
      <c r="F16" s="79">
        <f t="shared" si="0"/>
        <v>544874303</v>
      </c>
      <c r="G16" s="77">
        <v>506374303</v>
      </c>
      <c r="H16" s="78">
        <v>38500000</v>
      </c>
      <c r="I16" s="79">
        <f t="shared" si="1"/>
        <v>544874303</v>
      </c>
      <c r="J16" s="77">
        <v>96820856</v>
      </c>
      <c r="K16" s="78">
        <v>66183</v>
      </c>
      <c r="L16" s="78">
        <f t="shared" si="2"/>
        <v>96887039</v>
      </c>
      <c r="M16" s="95">
        <f t="shared" si="3"/>
        <v>0.17781539424148618</v>
      </c>
      <c r="N16" s="77">
        <v>140763622</v>
      </c>
      <c r="O16" s="78">
        <v>3512317</v>
      </c>
      <c r="P16" s="78">
        <f t="shared" si="4"/>
        <v>144275939</v>
      </c>
      <c r="Q16" s="95">
        <f t="shared" si="5"/>
        <v>0.26478756330705505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237584478</v>
      </c>
      <c r="AA16" s="78">
        <f t="shared" si="11"/>
        <v>3578500</v>
      </c>
      <c r="AB16" s="78">
        <f t="shared" si="12"/>
        <v>241162978</v>
      </c>
      <c r="AC16" s="95">
        <f t="shared" si="13"/>
        <v>0.44260295754854123</v>
      </c>
      <c r="AD16" s="77">
        <v>187171782</v>
      </c>
      <c r="AE16" s="78">
        <v>3183671</v>
      </c>
      <c r="AF16" s="78">
        <f t="shared" si="14"/>
        <v>190355453</v>
      </c>
      <c r="AG16" s="78">
        <v>484576676</v>
      </c>
      <c r="AH16" s="78">
        <v>597704850</v>
      </c>
      <c r="AI16" s="79">
        <v>289705470</v>
      </c>
      <c r="AJ16" s="114">
        <f t="shared" si="15"/>
        <v>0.59785269153152554</v>
      </c>
      <c r="AK16" s="115">
        <f t="shared" si="16"/>
        <v>-0.24207089039892127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4590739825</v>
      </c>
      <c r="E17" s="81">
        <f>SUM(E11:E16)</f>
        <v>800901110</v>
      </c>
      <c r="F17" s="82">
        <f t="shared" si="0"/>
        <v>5391640935</v>
      </c>
      <c r="G17" s="80">
        <f>SUM(G11:G16)</f>
        <v>4604416969</v>
      </c>
      <c r="H17" s="81">
        <f>SUM(H11:H16)</f>
        <v>969674948</v>
      </c>
      <c r="I17" s="82">
        <f t="shared" si="1"/>
        <v>5574091917</v>
      </c>
      <c r="J17" s="80">
        <f>SUM(J11:J16)</f>
        <v>924583456</v>
      </c>
      <c r="K17" s="81">
        <f>SUM(K11:K16)</f>
        <v>55483101</v>
      </c>
      <c r="L17" s="81">
        <f t="shared" si="2"/>
        <v>980066557</v>
      </c>
      <c r="M17" s="96">
        <f t="shared" si="3"/>
        <v>0.18177519030205969</v>
      </c>
      <c r="N17" s="80">
        <f>SUM(N11:N16)</f>
        <v>1058218641</v>
      </c>
      <c r="O17" s="81">
        <f>SUM(O11:O16)</f>
        <v>151138704</v>
      </c>
      <c r="P17" s="81">
        <f t="shared" si="4"/>
        <v>1209357345</v>
      </c>
      <c r="Q17" s="96">
        <f t="shared" si="5"/>
        <v>0.22430227820799792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1982802097</v>
      </c>
      <c r="AA17" s="81">
        <f t="shared" si="11"/>
        <v>206621805</v>
      </c>
      <c r="AB17" s="81">
        <f t="shared" si="12"/>
        <v>2189423902</v>
      </c>
      <c r="AC17" s="96">
        <f t="shared" si="13"/>
        <v>0.4060774685100576</v>
      </c>
      <c r="AD17" s="80">
        <f>SUM(AD11:AD16)</f>
        <v>1070625463</v>
      </c>
      <c r="AE17" s="81">
        <f>SUM(AE11:AE16)</f>
        <v>114315865</v>
      </c>
      <c r="AF17" s="81">
        <f t="shared" si="14"/>
        <v>1184941328</v>
      </c>
      <c r="AG17" s="81">
        <f>SUM(AG11:AG16)</f>
        <v>4984843737</v>
      </c>
      <c r="AH17" s="81">
        <f>SUM(AH11:AH16)</f>
        <v>5133918192</v>
      </c>
      <c r="AI17" s="82">
        <f>SUM(AI11:AI16)</f>
        <v>2111817583</v>
      </c>
      <c r="AJ17" s="116">
        <f t="shared" si="15"/>
        <v>0.42364769979147693</v>
      </c>
      <c r="AK17" s="117">
        <f t="shared" si="16"/>
        <v>2.0605253967477477E-2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912736772</v>
      </c>
      <c r="E18" s="78">
        <v>73264405</v>
      </c>
      <c r="F18" s="79">
        <f t="shared" si="0"/>
        <v>986001177</v>
      </c>
      <c r="G18" s="77">
        <v>915453854</v>
      </c>
      <c r="H18" s="78">
        <v>84342234</v>
      </c>
      <c r="I18" s="79">
        <f t="shared" si="1"/>
        <v>999796088</v>
      </c>
      <c r="J18" s="77">
        <v>155353004</v>
      </c>
      <c r="K18" s="78">
        <v>10014357</v>
      </c>
      <c r="L18" s="78">
        <f t="shared" si="2"/>
        <v>165367361</v>
      </c>
      <c r="M18" s="95">
        <f t="shared" si="3"/>
        <v>0.16771517606413566</v>
      </c>
      <c r="N18" s="77">
        <v>168237351</v>
      </c>
      <c r="O18" s="78">
        <v>18704483</v>
      </c>
      <c r="P18" s="78">
        <f t="shared" si="4"/>
        <v>186941834</v>
      </c>
      <c r="Q18" s="95">
        <f t="shared" si="5"/>
        <v>0.18959595420442382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323590355</v>
      </c>
      <c r="AA18" s="78">
        <f t="shared" si="11"/>
        <v>28718840</v>
      </c>
      <c r="AB18" s="78">
        <f t="shared" si="12"/>
        <v>352309195</v>
      </c>
      <c r="AC18" s="95">
        <f t="shared" si="13"/>
        <v>0.35731113026855948</v>
      </c>
      <c r="AD18" s="77">
        <v>158725454</v>
      </c>
      <c r="AE18" s="78">
        <v>18439718</v>
      </c>
      <c r="AF18" s="78">
        <f t="shared" si="14"/>
        <v>177165172</v>
      </c>
      <c r="AG18" s="78">
        <v>891627056</v>
      </c>
      <c r="AH18" s="78">
        <v>931425816</v>
      </c>
      <c r="AI18" s="79">
        <v>353566725</v>
      </c>
      <c r="AJ18" s="114">
        <f t="shared" si="15"/>
        <v>0.396541045519821</v>
      </c>
      <c r="AK18" s="115">
        <f t="shared" si="16"/>
        <v>5.5183882303910137E-2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3064960261</v>
      </c>
      <c r="E19" s="78">
        <v>457423210</v>
      </c>
      <c r="F19" s="79">
        <f t="shared" si="0"/>
        <v>3522383471</v>
      </c>
      <c r="G19" s="77">
        <v>3066152356</v>
      </c>
      <c r="H19" s="78">
        <v>450104619</v>
      </c>
      <c r="I19" s="79">
        <f t="shared" si="1"/>
        <v>3516256975</v>
      </c>
      <c r="J19" s="77">
        <v>597500482</v>
      </c>
      <c r="K19" s="78">
        <v>14549722</v>
      </c>
      <c r="L19" s="78">
        <f t="shared" si="2"/>
        <v>612050204</v>
      </c>
      <c r="M19" s="95">
        <f t="shared" si="3"/>
        <v>0.17376024190411038</v>
      </c>
      <c r="N19" s="77">
        <v>834026287</v>
      </c>
      <c r="O19" s="78">
        <v>139452607</v>
      </c>
      <c r="P19" s="78">
        <f t="shared" si="4"/>
        <v>973478894</v>
      </c>
      <c r="Q19" s="95">
        <f t="shared" si="5"/>
        <v>0.2763693680755408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1431526769</v>
      </c>
      <c r="AA19" s="78">
        <f t="shared" si="11"/>
        <v>154002329</v>
      </c>
      <c r="AB19" s="78">
        <f t="shared" si="12"/>
        <v>1585529098</v>
      </c>
      <c r="AC19" s="95">
        <f t="shared" si="13"/>
        <v>0.45012960997965118</v>
      </c>
      <c r="AD19" s="77">
        <v>808064286</v>
      </c>
      <c r="AE19" s="78">
        <v>31716698</v>
      </c>
      <c r="AF19" s="78">
        <f t="shared" si="14"/>
        <v>839780984</v>
      </c>
      <c r="AG19" s="78">
        <v>3008612381</v>
      </c>
      <c r="AH19" s="78">
        <v>3013986632</v>
      </c>
      <c r="AI19" s="79">
        <v>1405407573</v>
      </c>
      <c r="AJ19" s="114">
        <f t="shared" si="15"/>
        <v>0.46712816242977495</v>
      </c>
      <c r="AK19" s="115">
        <f t="shared" si="16"/>
        <v>0.15920568880135533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2258348868</v>
      </c>
      <c r="E20" s="78">
        <v>504799865</v>
      </c>
      <c r="F20" s="79">
        <f t="shared" si="0"/>
        <v>2763148733</v>
      </c>
      <c r="G20" s="77">
        <v>2360377428</v>
      </c>
      <c r="H20" s="78">
        <v>491726021</v>
      </c>
      <c r="I20" s="79">
        <f t="shared" si="1"/>
        <v>2852103449</v>
      </c>
      <c r="J20" s="77">
        <v>346456254</v>
      </c>
      <c r="K20" s="78">
        <v>26847318</v>
      </c>
      <c r="L20" s="78">
        <f t="shared" si="2"/>
        <v>373303572</v>
      </c>
      <c r="M20" s="95">
        <f t="shared" si="3"/>
        <v>0.1351007882933242</v>
      </c>
      <c r="N20" s="77">
        <v>449343452</v>
      </c>
      <c r="O20" s="78">
        <v>99397585</v>
      </c>
      <c r="P20" s="78">
        <f t="shared" si="4"/>
        <v>548741037</v>
      </c>
      <c r="Q20" s="95">
        <f t="shared" si="5"/>
        <v>0.19859265281178767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795799706</v>
      </c>
      <c r="AA20" s="78">
        <f t="shared" si="11"/>
        <v>126244903</v>
      </c>
      <c r="AB20" s="78">
        <f t="shared" si="12"/>
        <v>922044609</v>
      </c>
      <c r="AC20" s="95">
        <f t="shared" si="13"/>
        <v>0.3336934411051119</v>
      </c>
      <c r="AD20" s="77">
        <v>416463346</v>
      </c>
      <c r="AE20" s="78">
        <v>107337767</v>
      </c>
      <c r="AF20" s="78">
        <f t="shared" si="14"/>
        <v>523801113</v>
      </c>
      <c r="AG20" s="78">
        <v>2511338013</v>
      </c>
      <c r="AH20" s="78">
        <v>2498373648</v>
      </c>
      <c r="AI20" s="79">
        <v>880619719</v>
      </c>
      <c r="AJ20" s="114">
        <f t="shared" si="15"/>
        <v>0.35065758350387377</v>
      </c>
      <c r="AK20" s="115">
        <f t="shared" si="16"/>
        <v>4.7613346709326265E-2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1483959805</v>
      </c>
      <c r="E21" s="78">
        <v>190530652</v>
      </c>
      <c r="F21" s="79">
        <f t="shared" si="0"/>
        <v>1674490457</v>
      </c>
      <c r="G21" s="77">
        <v>1483959805</v>
      </c>
      <c r="H21" s="78">
        <v>190530652</v>
      </c>
      <c r="I21" s="79">
        <f t="shared" si="1"/>
        <v>1674490457</v>
      </c>
      <c r="J21" s="77">
        <v>240578891</v>
      </c>
      <c r="K21" s="78">
        <v>46088072</v>
      </c>
      <c r="L21" s="78">
        <f t="shared" si="2"/>
        <v>286666963</v>
      </c>
      <c r="M21" s="95">
        <f t="shared" si="3"/>
        <v>0.17119653432578505</v>
      </c>
      <c r="N21" s="77">
        <v>283333294</v>
      </c>
      <c r="O21" s="78">
        <v>51686791</v>
      </c>
      <c r="P21" s="78">
        <f t="shared" si="4"/>
        <v>335020085</v>
      </c>
      <c r="Q21" s="95">
        <f t="shared" si="5"/>
        <v>0.20007285416258422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523912185</v>
      </c>
      <c r="AA21" s="78">
        <f t="shared" si="11"/>
        <v>97774863</v>
      </c>
      <c r="AB21" s="78">
        <f t="shared" si="12"/>
        <v>621687048</v>
      </c>
      <c r="AC21" s="95">
        <f t="shared" si="13"/>
        <v>0.37126938848836927</v>
      </c>
      <c r="AD21" s="77">
        <v>138532407</v>
      </c>
      <c r="AE21" s="78">
        <v>27258535</v>
      </c>
      <c r="AF21" s="78">
        <f t="shared" si="14"/>
        <v>165790942</v>
      </c>
      <c r="AG21" s="78">
        <v>1674301157</v>
      </c>
      <c r="AH21" s="78">
        <v>1806745776</v>
      </c>
      <c r="AI21" s="79">
        <v>398748925</v>
      </c>
      <c r="AJ21" s="114">
        <f t="shared" si="15"/>
        <v>0.23815842408809851</v>
      </c>
      <c r="AK21" s="115">
        <f t="shared" si="16"/>
        <v>1.0207381715703141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1070958133</v>
      </c>
      <c r="E22" s="78">
        <v>119474427</v>
      </c>
      <c r="F22" s="79">
        <f t="shared" si="0"/>
        <v>1190432560</v>
      </c>
      <c r="G22" s="77">
        <v>1075185856</v>
      </c>
      <c r="H22" s="78">
        <v>179367466</v>
      </c>
      <c r="I22" s="79">
        <f t="shared" si="1"/>
        <v>1254553322</v>
      </c>
      <c r="J22" s="77">
        <v>217834348</v>
      </c>
      <c r="K22" s="78">
        <v>18623483</v>
      </c>
      <c r="L22" s="78">
        <f t="shared" si="2"/>
        <v>236457831</v>
      </c>
      <c r="M22" s="95">
        <f t="shared" si="3"/>
        <v>0.1986318578181363</v>
      </c>
      <c r="N22" s="77">
        <v>237192392</v>
      </c>
      <c r="O22" s="78">
        <v>51112980</v>
      </c>
      <c r="P22" s="78">
        <f t="shared" si="4"/>
        <v>288305372</v>
      </c>
      <c r="Q22" s="95">
        <f t="shared" si="5"/>
        <v>0.24218538847761356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455026740</v>
      </c>
      <c r="AA22" s="78">
        <f t="shared" si="11"/>
        <v>69736463</v>
      </c>
      <c r="AB22" s="78">
        <f t="shared" si="12"/>
        <v>524763203</v>
      </c>
      <c r="AC22" s="95">
        <f t="shared" si="13"/>
        <v>0.44081724629574986</v>
      </c>
      <c r="AD22" s="77">
        <v>187830589</v>
      </c>
      <c r="AE22" s="78">
        <v>15002243</v>
      </c>
      <c r="AF22" s="78">
        <f t="shared" si="14"/>
        <v>202832832</v>
      </c>
      <c r="AG22" s="78">
        <v>1081393457</v>
      </c>
      <c r="AH22" s="78">
        <v>1137663159</v>
      </c>
      <c r="AI22" s="79">
        <v>420377894</v>
      </c>
      <c r="AJ22" s="114">
        <f t="shared" si="15"/>
        <v>0.38873722721257414</v>
      </c>
      <c r="AK22" s="115">
        <f t="shared" si="16"/>
        <v>0.42139400784977443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475184441</v>
      </c>
      <c r="H23" s="78">
        <v>108618917</v>
      </c>
      <c r="I23" s="79">
        <f t="shared" si="1"/>
        <v>583803358</v>
      </c>
      <c r="J23" s="77">
        <v>83794292</v>
      </c>
      <c r="K23" s="78">
        <v>6243853</v>
      </c>
      <c r="L23" s="78">
        <f t="shared" si="2"/>
        <v>90038145</v>
      </c>
      <c r="M23" s="95">
        <f t="shared" si="3"/>
        <v>0.154478212682786</v>
      </c>
      <c r="N23" s="77">
        <v>121184630</v>
      </c>
      <c r="O23" s="78">
        <v>12574198</v>
      </c>
      <c r="P23" s="78">
        <f t="shared" si="4"/>
        <v>133758828</v>
      </c>
      <c r="Q23" s="95">
        <f t="shared" si="5"/>
        <v>0.22948967551457428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204978922</v>
      </c>
      <c r="AA23" s="78">
        <f t="shared" si="11"/>
        <v>18818051</v>
      </c>
      <c r="AB23" s="78">
        <f t="shared" si="12"/>
        <v>223796973</v>
      </c>
      <c r="AC23" s="95">
        <f t="shared" si="13"/>
        <v>0.38396788819736027</v>
      </c>
      <c r="AD23" s="77">
        <v>98288363</v>
      </c>
      <c r="AE23" s="78">
        <v>2881296</v>
      </c>
      <c r="AF23" s="78">
        <f t="shared" si="14"/>
        <v>101169659</v>
      </c>
      <c r="AG23" s="78">
        <v>551262980</v>
      </c>
      <c r="AH23" s="78">
        <v>493272834</v>
      </c>
      <c r="AI23" s="79">
        <v>174631981</v>
      </c>
      <c r="AJ23" s="114">
        <f t="shared" si="15"/>
        <v>0.31678525011782943</v>
      </c>
      <c r="AK23" s="115">
        <f t="shared" si="16"/>
        <v>0.32212393836377373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9266148280</v>
      </c>
      <c r="E24" s="81">
        <f>SUM(E18:E23)</f>
        <v>1453161476</v>
      </c>
      <c r="F24" s="82">
        <f t="shared" si="0"/>
        <v>10719309756</v>
      </c>
      <c r="G24" s="80">
        <f>SUM(G18:G23)</f>
        <v>9376313740</v>
      </c>
      <c r="H24" s="81">
        <f>SUM(H18:H23)</f>
        <v>1504689909</v>
      </c>
      <c r="I24" s="82">
        <f t="shared" si="1"/>
        <v>10881003649</v>
      </c>
      <c r="J24" s="80">
        <f>SUM(J18:J23)</f>
        <v>1641517271</v>
      </c>
      <c r="K24" s="81">
        <f>SUM(K18:K23)</f>
        <v>122366805</v>
      </c>
      <c r="L24" s="81">
        <f t="shared" si="2"/>
        <v>1763884076</v>
      </c>
      <c r="M24" s="96">
        <f t="shared" si="3"/>
        <v>0.16455202024670365</v>
      </c>
      <c r="N24" s="80">
        <f>SUM(N18:N23)</f>
        <v>2093317406</v>
      </c>
      <c r="O24" s="81">
        <f>SUM(O18:O23)</f>
        <v>372928644</v>
      </c>
      <c r="P24" s="81">
        <f t="shared" si="4"/>
        <v>2466246050</v>
      </c>
      <c r="Q24" s="96">
        <f t="shared" si="5"/>
        <v>0.2300750800320468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3734834677</v>
      </c>
      <c r="AA24" s="81">
        <f t="shared" si="11"/>
        <v>495295449</v>
      </c>
      <c r="AB24" s="81">
        <f t="shared" si="12"/>
        <v>4230130126</v>
      </c>
      <c r="AC24" s="96">
        <f t="shared" si="13"/>
        <v>0.39462710027875048</v>
      </c>
      <c r="AD24" s="80">
        <f>SUM(AD18:AD23)</f>
        <v>1807904445</v>
      </c>
      <c r="AE24" s="81">
        <f>SUM(AE18:AE23)</f>
        <v>202636257</v>
      </c>
      <c r="AF24" s="81">
        <f t="shared" si="14"/>
        <v>2010540702</v>
      </c>
      <c r="AG24" s="81">
        <f>SUM(AG18:AG23)</f>
        <v>9718535044</v>
      </c>
      <c r="AH24" s="81">
        <f>SUM(AH18:AH23)</f>
        <v>9881467865</v>
      </c>
      <c r="AI24" s="82">
        <f>SUM(AI18:AI23)</f>
        <v>3633352817</v>
      </c>
      <c r="AJ24" s="116">
        <f t="shared" si="15"/>
        <v>0.37385807640248708</v>
      </c>
      <c r="AK24" s="117">
        <f t="shared" si="16"/>
        <v>0.22665810622320848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762762844</v>
      </c>
      <c r="E25" s="78">
        <v>147352476</v>
      </c>
      <c r="F25" s="79">
        <f t="shared" si="0"/>
        <v>910115320</v>
      </c>
      <c r="G25" s="77">
        <v>764727998</v>
      </c>
      <c r="H25" s="78">
        <v>152139198</v>
      </c>
      <c r="I25" s="79">
        <f t="shared" si="1"/>
        <v>916867196</v>
      </c>
      <c r="J25" s="77">
        <v>195748363</v>
      </c>
      <c r="K25" s="78">
        <v>8045636</v>
      </c>
      <c r="L25" s="78">
        <f t="shared" si="2"/>
        <v>203793999</v>
      </c>
      <c r="M25" s="95">
        <f t="shared" si="3"/>
        <v>0.22392107299105787</v>
      </c>
      <c r="N25" s="77">
        <v>218896717</v>
      </c>
      <c r="O25" s="78">
        <v>13766017</v>
      </c>
      <c r="P25" s="78">
        <f t="shared" si="4"/>
        <v>232662734</v>
      </c>
      <c r="Q25" s="95">
        <f t="shared" si="5"/>
        <v>0.25564093789784792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414645080</v>
      </c>
      <c r="AA25" s="78">
        <f t="shared" si="11"/>
        <v>21811653</v>
      </c>
      <c r="AB25" s="78">
        <f t="shared" si="12"/>
        <v>436456733</v>
      </c>
      <c r="AC25" s="95">
        <f t="shared" si="13"/>
        <v>0.47956201088890582</v>
      </c>
      <c r="AD25" s="77">
        <v>208162763</v>
      </c>
      <c r="AE25" s="78">
        <v>33340779</v>
      </c>
      <c r="AF25" s="78">
        <f t="shared" si="14"/>
        <v>241503542</v>
      </c>
      <c r="AG25" s="78">
        <v>830379721</v>
      </c>
      <c r="AH25" s="78">
        <v>867541997</v>
      </c>
      <c r="AI25" s="79">
        <v>369760320</v>
      </c>
      <c r="AJ25" s="114">
        <f t="shared" si="15"/>
        <v>0.44529064312253358</v>
      </c>
      <c r="AK25" s="115">
        <f t="shared" si="16"/>
        <v>-3.6607363713116903E-2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1742211876</v>
      </c>
      <c r="E26" s="78">
        <v>209409052</v>
      </c>
      <c r="F26" s="79">
        <f t="shared" si="0"/>
        <v>1951620928</v>
      </c>
      <c r="G26" s="77">
        <v>1742012876</v>
      </c>
      <c r="H26" s="78">
        <v>205819052</v>
      </c>
      <c r="I26" s="79">
        <f t="shared" si="1"/>
        <v>1947831928</v>
      </c>
      <c r="J26" s="77">
        <v>350107589</v>
      </c>
      <c r="K26" s="78">
        <v>15307022</v>
      </c>
      <c r="L26" s="78">
        <f t="shared" si="2"/>
        <v>365414611</v>
      </c>
      <c r="M26" s="95">
        <f t="shared" si="3"/>
        <v>0.18723646880261371</v>
      </c>
      <c r="N26" s="77">
        <v>463677940</v>
      </c>
      <c r="O26" s="78">
        <v>40747590</v>
      </c>
      <c r="P26" s="78">
        <f t="shared" si="4"/>
        <v>504425530</v>
      </c>
      <c r="Q26" s="95">
        <f t="shared" si="5"/>
        <v>0.25846491127604881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813785529</v>
      </c>
      <c r="AA26" s="78">
        <f t="shared" si="11"/>
        <v>56054612</v>
      </c>
      <c r="AB26" s="78">
        <f t="shared" si="12"/>
        <v>869840141</v>
      </c>
      <c r="AC26" s="95">
        <f t="shared" si="13"/>
        <v>0.4457013800786625</v>
      </c>
      <c r="AD26" s="77">
        <v>410502279</v>
      </c>
      <c r="AE26" s="78">
        <v>32523509</v>
      </c>
      <c r="AF26" s="78">
        <f t="shared" si="14"/>
        <v>443025788</v>
      </c>
      <c r="AG26" s="78">
        <v>1830990960</v>
      </c>
      <c r="AH26" s="78">
        <v>1820664373</v>
      </c>
      <c r="AI26" s="79">
        <v>786289571</v>
      </c>
      <c r="AJ26" s="114">
        <f t="shared" si="15"/>
        <v>0.4294338902689066</v>
      </c>
      <c r="AK26" s="115">
        <f t="shared" si="16"/>
        <v>0.13859180134227311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454206168</v>
      </c>
      <c r="E27" s="78">
        <v>59932535</v>
      </c>
      <c r="F27" s="79">
        <f t="shared" si="0"/>
        <v>514138703</v>
      </c>
      <c r="G27" s="77">
        <v>454206168</v>
      </c>
      <c r="H27" s="78">
        <v>59932535</v>
      </c>
      <c r="I27" s="79">
        <f t="shared" si="1"/>
        <v>514138703</v>
      </c>
      <c r="J27" s="77">
        <v>110809518</v>
      </c>
      <c r="K27" s="78">
        <v>8594055</v>
      </c>
      <c r="L27" s="78">
        <f t="shared" si="2"/>
        <v>119403573</v>
      </c>
      <c r="M27" s="95">
        <f t="shared" si="3"/>
        <v>0.23224000119671986</v>
      </c>
      <c r="N27" s="77">
        <v>114258182</v>
      </c>
      <c r="O27" s="78">
        <v>10750555</v>
      </c>
      <c r="P27" s="78">
        <f t="shared" si="4"/>
        <v>125008737</v>
      </c>
      <c r="Q27" s="95">
        <f t="shared" si="5"/>
        <v>0.24314204760422403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225067700</v>
      </c>
      <c r="AA27" s="78">
        <f t="shared" si="11"/>
        <v>19344610</v>
      </c>
      <c r="AB27" s="78">
        <f t="shared" si="12"/>
        <v>244412310</v>
      </c>
      <c r="AC27" s="95">
        <f t="shared" si="13"/>
        <v>0.47538204880094392</v>
      </c>
      <c r="AD27" s="77">
        <v>94547213</v>
      </c>
      <c r="AE27" s="78">
        <v>12052884</v>
      </c>
      <c r="AF27" s="78">
        <f t="shared" si="14"/>
        <v>106600097</v>
      </c>
      <c r="AG27" s="78">
        <v>479776724</v>
      </c>
      <c r="AH27" s="78">
        <v>504460567</v>
      </c>
      <c r="AI27" s="79">
        <v>160177454</v>
      </c>
      <c r="AJ27" s="114">
        <f t="shared" si="15"/>
        <v>0.33385832614922772</v>
      </c>
      <c r="AK27" s="115">
        <f t="shared" si="16"/>
        <v>0.17268877344454947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456059519</v>
      </c>
      <c r="E28" s="78">
        <v>46330276</v>
      </c>
      <c r="F28" s="79">
        <f t="shared" si="0"/>
        <v>502389795</v>
      </c>
      <c r="G28" s="77">
        <v>458189282</v>
      </c>
      <c r="H28" s="78">
        <v>64306605</v>
      </c>
      <c r="I28" s="79">
        <f t="shared" si="1"/>
        <v>522495887</v>
      </c>
      <c r="J28" s="77">
        <v>70811675</v>
      </c>
      <c r="K28" s="78">
        <v>4719898</v>
      </c>
      <c r="L28" s="78">
        <f t="shared" si="2"/>
        <v>75531573</v>
      </c>
      <c r="M28" s="95">
        <f t="shared" si="3"/>
        <v>0.15034456064140395</v>
      </c>
      <c r="N28" s="77">
        <v>114749344</v>
      </c>
      <c r="O28" s="78">
        <v>10188018</v>
      </c>
      <c r="P28" s="78">
        <f t="shared" si="4"/>
        <v>124937362</v>
      </c>
      <c r="Q28" s="95">
        <f t="shared" si="5"/>
        <v>0.24868610637284144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185561019</v>
      </c>
      <c r="AA28" s="78">
        <f t="shared" si="11"/>
        <v>14907916</v>
      </c>
      <c r="AB28" s="78">
        <f t="shared" si="12"/>
        <v>200468935</v>
      </c>
      <c r="AC28" s="95">
        <f t="shared" si="13"/>
        <v>0.39903066701424539</v>
      </c>
      <c r="AD28" s="77">
        <v>85546220</v>
      </c>
      <c r="AE28" s="78">
        <v>20135942</v>
      </c>
      <c r="AF28" s="78">
        <f t="shared" si="14"/>
        <v>105682162</v>
      </c>
      <c r="AG28" s="78">
        <v>440873962</v>
      </c>
      <c r="AH28" s="78">
        <v>469443095</v>
      </c>
      <c r="AI28" s="79">
        <v>180269731</v>
      </c>
      <c r="AJ28" s="114">
        <f t="shared" si="15"/>
        <v>0.40889176167768332</v>
      </c>
      <c r="AK28" s="115">
        <f t="shared" si="16"/>
        <v>0.18219914918091851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276810560</v>
      </c>
      <c r="E29" s="78">
        <v>6355000</v>
      </c>
      <c r="F29" s="79">
        <f t="shared" si="0"/>
        <v>283165560</v>
      </c>
      <c r="G29" s="77">
        <v>278412521</v>
      </c>
      <c r="H29" s="78">
        <v>13896054</v>
      </c>
      <c r="I29" s="79">
        <f t="shared" si="1"/>
        <v>292308575</v>
      </c>
      <c r="J29" s="77">
        <v>52388869</v>
      </c>
      <c r="K29" s="78">
        <v>1638708</v>
      </c>
      <c r="L29" s="78">
        <f t="shared" si="2"/>
        <v>54027577</v>
      </c>
      <c r="M29" s="95">
        <f t="shared" si="3"/>
        <v>0.19079854555758829</v>
      </c>
      <c r="N29" s="77">
        <v>72195274</v>
      </c>
      <c r="O29" s="78">
        <v>5410401</v>
      </c>
      <c r="P29" s="78">
        <f t="shared" si="4"/>
        <v>77605675</v>
      </c>
      <c r="Q29" s="95">
        <f t="shared" si="5"/>
        <v>0.27406466732748147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124584143</v>
      </c>
      <c r="AA29" s="78">
        <f t="shared" si="11"/>
        <v>7049109</v>
      </c>
      <c r="AB29" s="78">
        <f t="shared" si="12"/>
        <v>131633252</v>
      </c>
      <c r="AC29" s="95">
        <f t="shared" si="13"/>
        <v>0.46486321288506977</v>
      </c>
      <c r="AD29" s="77">
        <v>74720718</v>
      </c>
      <c r="AE29" s="78">
        <v>1199537</v>
      </c>
      <c r="AF29" s="78">
        <f t="shared" si="14"/>
        <v>75920255</v>
      </c>
      <c r="AG29" s="78">
        <v>263619351</v>
      </c>
      <c r="AH29" s="78">
        <v>286865276</v>
      </c>
      <c r="AI29" s="79">
        <v>132187019</v>
      </c>
      <c r="AJ29" s="114">
        <f t="shared" si="15"/>
        <v>0.50143139529996039</v>
      </c>
      <c r="AK29" s="115">
        <f t="shared" si="16"/>
        <v>2.2199872748056571E-2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3692050967</v>
      </c>
      <c r="E30" s="81">
        <f>SUM(E25:E29)</f>
        <v>469379339</v>
      </c>
      <c r="F30" s="82">
        <f t="shared" si="0"/>
        <v>4161430306</v>
      </c>
      <c r="G30" s="80">
        <f>SUM(G25:G29)</f>
        <v>3697548845</v>
      </c>
      <c r="H30" s="81">
        <f>SUM(H25:H29)</f>
        <v>496093444</v>
      </c>
      <c r="I30" s="82">
        <f t="shared" si="1"/>
        <v>4193642289</v>
      </c>
      <c r="J30" s="80">
        <f>SUM(J25:J29)</f>
        <v>779866014</v>
      </c>
      <c r="K30" s="81">
        <f>SUM(K25:K29)</f>
        <v>38305319</v>
      </c>
      <c r="L30" s="81">
        <f t="shared" si="2"/>
        <v>818171333</v>
      </c>
      <c r="M30" s="96">
        <f t="shared" si="3"/>
        <v>0.19660820267020951</v>
      </c>
      <c r="N30" s="80">
        <f>SUM(N25:N29)</f>
        <v>983777457</v>
      </c>
      <c r="O30" s="81">
        <f>SUM(O25:O29)</f>
        <v>80862581</v>
      </c>
      <c r="P30" s="81">
        <f t="shared" si="4"/>
        <v>1064640038</v>
      </c>
      <c r="Q30" s="96">
        <f t="shared" si="5"/>
        <v>0.25583512391520513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1763643471</v>
      </c>
      <c r="AA30" s="81">
        <f t="shared" si="11"/>
        <v>119167900</v>
      </c>
      <c r="AB30" s="81">
        <f t="shared" si="12"/>
        <v>1882811371</v>
      </c>
      <c r="AC30" s="96">
        <f t="shared" si="13"/>
        <v>0.45244332658541464</v>
      </c>
      <c r="AD30" s="80">
        <f>SUM(AD25:AD29)</f>
        <v>873479193</v>
      </c>
      <c r="AE30" s="81">
        <f>SUM(AE25:AE29)</f>
        <v>99252651</v>
      </c>
      <c r="AF30" s="81">
        <f t="shared" si="14"/>
        <v>972731844</v>
      </c>
      <c r="AG30" s="81">
        <f>SUM(AG25:AG29)</f>
        <v>3845640718</v>
      </c>
      <c r="AH30" s="81">
        <f>SUM(AH25:AH29)</f>
        <v>3948975308</v>
      </c>
      <c r="AI30" s="82">
        <f>SUM(AI25:AI29)</f>
        <v>1628684095</v>
      </c>
      <c r="AJ30" s="116">
        <f t="shared" si="15"/>
        <v>0.42351436715779023</v>
      </c>
      <c r="AK30" s="117">
        <f t="shared" si="16"/>
        <v>9.4484615227626856E-2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240911731</v>
      </c>
      <c r="E31" s="78">
        <v>13742913</v>
      </c>
      <c r="F31" s="79">
        <f t="shared" si="0"/>
        <v>254654644</v>
      </c>
      <c r="G31" s="77">
        <v>240911731</v>
      </c>
      <c r="H31" s="78">
        <v>13742913</v>
      </c>
      <c r="I31" s="79">
        <f t="shared" si="1"/>
        <v>254654644</v>
      </c>
      <c r="J31" s="77">
        <v>37513665</v>
      </c>
      <c r="K31" s="78">
        <v>530077</v>
      </c>
      <c r="L31" s="78">
        <f t="shared" si="2"/>
        <v>38043742</v>
      </c>
      <c r="M31" s="95">
        <f t="shared" si="3"/>
        <v>0.14939347424584962</v>
      </c>
      <c r="N31" s="77">
        <v>90299766</v>
      </c>
      <c r="O31" s="78">
        <v>6765359</v>
      </c>
      <c r="P31" s="78">
        <f t="shared" si="4"/>
        <v>97065125</v>
      </c>
      <c r="Q31" s="95">
        <f t="shared" si="5"/>
        <v>0.38116377331803147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127813431</v>
      </c>
      <c r="AA31" s="78">
        <f t="shared" si="11"/>
        <v>7295436</v>
      </c>
      <c r="AB31" s="78">
        <f t="shared" si="12"/>
        <v>135108867</v>
      </c>
      <c r="AC31" s="95">
        <f t="shared" si="13"/>
        <v>0.53055724756388112</v>
      </c>
      <c r="AD31" s="77">
        <v>45195102</v>
      </c>
      <c r="AE31" s="78">
        <v>869571</v>
      </c>
      <c r="AF31" s="78">
        <f t="shared" si="14"/>
        <v>46064673</v>
      </c>
      <c r="AG31" s="78">
        <v>231634656</v>
      </c>
      <c r="AH31" s="78">
        <v>233185859</v>
      </c>
      <c r="AI31" s="79">
        <v>75886491</v>
      </c>
      <c r="AJ31" s="114">
        <f t="shared" si="15"/>
        <v>0.32761285513338728</v>
      </c>
      <c r="AK31" s="115">
        <f t="shared" si="16"/>
        <v>1.1071488991140783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728257810</v>
      </c>
      <c r="E32" s="78">
        <v>110382428</v>
      </c>
      <c r="F32" s="79">
        <f t="shared" si="0"/>
        <v>838640238</v>
      </c>
      <c r="G32" s="77">
        <v>731213210</v>
      </c>
      <c r="H32" s="78">
        <v>194951756</v>
      </c>
      <c r="I32" s="79">
        <f t="shared" si="1"/>
        <v>926164966</v>
      </c>
      <c r="J32" s="77">
        <v>145802233</v>
      </c>
      <c r="K32" s="78">
        <v>14837638</v>
      </c>
      <c r="L32" s="78">
        <f t="shared" si="2"/>
        <v>160639871</v>
      </c>
      <c r="M32" s="95">
        <f t="shared" si="3"/>
        <v>0.19154801274870381</v>
      </c>
      <c r="N32" s="77">
        <v>161027592</v>
      </c>
      <c r="O32" s="78">
        <v>39628699</v>
      </c>
      <c r="P32" s="78">
        <f t="shared" si="4"/>
        <v>200656291</v>
      </c>
      <c r="Q32" s="95">
        <f t="shared" si="5"/>
        <v>0.23926384867786418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306829825</v>
      </c>
      <c r="AA32" s="78">
        <f t="shared" si="11"/>
        <v>54466337</v>
      </c>
      <c r="AB32" s="78">
        <f t="shared" si="12"/>
        <v>361296162</v>
      </c>
      <c r="AC32" s="95">
        <f t="shared" si="13"/>
        <v>0.43081186142656797</v>
      </c>
      <c r="AD32" s="77">
        <v>156217923</v>
      </c>
      <c r="AE32" s="78">
        <v>20190929</v>
      </c>
      <c r="AF32" s="78">
        <f t="shared" si="14"/>
        <v>176408852</v>
      </c>
      <c r="AG32" s="78">
        <v>746713431</v>
      </c>
      <c r="AH32" s="78">
        <v>765707585</v>
      </c>
      <c r="AI32" s="79">
        <v>295572515</v>
      </c>
      <c r="AJ32" s="114">
        <f t="shared" si="15"/>
        <v>0.39583125564538024</v>
      </c>
      <c r="AK32" s="115">
        <f t="shared" si="16"/>
        <v>0.13745023974193771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1642479809</v>
      </c>
      <c r="E33" s="78">
        <v>381703743</v>
      </c>
      <c r="F33" s="79">
        <f t="shared" si="0"/>
        <v>2024183552</v>
      </c>
      <c r="G33" s="77">
        <v>1651107437</v>
      </c>
      <c r="H33" s="78">
        <v>406641303</v>
      </c>
      <c r="I33" s="79">
        <f t="shared" si="1"/>
        <v>2057748740</v>
      </c>
      <c r="J33" s="77">
        <v>280115651</v>
      </c>
      <c r="K33" s="78">
        <v>50133561</v>
      </c>
      <c r="L33" s="78">
        <f t="shared" si="2"/>
        <v>330249212</v>
      </c>
      <c r="M33" s="95">
        <f t="shared" si="3"/>
        <v>0.1631518108492169</v>
      </c>
      <c r="N33" s="77">
        <v>362454282</v>
      </c>
      <c r="O33" s="78">
        <v>68316448</v>
      </c>
      <c r="P33" s="78">
        <f t="shared" si="4"/>
        <v>430770730</v>
      </c>
      <c r="Q33" s="95">
        <f t="shared" si="5"/>
        <v>0.21281208889103748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642569933</v>
      </c>
      <c r="AA33" s="78">
        <f t="shared" si="11"/>
        <v>118450009</v>
      </c>
      <c r="AB33" s="78">
        <f t="shared" si="12"/>
        <v>761019942</v>
      </c>
      <c r="AC33" s="95">
        <f t="shared" si="13"/>
        <v>0.3759638997402544</v>
      </c>
      <c r="AD33" s="77">
        <v>341088280</v>
      </c>
      <c r="AE33" s="78">
        <v>38757191</v>
      </c>
      <c r="AF33" s="78">
        <f t="shared" si="14"/>
        <v>379845471</v>
      </c>
      <c r="AG33" s="78">
        <v>1688124797</v>
      </c>
      <c r="AH33" s="78">
        <v>1729014359</v>
      </c>
      <c r="AI33" s="79">
        <v>739303289</v>
      </c>
      <c r="AJ33" s="114">
        <f t="shared" si="15"/>
        <v>0.43794350412589789</v>
      </c>
      <c r="AK33" s="115">
        <f t="shared" si="16"/>
        <v>0.13406835907752601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3065058376</v>
      </c>
      <c r="E34" s="78">
        <v>1023042577</v>
      </c>
      <c r="F34" s="79">
        <f t="shared" si="0"/>
        <v>4088100953</v>
      </c>
      <c r="G34" s="77">
        <v>3070759952</v>
      </c>
      <c r="H34" s="78">
        <v>1426741570</v>
      </c>
      <c r="I34" s="79">
        <f t="shared" si="1"/>
        <v>4497501522</v>
      </c>
      <c r="J34" s="77">
        <v>574412373</v>
      </c>
      <c r="K34" s="78">
        <v>117830353</v>
      </c>
      <c r="L34" s="78">
        <f t="shared" si="2"/>
        <v>692242726</v>
      </c>
      <c r="M34" s="95">
        <f t="shared" si="3"/>
        <v>0.16933112316906132</v>
      </c>
      <c r="N34" s="77">
        <v>715788864</v>
      </c>
      <c r="O34" s="78">
        <v>237435998</v>
      </c>
      <c r="P34" s="78">
        <f t="shared" si="4"/>
        <v>953224862</v>
      </c>
      <c r="Q34" s="95">
        <f t="shared" si="5"/>
        <v>0.23317057796737828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1290201237</v>
      </c>
      <c r="AA34" s="78">
        <f t="shared" si="11"/>
        <v>355266351</v>
      </c>
      <c r="AB34" s="78">
        <f t="shared" si="12"/>
        <v>1645467588</v>
      </c>
      <c r="AC34" s="95">
        <f t="shared" si="13"/>
        <v>0.40250170113643963</v>
      </c>
      <c r="AD34" s="77">
        <v>629566002</v>
      </c>
      <c r="AE34" s="78">
        <v>156009128</v>
      </c>
      <c r="AF34" s="78">
        <f t="shared" si="14"/>
        <v>785575130</v>
      </c>
      <c r="AG34" s="78">
        <v>3656006750</v>
      </c>
      <c r="AH34" s="78">
        <v>4153467410</v>
      </c>
      <c r="AI34" s="79">
        <v>1397263279</v>
      </c>
      <c r="AJ34" s="114">
        <f t="shared" si="15"/>
        <v>0.38218290461307269</v>
      </c>
      <c r="AK34" s="115">
        <f t="shared" si="16"/>
        <v>0.21341018267724432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876497200</v>
      </c>
      <c r="E35" s="78">
        <v>59489500</v>
      </c>
      <c r="F35" s="79">
        <f t="shared" si="0"/>
        <v>935986700</v>
      </c>
      <c r="G35" s="77">
        <v>902082100</v>
      </c>
      <c r="H35" s="78">
        <v>64484000</v>
      </c>
      <c r="I35" s="79">
        <f t="shared" si="1"/>
        <v>966566100</v>
      </c>
      <c r="J35" s="77">
        <v>171539536</v>
      </c>
      <c r="K35" s="78">
        <v>11626729</v>
      </c>
      <c r="L35" s="78">
        <f t="shared" si="2"/>
        <v>183166265</v>
      </c>
      <c r="M35" s="95">
        <f t="shared" si="3"/>
        <v>0.19569323474361333</v>
      </c>
      <c r="N35" s="77">
        <v>186291547</v>
      </c>
      <c r="O35" s="78">
        <v>17243082</v>
      </c>
      <c r="P35" s="78">
        <f t="shared" si="4"/>
        <v>203534629</v>
      </c>
      <c r="Q35" s="95">
        <f t="shared" si="5"/>
        <v>0.21745461660940268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357831083</v>
      </c>
      <c r="AA35" s="78">
        <f t="shared" si="11"/>
        <v>28869811</v>
      </c>
      <c r="AB35" s="78">
        <f t="shared" si="12"/>
        <v>386700894</v>
      </c>
      <c r="AC35" s="95">
        <f t="shared" si="13"/>
        <v>0.41314785135301602</v>
      </c>
      <c r="AD35" s="77">
        <v>170809300</v>
      </c>
      <c r="AE35" s="78">
        <v>32448848</v>
      </c>
      <c r="AF35" s="78">
        <f t="shared" si="14"/>
        <v>203258148</v>
      </c>
      <c r="AG35" s="78">
        <v>827191600</v>
      </c>
      <c r="AH35" s="78">
        <v>904894600</v>
      </c>
      <c r="AI35" s="79">
        <v>383828477</v>
      </c>
      <c r="AJ35" s="114">
        <f t="shared" si="15"/>
        <v>0.46401399264692728</v>
      </c>
      <c r="AK35" s="115">
        <f t="shared" si="16"/>
        <v>1.3602455927128609E-3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900274440</v>
      </c>
      <c r="E36" s="78">
        <v>109432104</v>
      </c>
      <c r="F36" s="79">
        <f t="shared" si="0"/>
        <v>1009706544</v>
      </c>
      <c r="G36" s="77">
        <v>904766016</v>
      </c>
      <c r="H36" s="78">
        <v>136464353</v>
      </c>
      <c r="I36" s="79">
        <f t="shared" si="1"/>
        <v>1041230369</v>
      </c>
      <c r="J36" s="77">
        <v>166428143</v>
      </c>
      <c r="K36" s="78">
        <v>4075116</v>
      </c>
      <c r="L36" s="78">
        <f t="shared" si="2"/>
        <v>170503259</v>
      </c>
      <c r="M36" s="95">
        <f t="shared" si="3"/>
        <v>0.16886417148941446</v>
      </c>
      <c r="N36" s="77">
        <v>183148449</v>
      </c>
      <c r="O36" s="78">
        <v>23787904</v>
      </c>
      <c r="P36" s="78">
        <f t="shared" si="4"/>
        <v>206936353</v>
      </c>
      <c r="Q36" s="95">
        <f t="shared" si="5"/>
        <v>0.20494702567759132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349576592</v>
      </c>
      <c r="AA36" s="78">
        <f t="shared" si="11"/>
        <v>27863020</v>
      </c>
      <c r="AB36" s="78">
        <f t="shared" si="12"/>
        <v>377439612</v>
      </c>
      <c r="AC36" s="95">
        <f t="shared" si="13"/>
        <v>0.37381119716700578</v>
      </c>
      <c r="AD36" s="77">
        <v>181638063</v>
      </c>
      <c r="AE36" s="78">
        <v>6456919</v>
      </c>
      <c r="AF36" s="78">
        <f t="shared" si="14"/>
        <v>188094982</v>
      </c>
      <c r="AG36" s="78">
        <v>917224056</v>
      </c>
      <c r="AH36" s="78">
        <v>953796982</v>
      </c>
      <c r="AI36" s="79">
        <v>356812220</v>
      </c>
      <c r="AJ36" s="114">
        <f t="shared" si="15"/>
        <v>0.38901315078461046</v>
      </c>
      <c r="AK36" s="115">
        <f t="shared" si="16"/>
        <v>0.10016945055982407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1155798358</v>
      </c>
      <c r="E37" s="78">
        <v>110738609</v>
      </c>
      <c r="F37" s="79">
        <f t="shared" si="0"/>
        <v>1266536967</v>
      </c>
      <c r="G37" s="77">
        <v>1155798358</v>
      </c>
      <c r="H37" s="78">
        <v>113532551</v>
      </c>
      <c r="I37" s="79">
        <f t="shared" si="1"/>
        <v>1269330909</v>
      </c>
      <c r="J37" s="77">
        <v>232886950</v>
      </c>
      <c r="K37" s="78">
        <v>106359400</v>
      </c>
      <c r="L37" s="78">
        <f t="shared" si="2"/>
        <v>339246350</v>
      </c>
      <c r="M37" s="95">
        <f t="shared" si="3"/>
        <v>0.26785349250686341</v>
      </c>
      <c r="N37" s="77">
        <v>261800234</v>
      </c>
      <c r="O37" s="78">
        <v>10059277</v>
      </c>
      <c r="P37" s="78">
        <f t="shared" si="4"/>
        <v>271859511</v>
      </c>
      <c r="Q37" s="95">
        <f t="shared" si="5"/>
        <v>0.21464790849646001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494687184</v>
      </c>
      <c r="AA37" s="78">
        <f t="shared" si="11"/>
        <v>116418677</v>
      </c>
      <c r="AB37" s="78">
        <f t="shared" si="12"/>
        <v>611105861</v>
      </c>
      <c r="AC37" s="95">
        <f t="shared" si="13"/>
        <v>0.48250140100332339</v>
      </c>
      <c r="AD37" s="77">
        <v>249341079</v>
      </c>
      <c r="AE37" s="78">
        <v>16262061</v>
      </c>
      <c r="AF37" s="78">
        <f t="shared" si="14"/>
        <v>265603140</v>
      </c>
      <c r="AG37" s="78">
        <v>1188399307</v>
      </c>
      <c r="AH37" s="78">
        <v>1200047359</v>
      </c>
      <c r="AI37" s="79">
        <v>640850257</v>
      </c>
      <c r="AJ37" s="114">
        <f t="shared" si="15"/>
        <v>0.53925499049453751</v>
      </c>
      <c r="AK37" s="115">
        <f t="shared" si="16"/>
        <v>2.355533522683495E-2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532204428</v>
      </c>
      <c r="E38" s="78">
        <v>158300075</v>
      </c>
      <c r="F38" s="79">
        <f t="shared" si="0"/>
        <v>690504503</v>
      </c>
      <c r="G38" s="77">
        <v>532490161</v>
      </c>
      <c r="H38" s="78">
        <v>162400075</v>
      </c>
      <c r="I38" s="79">
        <f t="shared" si="1"/>
        <v>694890236</v>
      </c>
      <c r="J38" s="77">
        <v>103440128</v>
      </c>
      <c r="K38" s="78">
        <v>-11241094</v>
      </c>
      <c r="L38" s="78">
        <f t="shared" si="2"/>
        <v>92199034</v>
      </c>
      <c r="M38" s="95">
        <f t="shared" si="3"/>
        <v>0.13352416037756093</v>
      </c>
      <c r="N38" s="77">
        <v>126287335</v>
      </c>
      <c r="O38" s="78">
        <v>31553803</v>
      </c>
      <c r="P38" s="78">
        <f t="shared" si="4"/>
        <v>157841138</v>
      </c>
      <c r="Q38" s="95">
        <f t="shared" si="5"/>
        <v>0.2285881371000994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229727463</v>
      </c>
      <c r="AA38" s="78">
        <f t="shared" si="11"/>
        <v>20312709</v>
      </c>
      <c r="AB38" s="78">
        <f t="shared" si="12"/>
        <v>250040172</v>
      </c>
      <c r="AC38" s="95">
        <f t="shared" si="13"/>
        <v>0.36211229747766033</v>
      </c>
      <c r="AD38" s="77">
        <v>117833009</v>
      </c>
      <c r="AE38" s="78">
        <v>2489861</v>
      </c>
      <c r="AF38" s="78">
        <f t="shared" si="14"/>
        <v>120322870</v>
      </c>
      <c r="AG38" s="78">
        <v>613939590</v>
      </c>
      <c r="AH38" s="78">
        <v>534586252</v>
      </c>
      <c r="AI38" s="79">
        <v>217206963</v>
      </c>
      <c r="AJ38" s="114">
        <f t="shared" si="15"/>
        <v>0.35379207749088148</v>
      </c>
      <c r="AK38" s="115">
        <f t="shared" si="16"/>
        <v>0.31181327373590739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9141482152</v>
      </c>
      <c r="E39" s="81">
        <f>SUM(E31:E38)</f>
        <v>1966831949</v>
      </c>
      <c r="F39" s="82">
        <f t="shared" si="0"/>
        <v>11108314101</v>
      </c>
      <c r="G39" s="80">
        <f>SUM(G31:G38)</f>
        <v>9189128965</v>
      </c>
      <c r="H39" s="81">
        <f>SUM(H31:H38)</f>
        <v>2518958521</v>
      </c>
      <c r="I39" s="82">
        <f t="shared" si="1"/>
        <v>11708087486</v>
      </c>
      <c r="J39" s="80">
        <f>SUM(J31:J38)</f>
        <v>1712138679</v>
      </c>
      <c r="K39" s="81">
        <f>SUM(K31:K38)</f>
        <v>294151780</v>
      </c>
      <c r="L39" s="81">
        <f t="shared" si="2"/>
        <v>2006290459</v>
      </c>
      <c r="M39" s="96">
        <f t="shared" si="3"/>
        <v>0.18061160683414493</v>
      </c>
      <c r="N39" s="80">
        <f>SUM(N31:N38)</f>
        <v>2087098069</v>
      </c>
      <c r="O39" s="81">
        <f>SUM(O31:O38)</f>
        <v>434790570</v>
      </c>
      <c r="P39" s="81">
        <f t="shared" si="4"/>
        <v>2521888639</v>
      </c>
      <c r="Q39" s="96">
        <f t="shared" si="5"/>
        <v>0.22702712725533866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3799236748</v>
      </c>
      <c r="AA39" s="81">
        <f t="shared" si="11"/>
        <v>728942350</v>
      </c>
      <c r="AB39" s="81">
        <f t="shared" si="12"/>
        <v>4528179098</v>
      </c>
      <c r="AC39" s="96">
        <f t="shared" si="13"/>
        <v>0.40763873408948359</v>
      </c>
      <c r="AD39" s="80">
        <f>SUM(AD31:AD38)</f>
        <v>1891688758</v>
      </c>
      <c r="AE39" s="81">
        <f>SUM(AE31:AE38)</f>
        <v>273484508</v>
      </c>
      <c r="AF39" s="81">
        <f t="shared" si="14"/>
        <v>2165173266</v>
      </c>
      <c r="AG39" s="81">
        <f>SUM(AG31:AG38)</f>
        <v>9869234187</v>
      </c>
      <c r="AH39" s="81">
        <f>SUM(AH31:AH38)</f>
        <v>10474700406</v>
      </c>
      <c r="AI39" s="82">
        <f>SUM(AI31:AI38)</f>
        <v>4106723491</v>
      </c>
      <c r="AJ39" s="116">
        <f t="shared" si="15"/>
        <v>0.41611369364499201</v>
      </c>
      <c r="AK39" s="117">
        <f t="shared" si="16"/>
        <v>0.16475142133036114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112862704</v>
      </c>
      <c r="E40" s="78">
        <v>48344052</v>
      </c>
      <c r="F40" s="79">
        <f t="shared" si="0"/>
        <v>161206756</v>
      </c>
      <c r="G40" s="77">
        <v>112862704</v>
      </c>
      <c r="H40" s="78">
        <v>48344052</v>
      </c>
      <c r="I40" s="79">
        <f t="shared" si="1"/>
        <v>161206756</v>
      </c>
      <c r="J40" s="77">
        <v>24738754</v>
      </c>
      <c r="K40" s="78">
        <v>26398295</v>
      </c>
      <c r="L40" s="78">
        <f t="shared" si="2"/>
        <v>51137049</v>
      </c>
      <c r="M40" s="95">
        <f t="shared" si="3"/>
        <v>0.31721405646299339</v>
      </c>
      <c r="N40" s="77">
        <v>23945049</v>
      </c>
      <c r="O40" s="78">
        <v>6271199</v>
      </c>
      <c r="P40" s="78">
        <f t="shared" si="4"/>
        <v>30216248</v>
      </c>
      <c r="Q40" s="95">
        <f t="shared" si="5"/>
        <v>0.1874378515500926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48683803</v>
      </c>
      <c r="AA40" s="78">
        <f t="shared" si="11"/>
        <v>32669494</v>
      </c>
      <c r="AB40" s="78">
        <f t="shared" si="12"/>
        <v>81353297</v>
      </c>
      <c r="AC40" s="95">
        <f t="shared" si="13"/>
        <v>0.50465190801308601</v>
      </c>
      <c r="AD40" s="77">
        <v>23411831</v>
      </c>
      <c r="AE40" s="78">
        <v>6767437</v>
      </c>
      <c r="AF40" s="78">
        <f t="shared" si="14"/>
        <v>30179268</v>
      </c>
      <c r="AG40" s="78">
        <v>133923972</v>
      </c>
      <c r="AH40" s="78">
        <v>101577336</v>
      </c>
      <c r="AI40" s="79">
        <v>67763191</v>
      </c>
      <c r="AJ40" s="114">
        <f t="shared" si="15"/>
        <v>0.50598253612131516</v>
      </c>
      <c r="AK40" s="115">
        <f t="shared" si="16"/>
        <v>1.225344498083869E-3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88733343</v>
      </c>
      <c r="E41" s="78">
        <v>27200044</v>
      </c>
      <c r="F41" s="79">
        <f t="shared" si="0"/>
        <v>115933387</v>
      </c>
      <c r="G41" s="77">
        <v>89293343</v>
      </c>
      <c r="H41" s="78">
        <v>36644661</v>
      </c>
      <c r="I41" s="79">
        <f t="shared" si="1"/>
        <v>125938004</v>
      </c>
      <c r="J41" s="77">
        <v>23173659</v>
      </c>
      <c r="K41" s="78">
        <v>4658036</v>
      </c>
      <c r="L41" s="78">
        <f t="shared" si="2"/>
        <v>27831695</v>
      </c>
      <c r="M41" s="95">
        <f t="shared" si="3"/>
        <v>0.24006626322407021</v>
      </c>
      <c r="N41" s="77">
        <v>20086778</v>
      </c>
      <c r="O41" s="78">
        <v>3057516</v>
      </c>
      <c r="P41" s="78">
        <f t="shared" si="4"/>
        <v>23144294</v>
      </c>
      <c r="Q41" s="95">
        <f t="shared" si="5"/>
        <v>0.19963441592541414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43260437</v>
      </c>
      <c r="AA41" s="78">
        <f t="shared" si="11"/>
        <v>7715552</v>
      </c>
      <c r="AB41" s="78">
        <f t="shared" si="12"/>
        <v>50975989</v>
      </c>
      <c r="AC41" s="95">
        <f t="shared" si="13"/>
        <v>0.43970067914948435</v>
      </c>
      <c r="AD41" s="77">
        <v>31087183</v>
      </c>
      <c r="AE41" s="78">
        <v>2829257</v>
      </c>
      <c r="AF41" s="78">
        <f t="shared" si="14"/>
        <v>33916440</v>
      </c>
      <c r="AG41" s="78">
        <v>95959369</v>
      </c>
      <c r="AH41" s="78">
        <v>119697061</v>
      </c>
      <c r="AI41" s="79">
        <v>56643301</v>
      </c>
      <c r="AJ41" s="114">
        <f t="shared" si="15"/>
        <v>0.59028421706274459</v>
      </c>
      <c r="AK41" s="115">
        <f t="shared" si="16"/>
        <v>-0.31760839286198672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412210961</v>
      </c>
      <c r="E42" s="78">
        <v>13976999</v>
      </c>
      <c r="F42" s="79">
        <f t="shared" si="0"/>
        <v>426187960</v>
      </c>
      <c r="G42" s="77">
        <v>412210961</v>
      </c>
      <c r="H42" s="78">
        <v>13976999</v>
      </c>
      <c r="I42" s="79">
        <f t="shared" si="1"/>
        <v>426187960</v>
      </c>
      <c r="J42" s="77">
        <v>92551306</v>
      </c>
      <c r="K42" s="78">
        <v>2232730</v>
      </c>
      <c r="L42" s="78">
        <f t="shared" si="2"/>
        <v>94784036</v>
      </c>
      <c r="M42" s="95">
        <f t="shared" si="3"/>
        <v>0.22239960978719342</v>
      </c>
      <c r="N42" s="77">
        <v>87445616</v>
      </c>
      <c r="O42" s="78">
        <v>4782234</v>
      </c>
      <c r="P42" s="78">
        <f t="shared" si="4"/>
        <v>92227850</v>
      </c>
      <c r="Q42" s="95">
        <f t="shared" si="5"/>
        <v>0.21640181951644058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179996922</v>
      </c>
      <c r="AA42" s="78">
        <f t="shared" si="11"/>
        <v>7014964</v>
      </c>
      <c r="AB42" s="78">
        <f t="shared" si="12"/>
        <v>187011886</v>
      </c>
      <c r="AC42" s="95">
        <f t="shared" si="13"/>
        <v>0.43880142930363403</v>
      </c>
      <c r="AD42" s="77">
        <v>76991289</v>
      </c>
      <c r="AE42" s="78">
        <v>6265013</v>
      </c>
      <c r="AF42" s="78">
        <f t="shared" si="14"/>
        <v>83256302</v>
      </c>
      <c r="AG42" s="78">
        <v>414459150</v>
      </c>
      <c r="AH42" s="78">
        <v>463753953</v>
      </c>
      <c r="AI42" s="79">
        <v>154293201</v>
      </c>
      <c r="AJ42" s="114">
        <f t="shared" si="15"/>
        <v>0.37227601562180496</v>
      </c>
      <c r="AK42" s="115">
        <f t="shared" si="16"/>
        <v>0.1077581850800915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114450564</v>
      </c>
      <c r="E43" s="78">
        <v>400000</v>
      </c>
      <c r="F43" s="79">
        <f t="shared" si="0"/>
        <v>114850564</v>
      </c>
      <c r="G43" s="77">
        <v>116972055</v>
      </c>
      <c r="H43" s="78">
        <v>1226088</v>
      </c>
      <c r="I43" s="79">
        <f t="shared" si="1"/>
        <v>118198143</v>
      </c>
      <c r="J43" s="77">
        <v>26332205</v>
      </c>
      <c r="K43" s="78">
        <v>43084</v>
      </c>
      <c r="L43" s="78">
        <f t="shared" si="2"/>
        <v>26375289</v>
      </c>
      <c r="M43" s="95">
        <f t="shared" si="3"/>
        <v>0.22964875470702956</v>
      </c>
      <c r="N43" s="77">
        <v>30262478</v>
      </c>
      <c r="O43" s="78">
        <v>49021</v>
      </c>
      <c r="P43" s="78">
        <f t="shared" si="4"/>
        <v>30311499</v>
      </c>
      <c r="Q43" s="95">
        <f t="shared" si="5"/>
        <v>0.26392120285974391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56594683</v>
      </c>
      <c r="AA43" s="78">
        <f t="shared" si="11"/>
        <v>92105</v>
      </c>
      <c r="AB43" s="78">
        <f t="shared" si="12"/>
        <v>56686788</v>
      </c>
      <c r="AC43" s="95">
        <f t="shared" si="13"/>
        <v>0.49356995756677347</v>
      </c>
      <c r="AD43" s="77">
        <v>31150830</v>
      </c>
      <c r="AE43" s="78">
        <v>38328</v>
      </c>
      <c r="AF43" s="78">
        <f t="shared" si="14"/>
        <v>31189158</v>
      </c>
      <c r="AG43" s="78">
        <v>110894617</v>
      </c>
      <c r="AH43" s="78">
        <v>114620466</v>
      </c>
      <c r="AI43" s="79">
        <v>55404896</v>
      </c>
      <c r="AJ43" s="114">
        <f t="shared" si="15"/>
        <v>0.49961754230144462</v>
      </c>
      <c r="AK43" s="115">
        <f t="shared" si="16"/>
        <v>-2.8139874760325312E-2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728257572</v>
      </c>
      <c r="E44" s="81">
        <f>SUM(E40:E43)</f>
        <v>89921095</v>
      </c>
      <c r="F44" s="82">
        <f t="shared" si="0"/>
        <v>818178667</v>
      </c>
      <c r="G44" s="80">
        <f>SUM(G40:G43)</f>
        <v>731339063</v>
      </c>
      <c r="H44" s="81">
        <f>SUM(H40:H43)</f>
        <v>100191800</v>
      </c>
      <c r="I44" s="82">
        <f t="shared" si="1"/>
        <v>831530863</v>
      </c>
      <c r="J44" s="80">
        <f>SUM(J40:J43)</f>
        <v>166795924</v>
      </c>
      <c r="K44" s="81">
        <f>SUM(K40:K43)</f>
        <v>33332145</v>
      </c>
      <c r="L44" s="81">
        <f t="shared" si="2"/>
        <v>200128069</v>
      </c>
      <c r="M44" s="96">
        <f t="shared" si="3"/>
        <v>0.24460191529290998</v>
      </c>
      <c r="N44" s="80">
        <f>SUM(N40:N43)</f>
        <v>161739921</v>
      </c>
      <c r="O44" s="81">
        <f>SUM(O40:O43)</f>
        <v>14159970</v>
      </c>
      <c r="P44" s="81">
        <f t="shared" si="4"/>
        <v>175899891</v>
      </c>
      <c r="Q44" s="96">
        <f t="shared" si="5"/>
        <v>0.21498958368710439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328535845</v>
      </c>
      <c r="AA44" s="81">
        <f t="shared" si="11"/>
        <v>47492115</v>
      </c>
      <c r="AB44" s="81">
        <f t="shared" si="12"/>
        <v>376027960</v>
      </c>
      <c r="AC44" s="96">
        <f t="shared" si="13"/>
        <v>0.45959149898001433</v>
      </c>
      <c r="AD44" s="80">
        <f>SUM(AD40:AD43)</f>
        <v>162641133</v>
      </c>
      <c r="AE44" s="81">
        <f>SUM(AE40:AE43)</f>
        <v>15900035</v>
      </c>
      <c r="AF44" s="81">
        <f t="shared" si="14"/>
        <v>178541168</v>
      </c>
      <c r="AG44" s="81">
        <f>SUM(AG40:AG43)</f>
        <v>755237108</v>
      </c>
      <c r="AH44" s="81">
        <f>SUM(AH40:AH43)</f>
        <v>799648816</v>
      </c>
      <c r="AI44" s="82">
        <f>SUM(AI40:AI43)</f>
        <v>334104589</v>
      </c>
      <c r="AJ44" s="116">
        <f t="shared" si="15"/>
        <v>0.44238370368845809</v>
      </c>
      <c r="AK44" s="117">
        <f t="shared" si="16"/>
        <v>-1.4793658121470377E-2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86794599731</v>
      </c>
      <c r="E45" s="84">
        <f>SUM(E9,E11:E16,E18:E23,E25:E29,E31:E38,E40:E43)</f>
        <v>15815064357</v>
      </c>
      <c r="F45" s="85">
        <f t="shared" si="0"/>
        <v>102609664088</v>
      </c>
      <c r="G45" s="83">
        <f>SUM(G9,G11:G16,G18:G23,G25:G29,G31:G38,G40:G43)</f>
        <v>86992141521</v>
      </c>
      <c r="H45" s="84">
        <f>SUM(H9,H11:H16,H18:H23,H25:H29,H31:H38,H40:H43)</f>
        <v>16963841571</v>
      </c>
      <c r="I45" s="85">
        <f t="shared" si="1"/>
        <v>103955983092</v>
      </c>
      <c r="J45" s="83">
        <f>SUM(J9,J11:J16,J18:J23,J25:J29,J31:J38,J40:J43)</f>
        <v>16658367425</v>
      </c>
      <c r="K45" s="84">
        <f>SUM(K9,K11:K16,K18:K23,K25:K29,K31:K38,K40:K43)</f>
        <v>1719445693</v>
      </c>
      <c r="L45" s="84">
        <f t="shared" si="2"/>
        <v>18377813118</v>
      </c>
      <c r="M45" s="97">
        <f t="shared" si="3"/>
        <v>0.1791041154002691</v>
      </c>
      <c r="N45" s="83">
        <f>SUM(N9,N11:N16,N18:N23,N25:N29,N31:N38,N40:N43)</f>
        <v>21845121678</v>
      </c>
      <c r="O45" s="84">
        <f>SUM(O9,O11:O16,O18:O23,O25:O29,O31:O38,O40:O43)</f>
        <v>3398392466</v>
      </c>
      <c r="P45" s="84">
        <f t="shared" si="4"/>
        <v>25243514144</v>
      </c>
      <c r="Q45" s="97">
        <f t="shared" si="5"/>
        <v>0.24601497693580482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38503489103</v>
      </c>
      <c r="AA45" s="84">
        <f t="shared" si="11"/>
        <v>5117838159</v>
      </c>
      <c r="AB45" s="84">
        <f t="shared" si="12"/>
        <v>43621327262</v>
      </c>
      <c r="AC45" s="97">
        <f t="shared" si="13"/>
        <v>0.42511909233607392</v>
      </c>
      <c r="AD45" s="83">
        <f>SUM(AD9,AD11:AD16,AD18:AD23,AD25:AD29,AD31:AD38,AD40:AD43)</f>
        <v>18930770699</v>
      </c>
      <c r="AE45" s="84">
        <f>SUM(AE9,AE11:AE16,AE18:AE23,AE25:AE29,AE31:AE38,AE40:AE43)</f>
        <v>2066532521</v>
      </c>
      <c r="AF45" s="84">
        <f t="shared" si="14"/>
        <v>20997303220</v>
      </c>
      <c r="AG45" s="84">
        <f>SUM(AG9,AG11:AG16,AG18:AG23,AG25:AG29,AG31:AG38,AG40:AG43)</f>
        <v>90715297377</v>
      </c>
      <c r="AH45" s="84">
        <f>SUM(AH9,AH11:AH16,AH18:AH23,AH25:AH29,AH31:AH38,AH40:AH43)</f>
        <v>92885005003</v>
      </c>
      <c r="AI45" s="85">
        <f>SUM(AI9,AI11:AI16,AI18:AI23,AI25:AI29,AI31:AI38,AI40:AI43)</f>
        <v>37911169586</v>
      </c>
      <c r="AJ45" s="118">
        <f t="shared" si="15"/>
        <v>0.41791374423264599</v>
      </c>
      <c r="AK45" s="119">
        <f t="shared" si="16"/>
        <v>0.20222648973109414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9405341830</v>
      </c>
      <c r="E9" s="65">
        <v>1219326304</v>
      </c>
      <c r="F9" s="66">
        <f>$D9       +$E9</f>
        <v>10624668134</v>
      </c>
      <c r="G9" s="64">
        <v>9408403948</v>
      </c>
      <c r="H9" s="65">
        <v>1295320246</v>
      </c>
      <c r="I9" s="67">
        <f>$G9       +$H9</f>
        <v>10703724194</v>
      </c>
      <c r="J9" s="64">
        <v>2696082707</v>
      </c>
      <c r="K9" s="65">
        <v>160140142</v>
      </c>
      <c r="L9" s="65">
        <f>$J9       +$K9</f>
        <v>2856222849</v>
      </c>
      <c r="M9" s="90">
        <f>IF(($F9       =0),0,($L9       /$F9       ))</f>
        <v>0.2688293707602783</v>
      </c>
      <c r="N9" s="100">
        <v>2378424500</v>
      </c>
      <c r="O9" s="101">
        <v>297439604</v>
      </c>
      <c r="P9" s="102">
        <f>$N9       +$O9</f>
        <v>2675864104</v>
      </c>
      <c r="Q9" s="90">
        <f>IF(($F9       =0),0,($P9       /$F9       ))</f>
        <v>0.25185389983494799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5074507207</v>
      </c>
      <c r="AA9" s="65">
        <f>$K9       +$O9</f>
        <v>457579746</v>
      </c>
      <c r="AB9" s="65">
        <f>$Z9       +$AA9</f>
        <v>5532086953</v>
      </c>
      <c r="AC9" s="90">
        <f>IF(($F9       =0),0,($AB9       /$F9       ))</f>
        <v>0.52068327059522634</v>
      </c>
      <c r="AD9" s="64">
        <v>2409736827</v>
      </c>
      <c r="AE9" s="65">
        <v>272916676</v>
      </c>
      <c r="AF9" s="65">
        <f>$AD9       +$AE9</f>
        <v>2682653503</v>
      </c>
      <c r="AG9" s="65">
        <v>10956771689</v>
      </c>
      <c r="AH9" s="65">
        <v>10102699706</v>
      </c>
      <c r="AI9" s="65">
        <v>5244886570</v>
      </c>
      <c r="AJ9" s="90">
        <f>IF(($AG9       =0),0,($AI9       /$AG9       ))</f>
        <v>0.47868904444413857</v>
      </c>
      <c r="AK9" s="90">
        <f>IF(($AF9       =0),0,(($P9       /$AF9       )-1))</f>
        <v>-2.5308520061974038E-3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59375920935</v>
      </c>
      <c r="E10" s="65">
        <v>11034869388</v>
      </c>
      <c r="F10" s="67">
        <f t="shared" ref="F10:F17" si="0">$D10      +$E10</f>
        <v>70410790323</v>
      </c>
      <c r="G10" s="64">
        <v>59393393939</v>
      </c>
      <c r="H10" s="65">
        <v>11374232949</v>
      </c>
      <c r="I10" s="67">
        <f t="shared" ref="I10:I17" si="1">$G10      +$H10</f>
        <v>70767626888</v>
      </c>
      <c r="J10" s="64">
        <v>11433466081</v>
      </c>
      <c r="K10" s="65">
        <v>1175806543</v>
      </c>
      <c r="L10" s="65">
        <f t="shared" ref="L10:L17" si="2">$J10      +$K10</f>
        <v>12609272624</v>
      </c>
      <c r="M10" s="90">
        <f t="shared" ref="M10:M17" si="3">IF(($F10      =0),0,($L10      /$F10      ))</f>
        <v>0.17908153801649809</v>
      </c>
      <c r="N10" s="100">
        <v>15460970184</v>
      </c>
      <c r="O10" s="101">
        <v>2344511997</v>
      </c>
      <c r="P10" s="102">
        <f t="shared" ref="P10:P17" si="4">$N10      +$O10</f>
        <v>17805482181</v>
      </c>
      <c r="Q10" s="90">
        <f t="shared" ref="Q10:Q17" si="5">IF(($F10      =0),0,($P10      /$F10      ))</f>
        <v>0.25288002164611068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</f>
        <v>26894436265</v>
      </c>
      <c r="AA10" s="65">
        <f t="shared" ref="AA10:AA17" si="11">$K10      +$O10</f>
        <v>3520318540</v>
      </c>
      <c r="AB10" s="65">
        <f t="shared" ref="AB10:AB17" si="12">$Z10      +$AA10</f>
        <v>30414754805</v>
      </c>
      <c r="AC10" s="90">
        <f t="shared" ref="AC10:AC17" si="13">IF(($F10      =0),0,($AB10      /$F10      ))</f>
        <v>0.43196155966260874</v>
      </c>
      <c r="AD10" s="64">
        <v>13124431707</v>
      </c>
      <c r="AE10" s="65">
        <v>1360943205</v>
      </c>
      <c r="AF10" s="65">
        <f t="shared" ref="AF10:AF17" si="14">$AD10      +$AE10</f>
        <v>14485374912</v>
      </c>
      <c r="AG10" s="65">
        <v>61541806583</v>
      </c>
      <c r="AH10" s="65">
        <v>62646294416</v>
      </c>
      <c r="AI10" s="65">
        <v>26096487011</v>
      </c>
      <c r="AJ10" s="90">
        <f t="shared" ref="AJ10:AJ17" si="15">IF(($AG10      =0),0,($AI10      /$AG10      ))</f>
        <v>0.42404486413320147</v>
      </c>
      <c r="AK10" s="90">
        <f t="shared" ref="AK10:AK17" si="16">IF(($AF10      =0),0,(($P10      /$AF10      )-1))</f>
        <v>0.22920409648835194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54927661811</v>
      </c>
      <c r="E11" s="65">
        <v>2767670180</v>
      </c>
      <c r="F11" s="67">
        <f t="shared" si="0"/>
        <v>57695331991</v>
      </c>
      <c r="G11" s="64">
        <v>54927661811</v>
      </c>
      <c r="H11" s="65">
        <v>2767670180</v>
      </c>
      <c r="I11" s="67">
        <f t="shared" si="1"/>
        <v>57695331991</v>
      </c>
      <c r="J11" s="64">
        <v>12268055217</v>
      </c>
      <c r="K11" s="65">
        <v>217657645</v>
      </c>
      <c r="L11" s="65">
        <f t="shared" si="2"/>
        <v>12485712862</v>
      </c>
      <c r="M11" s="90">
        <f t="shared" si="3"/>
        <v>0.21640767859603735</v>
      </c>
      <c r="N11" s="100">
        <v>12384137608</v>
      </c>
      <c r="O11" s="101">
        <v>486153631</v>
      </c>
      <c r="P11" s="102">
        <f t="shared" si="4"/>
        <v>12870291239</v>
      </c>
      <c r="Q11" s="90">
        <f t="shared" si="5"/>
        <v>0.22307335437479864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24652192825</v>
      </c>
      <c r="AA11" s="65">
        <f t="shared" si="11"/>
        <v>703811276</v>
      </c>
      <c r="AB11" s="65">
        <f t="shared" si="12"/>
        <v>25356004101</v>
      </c>
      <c r="AC11" s="90">
        <f t="shared" si="13"/>
        <v>0.43948103297083602</v>
      </c>
      <c r="AD11" s="64">
        <v>11472869620</v>
      </c>
      <c r="AE11" s="65">
        <v>637645390</v>
      </c>
      <c r="AF11" s="65">
        <f t="shared" si="14"/>
        <v>12110515010</v>
      </c>
      <c r="AG11" s="65">
        <v>51292961065</v>
      </c>
      <c r="AH11" s="65">
        <v>53361793324</v>
      </c>
      <c r="AI11" s="65">
        <v>23738525774</v>
      </c>
      <c r="AJ11" s="90">
        <f t="shared" si="15"/>
        <v>0.46280279557106907</v>
      </c>
      <c r="AK11" s="90">
        <f t="shared" si="16"/>
        <v>6.2736904943565985E-2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52289468580</v>
      </c>
      <c r="E12" s="65">
        <v>8143224000</v>
      </c>
      <c r="F12" s="67">
        <f t="shared" si="0"/>
        <v>60432692580</v>
      </c>
      <c r="G12" s="64">
        <v>52289468580</v>
      </c>
      <c r="H12" s="65">
        <v>8143224000</v>
      </c>
      <c r="I12" s="67">
        <f t="shared" si="1"/>
        <v>60432692580</v>
      </c>
      <c r="J12" s="64">
        <v>12244282511</v>
      </c>
      <c r="K12" s="65">
        <v>520517151</v>
      </c>
      <c r="L12" s="65">
        <f t="shared" si="2"/>
        <v>12764799662</v>
      </c>
      <c r="M12" s="90">
        <f t="shared" si="3"/>
        <v>0.2112234142985128</v>
      </c>
      <c r="N12" s="100">
        <v>12810014637</v>
      </c>
      <c r="O12" s="101">
        <v>1008864611</v>
      </c>
      <c r="P12" s="102">
        <f t="shared" si="4"/>
        <v>13818879248</v>
      </c>
      <c r="Q12" s="90">
        <f t="shared" si="5"/>
        <v>0.22866562216645817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25054297148</v>
      </c>
      <c r="AA12" s="65">
        <f t="shared" si="11"/>
        <v>1529381762</v>
      </c>
      <c r="AB12" s="65">
        <f t="shared" si="12"/>
        <v>26583678910</v>
      </c>
      <c r="AC12" s="90">
        <f t="shared" si="13"/>
        <v>0.43988903646497096</v>
      </c>
      <c r="AD12" s="64">
        <v>11351382115</v>
      </c>
      <c r="AE12" s="65">
        <v>990889448</v>
      </c>
      <c r="AF12" s="65">
        <f t="shared" si="14"/>
        <v>12342271563</v>
      </c>
      <c r="AG12" s="65">
        <v>51406641320</v>
      </c>
      <c r="AH12" s="65">
        <v>52487648290</v>
      </c>
      <c r="AI12" s="65">
        <v>23519865939</v>
      </c>
      <c r="AJ12" s="90">
        <f t="shared" si="15"/>
        <v>0.45752582419442145</v>
      </c>
      <c r="AK12" s="90">
        <f t="shared" si="16"/>
        <v>0.11963824304649195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73379686139</v>
      </c>
      <c r="E13" s="65">
        <v>7642206000</v>
      </c>
      <c r="F13" s="67">
        <f t="shared" si="0"/>
        <v>81021892139</v>
      </c>
      <c r="G13" s="64">
        <v>73379686139</v>
      </c>
      <c r="H13" s="65">
        <v>7642206000</v>
      </c>
      <c r="I13" s="67">
        <f t="shared" si="1"/>
        <v>81021892139</v>
      </c>
      <c r="J13" s="64">
        <v>24263227014</v>
      </c>
      <c r="K13" s="65">
        <v>924276495</v>
      </c>
      <c r="L13" s="65">
        <f t="shared" si="2"/>
        <v>25187503509</v>
      </c>
      <c r="M13" s="90">
        <f t="shared" si="3"/>
        <v>0.31087281281691964</v>
      </c>
      <c r="N13" s="100">
        <v>18177354882</v>
      </c>
      <c r="O13" s="101">
        <v>1249695285</v>
      </c>
      <c r="P13" s="102">
        <f t="shared" si="4"/>
        <v>19427050167</v>
      </c>
      <c r="Q13" s="90">
        <f t="shared" si="5"/>
        <v>0.23977532064631657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42440581896</v>
      </c>
      <c r="AA13" s="65">
        <f t="shared" si="11"/>
        <v>2173971780</v>
      </c>
      <c r="AB13" s="65">
        <f t="shared" si="12"/>
        <v>44614553676</v>
      </c>
      <c r="AC13" s="90">
        <f t="shared" si="13"/>
        <v>0.55064813346323616</v>
      </c>
      <c r="AD13" s="64">
        <v>17707212891</v>
      </c>
      <c r="AE13" s="65">
        <v>1289230038</v>
      </c>
      <c r="AF13" s="65">
        <f t="shared" si="14"/>
        <v>18996442929</v>
      </c>
      <c r="AG13" s="65">
        <v>77475204261</v>
      </c>
      <c r="AH13" s="65">
        <v>71745909653</v>
      </c>
      <c r="AI13" s="65">
        <v>39247144213</v>
      </c>
      <c r="AJ13" s="90">
        <f t="shared" si="15"/>
        <v>0.50657684077583642</v>
      </c>
      <c r="AK13" s="90">
        <f t="shared" si="16"/>
        <v>2.2667782574317341E-2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8746024667</v>
      </c>
      <c r="E14" s="65">
        <v>1154486634</v>
      </c>
      <c r="F14" s="67">
        <f t="shared" si="0"/>
        <v>9900511301</v>
      </c>
      <c r="G14" s="64">
        <v>8746024667</v>
      </c>
      <c r="H14" s="65">
        <v>1154486634</v>
      </c>
      <c r="I14" s="67">
        <f t="shared" si="1"/>
        <v>9900511301</v>
      </c>
      <c r="J14" s="64">
        <v>2231079536</v>
      </c>
      <c r="K14" s="65">
        <v>-32300072</v>
      </c>
      <c r="L14" s="65">
        <f t="shared" si="2"/>
        <v>2198779464</v>
      </c>
      <c r="M14" s="90">
        <f t="shared" si="3"/>
        <v>0.22208746570269686</v>
      </c>
      <c r="N14" s="100">
        <v>1900545016</v>
      </c>
      <c r="O14" s="101">
        <v>181029940</v>
      </c>
      <c r="P14" s="102">
        <f t="shared" si="4"/>
        <v>2081574956</v>
      </c>
      <c r="Q14" s="90">
        <f t="shared" si="5"/>
        <v>0.21024923791458636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4131624552</v>
      </c>
      <c r="AA14" s="65">
        <f t="shared" si="11"/>
        <v>148729868</v>
      </c>
      <c r="AB14" s="65">
        <f t="shared" si="12"/>
        <v>4280354420</v>
      </c>
      <c r="AC14" s="90">
        <f t="shared" si="13"/>
        <v>0.43233670361728321</v>
      </c>
      <c r="AD14" s="64">
        <v>2024181199</v>
      </c>
      <c r="AE14" s="65">
        <v>196272746</v>
      </c>
      <c r="AF14" s="65">
        <f t="shared" si="14"/>
        <v>2220453945</v>
      </c>
      <c r="AG14" s="65">
        <v>9438037238</v>
      </c>
      <c r="AH14" s="65">
        <v>9410565332</v>
      </c>
      <c r="AI14" s="65">
        <v>4521760878</v>
      </c>
      <c r="AJ14" s="90">
        <f t="shared" si="15"/>
        <v>0.47909970727750589</v>
      </c>
      <c r="AK14" s="90">
        <f t="shared" si="16"/>
        <v>-6.2545313904270095E-2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17272541720</v>
      </c>
      <c r="E15" s="65">
        <v>1995957430</v>
      </c>
      <c r="F15" s="67">
        <f t="shared" si="0"/>
        <v>19268499150</v>
      </c>
      <c r="G15" s="64">
        <v>17272541720</v>
      </c>
      <c r="H15" s="65">
        <v>1995957430</v>
      </c>
      <c r="I15" s="67">
        <f t="shared" si="1"/>
        <v>19268499150</v>
      </c>
      <c r="J15" s="64">
        <v>6404833510</v>
      </c>
      <c r="K15" s="65">
        <v>32126890443</v>
      </c>
      <c r="L15" s="65">
        <f t="shared" si="2"/>
        <v>38531723953</v>
      </c>
      <c r="M15" s="90">
        <f t="shared" si="3"/>
        <v>1.9997262710001988</v>
      </c>
      <c r="N15" s="100">
        <v>2810010166</v>
      </c>
      <c r="O15" s="101">
        <v>-31773790857</v>
      </c>
      <c r="P15" s="102">
        <f t="shared" si="4"/>
        <v>-28963780691</v>
      </c>
      <c r="Q15" s="90">
        <f t="shared" si="5"/>
        <v>-1.5031674478393404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9214843676</v>
      </c>
      <c r="AA15" s="65">
        <f t="shared" si="11"/>
        <v>353099586</v>
      </c>
      <c r="AB15" s="65">
        <f t="shared" si="12"/>
        <v>9567943262</v>
      </c>
      <c r="AC15" s="90">
        <f t="shared" si="13"/>
        <v>0.49655882316085836</v>
      </c>
      <c r="AD15" s="64">
        <v>1796963294</v>
      </c>
      <c r="AE15" s="65">
        <v>301668997</v>
      </c>
      <c r="AF15" s="65">
        <f t="shared" si="14"/>
        <v>2098632291</v>
      </c>
      <c r="AG15" s="65">
        <v>17036353690</v>
      </c>
      <c r="AH15" s="65">
        <v>18260970920</v>
      </c>
      <c r="AI15" s="65">
        <v>5647799049</v>
      </c>
      <c r="AJ15" s="90">
        <f t="shared" si="15"/>
        <v>0.33151454541092001</v>
      </c>
      <c r="AK15" s="90">
        <f t="shared" si="16"/>
        <v>-14.801265145500423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44617907375</v>
      </c>
      <c r="E16" s="65">
        <v>2228221908</v>
      </c>
      <c r="F16" s="67">
        <f t="shared" si="0"/>
        <v>46846129283</v>
      </c>
      <c r="G16" s="64">
        <v>44617907375</v>
      </c>
      <c r="H16" s="65">
        <v>2228221908</v>
      </c>
      <c r="I16" s="67">
        <f t="shared" si="1"/>
        <v>46846129283</v>
      </c>
      <c r="J16" s="64">
        <v>4182660839</v>
      </c>
      <c r="K16" s="65">
        <v>82151767</v>
      </c>
      <c r="L16" s="65">
        <f t="shared" si="2"/>
        <v>4264812606</v>
      </c>
      <c r="M16" s="90">
        <f t="shared" si="3"/>
        <v>9.1038740473861485E-2</v>
      </c>
      <c r="N16" s="100">
        <v>23827174635</v>
      </c>
      <c r="O16" s="101">
        <v>464467609</v>
      </c>
      <c r="P16" s="102">
        <f t="shared" si="4"/>
        <v>24291642244</v>
      </c>
      <c r="Q16" s="90">
        <f t="shared" si="5"/>
        <v>0.5185410751281686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28009835474</v>
      </c>
      <c r="AA16" s="65">
        <f t="shared" si="11"/>
        <v>546619376</v>
      </c>
      <c r="AB16" s="65">
        <f t="shared" si="12"/>
        <v>28556454850</v>
      </c>
      <c r="AC16" s="90">
        <f t="shared" si="13"/>
        <v>0.60957981560203001</v>
      </c>
      <c r="AD16" s="64">
        <v>3970064822</v>
      </c>
      <c r="AE16" s="65">
        <v>142218092</v>
      </c>
      <c r="AF16" s="65">
        <f t="shared" si="14"/>
        <v>4112282914</v>
      </c>
      <c r="AG16" s="65">
        <v>44942152461</v>
      </c>
      <c r="AH16" s="65">
        <v>44945527620</v>
      </c>
      <c r="AI16" s="65">
        <v>14882921244</v>
      </c>
      <c r="AJ16" s="90">
        <f t="shared" si="15"/>
        <v>0.3311572861783853</v>
      </c>
      <c r="AK16" s="90">
        <f t="shared" si="16"/>
        <v>4.9070941255769833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320014553057</v>
      </c>
      <c r="E17" s="69">
        <f>SUM(E9:E16)</f>
        <v>36185961844</v>
      </c>
      <c r="F17" s="70">
        <f t="shared" si="0"/>
        <v>356200514901</v>
      </c>
      <c r="G17" s="68">
        <f>SUM(G9:G16)</f>
        <v>320035088179</v>
      </c>
      <c r="H17" s="69">
        <f>SUM(H9:H16)</f>
        <v>36601319347</v>
      </c>
      <c r="I17" s="70">
        <f t="shared" si="1"/>
        <v>356636407526</v>
      </c>
      <c r="J17" s="68">
        <f>SUM(J9:J16)</f>
        <v>75723687415</v>
      </c>
      <c r="K17" s="69">
        <f>SUM(K9:K16)</f>
        <v>35175140114</v>
      </c>
      <c r="L17" s="69">
        <f t="shared" si="2"/>
        <v>110898827529</v>
      </c>
      <c r="M17" s="91">
        <f t="shared" si="3"/>
        <v>0.31133820106863819</v>
      </c>
      <c r="N17" s="106">
        <f>SUM(N9:N16)</f>
        <v>89748631628</v>
      </c>
      <c r="O17" s="107">
        <f>SUM(O9:O16)</f>
        <v>-25741628180</v>
      </c>
      <c r="P17" s="108">
        <f t="shared" si="4"/>
        <v>64007003448</v>
      </c>
      <c r="Q17" s="91">
        <f t="shared" si="5"/>
        <v>0.17969374206488634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165472319043</v>
      </c>
      <c r="AA17" s="69">
        <f t="shared" si="11"/>
        <v>9433511934</v>
      </c>
      <c r="AB17" s="69">
        <f t="shared" si="12"/>
        <v>174905830977</v>
      </c>
      <c r="AC17" s="91">
        <f t="shared" si="13"/>
        <v>0.49103194313352455</v>
      </c>
      <c r="AD17" s="68">
        <f>SUM(AD9:AD16)</f>
        <v>63856842475</v>
      </c>
      <c r="AE17" s="69">
        <f>SUM(AE9:AE16)</f>
        <v>5191784592</v>
      </c>
      <c r="AF17" s="69">
        <f t="shared" si="14"/>
        <v>69048627067</v>
      </c>
      <c r="AG17" s="69">
        <f>SUM(AG9:AG16)</f>
        <v>324089928307</v>
      </c>
      <c r="AH17" s="69">
        <f>SUM(AH9:AH16)</f>
        <v>322961409261</v>
      </c>
      <c r="AI17" s="69">
        <f>SUM(AI9:AI16)</f>
        <v>142899390678</v>
      </c>
      <c r="AJ17" s="91">
        <f t="shared" si="15"/>
        <v>0.44092512045803528</v>
      </c>
      <c r="AK17" s="91">
        <f t="shared" si="16"/>
        <v>-7.3015551983502291E-2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customWidth="1"/>
    <col min="17" max="17" width="11.7109375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3974218901</v>
      </c>
      <c r="E9" s="65">
        <v>202914000</v>
      </c>
      <c r="F9" s="66">
        <f>$D9       +$E9</f>
        <v>4177132901</v>
      </c>
      <c r="G9" s="64">
        <v>3974218901</v>
      </c>
      <c r="H9" s="65">
        <v>202914000</v>
      </c>
      <c r="I9" s="67">
        <f>$G9       +$H9</f>
        <v>4177132901</v>
      </c>
      <c r="J9" s="64">
        <v>812424179</v>
      </c>
      <c r="K9" s="65">
        <v>35993609</v>
      </c>
      <c r="L9" s="65">
        <f>$J9       +$K9</f>
        <v>848417788</v>
      </c>
      <c r="M9" s="90">
        <f>IF(($F9       =0),0,($L9       /$F9       ))</f>
        <v>0.20311007767957057</v>
      </c>
      <c r="N9" s="100">
        <v>537406678</v>
      </c>
      <c r="O9" s="101">
        <v>54038734</v>
      </c>
      <c r="P9" s="102">
        <f>$N9       +$O9</f>
        <v>591445412</v>
      </c>
      <c r="Q9" s="90">
        <f>IF(($F9       =0),0,($P9       /$F9       ))</f>
        <v>0.14159123638570578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</f>
        <v>1349830857</v>
      </c>
      <c r="AA9" s="65">
        <f>$K9       +$O9</f>
        <v>90032343</v>
      </c>
      <c r="AB9" s="65">
        <f>$Z9       +$AA9</f>
        <v>1439863200</v>
      </c>
      <c r="AC9" s="90">
        <f>IF(($F9       =0),0,($AB9       /$F9       ))</f>
        <v>0.34470131406527638</v>
      </c>
      <c r="AD9" s="64">
        <v>452943090</v>
      </c>
      <c r="AE9" s="65">
        <v>57276868</v>
      </c>
      <c r="AF9" s="65">
        <f>$AD9       +$AE9</f>
        <v>510219958</v>
      </c>
      <c r="AG9" s="65">
        <v>3854254860</v>
      </c>
      <c r="AH9" s="65">
        <v>3970200860</v>
      </c>
      <c r="AI9" s="65">
        <v>925765879</v>
      </c>
      <c r="AJ9" s="90">
        <f>IF(($AG9       =0),0,($AI9       /$AG9       ))</f>
        <v>0.24019321830731247</v>
      </c>
      <c r="AK9" s="90">
        <f>IF(($AF9       =0),0,(($P9       /$AF9       )-1))</f>
        <v>0.15919693600068863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7634264607</v>
      </c>
      <c r="E10" s="65">
        <v>539962860</v>
      </c>
      <c r="F10" s="67">
        <f t="shared" ref="F10:F28" si="0">$D10      +$E10</f>
        <v>8174227467</v>
      </c>
      <c r="G10" s="64">
        <v>7634264607</v>
      </c>
      <c r="H10" s="65">
        <v>539962860</v>
      </c>
      <c r="I10" s="67">
        <f t="shared" ref="I10:I28" si="1">$G10      +$H10</f>
        <v>8174227467</v>
      </c>
      <c r="J10" s="64">
        <v>2033612951</v>
      </c>
      <c r="K10" s="65">
        <v>5857634</v>
      </c>
      <c r="L10" s="65">
        <f t="shared" ref="L10:L28" si="2">$J10      +$K10</f>
        <v>2039470585</v>
      </c>
      <c r="M10" s="90">
        <f t="shared" ref="M10:M28" si="3">IF(($F10      =0),0,($L10      /$F10      ))</f>
        <v>0.24950010178130022</v>
      </c>
      <c r="N10" s="100">
        <v>1866592654</v>
      </c>
      <c r="O10" s="101">
        <v>31780599</v>
      </c>
      <c r="P10" s="102">
        <f t="shared" ref="P10:P28" si="4">$N10      +$O10</f>
        <v>1898373253</v>
      </c>
      <c r="Q10" s="90">
        <f t="shared" ref="Q10:Q28" si="5">IF(($F10      =0),0,($P10      /$F10      ))</f>
        <v>0.2322388581262122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</f>
        <v>3900205605</v>
      </c>
      <c r="AA10" s="65">
        <f t="shared" ref="AA10:AA28" si="11">$K10      +$O10</f>
        <v>37638233</v>
      </c>
      <c r="AB10" s="65">
        <f t="shared" ref="AB10:AB28" si="12">$Z10      +$AA10</f>
        <v>3937843838</v>
      </c>
      <c r="AC10" s="90">
        <f t="shared" ref="AC10:AC28" si="13">IF(($F10      =0),0,($AB10      /$F10      ))</f>
        <v>0.48173895990751242</v>
      </c>
      <c r="AD10" s="64">
        <v>1662416772</v>
      </c>
      <c r="AE10" s="65">
        <v>62921773</v>
      </c>
      <c r="AF10" s="65">
        <f t="shared" ref="AF10:AF28" si="14">$AD10      +$AE10</f>
        <v>1725338545</v>
      </c>
      <c r="AG10" s="65">
        <v>7239097807</v>
      </c>
      <c r="AH10" s="65">
        <v>7317699841</v>
      </c>
      <c r="AI10" s="65">
        <v>3327250766</v>
      </c>
      <c r="AJ10" s="90">
        <f t="shared" ref="AJ10:AJ28" si="15">IF(($AG10      =0),0,($AI10      /$AG10      ))</f>
        <v>0.45962229751650047</v>
      </c>
      <c r="AK10" s="90">
        <f t="shared" ref="AK10:AK28" si="16">IF(($AF10      =0),0,(($P10      /$AF10      )-1))</f>
        <v>0.10029029288278024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4066602774</v>
      </c>
      <c r="E11" s="65">
        <v>450885244</v>
      </c>
      <c r="F11" s="67">
        <f t="shared" si="0"/>
        <v>4517488018</v>
      </c>
      <c r="G11" s="64">
        <v>4066602774</v>
      </c>
      <c r="H11" s="65">
        <v>450885244</v>
      </c>
      <c r="I11" s="67">
        <f t="shared" si="1"/>
        <v>4517488018</v>
      </c>
      <c r="J11" s="64">
        <v>908108672</v>
      </c>
      <c r="K11" s="65">
        <v>53722838</v>
      </c>
      <c r="L11" s="65">
        <f t="shared" si="2"/>
        <v>961831510</v>
      </c>
      <c r="M11" s="90">
        <f t="shared" si="3"/>
        <v>0.21291290783009664</v>
      </c>
      <c r="N11" s="100">
        <v>793041835</v>
      </c>
      <c r="O11" s="101">
        <v>128005156</v>
      </c>
      <c r="P11" s="102">
        <f t="shared" si="4"/>
        <v>921046991</v>
      </c>
      <c r="Q11" s="90">
        <f t="shared" si="5"/>
        <v>0.20388476678412298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1701150507</v>
      </c>
      <c r="AA11" s="65">
        <f t="shared" si="11"/>
        <v>181727994</v>
      </c>
      <c r="AB11" s="65">
        <f t="shared" si="12"/>
        <v>1882878501</v>
      </c>
      <c r="AC11" s="90">
        <f t="shared" si="13"/>
        <v>0.41679767461421963</v>
      </c>
      <c r="AD11" s="64">
        <v>710884886</v>
      </c>
      <c r="AE11" s="65">
        <v>28219208</v>
      </c>
      <c r="AF11" s="65">
        <f t="shared" si="14"/>
        <v>739104094</v>
      </c>
      <c r="AG11" s="65">
        <v>4024406696</v>
      </c>
      <c r="AH11" s="65">
        <v>4075125060</v>
      </c>
      <c r="AI11" s="65">
        <v>1569636330</v>
      </c>
      <c r="AJ11" s="90">
        <f t="shared" si="15"/>
        <v>0.39002925115896386</v>
      </c>
      <c r="AK11" s="90">
        <f t="shared" si="16"/>
        <v>0.24616680989457485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7703787795</v>
      </c>
      <c r="E12" s="65">
        <v>768760054</v>
      </c>
      <c r="F12" s="67">
        <f t="shared" si="0"/>
        <v>8472547849</v>
      </c>
      <c r="G12" s="64">
        <v>7703787795</v>
      </c>
      <c r="H12" s="65">
        <v>768760054</v>
      </c>
      <c r="I12" s="67">
        <f t="shared" si="1"/>
        <v>8472547849</v>
      </c>
      <c r="J12" s="64">
        <v>1870204701</v>
      </c>
      <c r="K12" s="65">
        <v>104517130</v>
      </c>
      <c r="L12" s="65">
        <f t="shared" si="2"/>
        <v>1974721831</v>
      </c>
      <c r="M12" s="90">
        <f t="shared" si="3"/>
        <v>0.23307296296155741</v>
      </c>
      <c r="N12" s="100">
        <v>1513806301</v>
      </c>
      <c r="O12" s="101">
        <v>157212034</v>
      </c>
      <c r="P12" s="102">
        <f t="shared" si="4"/>
        <v>1671018335</v>
      </c>
      <c r="Q12" s="90">
        <f t="shared" si="5"/>
        <v>0.19722737065418017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3384011002</v>
      </c>
      <c r="AA12" s="65">
        <f t="shared" si="11"/>
        <v>261729164</v>
      </c>
      <c r="AB12" s="65">
        <f t="shared" si="12"/>
        <v>3645740166</v>
      </c>
      <c r="AC12" s="90">
        <f t="shared" si="13"/>
        <v>0.43030033361573761</v>
      </c>
      <c r="AD12" s="64">
        <v>1316302629</v>
      </c>
      <c r="AE12" s="65">
        <v>167330034</v>
      </c>
      <c r="AF12" s="65">
        <f t="shared" si="14"/>
        <v>1483632663</v>
      </c>
      <c r="AG12" s="65">
        <v>7290865357</v>
      </c>
      <c r="AH12" s="65">
        <v>7151462876</v>
      </c>
      <c r="AI12" s="65">
        <v>3248479295</v>
      </c>
      <c r="AJ12" s="90">
        <f t="shared" si="15"/>
        <v>0.44555469562760708</v>
      </c>
      <c r="AK12" s="90">
        <f t="shared" si="16"/>
        <v>0.12630193219195784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2724588710</v>
      </c>
      <c r="E13" s="65">
        <v>255337696</v>
      </c>
      <c r="F13" s="67">
        <f t="shared" si="0"/>
        <v>2979926406</v>
      </c>
      <c r="G13" s="64">
        <v>2724588710</v>
      </c>
      <c r="H13" s="65">
        <v>255337696</v>
      </c>
      <c r="I13" s="67">
        <f t="shared" si="1"/>
        <v>2979926406</v>
      </c>
      <c r="J13" s="64">
        <v>552983267</v>
      </c>
      <c r="K13" s="65">
        <v>26731453</v>
      </c>
      <c r="L13" s="65">
        <f t="shared" si="2"/>
        <v>579714720</v>
      </c>
      <c r="M13" s="90">
        <f t="shared" si="3"/>
        <v>0.19453994529286373</v>
      </c>
      <c r="N13" s="100">
        <v>546425073</v>
      </c>
      <c r="O13" s="101">
        <v>82889747</v>
      </c>
      <c r="P13" s="102">
        <f t="shared" si="4"/>
        <v>629314820</v>
      </c>
      <c r="Q13" s="90">
        <f t="shared" si="5"/>
        <v>0.21118468520997427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1099408340</v>
      </c>
      <c r="AA13" s="65">
        <f t="shared" si="11"/>
        <v>109621200</v>
      </c>
      <c r="AB13" s="65">
        <f t="shared" si="12"/>
        <v>1209029540</v>
      </c>
      <c r="AC13" s="90">
        <f t="shared" si="13"/>
        <v>0.40572463050283797</v>
      </c>
      <c r="AD13" s="64">
        <v>672080305</v>
      </c>
      <c r="AE13" s="65">
        <v>36619401</v>
      </c>
      <c r="AF13" s="65">
        <f t="shared" si="14"/>
        <v>708699706</v>
      </c>
      <c r="AG13" s="65">
        <v>3220253552</v>
      </c>
      <c r="AH13" s="65">
        <v>2660310073</v>
      </c>
      <c r="AI13" s="65">
        <v>1199696707</v>
      </c>
      <c r="AJ13" s="90">
        <f t="shared" si="15"/>
        <v>0.37254728164336792</v>
      </c>
      <c r="AK13" s="90">
        <f t="shared" si="16"/>
        <v>-0.11201484257423977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4937023600</v>
      </c>
      <c r="E14" s="65">
        <v>802941100</v>
      </c>
      <c r="F14" s="67">
        <f t="shared" si="0"/>
        <v>5739964700</v>
      </c>
      <c r="G14" s="64">
        <v>5127840100</v>
      </c>
      <c r="H14" s="65">
        <v>817406500</v>
      </c>
      <c r="I14" s="67">
        <f t="shared" si="1"/>
        <v>5945246600</v>
      </c>
      <c r="J14" s="64">
        <v>1313912979</v>
      </c>
      <c r="K14" s="65">
        <v>193901025</v>
      </c>
      <c r="L14" s="65">
        <f t="shared" si="2"/>
        <v>1507814004</v>
      </c>
      <c r="M14" s="90">
        <f t="shared" si="3"/>
        <v>0.26268698202969787</v>
      </c>
      <c r="N14" s="100">
        <v>1249790110</v>
      </c>
      <c r="O14" s="101">
        <v>266757370</v>
      </c>
      <c r="P14" s="102">
        <f t="shared" si="4"/>
        <v>1516547480</v>
      </c>
      <c r="Q14" s="90">
        <f t="shared" si="5"/>
        <v>0.26420850288504388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2563703089</v>
      </c>
      <c r="AA14" s="65">
        <f t="shared" si="11"/>
        <v>460658395</v>
      </c>
      <c r="AB14" s="65">
        <f t="shared" si="12"/>
        <v>3024361484</v>
      </c>
      <c r="AC14" s="90">
        <f t="shared" si="13"/>
        <v>0.5268954849147417</v>
      </c>
      <c r="AD14" s="64">
        <v>1093899763</v>
      </c>
      <c r="AE14" s="65">
        <v>283203973</v>
      </c>
      <c r="AF14" s="65">
        <f t="shared" si="14"/>
        <v>1377103736</v>
      </c>
      <c r="AG14" s="65">
        <v>5377007600</v>
      </c>
      <c r="AH14" s="65">
        <v>5711192417</v>
      </c>
      <c r="AI14" s="65">
        <v>2733845600</v>
      </c>
      <c r="AJ14" s="90">
        <f t="shared" si="15"/>
        <v>0.50843253411060829</v>
      </c>
      <c r="AK14" s="90">
        <f t="shared" si="16"/>
        <v>0.10125870720896812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4550033717</v>
      </c>
      <c r="E15" s="65">
        <v>797238842</v>
      </c>
      <c r="F15" s="67">
        <f t="shared" si="0"/>
        <v>5347272559</v>
      </c>
      <c r="G15" s="64">
        <v>4550033717</v>
      </c>
      <c r="H15" s="65">
        <v>797238842</v>
      </c>
      <c r="I15" s="67">
        <f t="shared" si="1"/>
        <v>5347272559</v>
      </c>
      <c r="J15" s="64">
        <v>1463421018</v>
      </c>
      <c r="K15" s="65">
        <v>184109206</v>
      </c>
      <c r="L15" s="65">
        <f t="shared" si="2"/>
        <v>1647530224</v>
      </c>
      <c r="M15" s="90">
        <f t="shared" si="3"/>
        <v>0.30810664798207082</v>
      </c>
      <c r="N15" s="100">
        <v>1464083631</v>
      </c>
      <c r="O15" s="101">
        <v>221313685</v>
      </c>
      <c r="P15" s="102">
        <f t="shared" si="4"/>
        <v>1685397316</v>
      </c>
      <c r="Q15" s="90">
        <f t="shared" si="5"/>
        <v>0.31518821930318591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2927504649</v>
      </c>
      <c r="AA15" s="65">
        <f t="shared" si="11"/>
        <v>405422891</v>
      </c>
      <c r="AB15" s="65">
        <f t="shared" si="12"/>
        <v>3332927540</v>
      </c>
      <c r="AC15" s="90">
        <f t="shared" si="13"/>
        <v>0.62329486728525674</v>
      </c>
      <c r="AD15" s="64">
        <v>1102011661</v>
      </c>
      <c r="AE15" s="65">
        <v>103858153</v>
      </c>
      <c r="AF15" s="65">
        <f t="shared" si="14"/>
        <v>1205869814</v>
      </c>
      <c r="AG15" s="65">
        <v>5055897962</v>
      </c>
      <c r="AH15" s="65">
        <v>4933143043</v>
      </c>
      <c r="AI15" s="65">
        <v>2119299777</v>
      </c>
      <c r="AJ15" s="90">
        <f t="shared" si="15"/>
        <v>0.41917376357841929</v>
      </c>
      <c r="AK15" s="90">
        <f t="shared" si="16"/>
        <v>0.3976610878162341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3019754344</v>
      </c>
      <c r="E16" s="65">
        <v>172676550</v>
      </c>
      <c r="F16" s="67">
        <f t="shared" si="0"/>
        <v>3192430894</v>
      </c>
      <c r="G16" s="64">
        <v>3019754344</v>
      </c>
      <c r="H16" s="65">
        <v>172676550</v>
      </c>
      <c r="I16" s="67">
        <f t="shared" si="1"/>
        <v>3192430894</v>
      </c>
      <c r="J16" s="64">
        <v>880096450</v>
      </c>
      <c r="K16" s="65">
        <v>48662589</v>
      </c>
      <c r="L16" s="65">
        <f t="shared" si="2"/>
        <v>928759039</v>
      </c>
      <c r="M16" s="90">
        <f t="shared" si="3"/>
        <v>0.29092533866451176</v>
      </c>
      <c r="N16" s="100">
        <v>785039316</v>
      </c>
      <c r="O16" s="101">
        <v>38308603</v>
      </c>
      <c r="P16" s="102">
        <f t="shared" si="4"/>
        <v>823347919</v>
      </c>
      <c r="Q16" s="90">
        <f t="shared" si="5"/>
        <v>0.25790626213630419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1665135766</v>
      </c>
      <c r="AA16" s="65">
        <f t="shared" si="11"/>
        <v>86971192</v>
      </c>
      <c r="AB16" s="65">
        <f t="shared" si="12"/>
        <v>1752106958</v>
      </c>
      <c r="AC16" s="90">
        <f t="shared" si="13"/>
        <v>0.54883160080081594</v>
      </c>
      <c r="AD16" s="64">
        <v>677842344</v>
      </c>
      <c r="AE16" s="65">
        <v>28258798</v>
      </c>
      <c r="AF16" s="65">
        <f t="shared" si="14"/>
        <v>706101142</v>
      </c>
      <c r="AG16" s="65">
        <v>2939221504</v>
      </c>
      <c r="AH16" s="65">
        <v>2994749672</v>
      </c>
      <c r="AI16" s="65">
        <v>1323677893</v>
      </c>
      <c r="AJ16" s="90">
        <f t="shared" si="15"/>
        <v>0.45034982603339035</v>
      </c>
      <c r="AK16" s="90">
        <f t="shared" si="16"/>
        <v>0.16604813393716333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4909489775</v>
      </c>
      <c r="E17" s="65">
        <v>241268500</v>
      </c>
      <c r="F17" s="67">
        <f t="shared" si="0"/>
        <v>5150758275</v>
      </c>
      <c r="G17" s="64">
        <v>4909489775</v>
      </c>
      <c r="H17" s="65">
        <v>241268500</v>
      </c>
      <c r="I17" s="67">
        <f t="shared" si="1"/>
        <v>5150758275</v>
      </c>
      <c r="J17" s="64">
        <v>859593627</v>
      </c>
      <c r="K17" s="65">
        <v>40340107</v>
      </c>
      <c r="L17" s="65">
        <f t="shared" si="2"/>
        <v>899933734</v>
      </c>
      <c r="M17" s="90">
        <f t="shared" si="3"/>
        <v>0.17471868916232533</v>
      </c>
      <c r="N17" s="100">
        <v>787570728</v>
      </c>
      <c r="O17" s="101">
        <v>37358454</v>
      </c>
      <c r="P17" s="102">
        <f t="shared" si="4"/>
        <v>824929182</v>
      </c>
      <c r="Q17" s="90">
        <f t="shared" si="5"/>
        <v>0.16015684253790768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1647164355</v>
      </c>
      <c r="AA17" s="65">
        <f t="shared" si="11"/>
        <v>77698561</v>
      </c>
      <c r="AB17" s="65">
        <f t="shared" si="12"/>
        <v>1724862916</v>
      </c>
      <c r="AC17" s="90">
        <f t="shared" si="13"/>
        <v>0.33487553170023299</v>
      </c>
      <c r="AD17" s="64">
        <v>549743195</v>
      </c>
      <c r="AE17" s="65">
        <v>55331697</v>
      </c>
      <c r="AF17" s="65">
        <f t="shared" si="14"/>
        <v>605074892</v>
      </c>
      <c r="AG17" s="65">
        <v>4420014018</v>
      </c>
      <c r="AH17" s="65">
        <v>5027098571</v>
      </c>
      <c r="AI17" s="65">
        <v>2009667835</v>
      </c>
      <c r="AJ17" s="90">
        <f t="shared" si="15"/>
        <v>0.45467453877201708</v>
      </c>
      <c r="AK17" s="90">
        <f t="shared" si="16"/>
        <v>0.36335054206810491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2435283109</v>
      </c>
      <c r="E18" s="65">
        <v>234740664</v>
      </c>
      <c r="F18" s="67">
        <f t="shared" si="0"/>
        <v>2670023773</v>
      </c>
      <c r="G18" s="64">
        <v>2404052808</v>
      </c>
      <c r="H18" s="65">
        <v>278198250</v>
      </c>
      <c r="I18" s="67">
        <f t="shared" si="1"/>
        <v>2682251058</v>
      </c>
      <c r="J18" s="64">
        <v>621728732</v>
      </c>
      <c r="K18" s="65">
        <v>22558051</v>
      </c>
      <c r="L18" s="65">
        <f t="shared" si="2"/>
        <v>644286783</v>
      </c>
      <c r="M18" s="90">
        <f t="shared" si="3"/>
        <v>0.24130376272870735</v>
      </c>
      <c r="N18" s="100">
        <v>500317344</v>
      </c>
      <c r="O18" s="101">
        <v>71965367</v>
      </c>
      <c r="P18" s="102">
        <f t="shared" si="4"/>
        <v>572282711</v>
      </c>
      <c r="Q18" s="90">
        <f t="shared" si="5"/>
        <v>0.21433618561268145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1122046076</v>
      </c>
      <c r="AA18" s="65">
        <f t="shared" si="11"/>
        <v>94523418</v>
      </c>
      <c r="AB18" s="65">
        <f t="shared" si="12"/>
        <v>1216569494</v>
      </c>
      <c r="AC18" s="90">
        <f t="shared" si="13"/>
        <v>0.45563994834138877</v>
      </c>
      <c r="AD18" s="64">
        <v>499094333</v>
      </c>
      <c r="AE18" s="65">
        <v>162588081</v>
      </c>
      <c r="AF18" s="65">
        <f t="shared" si="14"/>
        <v>661682414</v>
      </c>
      <c r="AG18" s="65">
        <v>2870257778</v>
      </c>
      <c r="AH18" s="65">
        <v>2986363334</v>
      </c>
      <c r="AI18" s="65">
        <v>1242483007</v>
      </c>
      <c r="AJ18" s="90">
        <f t="shared" si="15"/>
        <v>0.43288202771312201</v>
      </c>
      <c r="AK18" s="90">
        <f t="shared" si="16"/>
        <v>-0.13510968571699111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3916388500</v>
      </c>
      <c r="E19" s="65">
        <v>645473997</v>
      </c>
      <c r="F19" s="67">
        <f t="shared" si="0"/>
        <v>4561862497</v>
      </c>
      <c r="G19" s="64">
        <v>3916388500</v>
      </c>
      <c r="H19" s="65">
        <v>645473997</v>
      </c>
      <c r="I19" s="67">
        <f t="shared" si="1"/>
        <v>4561862497</v>
      </c>
      <c r="J19" s="64">
        <v>829861075</v>
      </c>
      <c r="K19" s="65">
        <v>143059158</v>
      </c>
      <c r="L19" s="65">
        <f t="shared" si="2"/>
        <v>972920233</v>
      </c>
      <c r="M19" s="90">
        <f t="shared" si="3"/>
        <v>0.21327259066660115</v>
      </c>
      <c r="N19" s="100">
        <v>1190993029</v>
      </c>
      <c r="O19" s="101">
        <v>197708906</v>
      </c>
      <c r="P19" s="102">
        <f t="shared" si="4"/>
        <v>1388701935</v>
      </c>
      <c r="Q19" s="90">
        <f t="shared" si="5"/>
        <v>0.30441556182661067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2020854104</v>
      </c>
      <c r="AA19" s="65">
        <f t="shared" si="11"/>
        <v>340768064</v>
      </c>
      <c r="AB19" s="65">
        <f t="shared" si="12"/>
        <v>2361622168</v>
      </c>
      <c r="AC19" s="90">
        <f t="shared" si="13"/>
        <v>0.51768815249321176</v>
      </c>
      <c r="AD19" s="64">
        <v>873785793</v>
      </c>
      <c r="AE19" s="65">
        <v>126478887</v>
      </c>
      <c r="AF19" s="65">
        <f t="shared" si="14"/>
        <v>1000264680</v>
      </c>
      <c r="AG19" s="65">
        <v>4381774328</v>
      </c>
      <c r="AH19" s="65">
        <v>4444455525</v>
      </c>
      <c r="AI19" s="65">
        <v>1943385767</v>
      </c>
      <c r="AJ19" s="90">
        <f t="shared" si="15"/>
        <v>0.44351571339070567</v>
      </c>
      <c r="AK19" s="90">
        <f t="shared" si="16"/>
        <v>0.38833447063231308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2691252382</v>
      </c>
      <c r="E20" s="65">
        <v>249473000</v>
      </c>
      <c r="F20" s="67">
        <f t="shared" si="0"/>
        <v>2940725382</v>
      </c>
      <c r="G20" s="64">
        <v>2691252382</v>
      </c>
      <c r="H20" s="65">
        <v>249473000</v>
      </c>
      <c r="I20" s="67">
        <f t="shared" si="1"/>
        <v>2940725382</v>
      </c>
      <c r="J20" s="64">
        <v>572678348</v>
      </c>
      <c r="K20" s="65">
        <v>10202884</v>
      </c>
      <c r="L20" s="65">
        <f t="shared" si="2"/>
        <v>582881232</v>
      </c>
      <c r="M20" s="90">
        <f t="shared" si="3"/>
        <v>0.19821001837430327</v>
      </c>
      <c r="N20" s="100">
        <v>757490384</v>
      </c>
      <c r="O20" s="101">
        <v>28739995</v>
      </c>
      <c r="P20" s="102">
        <f t="shared" si="4"/>
        <v>786230379</v>
      </c>
      <c r="Q20" s="90">
        <f t="shared" si="5"/>
        <v>0.26735933379310695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1330168732</v>
      </c>
      <c r="AA20" s="65">
        <f t="shared" si="11"/>
        <v>38942879</v>
      </c>
      <c r="AB20" s="65">
        <f t="shared" si="12"/>
        <v>1369111611</v>
      </c>
      <c r="AC20" s="90">
        <f t="shared" si="13"/>
        <v>0.46556935216741024</v>
      </c>
      <c r="AD20" s="64">
        <v>553286515</v>
      </c>
      <c r="AE20" s="65">
        <v>20351952</v>
      </c>
      <c r="AF20" s="65">
        <f t="shared" si="14"/>
        <v>573638467</v>
      </c>
      <c r="AG20" s="65">
        <v>2655170668</v>
      </c>
      <c r="AH20" s="65">
        <v>2887097587</v>
      </c>
      <c r="AI20" s="65">
        <v>1099284322</v>
      </c>
      <c r="AJ20" s="90">
        <f t="shared" si="15"/>
        <v>0.41401644543928051</v>
      </c>
      <c r="AK20" s="90">
        <f t="shared" si="16"/>
        <v>0.37060260814064261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2551637031</v>
      </c>
      <c r="E21" s="65">
        <v>361808000</v>
      </c>
      <c r="F21" s="67">
        <f t="shared" si="0"/>
        <v>2913445031</v>
      </c>
      <c r="G21" s="64">
        <v>2551637031</v>
      </c>
      <c r="H21" s="65">
        <v>361808000</v>
      </c>
      <c r="I21" s="67">
        <f t="shared" si="1"/>
        <v>2913445031</v>
      </c>
      <c r="J21" s="64">
        <v>358630678</v>
      </c>
      <c r="K21" s="65">
        <v>67556883</v>
      </c>
      <c r="L21" s="65">
        <f t="shared" si="2"/>
        <v>426187561</v>
      </c>
      <c r="M21" s="90">
        <f t="shared" si="3"/>
        <v>0.14628302798413087</v>
      </c>
      <c r="N21" s="100">
        <v>712656664</v>
      </c>
      <c r="O21" s="101">
        <v>94593617</v>
      </c>
      <c r="P21" s="102">
        <f t="shared" si="4"/>
        <v>807250281</v>
      </c>
      <c r="Q21" s="90">
        <f t="shared" si="5"/>
        <v>0.27707757394102006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1071287342</v>
      </c>
      <c r="AA21" s="65">
        <f t="shared" si="11"/>
        <v>162150500</v>
      </c>
      <c r="AB21" s="65">
        <f t="shared" si="12"/>
        <v>1233437842</v>
      </c>
      <c r="AC21" s="90">
        <f t="shared" si="13"/>
        <v>0.4233606019251509</v>
      </c>
      <c r="AD21" s="64">
        <v>591120775</v>
      </c>
      <c r="AE21" s="65">
        <v>31495650</v>
      </c>
      <c r="AF21" s="65">
        <f t="shared" si="14"/>
        <v>622616425</v>
      </c>
      <c r="AG21" s="65">
        <v>2999210402</v>
      </c>
      <c r="AH21" s="65">
        <v>3089341313</v>
      </c>
      <c r="AI21" s="65">
        <v>1047231220</v>
      </c>
      <c r="AJ21" s="90">
        <f t="shared" si="15"/>
        <v>0.34916897437460942</v>
      </c>
      <c r="AK21" s="90">
        <f t="shared" si="16"/>
        <v>0.29654510961544256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7349868584</v>
      </c>
      <c r="E22" s="65">
        <v>614997558</v>
      </c>
      <c r="F22" s="67">
        <f t="shared" si="0"/>
        <v>7964866142</v>
      </c>
      <c r="G22" s="64">
        <v>7349868584</v>
      </c>
      <c r="H22" s="65">
        <v>614997558</v>
      </c>
      <c r="I22" s="67">
        <f t="shared" si="1"/>
        <v>7964866142</v>
      </c>
      <c r="J22" s="64">
        <v>625692822</v>
      </c>
      <c r="K22" s="65">
        <v>16926241</v>
      </c>
      <c r="L22" s="65">
        <f t="shared" si="2"/>
        <v>642619063</v>
      </c>
      <c r="M22" s="90">
        <f t="shared" si="3"/>
        <v>8.0681715366359763E-2</v>
      </c>
      <c r="N22" s="100">
        <v>1631502384</v>
      </c>
      <c r="O22" s="101">
        <v>104248051</v>
      </c>
      <c r="P22" s="102">
        <f t="shared" si="4"/>
        <v>1735750435</v>
      </c>
      <c r="Q22" s="90">
        <f t="shared" si="5"/>
        <v>0.217925876474824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2257195206</v>
      </c>
      <c r="AA22" s="65">
        <f t="shared" si="11"/>
        <v>121174292</v>
      </c>
      <c r="AB22" s="65">
        <f t="shared" si="12"/>
        <v>2378369498</v>
      </c>
      <c r="AC22" s="90">
        <f t="shared" si="13"/>
        <v>0.29860759184118374</v>
      </c>
      <c r="AD22" s="64">
        <v>1394362915</v>
      </c>
      <c r="AE22" s="65">
        <v>49417584</v>
      </c>
      <c r="AF22" s="65">
        <f t="shared" si="14"/>
        <v>1443780499</v>
      </c>
      <c r="AG22" s="65">
        <v>7136380882</v>
      </c>
      <c r="AH22" s="65">
        <v>7138395839</v>
      </c>
      <c r="AI22" s="65">
        <v>2661743202</v>
      </c>
      <c r="AJ22" s="90">
        <f t="shared" si="15"/>
        <v>0.37298222250352137</v>
      </c>
      <c r="AK22" s="90">
        <f t="shared" si="16"/>
        <v>0.20222598670796987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4287707945</v>
      </c>
      <c r="E23" s="65">
        <v>231469401</v>
      </c>
      <c r="F23" s="67">
        <f t="shared" si="0"/>
        <v>4519177346</v>
      </c>
      <c r="G23" s="64">
        <v>4287707945</v>
      </c>
      <c r="H23" s="65">
        <v>231469401</v>
      </c>
      <c r="I23" s="67">
        <f t="shared" si="1"/>
        <v>4519177346</v>
      </c>
      <c r="J23" s="64">
        <v>613696980</v>
      </c>
      <c r="K23" s="65">
        <v>4097595</v>
      </c>
      <c r="L23" s="65">
        <f t="shared" si="2"/>
        <v>617794575</v>
      </c>
      <c r="M23" s="90">
        <f t="shared" si="3"/>
        <v>0.13670509645894299</v>
      </c>
      <c r="N23" s="100">
        <v>729085855</v>
      </c>
      <c r="O23" s="101">
        <v>46365996</v>
      </c>
      <c r="P23" s="102">
        <f t="shared" si="4"/>
        <v>775451851</v>
      </c>
      <c r="Q23" s="90">
        <f t="shared" si="5"/>
        <v>0.17159137418812861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1342782835</v>
      </c>
      <c r="AA23" s="65">
        <f t="shared" si="11"/>
        <v>50463591</v>
      </c>
      <c r="AB23" s="65">
        <f t="shared" si="12"/>
        <v>1393246426</v>
      </c>
      <c r="AC23" s="90">
        <f t="shared" si="13"/>
        <v>0.30829647064707161</v>
      </c>
      <c r="AD23" s="64">
        <v>657112480</v>
      </c>
      <c r="AE23" s="65">
        <v>23397812</v>
      </c>
      <c r="AF23" s="65">
        <f t="shared" si="14"/>
        <v>680510292</v>
      </c>
      <c r="AG23" s="65">
        <v>4158565438</v>
      </c>
      <c r="AH23" s="65">
        <v>4597452793</v>
      </c>
      <c r="AI23" s="65">
        <v>1373374356</v>
      </c>
      <c r="AJ23" s="90">
        <f t="shared" si="15"/>
        <v>0.33025195262059021</v>
      </c>
      <c r="AK23" s="90">
        <f t="shared" si="16"/>
        <v>0.13951524336387267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2270095304</v>
      </c>
      <c r="E24" s="65">
        <v>189041750</v>
      </c>
      <c r="F24" s="67">
        <f t="shared" si="0"/>
        <v>2459137054</v>
      </c>
      <c r="G24" s="64">
        <v>2270095304</v>
      </c>
      <c r="H24" s="65">
        <v>189041750</v>
      </c>
      <c r="I24" s="67">
        <f t="shared" si="1"/>
        <v>2459137054</v>
      </c>
      <c r="J24" s="64">
        <v>492292615</v>
      </c>
      <c r="K24" s="65">
        <v>23087629</v>
      </c>
      <c r="L24" s="65">
        <f t="shared" si="2"/>
        <v>515380244</v>
      </c>
      <c r="M24" s="90">
        <f t="shared" si="3"/>
        <v>0.20957768220428757</v>
      </c>
      <c r="N24" s="100">
        <v>674173487</v>
      </c>
      <c r="O24" s="101">
        <v>63513743</v>
      </c>
      <c r="P24" s="102">
        <f t="shared" si="4"/>
        <v>737687230</v>
      </c>
      <c r="Q24" s="90">
        <f t="shared" si="5"/>
        <v>0.29997808735389014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1166466102</v>
      </c>
      <c r="AA24" s="65">
        <f t="shared" si="11"/>
        <v>86601372</v>
      </c>
      <c r="AB24" s="65">
        <f t="shared" si="12"/>
        <v>1253067474</v>
      </c>
      <c r="AC24" s="90">
        <f t="shared" si="13"/>
        <v>0.50955576955817772</v>
      </c>
      <c r="AD24" s="64">
        <v>674256362</v>
      </c>
      <c r="AE24" s="65">
        <v>30258803</v>
      </c>
      <c r="AF24" s="65">
        <f t="shared" si="14"/>
        <v>704515165</v>
      </c>
      <c r="AG24" s="65">
        <v>2680164880</v>
      </c>
      <c r="AH24" s="65">
        <v>2689800931</v>
      </c>
      <c r="AI24" s="65">
        <v>1183021641</v>
      </c>
      <c r="AJ24" s="90">
        <f t="shared" si="15"/>
        <v>0.44139882953768128</v>
      </c>
      <c r="AK24" s="90">
        <f t="shared" si="16"/>
        <v>4.7084955225910496E-2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3064960261</v>
      </c>
      <c r="E25" s="65">
        <v>457423210</v>
      </c>
      <c r="F25" s="67">
        <f t="shared" si="0"/>
        <v>3522383471</v>
      </c>
      <c r="G25" s="64">
        <v>3066152356</v>
      </c>
      <c r="H25" s="65">
        <v>450104619</v>
      </c>
      <c r="I25" s="67">
        <f t="shared" si="1"/>
        <v>3516256975</v>
      </c>
      <c r="J25" s="64">
        <v>597500482</v>
      </c>
      <c r="K25" s="65">
        <v>14549722</v>
      </c>
      <c r="L25" s="65">
        <f t="shared" si="2"/>
        <v>612050204</v>
      </c>
      <c r="M25" s="90">
        <f t="shared" si="3"/>
        <v>0.17376024190411038</v>
      </c>
      <c r="N25" s="100">
        <v>834026287</v>
      </c>
      <c r="O25" s="101">
        <v>139452607</v>
      </c>
      <c r="P25" s="102">
        <f t="shared" si="4"/>
        <v>973478894</v>
      </c>
      <c r="Q25" s="90">
        <f t="shared" si="5"/>
        <v>0.2763693680755408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1431526769</v>
      </c>
      <c r="AA25" s="65">
        <f t="shared" si="11"/>
        <v>154002329</v>
      </c>
      <c r="AB25" s="65">
        <f t="shared" si="12"/>
        <v>1585529098</v>
      </c>
      <c r="AC25" s="90">
        <f t="shared" si="13"/>
        <v>0.45012960997965118</v>
      </c>
      <c r="AD25" s="64">
        <v>808064286</v>
      </c>
      <c r="AE25" s="65">
        <v>31716698</v>
      </c>
      <c r="AF25" s="65">
        <f t="shared" si="14"/>
        <v>839780984</v>
      </c>
      <c r="AG25" s="65">
        <v>3008612381</v>
      </c>
      <c r="AH25" s="65">
        <v>3013986632</v>
      </c>
      <c r="AI25" s="65">
        <v>1405407573</v>
      </c>
      <c r="AJ25" s="90">
        <f t="shared" si="15"/>
        <v>0.46712816242977495</v>
      </c>
      <c r="AK25" s="90">
        <f t="shared" si="16"/>
        <v>0.15920568880135533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2258348868</v>
      </c>
      <c r="E26" s="65">
        <v>504799865</v>
      </c>
      <c r="F26" s="67">
        <f t="shared" si="0"/>
        <v>2763148733</v>
      </c>
      <c r="G26" s="64">
        <v>2360377428</v>
      </c>
      <c r="H26" s="65">
        <v>491726021</v>
      </c>
      <c r="I26" s="67">
        <f t="shared" si="1"/>
        <v>2852103449</v>
      </c>
      <c r="J26" s="64">
        <v>346456254</v>
      </c>
      <c r="K26" s="65">
        <v>26847318</v>
      </c>
      <c r="L26" s="65">
        <f t="shared" si="2"/>
        <v>373303572</v>
      </c>
      <c r="M26" s="90">
        <f t="shared" si="3"/>
        <v>0.1351007882933242</v>
      </c>
      <c r="N26" s="100">
        <v>449343452</v>
      </c>
      <c r="O26" s="101">
        <v>99397585</v>
      </c>
      <c r="P26" s="102">
        <f t="shared" si="4"/>
        <v>548741037</v>
      </c>
      <c r="Q26" s="90">
        <f t="shared" si="5"/>
        <v>0.19859265281178767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795799706</v>
      </c>
      <c r="AA26" s="65">
        <f t="shared" si="11"/>
        <v>126244903</v>
      </c>
      <c r="AB26" s="65">
        <f t="shared" si="12"/>
        <v>922044609</v>
      </c>
      <c r="AC26" s="90">
        <f t="shared" si="13"/>
        <v>0.3336934411051119</v>
      </c>
      <c r="AD26" s="64">
        <v>416463346</v>
      </c>
      <c r="AE26" s="65">
        <v>107337767</v>
      </c>
      <c r="AF26" s="65">
        <f t="shared" si="14"/>
        <v>523801113</v>
      </c>
      <c r="AG26" s="65">
        <v>2511338013</v>
      </c>
      <c r="AH26" s="65">
        <v>2498373648</v>
      </c>
      <c r="AI26" s="65">
        <v>880619719</v>
      </c>
      <c r="AJ26" s="90">
        <f t="shared" si="15"/>
        <v>0.35065758350387377</v>
      </c>
      <c r="AK26" s="90">
        <f t="shared" si="16"/>
        <v>4.7613346709326265E-2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3065058376</v>
      </c>
      <c r="E27" s="65">
        <v>1023042577</v>
      </c>
      <c r="F27" s="67">
        <f t="shared" si="0"/>
        <v>4088100953</v>
      </c>
      <c r="G27" s="64">
        <v>3070759952</v>
      </c>
      <c r="H27" s="65">
        <v>1426741570</v>
      </c>
      <c r="I27" s="67">
        <f t="shared" si="1"/>
        <v>4497501522</v>
      </c>
      <c r="J27" s="64">
        <v>574412373</v>
      </c>
      <c r="K27" s="65">
        <v>117830353</v>
      </c>
      <c r="L27" s="65">
        <f t="shared" si="2"/>
        <v>692242726</v>
      </c>
      <c r="M27" s="90">
        <f t="shared" si="3"/>
        <v>0.16933112316906132</v>
      </c>
      <c r="N27" s="100">
        <v>715788864</v>
      </c>
      <c r="O27" s="101">
        <v>237435998</v>
      </c>
      <c r="P27" s="102">
        <f t="shared" si="4"/>
        <v>953224862</v>
      </c>
      <c r="Q27" s="90">
        <f t="shared" si="5"/>
        <v>0.23317057796737828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1290201237</v>
      </c>
      <c r="AA27" s="65">
        <f t="shared" si="11"/>
        <v>355266351</v>
      </c>
      <c r="AB27" s="65">
        <f t="shared" si="12"/>
        <v>1645467588</v>
      </c>
      <c r="AC27" s="90">
        <f t="shared" si="13"/>
        <v>0.40250170113643963</v>
      </c>
      <c r="AD27" s="64">
        <v>629566002</v>
      </c>
      <c r="AE27" s="65">
        <v>156009128</v>
      </c>
      <c r="AF27" s="65">
        <f t="shared" si="14"/>
        <v>785575130</v>
      </c>
      <c r="AG27" s="65">
        <v>3656006750</v>
      </c>
      <c r="AH27" s="65">
        <v>4153467410</v>
      </c>
      <c r="AI27" s="65">
        <v>1397263279</v>
      </c>
      <c r="AJ27" s="90">
        <f t="shared" si="15"/>
        <v>0.38218290461307269</v>
      </c>
      <c r="AK27" s="90">
        <f t="shared" si="16"/>
        <v>0.21341018267724432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77410364583</v>
      </c>
      <c r="E28" s="69">
        <f>SUM(E9:E27)</f>
        <v>8744254868</v>
      </c>
      <c r="F28" s="70">
        <f t="shared" si="0"/>
        <v>86154619451</v>
      </c>
      <c r="G28" s="68">
        <f>SUM(G9:G27)</f>
        <v>77678873013</v>
      </c>
      <c r="H28" s="69">
        <f>SUM(H9:H27)</f>
        <v>9185484412</v>
      </c>
      <c r="I28" s="70">
        <f t="shared" si="1"/>
        <v>86864357425</v>
      </c>
      <c r="J28" s="68">
        <f>SUM(J9:J27)</f>
        <v>16327308203</v>
      </c>
      <c r="K28" s="69">
        <f>SUM(K9:K27)</f>
        <v>1140551425</v>
      </c>
      <c r="L28" s="69">
        <f t="shared" si="2"/>
        <v>17467859628</v>
      </c>
      <c r="M28" s="91">
        <f t="shared" si="3"/>
        <v>0.20275012227214068</v>
      </c>
      <c r="N28" s="103">
        <f>SUM(N9:N27)</f>
        <v>17739134076</v>
      </c>
      <c r="O28" s="104">
        <f>SUM(O9:O27)</f>
        <v>2101086247</v>
      </c>
      <c r="P28" s="105">
        <f t="shared" si="4"/>
        <v>19840220323</v>
      </c>
      <c r="Q28" s="91">
        <f t="shared" si="5"/>
        <v>0.23028620461011987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34066442279</v>
      </c>
      <c r="AA28" s="69">
        <f t="shared" si="11"/>
        <v>3241637672</v>
      </c>
      <c r="AB28" s="69">
        <f t="shared" si="12"/>
        <v>37308079951</v>
      </c>
      <c r="AC28" s="91">
        <f t="shared" si="13"/>
        <v>0.43303632688226057</v>
      </c>
      <c r="AD28" s="68">
        <f>SUM(AD9:AD27)</f>
        <v>15335237452</v>
      </c>
      <c r="AE28" s="69">
        <f>SUM(AE9:AE27)</f>
        <v>1562072267</v>
      </c>
      <c r="AF28" s="69">
        <f t="shared" si="14"/>
        <v>16897309719</v>
      </c>
      <c r="AG28" s="69">
        <f>SUM(AG9:AG27)</f>
        <v>79478500876</v>
      </c>
      <c r="AH28" s="69">
        <f>SUM(AH9:AH27)</f>
        <v>81339717425</v>
      </c>
      <c r="AI28" s="69">
        <f>SUM(AI9:AI27)</f>
        <v>32691134168</v>
      </c>
      <c r="AJ28" s="91">
        <f t="shared" si="15"/>
        <v>0.41132046789613885</v>
      </c>
      <c r="AK28" s="91">
        <f t="shared" si="16"/>
        <v>0.17416444705933731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9405341830</v>
      </c>
      <c r="E9" s="78">
        <v>1219326304</v>
      </c>
      <c r="F9" s="79">
        <f>$D9       +$E9</f>
        <v>10624668134</v>
      </c>
      <c r="G9" s="77">
        <v>9408403948</v>
      </c>
      <c r="H9" s="78">
        <v>1295320246</v>
      </c>
      <c r="I9" s="79">
        <f>$G9       +$H9</f>
        <v>10703724194</v>
      </c>
      <c r="J9" s="77">
        <v>2696082707</v>
      </c>
      <c r="K9" s="78">
        <v>160140142</v>
      </c>
      <c r="L9" s="78">
        <f>$J9       +$K9</f>
        <v>2856222849</v>
      </c>
      <c r="M9" s="95">
        <f>IF(($F9       =0),0,($L9       /$F9       ))</f>
        <v>0.2688293707602783</v>
      </c>
      <c r="N9" s="77">
        <v>2378424500</v>
      </c>
      <c r="O9" s="78">
        <v>297439604</v>
      </c>
      <c r="P9" s="78">
        <f>$N9       +$O9</f>
        <v>2675864104</v>
      </c>
      <c r="Q9" s="95">
        <f>IF(($F9       =0),0,($P9       /$F9       ))</f>
        <v>0.25185389983494799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5074507207</v>
      </c>
      <c r="AA9" s="78">
        <f>$K9       +$O9</f>
        <v>457579746</v>
      </c>
      <c r="AB9" s="78">
        <f>$Z9       +$AA9</f>
        <v>5532086953</v>
      </c>
      <c r="AC9" s="95">
        <f>IF(($F9       =0),0,($AB9       /$F9       ))</f>
        <v>0.52068327059522634</v>
      </c>
      <c r="AD9" s="77">
        <v>2409736827</v>
      </c>
      <c r="AE9" s="78">
        <v>272916676</v>
      </c>
      <c r="AF9" s="78">
        <f>$AD9       +$AE9</f>
        <v>2682653503</v>
      </c>
      <c r="AG9" s="78">
        <v>10956771689</v>
      </c>
      <c r="AH9" s="78">
        <v>10102699706</v>
      </c>
      <c r="AI9" s="79">
        <v>5244886570</v>
      </c>
      <c r="AJ9" s="114">
        <f>IF(($AG9       =0),0,($AI9       /$AG9       ))</f>
        <v>0.47868904444413857</v>
      </c>
      <c r="AK9" s="115">
        <f>IF(($AF9       =0),0,(($P9       /$AF9       )-1))</f>
        <v>-2.5308520061974038E-3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17272541720</v>
      </c>
      <c r="E10" s="78">
        <v>1995957430</v>
      </c>
      <c r="F10" s="79">
        <f t="shared" ref="F10:F55" si="0">$D10      +$E10</f>
        <v>19268499150</v>
      </c>
      <c r="G10" s="77">
        <v>17272541720</v>
      </c>
      <c r="H10" s="78">
        <v>1995957430</v>
      </c>
      <c r="I10" s="79">
        <f t="shared" ref="I10:I55" si="1">$G10      +$H10</f>
        <v>19268499150</v>
      </c>
      <c r="J10" s="77">
        <v>6404833510</v>
      </c>
      <c r="K10" s="78">
        <v>32126890443</v>
      </c>
      <c r="L10" s="78">
        <f t="shared" ref="L10:L55" si="2">$J10      +$K10</f>
        <v>38531723953</v>
      </c>
      <c r="M10" s="95">
        <f t="shared" ref="M10:M55" si="3">IF(($F10      =0),0,($L10      /$F10      ))</f>
        <v>1.9997262710001988</v>
      </c>
      <c r="N10" s="77">
        <v>2810010166</v>
      </c>
      <c r="O10" s="78">
        <v>-31773790857</v>
      </c>
      <c r="P10" s="78">
        <f t="shared" ref="P10:P55" si="4">$N10      +$O10</f>
        <v>-28963780691</v>
      </c>
      <c r="Q10" s="95">
        <f t="shared" ref="Q10:Q55" si="5">IF(($F10      =0),0,($P10      /$F10      ))</f>
        <v>-1.5031674478393404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</f>
        <v>9214843676</v>
      </c>
      <c r="AA10" s="78">
        <f t="shared" ref="AA10:AA55" si="11">$K10      +$O10</f>
        <v>353099586</v>
      </c>
      <c r="AB10" s="78">
        <f t="shared" ref="AB10:AB55" si="12">$Z10      +$AA10</f>
        <v>9567943262</v>
      </c>
      <c r="AC10" s="95">
        <f t="shared" ref="AC10:AC55" si="13">IF(($F10      =0),0,($AB10      /$F10      ))</f>
        <v>0.49655882316085836</v>
      </c>
      <c r="AD10" s="77">
        <v>1796963294</v>
      </c>
      <c r="AE10" s="78">
        <v>301668997</v>
      </c>
      <c r="AF10" s="78">
        <f t="shared" ref="AF10:AF55" si="14">$AD10      +$AE10</f>
        <v>2098632291</v>
      </c>
      <c r="AG10" s="78">
        <v>17036353690</v>
      </c>
      <c r="AH10" s="78">
        <v>18260970920</v>
      </c>
      <c r="AI10" s="79">
        <v>5647799049</v>
      </c>
      <c r="AJ10" s="114">
        <f t="shared" ref="AJ10:AJ55" si="15">IF(($AG10      =0),0,($AI10      /$AG10      ))</f>
        <v>0.33151454541092001</v>
      </c>
      <c r="AK10" s="115">
        <f t="shared" ref="AK10:AK55" si="16">IF(($AF10      =0),0,(($P10      /$AF10      )-1))</f>
        <v>-14.801265145500423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26677883550</v>
      </c>
      <c r="E11" s="81">
        <f>SUM(E9:E10)</f>
        <v>3215283734</v>
      </c>
      <c r="F11" s="82">
        <f t="shared" si="0"/>
        <v>29893167284</v>
      </c>
      <c r="G11" s="80">
        <f>SUM(G9:G10)</f>
        <v>26680945668</v>
      </c>
      <c r="H11" s="81">
        <f>SUM(H9:H10)</f>
        <v>3291277676</v>
      </c>
      <c r="I11" s="82">
        <f t="shared" si="1"/>
        <v>29972223344</v>
      </c>
      <c r="J11" s="80">
        <f>SUM(J9:J10)</f>
        <v>9100916217</v>
      </c>
      <c r="K11" s="81">
        <f>SUM(K9:K10)</f>
        <v>32287030585</v>
      </c>
      <c r="L11" s="81">
        <f t="shared" si="2"/>
        <v>41387946802</v>
      </c>
      <c r="M11" s="96">
        <f t="shared" si="3"/>
        <v>1.384528658632719</v>
      </c>
      <c r="N11" s="80">
        <f>SUM(N9:N10)</f>
        <v>5188434666</v>
      </c>
      <c r="O11" s="81">
        <f>SUM(O9:O10)</f>
        <v>-31476351253</v>
      </c>
      <c r="P11" s="81">
        <f t="shared" si="4"/>
        <v>-26287916587</v>
      </c>
      <c r="Q11" s="96">
        <f t="shared" si="5"/>
        <v>-0.87939549319922106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14289350883</v>
      </c>
      <c r="AA11" s="81">
        <f t="shared" si="11"/>
        <v>810679332</v>
      </c>
      <c r="AB11" s="81">
        <f t="shared" si="12"/>
        <v>15100030215</v>
      </c>
      <c r="AC11" s="96">
        <f t="shared" si="13"/>
        <v>0.50513316543349795</v>
      </c>
      <c r="AD11" s="80">
        <f>SUM(AD9:AD10)</f>
        <v>4206700121</v>
      </c>
      <c r="AE11" s="81">
        <f>SUM(AE9:AE10)</f>
        <v>574585673</v>
      </c>
      <c r="AF11" s="81">
        <f t="shared" si="14"/>
        <v>4781285794</v>
      </c>
      <c r="AG11" s="81">
        <f>SUM(AG9:AG10)</f>
        <v>27993125379</v>
      </c>
      <c r="AH11" s="81">
        <f>SUM(AH9:AH10)</f>
        <v>28363670626</v>
      </c>
      <c r="AI11" s="82">
        <f>SUM(AI9:AI10)</f>
        <v>10892685619</v>
      </c>
      <c r="AJ11" s="116">
        <f t="shared" si="15"/>
        <v>0.38912002398887263</v>
      </c>
      <c r="AK11" s="117">
        <f t="shared" si="16"/>
        <v>-6.4980851845310124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554298038</v>
      </c>
      <c r="E12" s="78">
        <v>74050299</v>
      </c>
      <c r="F12" s="79">
        <f t="shared" si="0"/>
        <v>628348337</v>
      </c>
      <c r="G12" s="77">
        <v>554298038</v>
      </c>
      <c r="H12" s="78">
        <v>74050299</v>
      </c>
      <c r="I12" s="79">
        <f t="shared" si="1"/>
        <v>628348337</v>
      </c>
      <c r="J12" s="77">
        <v>126346971</v>
      </c>
      <c r="K12" s="78">
        <v>80081697</v>
      </c>
      <c r="L12" s="78">
        <f t="shared" si="2"/>
        <v>206428668</v>
      </c>
      <c r="M12" s="95">
        <f t="shared" si="3"/>
        <v>0.32852584441549976</v>
      </c>
      <c r="N12" s="77">
        <v>146263330</v>
      </c>
      <c r="O12" s="78">
        <v>22986686</v>
      </c>
      <c r="P12" s="78">
        <f t="shared" si="4"/>
        <v>169250016</v>
      </c>
      <c r="Q12" s="95">
        <f t="shared" si="5"/>
        <v>0.26935698884486742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272610301</v>
      </c>
      <c r="AA12" s="78">
        <f t="shared" si="11"/>
        <v>103068383</v>
      </c>
      <c r="AB12" s="78">
        <f t="shared" si="12"/>
        <v>375678684</v>
      </c>
      <c r="AC12" s="95">
        <f t="shared" si="13"/>
        <v>0.59788283326036717</v>
      </c>
      <c r="AD12" s="77">
        <v>123606224</v>
      </c>
      <c r="AE12" s="78">
        <v>17890574</v>
      </c>
      <c r="AF12" s="78">
        <f t="shared" si="14"/>
        <v>141496798</v>
      </c>
      <c r="AG12" s="78">
        <v>571409839</v>
      </c>
      <c r="AH12" s="78">
        <v>613775838</v>
      </c>
      <c r="AI12" s="79">
        <v>258425929</v>
      </c>
      <c r="AJ12" s="114">
        <f t="shared" si="15"/>
        <v>0.45226020163086483</v>
      </c>
      <c r="AK12" s="115">
        <f t="shared" si="16"/>
        <v>0.19614025470738916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373106714</v>
      </c>
      <c r="E13" s="78">
        <v>34518783</v>
      </c>
      <c r="F13" s="79">
        <f t="shared" si="0"/>
        <v>407625497</v>
      </c>
      <c r="G13" s="77">
        <v>373641454</v>
      </c>
      <c r="H13" s="78">
        <v>40731117</v>
      </c>
      <c r="I13" s="79">
        <f t="shared" si="1"/>
        <v>414372571</v>
      </c>
      <c r="J13" s="77">
        <v>58978163</v>
      </c>
      <c r="K13" s="78">
        <v>3939176</v>
      </c>
      <c r="L13" s="78">
        <f t="shared" si="2"/>
        <v>62917339</v>
      </c>
      <c r="M13" s="95">
        <f t="shared" si="3"/>
        <v>0.15435084277861058</v>
      </c>
      <c r="N13" s="77">
        <v>51470102</v>
      </c>
      <c r="O13" s="78">
        <v>15781381</v>
      </c>
      <c r="P13" s="78">
        <f t="shared" si="4"/>
        <v>67251483</v>
      </c>
      <c r="Q13" s="95">
        <f t="shared" si="5"/>
        <v>0.16498350445433496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110448265</v>
      </c>
      <c r="AA13" s="78">
        <f t="shared" si="11"/>
        <v>19720557</v>
      </c>
      <c r="AB13" s="78">
        <f t="shared" si="12"/>
        <v>130168822</v>
      </c>
      <c r="AC13" s="95">
        <f t="shared" si="13"/>
        <v>0.31933434723294551</v>
      </c>
      <c r="AD13" s="77">
        <v>80343237</v>
      </c>
      <c r="AE13" s="78">
        <v>9264752</v>
      </c>
      <c r="AF13" s="78">
        <f t="shared" si="14"/>
        <v>89607989</v>
      </c>
      <c r="AG13" s="78">
        <v>368556549</v>
      </c>
      <c r="AH13" s="78">
        <v>388211278</v>
      </c>
      <c r="AI13" s="79">
        <v>178333144</v>
      </c>
      <c r="AJ13" s="114">
        <f t="shared" si="15"/>
        <v>0.48386914975156226</v>
      </c>
      <c r="AK13" s="115">
        <f t="shared" si="16"/>
        <v>-0.24949233042156538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684903101</v>
      </c>
      <c r="E14" s="78">
        <v>67378050</v>
      </c>
      <c r="F14" s="79">
        <f t="shared" si="0"/>
        <v>752281151</v>
      </c>
      <c r="G14" s="77">
        <v>684903101</v>
      </c>
      <c r="H14" s="78">
        <v>67378050</v>
      </c>
      <c r="I14" s="79">
        <f t="shared" si="1"/>
        <v>752281151</v>
      </c>
      <c r="J14" s="77">
        <v>41772990</v>
      </c>
      <c r="K14" s="78">
        <v>1809698</v>
      </c>
      <c r="L14" s="78">
        <f t="shared" si="2"/>
        <v>43582688</v>
      </c>
      <c r="M14" s="95">
        <f t="shared" si="3"/>
        <v>5.7934042268726206E-2</v>
      </c>
      <c r="N14" s="77">
        <v>126356089</v>
      </c>
      <c r="O14" s="78">
        <v>13569437</v>
      </c>
      <c r="P14" s="78">
        <f t="shared" si="4"/>
        <v>139925526</v>
      </c>
      <c r="Q14" s="95">
        <f t="shared" si="5"/>
        <v>0.18600163757127022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168129079</v>
      </c>
      <c r="AA14" s="78">
        <f t="shared" si="11"/>
        <v>15379135</v>
      </c>
      <c r="AB14" s="78">
        <f t="shared" si="12"/>
        <v>183508214</v>
      </c>
      <c r="AC14" s="95">
        <f t="shared" si="13"/>
        <v>0.24393567983999642</v>
      </c>
      <c r="AD14" s="77">
        <v>122379011</v>
      </c>
      <c r="AE14" s="78">
        <v>4350107</v>
      </c>
      <c r="AF14" s="78">
        <f t="shared" si="14"/>
        <v>126729118</v>
      </c>
      <c r="AG14" s="78">
        <v>673762272</v>
      </c>
      <c r="AH14" s="78">
        <v>693580767</v>
      </c>
      <c r="AI14" s="79">
        <v>203128053</v>
      </c>
      <c r="AJ14" s="114">
        <f t="shared" si="15"/>
        <v>0.30148327005166592</v>
      </c>
      <c r="AK14" s="115">
        <f t="shared" si="16"/>
        <v>0.10413082808640706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560769599</v>
      </c>
      <c r="E15" s="78">
        <v>79929555</v>
      </c>
      <c r="F15" s="79">
        <f t="shared" si="0"/>
        <v>640699154</v>
      </c>
      <c r="G15" s="77">
        <v>560769599</v>
      </c>
      <c r="H15" s="78">
        <v>79929555</v>
      </c>
      <c r="I15" s="79">
        <f t="shared" si="1"/>
        <v>640699154</v>
      </c>
      <c r="J15" s="77">
        <v>147587216</v>
      </c>
      <c r="K15" s="78">
        <v>10368358</v>
      </c>
      <c r="L15" s="78">
        <f t="shared" si="2"/>
        <v>157955574</v>
      </c>
      <c r="M15" s="95">
        <f t="shared" si="3"/>
        <v>0.24653626122940064</v>
      </c>
      <c r="N15" s="77">
        <v>158475775</v>
      </c>
      <c r="O15" s="78">
        <v>37548519</v>
      </c>
      <c r="P15" s="78">
        <f t="shared" si="4"/>
        <v>196024294</v>
      </c>
      <c r="Q15" s="95">
        <f t="shared" si="5"/>
        <v>0.30595372691876538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306062991</v>
      </c>
      <c r="AA15" s="78">
        <f t="shared" si="11"/>
        <v>47916877</v>
      </c>
      <c r="AB15" s="78">
        <f t="shared" si="12"/>
        <v>353979868</v>
      </c>
      <c r="AC15" s="95">
        <f t="shared" si="13"/>
        <v>0.55248998814816608</v>
      </c>
      <c r="AD15" s="77">
        <v>133657430</v>
      </c>
      <c r="AE15" s="78">
        <v>31113280</v>
      </c>
      <c r="AF15" s="78">
        <f t="shared" si="14"/>
        <v>164770710</v>
      </c>
      <c r="AG15" s="78">
        <v>663791418</v>
      </c>
      <c r="AH15" s="78">
        <v>704390350</v>
      </c>
      <c r="AI15" s="79">
        <v>297762144</v>
      </c>
      <c r="AJ15" s="114">
        <f t="shared" si="15"/>
        <v>0.44857787540724126</v>
      </c>
      <c r="AK15" s="115">
        <f t="shared" si="16"/>
        <v>0.18967924578342843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260784677</v>
      </c>
      <c r="E16" s="78">
        <v>44338131</v>
      </c>
      <c r="F16" s="79">
        <f t="shared" si="0"/>
        <v>305122808</v>
      </c>
      <c r="G16" s="77">
        <v>260784677</v>
      </c>
      <c r="H16" s="78">
        <v>44338131</v>
      </c>
      <c r="I16" s="79">
        <f t="shared" si="1"/>
        <v>305122808</v>
      </c>
      <c r="J16" s="77">
        <v>55736906</v>
      </c>
      <c r="K16" s="78">
        <v>55984353</v>
      </c>
      <c r="L16" s="78">
        <f t="shared" si="2"/>
        <v>111721259</v>
      </c>
      <c r="M16" s="95">
        <f t="shared" si="3"/>
        <v>0.36615177912232638</v>
      </c>
      <c r="N16" s="77">
        <v>43215923</v>
      </c>
      <c r="O16" s="78">
        <v>10195269</v>
      </c>
      <c r="P16" s="78">
        <f t="shared" si="4"/>
        <v>53411192</v>
      </c>
      <c r="Q16" s="95">
        <f t="shared" si="5"/>
        <v>0.17504817928917329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98952829</v>
      </c>
      <c r="AA16" s="78">
        <f t="shared" si="11"/>
        <v>66179622</v>
      </c>
      <c r="AB16" s="78">
        <f t="shared" si="12"/>
        <v>165132451</v>
      </c>
      <c r="AC16" s="95">
        <f t="shared" si="13"/>
        <v>0.5411999584114997</v>
      </c>
      <c r="AD16" s="77">
        <v>59243195</v>
      </c>
      <c r="AE16" s="78">
        <v>30025115</v>
      </c>
      <c r="AF16" s="78">
        <f t="shared" si="14"/>
        <v>89268310</v>
      </c>
      <c r="AG16" s="78">
        <v>311540906</v>
      </c>
      <c r="AH16" s="78">
        <v>360999187</v>
      </c>
      <c r="AI16" s="79">
        <v>149593218</v>
      </c>
      <c r="AJ16" s="114">
        <f t="shared" si="15"/>
        <v>0.48017199385046405</v>
      </c>
      <c r="AK16" s="115">
        <f t="shared" si="16"/>
        <v>-0.40167801989306173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1268316432</v>
      </c>
      <c r="E17" s="78">
        <v>79342839</v>
      </c>
      <c r="F17" s="79">
        <f t="shared" si="0"/>
        <v>1347659271</v>
      </c>
      <c r="G17" s="77">
        <v>1432393232</v>
      </c>
      <c r="H17" s="78">
        <v>127101855</v>
      </c>
      <c r="I17" s="79">
        <f t="shared" si="1"/>
        <v>1559495087</v>
      </c>
      <c r="J17" s="77">
        <v>288511725</v>
      </c>
      <c r="K17" s="78">
        <v>6089601</v>
      </c>
      <c r="L17" s="78">
        <f t="shared" si="2"/>
        <v>294601326</v>
      </c>
      <c r="M17" s="95">
        <f t="shared" si="3"/>
        <v>0.21860223302689691</v>
      </c>
      <c r="N17" s="77">
        <v>291717231</v>
      </c>
      <c r="O17" s="78">
        <v>23206423</v>
      </c>
      <c r="P17" s="78">
        <f t="shared" si="4"/>
        <v>314923654</v>
      </c>
      <c r="Q17" s="95">
        <f t="shared" si="5"/>
        <v>0.23368195565212715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580228956</v>
      </c>
      <c r="AA17" s="78">
        <f t="shared" si="11"/>
        <v>29296024</v>
      </c>
      <c r="AB17" s="78">
        <f t="shared" si="12"/>
        <v>609524980</v>
      </c>
      <c r="AC17" s="95">
        <f t="shared" si="13"/>
        <v>0.45228418867902404</v>
      </c>
      <c r="AD17" s="77">
        <v>252424798</v>
      </c>
      <c r="AE17" s="78">
        <v>17245051</v>
      </c>
      <c r="AF17" s="78">
        <f t="shared" si="14"/>
        <v>269669849</v>
      </c>
      <c r="AG17" s="78">
        <v>1203594916</v>
      </c>
      <c r="AH17" s="78">
        <v>1286047077</v>
      </c>
      <c r="AI17" s="79">
        <v>534542346</v>
      </c>
      <c r="AJ17" s="114">
        <f t="shared" si="15"/>
        <v>0.44412147217810283</v>
      </c>
      <c r="AK17" s="115">
        <f t="shared" si="16"/>
        <v>0.16781188244741441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219363438</v>
      </c>
      <c r="E18" s="78">
        <v>63737435</v>
      </c>
      <c r="F18" s="79">
        <f t="shared" si="0"/>
        <v>283100873</v>
      </c>
      <c r="G18" s="77">
        <v>219363438</v>
      </c>
      <c r="H18" s="78">
        <v>63737435</v>
      </c>
      <c r="I18" s="79">
        <f t="shared" si="1"/>
        <v>283100873</v>
      </c>
      <c r="J18" s="77">
        <v>35108982</v>
      </c>
      <c r="K18" s="78">
        <v>37848864</v>
      </c>
      <c r="L18" s="78">
        <f t="shared" si="2"/>
        <v>72957846</v>
      </c>
      <c r="M18" s="95">
        <f t="shared" si="3"/>
        <v>0.25770971748292704</v>
      </c>
      <c r="N18" s="77">
        <v>39661171</v>
      </c>
      <c r="O18" s="78">
        <v>7898271</v>
      </c>
      <c r="P18" s="78">
        <f t="shared" si="4"/>
        <v>47559442</v>
      </c>
      <c r="Q18" s="95">
        <f t="shared" si="5"/>
        <v>0.16799468506054377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74770153</v>
      </c>
      <c r="AA18" s="78">
        <f t="shared" si="11"/>
        <v>45747135</v>
      </c>
      <c r="AB18" s="78">
        <f t="shared" si="12"/>
        <v>120517288</v>
      </c>
      <c r="AC18" s="95">
        <f t="shared" si="13"/>
        <v>0.42570440254347081</v>
      </c>
      <c r="AD18" s="77">
        <v>25404636</v>
      </c>
      <c r="AE18" s="78">
        <v>1853352</v>
      </c>
      <c r="AF18" s="78">
        <f t="shared" si="14"/>
        <v>27257988</v>
      </c>
      <c r="AG18" s="78">
        <v>212997611</v>
      </c>
      <c r="AH18" s="78">
        <v>254639524</v>
      </c>
      <c r="AI18" s="79">
        <v>91500688</v>
      </c>
      <c r="AJ18" s="114">
        <f t="shared" si="15"/>
        <v>0.42958551305066045</v>
      </c>
      <c r="AK18" s="115">
        <f t="shared" si="16"/>
        <v>0.74478916052057831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200522504</v>
      </c>
      <c r="H19" s="78">
        <v>11102000</v>
      </c>
      <c r="I19" s="79">
        <f t="shared" si="1"/>
        <v>211624504</v>
      </c>
      <c r="J19" s="77">
        <v>29702896</v>
      </c>
      <c r="K19" s="78">
        <v>71153</v>
      </c>
      <c r="L19" s="78">
        <f t="shared" si="2"/>
        <v>29774049</v>
      </c>
      <c r="M19" s="95">
        <f t="shared" si="3"/>
        <v>0.15588194913035983</v>
      </c>
      <c r="N19" s="77">
        <v>34561013</v>
      </c>
      <c r="O19" s="78">
        <v>512267</v>
      </c>
      <c r="P19" s="78">
        <f t="shared" si="4"/>
        <v>35073280</v>
      </c>
      <c r="Q19" s="95">
        <f t="shared" si="5"/>
        <v>0.18362605800759135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64263909</v>
      </c>
      <c r="AA19" s="78">
        <f t="shared" si="11"/>
        <v>583420</v>
      </c>
      <c r="AB19" s="78">
        <f t="shared" si="12"/>
        <v>64847329</v>
      </c>
      <c r="AC19" s="95">
        <f t="shared" si="13"/>
        <v>0.33950800713795121</v>
      </c>
      <c r="AD19" s="77">
        <v>40769478</v>
      </c>
      <c r="AE19" s="78">
        <v>-2159482</v>
      </c>
      <c r="AF19" s="78">
        <f t="shared" si="14"/>
        <v>38609996</v>
      </c>
      <c r="AG19" s="78">
        <v>168416000</v>
      </c>
      <c r="AH19" s="78">
        <v>225756801</v>
      </c>
      <c r="AI19" s="79">
        <v>66145079</v>
      </c>
      <c r="AJ19" s="114">
        <f t="shared" si="15"/>
        <v>0.39274818900817027</v>
      </c>
      <c r="AK19" s="115">
        <f t="shared" si="16"/>
        <v>-9.1601045490913857E-2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4102158827</v>
      </c>
      <c r="E20" s="81">
        <f>SUM(E12:E19)</f>
        <v>453682092</v>
      </c>
      <c r="F20" s="82">
        <f t="shared" si="0"/>
        <v>4555840919</v>
      </c>
      <c r="G20" s="80">
        <f>SUM(G12:G19)</f>
        <v>4286676043</v>
      </c>
      <c r="H20" s="81">
        <f>SUM(H12:H19)</f>
        <v>508368442</v>
      </c>
      <c r="I20" s="82">
        <f t="shared" si="1"/>
        <v>4795044485</v>
      </c>
      <c r="J20" s="80">
        <f>SUM(J12:J19)</f>
        <v>783745849</v>
      </c>
      <c r="K20" s="81">
        <f>SUM(K12:K19)</f>
        <v>196192900</v>
      </c>
      <c r="L20" s="81">
        <f t="shared" si="2"/>
        <v>979938749</v>
      </c>
      <c r="M20" s="96">
        <f t="shared" si="3"/>
        <v>0.21509503216260129</v>
      </c>
      <c r="N20" s="80">
        <f>SUM(N12:N19)</f>
        <v>891720634</v>
      </c>
      <c r="O20" s="81">
        <f>SUM(O12:O19)</f>
        <v>131698253</v>
      </c>
      <c r="P20" s="81">
        <f t="shared" si="4"/>
        <v>1023418887</v>
      </c>
      <c r="Q20" s="96">
        <f t="shared" si="5"/>
        <v>0.2246388548669164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1675466483</v>
      </c>
      <c r="AA20" s="81">
        <f t="shared" si="11"/>
        <v>327891153</v>
      </c>
      <c r="AB20" s="81">
        <f t="shared" si="12"/>
        <v>2003357636</v>
      </c>
      <c r="AC20" s="96">
        <f t="shared" si="13"/>
        <v>0.43973388702951766</v>
      </c>
      <c r="AD20" s="80">
        <f>SUM(AD12:AD19)</f>
        <v>837828009</v>
      </c>
      <c r="AE20" s="81">
        <f>SUM(AE12:AE19)</f>
        <v>109582749</v>
      </c>
      <c r="AF20" s="81">
        <f t="shared" si="14"/>
        <v>947410758</v>
      </c>
      <c r="AG20" s="81">
        <f>SUM(AG12:AG19)</f>
        <v>4174069511</v>
      </c>
      <c r="AH20" s="81">
        <f>SUM(AH12:AH19)</f>
        <v>4527400822</v>
      </c>
      <c r="AI20" s="82">
        <f>SUM(AI12:AI19)</f>
        <v>1779430601</v>
      </c>
      <c r="AJ20" s="116">
        <f t="shared" si="15"/>
        <v>0.42630593388793231</v>
      </c>
      <c r="AK20" s="117">
        <f t="shared" si="16"/>
        <v>8.0227217559207809E-2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355778346</v>
      </c>
      <c r="E21" s="78">
        <v>99402307</v>
      </c>
      <c r="F21" s="79">
        <f t="shared" si="0"/>
        <v>455180653</v>
      </c>
      <c r="G21" s="77">
        <v>355778346</v>
      </c>
      <c r="H21" s="78">
        <v>99402307</v>
      </c>
      <c r="I21" s="79">
        <f t="shared" si="1"/>
        <v>455180653</v>
      </c>
      <c r="J21" s="77">
        <v>15965490</v>
      </c>
      <c r="K21" s="78">
        <v>32243594</v>
      </c>
      <c r="L21" s="78">
        <f t="shared" si="2"/>
        <v>48209084</v>
      </c>
      <c r="M21" s="95">
        <f t="shared" si="3"/>
        <v>0.10591197952343551</v>
      </c>
      <c r="N21" s="77">
        <v>37881056</v>
      </c>
      <c r="O21" s="78">
        <v>36452749</v>
      </c>
      <c r="P21" s="78">
        <f t="shared" si="4"/>
        <v>74333805</v>
      </c>
      <c r="Q21" s="95">
        <f t="shared" si="5"/>
        <v>0.16330616099362202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53846546</v>
      </c>
      <c r="AA21" s="78">
        <f t="shared" si="11"/>
        <v>68696343</v>
      </c>
      <c r="AB21" s="78">
        <f t="shared" si="12"/>
        <v>122542889</v>
      </c>
      <c r="AC21" s="95">
        <f t="shared" si="13"/>
        <v>0.2692181405170575</v>
      </c>
      <c r="AD21" s="77">
        <v>86689118</v>
      </c>
      <c r="AE21" s="78">
        <v>24420449</v>
      </c>
      <c r="AF21" s="78">
        <f t="shared" si="14"/>
        <v>111109567</v>
      </c>
      <c r="AG21" s="78">
        <v>447058893</v>
      </c>
      <c r="AH21" s="78">
        <v>515157783</v>
      </c>
      <c r="AI21" s="79">
        <v>152492914</v>
      </c>
      <c r="AJ21" s="114">
        <f t="shared" si="15"/>
        <v>0.34110251778393769</v>
      </c>
      <c r="AK21" s="115">
        <f t="shared" si="16"/>
        <v>-0.33098645771880297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523869680</v>
      </c>
      <c r="E22" s="78">
        <v>244669015</v>
      </c>
      <c r="F22" s="79">
        <f t="shared" si="0"/>
        <v>768538695</v>
      </c>
      <c r="G22" s="77">
        <v>540143717</v>
      </c>
      <c r="H22" s="78">
        <v>260556683</v>
      </c>
      <c r="I22" s="79">
        <f t="shared" si="1"/>
        <v>800700400</v>
      </c>
      <c r="J22" s="77">
        <v>87865042</v>
      </c>
      <c r="K22" s="78">
        <v>35792544</v>
      </c>
      <c r="L22" s="78">
        <f t="shared" si="2"/>
        <v>123657586</v>
      </c>
      <c r="M22" s="95">
        <f t="shared" si="3"/>
        <v>0.16089962262732913</v>
      </c>
      <c r="N22" s="77">
        <v>90659711</v>
      </c>
      <c r="O22" s="78">
        <v>59908890</v>
      </c>
      <c r="P22" s="78">
        <f t="shared" si="4"/>
        <v>150568601</v>
      </c>
      <c r="Q22" s="95">
        <f t="shared" si="5"/>
        <v>0.19591544574082898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178524753</v>
      </c>
      <c r="AA22" s="78">
        <f t="shared" si="11"/>
        <v>95701434</v>
      </c>
      <c r="AB22" s="78">
        <f t="shared" si="12"/>
        <v>274226187</v>
      </c>
      <c r="AC22" s="95">
        <f t="shared" si="13"/>
        <v>0.35681506836815807</v>
      </c>
      <c r="AD22" s="77">
        <v>95554443</v>
      </c>
      <c r="AE22" s="78">
        <v>38241694</v>
      </c>
      <c r="AF22" s="78">
        <f t="shared" si="14"/>
        <v>133796137</v>
      </c>
      <c r="AG22" s="78">
        <v>711198010</v>
      </c>
      <c r="AH22" s="78">
        <v>767252282</v>
      </c>
      <c r="AI22" s="79">
        <v>236877284</v>
      </c>
      <c r="AJ22" s="114">
        <f t="shared" si="15"/>
        <v>0.33306797919752335</v>
      </c>
      <c r="AK22" s="115">
        <f t="shared" si="16"/>
        <v>0.12535835769309234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120253388</v>
      </c>
      <c r="E23" s="78">
        <v>113048085</v>
      </c>
      <c r="F23" s="79">
        <f t="shared" si="0"/>
        <v>233301473</v>
      </c>
      <c r="G23" s="77">
        <v>120263393</v>
      </c>
      <c r="H23" s="78">
        <v>116854237</v>
      </c>
      <c r="I23" s="79">
        <f t="shared" si="1"/>
        <v>237117630</v>
      </c>
      <c r="J23" s="77">
        <v>24294590</v>
      </c>
      <c r="K23" s="78">
        <v>6785609</v>
      </c>
      <c r="L23" s="78">
        <f t="shared" si="2"/>
        <v>31080199</v>
      </c>
      <c r="M23" s="95">
        <f t="shared" si="3"/>
        <v>0.13321904315623417</v>
      </c>
      <c r="N23" s="77">
        <v>27224542</v>
      </c>
      <c r="O23" s="78">
        <v>6446817</v>
      </c>
      <c r="P23" s="78">
        <f t="shared" si="4"/>
        <v>33671359</v>
      </c>
      <c r="Q23" s="95">
        <f t="shared" si="5"/>
        <v>0.14432553111227034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51519132</v>
      </c>
      <c r="AA23" s="78">
        <f t="shared" si="11"/>
        <v>13232426</v>
      </c>
      <c r="AB23" s="78">
        <f t="shared" si="12"/>
        <v>64751558</v>
      </c>
      <c r="AC23" s="95">
        <f t="shared" si="13"/>
        <v>0.27754457426850448</v>
      </c>
      <c r="AD23" s="77">
        <v>21890541</v>
      </c>
      <c r="AE23" s="78">
        <v>8754572</v>
      </c>
      <c r="AF23" s="78">
        <f t="shared" si="14"/>
        <v>30645113</v>
      </c>
      <c r="AG23" s="78">
        <v>159604663</v>
      </c>
      <c r="AH23" s="78">
        <v>173068923</v>
      </c>
      <c r="AI23" s="79">
        <v>61247611</v>
      </c>
      <c r="AJ23" s="114">
        <f t="shared" si="15"/>
        <v>0.38374574933315075</v>
      </c>
      <c r="AK23" s="115">
        <f t="shared" si="16"/>
        <v>9.8751340874481341E-2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305538054</v>
      </c>
      <c r="E24" s="78">
        <v>33877200</v>
      </c>
      <c r="F24" s="79">
        <f t="shared" si="0"/>
        <v>339415254</v>
      </c>
      <c r="G24" s="77">
        <v>305788054</v>
      </c>
      <c r="H24" s="78">
        <v>40427200</v>
      </c>
      <c r="I24" s="79">
        <f t="shared" si="1"/>
        <v>346215254</v>
      </c>
      <c r="J24" s="77">
        <v>64022787</v>
      </c>
      <c r="K24" s="78">
        <v>9053167</v>
      </c>
      <c r="L24" s="78">
        <f t="shared" si="2"/>
        <v>73075954</v>
      </c>
      <c r="M24" s="95">
        <f t="shared" si="3"/>
        <v>0.21529955751487823</v>
      </c>
      <c r="N24" s="77">
        <v>53586487</v>
      </c>
      <c r="O24" s="78">
        <v>13002496</v>
      </c>
      <c r="P24" s="78">
        <f t="shared" si="4"/>
        <v>66588983</v>
      </c>
      <c r="Q24" s="95">
        <f t="shared" si="5"/>
        <v>0.19618736110192619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117609274</v>
      </c>
      <c r="AA24" s="78">
        <f t="shared" si="11"/>
        <v>22055663</v>
      </c>
      <c r="AB24" s="78">
        <f t="shared" si="12"/>
        <v>139664937</v>
      </c>
      <c r="AC24" s="95">
        <f t="shared" si="13"/>
        <v>0.41148691861680442</v>
      </c>
      <c r="AD24" s="77">
        <v>49911729</v>
      </c>
      <c r="AE24" s="78">
        <v>6245994</v>
      </c>
      <c r="AF24" s="78">
        <f t="shared" si="14"/>
        <v>56157723</v>
      </c>
      <c r="AG24" s="78">
        <v>295129798</v>
      </c>
      <c r="AH24" s="78">
        <v>317372780</v>
      </c>
      <c r="AI24" s="79">
        <v>107237939</v>
      </c>
      <c r="AJ24" s="114">
        <f t="shared" si="15"/>
        <v>0.36335856198431038</v>
      </c>
      <c r="AK24" s="115">
        <f t="shared" si="16"/>
        <v>0.18574934029999746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201801315</v>
      </c>
      <c r="E25" s="78">
        <v>34352841</v>
      </c>
      <c r="F25" s="79">
        <f t="shared" si="0"/>
        <v>236154156</v>
      </c>
      <c r="G25" s="77">
        <v>207996312</v>
      </c>
      <c r="H25" s="78">
        <v>38107996</v>
      </c>
      <c r="I25" s="79">
        <f t="shared" si="1"/>
        <v>246104308</v>
      </c>
      <c r="J25" s="77">
        <v>37608733</v>
      </c>
      <c r="K25" s="78">
        <v>8587838</v>
      </c>
      <c r="L25" s="78">
        <f t="shared" si="2"/>
        <v>46196571</v>
      </c>
      <c r="M25" s="95">
        <f t="shared" si="3"/>
        <v>0.1956204022934917</v>
      </c>
      <c r="N25" s="77">
        <v>48576632</v>
      </c>
      <c r="O25" s="78">
        <v>8652055</v>
      </c>
      <c r="P25" s="78">
        <f t="shared" si="4"/>
        <v>57228687</v>
      </c>
      <c r="Q25" s="95">
        <f t="shared" si="5"/>
        <v>0.24233614165147277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86185365</v>
      </c>
      <c r="AA25" s="78">
        <f t="shared" si="11"/>
        <v>17239893</v>
      </c>
      <c r="AB25" s="78">
        <f t="shared" si="12"/>
        <v>103425258</v>
      </c>
      <c r="AC25" s="95">
        <f t="shared" si="13"/>
        <v>0.43795654394496447</v>
      </c>
      <c r="AD25" s="77">
        <v>39702079</v>
      </c>
      <c r="AE25" s="78">
        <v>5943010</v>
      </c>
      <c r="AF25" s="78">
        <f t="shared" si="14"/>
        <v>45645089</v>
      </c>
      <c r="AG25" s="78">
        <v>230260477</v>
      </c>
      <c r="AH25" s="78">
        <v>233690297</v>
      </c>
      <c r="AI25" s="79">
        <v>87315641</v>
      </c>
      <c r="AJ25" s="114">
        <f t="shared" si="15"/>
        <v>0.37920377017198659</v>
      </c>
      <c r="AK25" s="115">
        <f t="shared" si="16"/>
        <v>0.25377534043147554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514345731</v>
      </c>
      <c r="E26" s="78">
        <v>43391307</v>
      </c>
      <c r="F26" s="79">
        <f t="shared" si="0"/>
        <v>557737038</v>
      </c>
      <c r="G26" s="77">
        <v>514345731</v>
      </c>
      <c r="H26" s="78">
        <v>43391307</v>
      </c>
      <c r="I26" s="79">
        <f t="shared" si="1"/>
        <v>557737038</v>
      </c>
      <c r="J26" s="77">
        <v>107962700</v>
      </c>
      <c r="K26" s="78">
        <v>7567043</v>
      </c>
      <c r="L26" s="78">
        <f t="shared" si="2"/>
        <v>115529743</v>
      </c>
      <c r="M26" s="95">
        <f t="shared" si="3"/>
        <v>0.20714016665323201</v>
      </c>
      <c r="N26" s="77">
        <v>91902810</v>
      </c>
      <c r="O26" s="78">
        <v>23715450</v>
      </c>
      <c r="P26" s="78">
        <f t="shared" si="4"/>
        <v>115618260</v>
      </c>
      <c r="Q26" s="95">
        <f t="shared" si="5"/>
        <v>0.2072988740618657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199865510</v>
      </c>
      <c r="AA26" s="78">
        <f t="shared" si="11"/>
        <v>31282493</v>
      </c>
      <c r="AB26" s="78">
        <f t="shared" si="12"/>
        <v>231148003</v>
      </c>
      <c r="AC26" s="95">
        <f t="shared" si="13"/>
        <v>0.41443904071509774</v>
      </c>
      <c r="AD26" s="77">
        <v>108806146</v>
      </c>
      <c r="AE26" s="78">
        <v>11419240</v>
      </c>
      <c r="AF26" s="78">
        <f t="shared" si="14"/>
        <v>120225386</v>
      </c>
      <c r="AG26" s="78">
        <v>427923349</v>
      </c>
      <c r="AH26" s="78">
        <v>535796269</v>
      </c>
      <c r="AI26" s="79">
        <v>229499307</v>
      </c>
      <c r="AJ26" s="114">
        <f t="shared" si="15"/>
        <v>0.53630938236090497</v>
      </c>
      <c r="AK26" s="115">
        <f t="shared" si="16"/>
        <v>-3.8320742010343856E-2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1839455564</v>
      </c>
      <c r="E27" s="78">
        <v>612520264</v>
      </c>
      <c r="F27" s="79">
        <f t="shared" si="0"/>
        <v>2451975828</v>
      </c>
      <c r="G27" s="77">
        <v>1839455564</v>
      </c>
      <c r="H27" s="78">
        <v>612520264</v>
      </c>
      <c r="I27" s="79">
        <f t="shared" si="1"/>
        <v>2451975828</v>
      </c>
      <c r="J27" s="77">
        <v>263733681</v>
      </c>
      <c r="K27" s="78">
        <v>63360832</v>
      </c>
      <c r="L27" s="78">
        <f t="shared" si="2"/>
        <v>327094513</v>
      </c>
      <c r="M27" s="95">
        <f t="shared" si="3"/>
        <v>0.13340038236298632</v>
      </c>
      <c r="N27" s="77">
        <v>283356431</v>
      </c>
      <c r="O27" s="78">
        <v>168340770</v>
      </c>
      <c r="P27" s="78">
        <f t="shared" si="4"/>
        <v>451697201</v>
      </c>
      <c r="Q27" s="95">
        <f t="shared" si="5"/>
        <v>0.18421764025644383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547090112</v>
      </c>
      <c r="AA27" s="78">
        <f t="shared" si="11"/>
        <v>231701602</v>
      </c>
      <c r="AB27" s="78">
        <f t="shared" si="12"/>
        <v>778791714</v>
      </c>
      <c r="AC27" s="95">
        <f t="shared" si="13"/>
        <v>0.31761802261943017</v>
      </c>
      <c r="AD27" s="77">
        <v>267465898</v>
      </c>
      <c r="AE27" s="78">
        <v>72483980</v>
      </c>
      <c r="AF27" s="78">
        <f t="shared" si="14"/>
        <v>339949878</v>
      </c>
      <c r="AG27" s="78">
        <v>2319823679</v>
      </c>
      <c r="AH27" s="78">
        <v>2399157203</v>
      </c>
      <c r="AI27" s="79">
        <v>570688816</v>
      </c>
      <c r="AJ27" s="114">
        <f t="shared" si="15"/>
        <v>0.24600525512611598</v>
      </c>
      <c r="AK27" s="115">
        <f t="shared" si="16"/>
        <v>0.32871705575373089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3861042078</v>
      </c>
      <c r="E28" s="81">
        <f>SUM(E21:E27)</f>
        <v>1181261019</v>
      </c>
      <c r="F28" s="82">
        <f t="shared" si="0"/>
        <v>5042303097</v>
      </c>
      <c r="G28" s="80">
        <f>SUM(G21:G27)</f>
        <v>3883771117</v>
      </c>
      <c r="H28" s="81">
        <f>SUM(H21:H27)</f>
        <v>1211259994</v>
      </c>
      <c r="I28" s="82">
        <f t="shared" si="1"/>
        <v>5095031111</v>
      </c>
      <c r="J28" s="80">
        <f>SUM(J21:J27)</f>
        <v>601453023</v>
      </c>
      <c r="K28" s="81">
        <f>SUM(K21:K27)</f>
        <v>163390627</v>
      </c>
      <c r="L28" s="81">
        <f t="shared" si="2"/>
        <v>764843650</v>
      </c>
      <c r="M28" s="96">
        <f t="shared" si="3"/>
        <v>0.15168537775030941</v>
      </c>
      <c r="N28" s="80">
        <f>SUM(N21:N27)</f>
        <v>633187669</v>
      </c>
      <c r="O28" s="81">
        <f>SUM(O21:O27)</f>
        <v>316519227</v>
      </c>
      <c r="P28" s="81">
        <f t="shared" si="4"/>
        <v>949706896</v>
      </c>
      <c r="Q28" s="96">
        <f t="shared" si="5"/>
        <v>0.18834783981253397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1234640692</v>
      </c>
      <c r="AA28" s="81">
        <f t="shared" si="11"/>
        <v>479909854</v>
      </c>
      <c r="AB28" s="81">
        <f t="shared" si="12"/>
        <v>1714550546</v>
      </c>
      <c r="AC28" s="96">
        <f t="shared" si="13"/>
        <v>0.34003321756284338</v>
      </c>
      <c r="AD28" s="80">
        <f>SUM(AD21:AD27)</f>
        <v>670019954</v>
      </c>
      <c r="AE28" s="81">
        <f>SUM(AE21:AE27)</f>
        <v>167508939</v>
      </c>
      <c r="AF28" s="81">
        <f t="shared" si="14"/>
        <v>837528893</v>
      </c>
      <c r="AG28" s="81">
        <f>SUM(AG21:AG27)</f>
        <v>4590998869</v>
      </c>
      <c r="AH28" s="81">
        <f>SUM(AH21:AH27)</f>
        <v>4941495537</v>
      </c>
      <c r="AI28" s="82">
        <f>SUM(AI21:AI27)</f>
        <v>1445359512</v>
      </c>
      <c r="AJ28" s="116">
        <f t="shared" si="15"/>
        <v>0.31482462820009899</v>
      </c>
      <c r="AK28" s="117">
        <f t="shared" si="16"/>
        <v>0.13393926339446294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373321436</v>
      </c>
      <c r="E29" s="78">
        <v>30103750</v>
      </c>
      <c r="F29" s="79">
        <f t="shared" si="0"/>
        <v>403425186</v>
      </c>
      <c r="G29" s="77">
        <v>373321436</v>
      </c>
      <c r="H29" s="78">
        <v>30103750</v>
      </c>
      <c r="I29" s="79">
        <f t="shared" si="1"/>
        <v>403425186</v>
      </c>
      <c r="J29" s="77">
        <v>111872160</v>
      </c>
      <c r="K29" s="78">
        <v>63523494</v>
      </c>
      <c r="L29" s="78">
        <f t="shared" si="2"/>
        <v>175395654</v>
      </c>
      <c r="M29" s="95">
        <f t="shared" si="3"/>
        <v>0.43476624684508419</v>
      </c>
      <c r="N29" s="77">
        <v>93223246</v>
      </c>
      <c r="O29" s="78">
        <v>7728084</v>
      </c>
      <c r="P29" s="78">
        <f t="shared" si="4"/>
        <v>100951330</v>
      </c>
      <c r="Q29" s="95">
        <f t="shared" si="5"/>
        <v>0.25023556660143675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205095406</v>
      </c>
      <c r="AA29" s="78">
        <f t="shared" si="11"/>
        <v>71251578</v>
      </c>
      <c r="AB29" s="78">
        <f t="shared" si="12"/>
        <v>276346984</v>
      </c>
      <c r="AC29" s="95">
        <f t="shared" si="13"/>
        <v>0.68500181344652089</v>
      </c>
      <c r="AD29" s="77">
        <v>52145446</v>
      </c>
      <c r="AE29" s="78">
        <v>7549545</v>
      </c>
      <c r="AF29" s="78">
        <f t="shared" si="14"/>
        <v>59694991</v>
      </c>
      <c r="AG29" s="78">
        <v>339282794</v>
      </c>
      <c r="AH29" s="78">
        <v>353303574</v>
      </c>
      <c r="AI29" s="79">
        <v>130539047</v>
      </c>
      <c r="AJ29" s="114">
        <f t="shared" si="15"/>
        <v>0.38474997644590253</v>
      </c>
      <c r="AK29" s="115">
        <f t="shared" si="16"/>
        <v>0.69111894162108167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272817456</v>
      </c>
      <c r="E30" s="78">
        <v>72031624</v>
      </c>
      <c r="F30" s="79">
        <f t="shared" si="0"/>
        <v>344849080</v>
      </c>
      <c r="G30" s="77">
        <v>272817456</v>
      </c>
      <c r="H30" s="78">
        <v>72031624</v>
      </c>
      <c r="I30" s="79">
        <f t="shared" si="1"/>
        <v>344849080</v>
      </c>
      <c r="J30" s="77">
        <v>59868304</v>
      </c>
      <c r="K30" s="78">
        <v>16588010</v>
      </c>
      <c r="L30" s="78">
        <f t="shared" si="2"/>
        <v>76456314</v>
      </c>
      <c r="M30" s="95">
        <f t="shared" si="3"/>
        <v>0.22170949100400675</v>
      </c>
      <c r="N30" s="77">
        <v>59939012</v>
      </c>
      <c r="O30" s="78">
        <v>22083277</v>
      </c>
      <c r="P30" s="78">
        <f t="shared" si="4"/>
        <v>82022289</v>
      </c>
      <c r="Q30" s="95">
        <f t="shared" si="5"/>
        <v>0.23784981244549064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119807316</v>
      </c>
      <c r="AA30" s="78">
        <f t="shared" si="11"/>
        <v>38671287</v>
      </c>
      <c r="AB30" s="78">
        <f t="shared" si="12"/>
        <v>158478603</v>
      </c>
      <c r="AC30" s="95">
        <f t="shared" si="13"/>
        <v>0.45955930344949736</v>
      </c>
      <c r="AD30" s="77">
        <v>71135040</v>
      </c>
      <c r="AE30" s="78">
        <v>10698339</v>
      </c>
      <c r="AF30" s="78">
        <f t="shared" si="14"/>
        <v>81833379</v>
      </c>
      <c r="AG30" s="78">
        <v>300997280</v>
      </c>
      <c r="AH30" s="78">
        <v>328104793</v>
      </c>
      <c r="AI30" s="79">
        <v>138272033</v>
      </c>
      <c r="AJ30" s="114">
        <f t="shared" si="15"/>
        <v>0.45937967612199021</v>
      </c>
      <c r="AK30" s="115">
        <f t="shared" si="16"/>
        <v>2.3084712168612853E-3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216123622</v>
      </c>
      <c r="E31" s="78">
        <v>66193725</v>
      </c>
      <c r="F31" s="79">
        <f t="shared" si="0"/>
        <v>282317347</v>
      </c>
      <c r="G31" s="77">
        <v>216123622</v>
      </c>
      <c r="H31" s="78">
        <v>66193725</v>
      </c>
      <c r="I31" s="79">
        <f t="shared" si="1"/>
        <v>282317347</v>
      </c>
      <c r="J31" s="77">
        <v>61263521</v>
      </c>
      <c r="K31" s="78">
        <v>27317402</v>
      </c>
      <c r="L31" s="78">
        <f t="shared" si="2"/>
        <v>88580923</v>
      </c>
      <c r="M31" s="95">
        <f t="shared" si="3"/>
        <v>0.31376365618794227</v>
      </c>
      <c r="N31" s="77">
        <v>37705163</v>
      </c>
      <c r="O31" s="78">
        <v>22354829</v>
      </c>
      <c r="P31" s="78">
        <f t="shared" si="4"/>
        <v>60059992</v>
      </c>
      <c r="Q31" s="95">
        <f t="shared" si="5"/>
        <v>0.21273929015775286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98968684</v>
      </c>
      <c r="AA31" s="78">
        <f t="shared" si="11"/>
        <v>49672231</v>
      </c>
      <c r="AB31" s="78">
        <f t="shared" si="12"/>
        <v>148640915</v>
      </c>
      <c r="AC31" s="95">
        <f t="shared" si="13"/>
        <v>0.52650294634569517</v>
      </c>
      <c r="AD31" s="77">
        <v>54760493</v>
      </c>
      <c r="AE31" s="78">
        <v>12641353</v>
      </c>
      <c r="AF31" s="78">
        <f t="shared" si="14"/>
        <v>67401846</v>
      </c>
      <c r="AG31" s="78">
        <v>279743586</v>
      </c>
      <c r="AH31" s="78">
        <v>287902042</v>
      </c>
      <c r="AI31" s="79">
        <v>130094630</v>
      </c>
      <c r="AJ31" s="114">
        <f t="shared" si="15"/>
        <v>0.4650495543443845</v>
      </c>
      <c r="AK31" s="115">
        <f t="shared" si="16"/>
        <v>-0.10892660120911224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273170346</v>
      </c>
      <c r="E32" s="78">
        <v>155875794</v>
      </c>
      <c r="F32" s="79">
        <f t="shared" si="0"/>
        <v>429046140</v>
      </c>
      <c r="G32" s="77">
        <v>273170346</v>
      </c>
      <c r="H32" s="78">
        <v>155875794</v>
      </c>
      <c r="I32" s="79">
        <f t="shared" si="1"/>
        <v>429046140</v>
      </c>
      <c r="J32" s="77">
        <v>51064569</v>
      </c>
      <c r="K32" s="78">
        <v>27430843</v>
      </c>
      <c r="L32" s="78">
        <f t="shared" si="2"/>
        <v>78495412</v>
      </c>
      <c r="M32" s="95">
        <f t="shared" si="3"/>
        <v>0.18295331126857359</v>
      </c>
      <c r="N32" s="77">
        <v>58158321</v>
      </c>
      <c r="O32" s="78">
        <v>52562166</v>
      </c>
      <c r="P32" s="78">
        <f t="shared" si="4"/>
        <v>110720487</v>
      </c>
      <c r="Q32" s="95">
        <f t="shared" si="5"/>
        <v>0.25806195809150034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109222890</v>
      </c>
      <c r="AA32" s="78">
        <f t="shared" si="11"/>
        <v>79993009</v>
      </c>
      <c r="AB32" s="78">
        <f t="shared" si="12"/>
        <v>189215899</v>
      </c>
      <c r="AC32" s="95">
        <f t="shared" si="13"/>
        <v>0.44101526936007396</v>
      </c>
      <c r="AD32" s="77">
        <v>49163332</v>
      </c>
      <c r="AE32" s="78">
        <v>33114626</v>
      </c>
      <c r="AF32" s="78">
        <f t="shared" si="14"/>
        <v>82277958</v>
      </c>
      <c r="AG32" s="78">
        <v>349788220</v>
      </c>
      <c r="AH32" s="78">
        <v>378530529</v>
      </c>
      <c r="AI32" s="79">
        <v>154399059</v>
      </c>
      <c r="AJ32" s="114">
        <f t="shared" si="15"/>
        <v>0.44140725779730378</v>
      </c>
      <c r="AK32" s="115">
        <f t="shared" si="16"/>
        <v>0.34568831909999509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125615772</v>
      </c>
      <c r="E33" s="78">
        <v>39831071</v>
      </c>
      <c r="F33" s="79">
        <f t="shared" si="0"/>
        <v>165446843</v>
      </c>
      <c r="G33" s="77">
        <v>125163566</v>
      </c>
      <c r="H33" s="78">
        <v>91097070</v>
      </c>
      <c r="I33" s="79">
        <f t="shared" si="1"/>
        <v>216260636</v>
      </c>
      <c r="J33" s="77">
        <v>29832833</v>
      </c>
      <c r="K33" s="78">
        <v>4772999</v>
      </c>
      <c r="L33" s="78">
        <f t="shared" si="2"/>
        <v>34605832</v>
      </c>
      <c r="M33" s="95">
        <f t="shared" si="3"/>
        <v>0.20916586483309324</v>
      </c>
      <c r="N33" s="77">
        <v>38250543</v>
      </c>
      <c r="O33" s="78">
        <v>18701865</v>
      </c>
      <c r="P33" s="78">
        <f t="shared" si="4"/>
        <v>56952408</v>
      </c>
      <c r="Q33" s="95">
        <f t="shared" si="5"/>
        <v>0.34423387577120468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68083376</v>
      </c>
      <c r="AA33" s="78">
        <f t="shared" si="11"/>
        <v>23474864</v>
      </c>
      <c r="AB33" s="78">
        <f t="shared" si="12"/>
        <v>91558240</v>
      </c>
      <c r="AC33" s="95">
        <f t="shared" si="13"/>
        <v>0.55339974060429786</v>
      </c>
      <c r="AD33" s="77">
        <v>27506338</v>
      </c>
      <c r="AE33" s="78">
        <v>6249944</v>
      </c>
      <c r="AF33" s="78">
        <f t="shared" si="14"/>
        <v>33756282</v>
      </c>
      <c r="AG33" s="78">
        <v>143953976</v>
      </c>
      <c r="AH33" s="78">
        <v>147954540</v>
      </c>
      <c r="AI33" s="79">
        <v>61127958</v>
      </c>
      <c r="AJ33" s="114">
        <f t="shared" si="15"/>
        <v>0.42463542653382497</v>
      </c>
      <c r="AK33" s="115">
        <f t="shared" si="16"/>
        <v>0.68716471796271872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975595520</v>
      </c>
      <c r="E34" s="78">
        <v>117409100</v>
      </c>
      <c r="F34" s="79">
        <f t="shared" si="0"/>
        <v>1093004620</v>
      </c>
      <c r="G34" s="77">
        <v>978544258</v>
      </c>
      <c r="H34" s="78">
        <v>117409100</v>
      </c>
      <c r="I34" s="79">
        <f t="shared" si="1"/>
        <v>1095953358</v>
      </c>
      <c r="J34" s="77">
        <v>227898069</v>
      </c>
      <c r="K34" s="78">
        <v>36489380</v>
      </c>
      <c r="L34" s="78">
        <f t="shared" si="2"/>
        <v>264387449</v>
      </c>
      <c r="M34" s="95">
        <f t="shared" si="3"/>
        <v>0.2418905136924307</v>
      </c>
      <c r="N34" s="77">
        <v>280091340</v>
      </c>
      <c r="O34" s="78">
        <v>59794362</v>
      </c>
      <c r="P34" s="78">
        <f t="shared" si="4"/>
        <v>339885702</v>
      </c>
      <c r="Q34" s="95">
        <f t="shared" si="5"/>
        <v>0.3109645611562008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507989409</v>
      </c>
      <c r="AA34" s="78">
        <f t="shared" si="11"/>
        <v>96283742</v>
      </c>
      <c r="AB34" s="78">
        <f t="shared" si="12"/>
        <v>604273151</v>
      </c>
      <c r="AC34" s="95">
        <f t="shared" si="13"/>
        <v>0.5528550748486315</v>
      </c>
      <c r="AD34" s="77">
        <v>205106882</v>
      </c>
      <c r="AE34" s="78">
        <v>26326712</v>
      </c>
      <c r="AF34" s="78">
        <f t="shared" si="14"/>
        <v>231433594</v>
      </c>
      <c r="AG34" s="78">
        <v>997353448</v>
      </c>
      <c r="AH34" s="78">
        <v>1195515671</v>
      </c>
      <c r="AI34" s="79">
        <v>511425507</v>
      </c>
      <c r="AJ34" s="114">
        <f t="shared" si="15"/>
        <v>0.51278261284960236</v>
      </c>
      <c r="AK34" s="115">
        <f t="shared" si="16"/>
        <v>0.46861004975794485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1419372529</v>
      </c>
      <c r="E35" s="78">
        <v>597614268</v>
      </c>
      <c r="F35" s="79">
        <f t="shared" si="0"/>
        <v>2016986797</v>
      </c>
      <c r="G35" s="77">
        <v>1419372529</v>
      </c>
      <c r="H35" s="78">
        <v>597614268</v>
      </c>
      <c r="I35" s="79">
        <f t="shared" si="1"/>
        <v>2016986797</v>
      </c>
      <c r="J35" s="77">
        <v>306664080</v>
      </c>
      <c r="K35" s="78">
        <v>158831957</v>
      </c>
      <c r="L35" s="78">
        <f t="shared" si="2"/>
        <v>465496037</v>
      </c>
      <c r="M35" s="95">
        <f t="shared" si="3"/>
        <v>0.23078784536039776</v>
      </c>
      <c r="N35" s="77">
        <v>375830972</v>
      </c>
      <c r="O35" s="78">
        <v>221091434</v>
      </c>
      <c r="P35" s="78">
        <f t="shared" si="4"/>
        <v>596922406</v>
      </c>
      <c r="Q35" s="95">
        <f t="shared" si="5"/>
        <v>0.29594760208041165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682495052</v>
      </c>
      <c r="AA35" s="78">
        <f t="shared" si="11"/>
        <v>379923391</v>
      </c>
      <c r="AB35" s="78">
        <f t="shared" si="12"/>
        <v>1062418443</v>
      </c>
      <c r="AC35" s="95">
        <f t="shared" si="13"/>
        <v>0.52673544744080936</v>
      </c>
      <c r="AD35" s="77">
        <v>417743833</v>
      </c>
      <c r="AE35" s="78">
        <v>223656178</v>
      </c>
      <c r="AF35" s="78">
        <f t="shared" si="14"/>
        <v>641400011</v>
      </c>
      <c r="AG35" s="78">
        <v>1934911579</v>
      </c>
      <c r="AH35" s="78">
        <v>1937228374</v>
      </c>
      <c r="AI35" s="79">
        <v>1054047030</v>
      </c>
      <c r="AJ35" s="114">
        <f t="shared" si="15"/>
        <v>0.54475204006208489</v>
      </c>
      <c r="AK35" s="115">
        <f t="shared" si="16"/>
        <v>-6.9344565383863133E-2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3656016681</v>
      </c>
      <c r="E36" s="81">
        <f>SUM(E29:E35)</f>
        <v>1079059332</v>
      </c>
      <c r="F36" s="82">
        <f t="shared" si="0"/>
        <v>4735076013</v>
      </c>
      <c r="G36" s="80">
        <f>SUM(G29:G35)</f>
        <v>3658513213</v>
      </c>
      <c r="H36" s="81">
        <f>SUM(H29:H35)</f>
        <v>1130325331</v>
      </c>
      <c r="I36" s="82">
        <f t="shared" si="1"/>
        <v>4788838544</v>
      </c>
      <c r="J36" s="80">
        <f>SUM(J29:J35)</f>
        <v>848463536</v>
      </c>
      <c r="K36" s="81">
        <f>SUM(K29:K35)</f>
        <v>334954085</v>
      </c>
      <c r="L36" s="81">
        <f t="shared" si="2"/>
        <v>1183417621</v>
      </c>
      <c r="M36" s="96">
        <f t="shared" si="3"/>
        <v>0.24992579163480474</v>
      </c>
      <c r="N36" s="80">
        <f>SUM(N29:N35)</f>
        <v>943198597</v>
      </c>
      <c r="O36" s="81">
        <f>SUM(O29:O35)</f>
        <v>404316017</v>
      </c>
      <c r="P36" s="81">
        <f t="shared" si="4"/>
        <v>1347514614</v>
      </c>
      <c r="Q36" s="96">
        <f t="shared" si="5"/>
        <v>0.28458141121714658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1791662133</v>
      </c>
      <c r="AA36" s="81">
        <f t="shared" si="11"/>
        <v>739270102</v>
      </c>
      <c r="AB36" s="81">
        <f t="shared" si="12"/>
        <v>2530932235</v>
      </c>
      <c r="AC36" s="96">
        <f t="shared" si="13"/>
        <v>0.5345072028519513</v>
      </c>
      <c r="AD36" s="80">
        <f>SUM(AD29:AD35)</f>
        <v>877561364</v>
      </c>
      <c r="AE36" s="81">
        <f>SUM(AE29:AE35)</f>
        <v>320236697</v>
      </c>
      <c r="AF36" s="81">
        <f t="shared" si="14"/>
        <v>1197798061</v>
      </c>
      <c r="AG36" s="81">
        <f>SUM(AG29:AG35)</f>
        <v>4346030883</v>
      </c>
      <c r="AH36" s="81">
        <f>SUM(AH29:AH35)</f>
        <v>4628539523</v>
      </c>
      <c r="AI36" s="82">
        <f>SUM(AI29:AI35)</f>
        <v>2179905264</v>
      </c>
      <c r="AJ36" s="116">
        <f t="shared" si="15"/>
        <v>0.50158531374614712</v>
      </c>
      <c r="AK36" s="117">
        <f t="shared" si="16"/>
        <v>0.12499315024354507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416084160</v>
      </c>
      <c r="E37" s="78">
        <v>133613928</v>
      </c>
      <c r="F37" s="79">
        <f t="shared" si="0"/>
        <v>549698088</v>
      </c>
      <c r="G37" s="77">
        <v>416084160</v>
      </c>
      <c r="H37" s="78">
        <v>133613928</v>
      </c>
      <c r="I37" s="79">
        <f t="shared" si="1"/>
        <v>549698088</v>
      </c>
      <c r="J37" s="77">
        <v>72283955</v>
      </c>
      <c r="K37" s="78">
        <v>17635890</v>
      </c>
      <c r="L37" s="78">
        <f t="shared" si="2"/>
        <v>89919845</v>
      </c>
      <c r="M37" s="95">
        <f t="shared" si="3"/>
        <v>0.16358042162227787</v>
      </c>
      <c r="N37" s="77">
        <v>70813674</v>
      </c>
      <c r="O37" s="78">
        <v>27619508</v>
      </c>
      <c r="P37" s="78">
        <f t="shared" si="4"/>
        <v>98433182</v>
      </c>
      <c r="Q37" s="95">
        <f t="shared" si="5"/>
        <v>0.17906771762320556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143097629</v>
      </c>
      <c r="AA37" s="78">
        <f t="shared" si="11"/>
        <v>45255398</v>
      </c>
      <c r="AB37" s="78">
        <f t="shared" si="12"/>
        <v>188353027</v>
      </c>
      <c r="AC37" s="95">
        <f t="shared" si="13"/>
        <v>0.34264813924548343</v>
      </c>
      <c r="AD37" s="77">
        <v>65741203</v>
      </c>
      <c r="AE37" s="78">
        <v>12461245</v>
      </c>
      <c r="AF37" s="78">
        <f t="shared" si="14"/>
        <v>78202448</v>
      </c>
      <c r="AG37" s="78">
        <v>488972304</v>
      </c>
      <c r="AH37" s="78">
        <v>504362153</v>
      </c>
      <c r="AI37" s="79">
        <v>152138187</v>
      </c>
      <c r="AJ37" s="114">
        <f t="shared" si="15"/>
        <v>0.3111386590926426</v>
      </c>
      <c r="AK37" s="115">
        <f t="shared" si="16"/>
        <v>0.2586969400241792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362697825</v>
      </c>
      <c r="E38" s="78">
        <v>82881350</v>
      </c>
      <c r="F38" s="79">
        <f t="shared" si="0"/>
        <v>445579175</v>
      </c>
      <c r="G38" s="77">
        <v>362698686</v>
      </c>
      <c r="H38" s="78">
        <v>88446568</v>
      </c>
      <c r="I38" s="79">
        <f t="shared" si="1"/>
        <v>451145254</v>
      </c>
      <c r="J38" s="77">
        <v>68282612</v>
      </c>
      <c r="K38" s="78">
        <v>10724171</v>
      </c>
      <c r="L38" s="78">
        <f t="shared" si="2"/>
        <v>79006783</v>
      </c>
      <c r="M38" s="95">
        <f t="shared" si="3"/>
        <v>0.17731255730252654</v>
      </c>
      <c r="N38" s="77">
        <v>71366107</v>
      </c>
      <c r="O38" s="78">
        <v>25189822</v>
      </c>
      <c r="P38" s="78">
        <f t="shared" si="4"/>
        <v>96555929</v>
      </c>
      <c r="Q38" s="95">
        <f t="shared" si="5"/>
        <v>0.2166975801775296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139648719</v>
      </c>
      <c r="AA38" s="78">
        <f t="shared" si="11"/>
        <v>35913993</v>
      </c>
      <c r="AB38" s="78">
        <f t="shared" si="12"/>
        <v>175562712</v>
      </c>
      <c r="AC38" s="95">
        <f t="shared" si="13"/>
        <v>0.39401013748005614</v>
      </c>
      <c r="AD38" s="77">
        <v>61413847</v>
      </c>
      <c r="AE38" s="78">
        <v>16172885</v>
      </c>
      <c r="AF38" s="78">
        <f t="shared" si="14"/>
        <v>77586732</v>
      </c>
      <c r="AG38" s="78">
        <v>418168623</v>
      </c>
      <c r="AH38" s="78">
        <v>422204188</v>
      </c>
      <c r="AI38" s="79">
        <v>158368524</v>
      </c>
      <c r="AJ38" s="114">
        <f t="shared" si="15"/>
        <v>0.37871928999321403</v>
      </c>
      <c r="AK38" s="115">
        <f t="shared" si="16"/>
        <v>0.24449021773465085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425187200</v>
      </c>
      <c r="E39" s="78">
        <v>33215400</v>
      </c>
      <c r="F39" s="79">
        <f t="shared" si="0"/>
        <v>458402600</v>
      </c>
      <c r="G39" s="77">
        <v>425187200</v>
      </c>
      <c r="H39" s="78">
        <v>33215400</v>
      </c>
      <c r="I39" s="79">
        <f t="shared" si="1"/>
        <v>458402600</v>
      </c>
      <c r="J39" s="77">
        <v>87742448</v>
      </c>
      <c r="K39" s="78">
        <v>7570944</v>
      </c>
      <c r="L39" s="78">
        <f t="shared" si="2"/>
        <v>95313392</v>
      </c>
      <c r="M39" s="95">
        <f t="shared" si="3"/>
        <v>0.20792506848783143</v>
      </c>
      <c r="N39" s="77">
        <v>113980884</v>
      </c>
      <c r="O39" s="78">
        <v>14550941</v>
      </c>
      <c r="P39" s="78">
        <f t="shared" si="4"/>
        <v>128531825</v>
      </c>
      <c r="Q39" s="95">
        <f t="shared" si="5"/>
        <v>0.28039069804577899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201723332</v>
      </c>
      <c r="AA39" s="78">
        <f t="shared" si="11"/>
        <v>22121885</v>
      </c>
      <c r="AB39" s="78">
        <f t="shared" si="12"/>
        <v>223845217</v>
      </c>
      <c r="AC39" s="95">
        <f t="shared" si="13"/>
        <v>0.48831576653361042</v>
      </c>
      <c r="AD39" s="77">
        <v>75034970</v>
      </c>
      <c r="AE39" s="78">
        <v>7735849</v>
      </c>
      <c r="AF39" s="78">
        <f t="shared" si="14"/>
        <v>82770819</v>
      </c>
      <c r="AG39" s="78">
        <v>406729159</v>
      </c>
      <c r="AH39" s="78">
        <v>422641967</v>
      </c>
      <c r="AI39" s="79">
        <v>182793021</v>
      </c>
      <c r="AJ39" s="114">
        <f t="shared" si="15"/>
        <v>0.44942197271870543</v>
      </c>
      <c r="AK39" s="115">
        <f t="shared" si="16"/>
        <v>0.55286399908644124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680570651</v>
      </c>
      <c r="E40" s="78">
        <v>287901800</v>
      </c>
      <c r="F40" s="79">
        <f t="shared" si="0"/>
        <v>968472451</v>
      </c>
      <c r="G40" s="77">
        <v>680570651</v>
      </c>
      <c r="H40" s="78">
        <v>287901800</v>
      </c>
      <c r="I40" s="79">
        <f t="shared" si="1"/>
        <v>968472451</v>
      </c>
      <c r="J40" s="77">
        <v>124341642</v>
      </c>
      <c r="K40" s="78">
        <v>26350687</v>
      </c>
      <c r="L40" s="78">
        <f t="shared" si="2"/>
        <v>150692329</v>
      </c>
      <c r="M40" s="95">
        <f t="shared" si="3"/>
        <v>0.15559795102524812</v>
      </c>
      <c r="N40" s="77">
        <v>139405810</v>
      </c>
      <c r="O40" s="78">
        <v>81528134</v>
      </c>
      <c r="P40" s="78">
        <f t="shared" si="4"/>
        <v>220933944</v>
      </c>
      <c r="Q40" s="95">
        <f t="shared" si="5"/>
        <v>0.22812620407722883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263747452</v>
      </c>
      <c r="AA40" s="78">
        <f t="shared" si="11"/>
        <v>107878821</v>
      </c>
      <c r="AB40" s="78">
        <f t="shared" si="12"/>
        <v>371626273</v>
      </c>
      <c r="AC40" s="95">
        <f t="shared" si="13"/>
        <v>0.38372415510247693</v>
      </c>
      <c r="AD40" s="77">
        <v>150109180</v>
      </c>
      <c r="AE40" s="78">
        <v>48988732</v>
      </c>
      <c r="AF40" s="78">
        <f t="shared" si="14"/>
        <v>199097912</v>
      </c>
      <c r="AG40" s="78">
        <v>925625508</v>
      </c>
      <c r="AH40" s="78">
        <v>884256254</v>
      </c>
      <c r="AI40" s="79">
        <v>352365456</v>
      </c>
      <c r="AJ40" s="114">
        <f t="shared" si="15"/>
        <v>0.38067820404102348</v>
      </c>
      <c r="AK40" s="115">
        <f t="shared" si="16"/>
        <v>0.1096748417934188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1884539836</v>
      </c>
      <c r="E41" s="81">
        <f>SUM(E37:E40)</f>
        <v>537612478</v>
      </c>
      <c r="F41" s="82">
        <f t="shared" si="0"/>
        <v>2422152314</v>
      </c>
      <c r="G41" s="80">
        <f>SUM(G37:G40)</f>
        <v>1884540697</v>
      </c>
      <c r="H41" s="81">
        <f>SUM(H37:H40)</f>
        <v>543177696</v>
      </c>
      <c r="I41" s="82">
        <f t="shared" si="1"/>
        <v>2427718393</v>
      </c>
      <c r="J41" s="80">
        <f>SUM(J37:J40)</f>
        <v>352650657</v>
      </c>
      <c r="K41" s="81">
        <f>SUM(K37:K40)</f>
        <v>62281692</v>
      </c>
      <c r="L41" s="81">
        <f t="shared" si="2"/>
        <v>414932349</v>
      </c>
      <c r="M41" s="96">
        <f t="shared" si="3"/>
        <v>0.17130729005013348</v>
      </c>
      <c r="N41" s="80">
        <f>SUM(N37:N40)</f>
        <v>395566475</v>
      </c>
      <c r="O41" s="81">
        <f>SUM(O37:O40)</f>
        <v>148888405</v>
      </c>
      <c r="P41" s="81">
        <f t="shared" si="4"/>
        <v>544454880</v>
      </c>
      <c r="Q41" s="96">
        <f t="shared" si="5"/>
        <v>0.22478143791910191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748217132</v>
      </c>
      <c r="AA41" s="81">
        <f t="shared" si="11"/>
        <v>211170097</v>
      </c>
      <c r="AB41" s="81">
        <f t="shared" si="12"/>
        <v>959387229</v>
      </c>
      <c r="AC41" s="96">
        <f t="shared" si="13"/>
        <v>0.39608872796923539</v>
      </c>
      <c r="AD41" s="80">
        <f>SUM(AD37:AD40)</f>
        <v>352299200</v>
      </c>
      <c r="AE41" s="81">
        <f>SUM(AE37:AE40)</f>
        <v>85358711</v>
      </c>
      <c r="AF41" s="81">
        <f t="shared" si="14"/>
        <v>437657911</v>
      </c>
      <c r="AG41" s="81">
        <f>SUM(AG37:AG40)</f>
        <v>2239495594</v>
      </c>
      <c r="AH41" s="81">
        <f>SUM(AH37:AH40)</f>
        <v>2233464562</v>
      </c>
      <c r="AI41" s="82">
        <f>SUM(AI37:AI40)</f>
        <v>845665188</v>
      </c>
      <c r="AJ41" s="116">
        <f t="shared" si="15"/>
        <v>0.37761413340829281</v>
      </c>
      <c r="AK41" s="117">
        <f t="shared" si="16"/>
        <v>0.24401928153424834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532727784</v>
      </c>
      <c r="E42" s="78">
        <v>132684324</v>
      </c>
      <c r="F42" s="79">
        <f t="shared" si="0"/>
        <v>665412108</v>
      </c>
      <c r="G42" s="77">
        <v>536865784</v>
      </c>
      <c r="H42" s="78">
        <v>132684324</v>
      </c>
      <c r="I42" s="79">
        <f t="shared" si="1"/>
        <v>669550108</v>
      </c>
      <c r="J42" s="77">
        <v>82873522</v>
      </c>
      <c r="K42" s="78">
        <v>15279514</v>
      </c>
      <c r="L42" s="78">
        <f t="shared" si="2"/>
        <v>98153036</v>
      </c>
      <c r="M42" s="95">
        <f t="shared" si="3"/>
        <v>0.14750713853857314</v>
      </c>
      <c r="N42" s="77">
        <v>98345141</v>
      </c>
      <c r="O42" s="78">
        <v>31802940</v>
      </c>
      <c r="P42" s="78">
        <f t="shared" si="4"/>
        <v>130148081</v>
      </c>
      <c r="Q42" s="95">
        <f t="shared" si="5"/>
        <v>0.19559019055300988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181218663</v>
      </c>
      <c r="AA42" s="78">
        <f t="shared" si="11"/>
        <v>47082454</v>
      </c>
      <c r="AB42" s="78">
        <f t="shared" si="12"/>
        <v>228301117</v>
      </c>
      <c r="AC42" s="95">
        <f t="shared" si="13"/>
        <v>0.34309732909158303</v>
      </c>
      <c r="AD42" s="77">
        <v>97371343</v>
      </c>
      <c r="AE42" s="78">
        <v>27262050</v>
      </c>
      <c r="AF42" s="78">
        <f t="shared" si="14"/>
        <v>124633393</v>
      </c>
      <c r="AG42" s="78">
        <v>652352717</v>
      </c>
      <c r="AH42" s="78">
        <v>644533448</v>
      </c>
      <c r="AI42" s="79">
        <v>232141216</v>
      </c>
      <c r="AJ42" s="114">
        <f t="shared" si="15"/>
        <v>0.35585230190740508</v>
      </c>
      <c r="AK42" s="115">
        <f t="shared" si="16"/>
        <v>4.424727488563196E-2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300406230</v>
      </c>
      <c r="E43" s="78">
        <v>124551216</v>
      </c>
      <c r="F43" s="79">
        <f t="shared" si="0"/>
        <v>424957446</v>
      </c>
      <c r="G43" s="77">
        <v>300406230</v>
      </c>
      <c r="H43" s="78">
        <v>145081216</v>
      </c>
      <c r="I43" s="79">
        <f t="shared" si="1"/>
        <v>445487446</v>
      </c>
      <c r="J43" s="77">
        <v>51827429</v>
      </c>
      <c r="K43" s="78">
        <v>83848530</v>
      </c>
      <c r="L43" s="78">
        <f t="shared" si="2"/>
        <v>135675959</v>
      </c>
      <c r="M43" s="95">
        <f t="shared" si="3"/>
        <v>0.31926951810605525</v>
      </c>
      <c r="N43" s="77">
        <v>38020276</v>
      </c>
      <c r="O43" s="78">
        <v>27724163</v>
      </c>
      <c r="P43" s="78">
        <f t="shared" si="4"/>
        <v>65744439</v>
      </c>
      <c r="Q43" s="95">
        <f t="shared" si="5"/>
        <v>0.1547082881329252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89847705</v>
      </c>
      <c r="AA43" s="78">
        <f t="shared" si="11"/>
        <v>111572693</v>
      </c>
      <c r="AB43" s="78">
        <f t="shared" si="12"/>
        <v>201420398</v>
      </c>
      <c r="AC43" s="95">
        <f t="shared" si="13"/>
        <v>0.47397780623898045</v>
      </c>
      <c r="AD43" s="77">
        <v>54280761</v>
      </c>
      <c r="AE43" s="78">
        <v>32004829</v>
      </c>
      <c r="AF43" s="78">
        <f t="shared" si="14"/>
        <v>86285590</v>
      </c>
      <c r="AG43" s="78">
        <v>365384750</v>
      </c>
      <c r="AH43" s="78">
        <v>395530816</v>
      </c>
      <c r="AI43" s="79">
        <v>145607723</v>
      </c>
      <c r="AJ43" s="114">
        <f t="shared" si="15"/>
        <v>0.39850520034018933</v>
      </c>
      <c r="AK43" s="115">
        <f t="shared" si="16"/>
        <v>-0.2380600399209184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504018674</v>
      </c>
      <c r="E44" s="78">
        <v>243958885</v>
      </c>
      <c r="F44" s="79">
        <f t="shared" si="0"/>
        <v>747977559</v>
      </c>
      <c r="G44" s="77">
        <v>514991432</v>
      </c>
      <c r="H44" s="78">
        <v>379655338</v>
      </c>
      <c r="I44" s="79">
        <f t="shared" si="1"/>
        <v>894646770</v>
      </c>
      <c r="J44" s="77">
        <v>81007014</v>
      </c>
      <c r="K44" s="78">
        <v>111737245</v>
      </c>
      <c r="L44" s="78">
        <f t="shared" si="2"/>
        <v>192744259</v>
      </c>
      <c r="M44" s="95">
        <f t="shared" si="3"/>
        <v>0.25768722160286095</v>
      </c>
      <c r="N44" s="77">
        <v>86781704</v>
      </c>
      <c r="O44" s="78">
        <v>54490677</v>
      </c>
      <c r="P44" s="78">
        <f t="shared" si="4"/>
        <v>141272381</v>
      </c>
      <c r="Q44" s="95">
        <f t="shared" si="5"/>
        <v>0.18887248594579828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167788718</v>
      </c>
      <c r="AA44" s="78">
        <f t="shared" si="11"/>
        <v>166227922</v>
      </c>
      <c r="AB44" s="78">
        <f t="shared" si="12"/>
        <v>334016640</v>
      </c>
      <c r="AC44" s="95">
        <f t="shared" si="13"/>
        <v>0.4465597075486592</v>
      </c>
      <c r="AD44" s="77">
        <v>74143465</v>
      </c>
      <c r="AE44" s="78">
        <v>19695497</v>
      </c>
      <c r="AF44" s="78">
        <f t="shared" si="14"/>
        <v>93838962</v>
      </c>
      <c r="AG44" s="78">
        <v>572361557</v>
      </c>
      <c r="AH44" s="78">
        <v>632794486</v>
      </c>
      <c r="AI44" s="79">
        <v>197498234</v>
      </c>
      <c r="AJ44" s="114">
        <f t="shared" si="15"/>
        <v>0.34505852390781722</v>
      </c>
      <c r="AK44" s="115">
        <f t="shared" si="16"/>
        <v>0.50547680823664698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363718204</v>
      </c>
      <c r="E45" s="78">
        <v>101713936</v>
      </c>
      <c r="F45" s="79">
        <f t="shared" si="0"/>
        <v>465432140</v>
      </c>
      <c r="G45" s="77">
        <v>363718204</v>
      </c>
      <c r="H45" s="78">
        <v>101713936</v>
      </c>
      <c r="I45" s="79">
        <f t="shared" si="1"/>
        <v>465432140</v>
      </c>
      <c r="J45" s="77">
        <v>108040790</v>
      </c>
      <c r="K45" s="78">
        <v>95703234</v>
      </c>
      <c r="L45" s="78">
        <f t="shared" si="2"/>
        <v>203744024</v>
      </c>
      <c r="M45" s="95">
        <f t="shared" si="3"/>
        <v>0.43775237352538654</v>
      </c>
      <c r="N45" s="77">
        <v>80774074</v>
      </c>
      <c r="O45" s="78">
        <v>27405653</v>
      </c>
      <c r="P45" s="78">
        <f t="shared" si="4"/>
        <v>108179727</v>
      </c>
      <c r="Q45" s="95">
        <f t="shared" si="5"/>
        <v>0.23242857057529376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188814864</v>
      </c>
      <c r="AA45" s="78">
        <f t="shared" si="11"/>
        <v>123108887</v>
      </c>
      <c r="AB45" s="78">
        <f t="shared" si="12"/>
        <v>311923751</v>
      </c>
      <c r="AC45" s="95">
        <f t="shared" si="13"/>
        <v>0.6701809441006803</v>
      </c>
      <c r="AD45" s="77">
        <v>119522705</v>
      </c>
      <c r="AE45" s="78">
        <v>24591835</v>
      </c>
      <c r="AF45" s="78">
        <f t="shared" si="14"/>
        <v>144114540</v>
      </c>
      <c r="AG45" s="78">
        <v>434959538</v>
      </c>
      <c r="AH45" s="78">
        <v>504812753</v>
      </c>
      <c r="AI45" s="79">
        <v>310262317</v>
      </c>
      <c r="AJ45" s="114">
        <f t="shared" si="15"/>
        <v>0.71331305533987388</v>
      </c>
      <c r="AK45" s="115">
        <f t="shared" si="16"/>
        <v>-0.24934897616853924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1585196141</v>
      </c>
      <c r="E46" s="78">
        <v>222426351</v>
      </c>
      <c r="F46" s="79">
        <f t="shared" si="0"/>
        <v>1807622492</v>
      </c>
      <c r="G46" s="77">
        <v>1584579141</v>
      </c>
      <c r="H46" s="78">
        <v>271949827</v>
      </c>
      <c r="I46" s="79">
        <f t="shared" si="1"/>
        <v>1856528968</v>
      </c>
      <c r="J46" s="77">
        <v>452773396</v>
      </c>
      <c r="K46" s="78">
        <v>215858578</v>
      </c>
      <c r="L46" s="78">
        <f t="shared" si="2"/>
        <v>668631974</v>
      </c>
      <c r="M46" s="95">
        <f t="shared" si="3"/>
        <v>0.36989580344301226</v>
      </c>
      <c r="N46" s="77">
        <v>372361810</v>
      </c>
      <c r="O46" s="78">
        <v>59807994</v>
      </c>
      <c r="P46" s="78">
        <f t="shared" si="4"/>
        <v>432169804</v>
      </c>
      <c r="Q46" s="95">
        <f t="shared" si="5"/>
        <v>0.23908189122045953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825135206</v>
      </c>
      <c r="AA46" s="78">
        <f t="shared" si="11"/>
        <v>275666572</v>
      </c>
      <c r="AB46" s="78">
        <f t="shared" si="12"/>
        <v>1100801778</v>
      </c>
      <c r="AC46" s="95">
        <f t="shared" si="13"/>
        <v>0.60897769466347185</v>
      </c>
      <c r="AD46" s="77">
        <v>335337224</v>
      </c>
      <c r="AE46" s="78">
        <v>41393063</v>
      </c>
      <c r="AF46" s="78">
        <f t="shared" si="14"/>
        <v>376730287</v>
      </c>
      <c r="AG46" s="78">
        <v>1652604709</v>
      </c>
      <c r="AH46" s="78">
        <v>1766912842</v>
      </c>
      <c r="AI46" s="79">
        <v>928803729</v>
      </c>
      <c r="AJ46" s="114">
        <f t="shared" si="15"/>
        <v>0.56202413314072197</v>
      </c>
      <c r="AK46" s="115">
        <f t="shared" si="16"/>
        <v>0.1471597026123892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1705818839</v>
      </c>
      <c r="E47" s="78">
        <v>1266106018</v>
      </c>
      <c r="F47" s="79">
        <f t="shared" si="0"/>
        <v>2971924857</v>
      </c>
      <c r="G47" s="77">
        <v>1705818839</v>
      </c>
      <c r="H47" s="78">
        <v>1266106018</v>
      </c>
      <c r="I47" s="79">
        <f t="shared" si="1"/>
        <v>2971924857</v>
      </c>
      <c r="J47" s="77">
        <v>82063531</v>
      </c>
      <c r="K47" s="78">
        <v>4982356</v>
      </c>
      <c r="L47" s="78">
        <f t="shared" si="2"/>
        <v>87045887</v>
      </c>
      <c r="M47" s="95">
        <f t="shared" si="3"/>
        <v>2.9289397003081762E-2</v>
      </c>
      <c r="N47" s="77">
        <v>502131130</v>
      </c>
      <c r="O47" s="78">
        <v>478505229</v>
      </c>
      <c r="P47" s="78">
        <f t="shared" si="4"/>
        <v>980636359</v>
      </c>
      <c r="Q47" s="95">
        <f t="shared" si="5"/>
        <v>0.32996674081117255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584194661</v>
      </c>
      <c r="AA47" s="78">
        <f t="shared" si="11"/>
        <v>483487585</v>
      </c>
      <c r="AB47" s="78">
        <f t="shared" si="12"/>
        <v>1067682246</v>
      </c>
      <c r="AC47" s="95">
        <f t="shared" si="13"/>
        <v>0.35925613781425431</v>
      </c>
      <c r="AD47" s="77">
        <v>314848347</v>
      </c>
      <c r="AE47" s="78">
        <v>158207999</v>
      </c>
      <c r="AF47" s="78">
        <f t="shared" si="14"/>
        <v>473056346</v>
      </c>
      <c r="AG47" s="78">
        <v>2571324079</v>
      </c>
      <c r="AH47" s="78">
        <v>2334098970</v>
      </c>
      <c r="AI47" s="79">
        <v>771812210</v>
      </c>
      <c r="AJ47" s="114">
        <f t="shared" si="15"/>
        <v>0.30016139011935106</v>
      </c>
      <c r="AK47" s="115">
        <f t="shared" si="16"/>
        <v>1.0729800314316047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4991885872</v>
      </c>
      <c r="E48" s="81">
        <f>SUM(E42:E47)</f>
        <v>2091440730</v>
      </c>
      <c r="F48" s="82">
        <f t="shared" si="0"/>
        <v>7083326602</v>
      </c>
      <c r="G48" s="80">
        <f>SUM(G42:G47)</f>
        <v>5006379630</v>
      </c>
      <c r="H48" s="81">
        <f>SUM(H42:H47)</f>
        <v>2297190659</v>
      </c>
      <c r="I48" s="82">
        <f t="shared" si="1"/>
        <v>7303570289</v>
      </c>
      <c r="J48" s="80">
        <f>SUM(J42:J47)</f>
        <v>858585682</v>
      </c>
      <c r="K48" s="81">
        <f>SUM(K42:K47)</f>
        <v>527409457</v>
      </c>
      <c r="L48" s="81">
        <f t="shared" si="2"/>
        <v>1385995139</v>
      </c>
      <c r="M48" s="96">
        <f t="shared" si="3"/>
        <v>0.19567008792290613</v>
      </c>
      <c r="N48" s="80">
        <f>SUM(N42:N47)</f>
        <v>1178414135</v>
      </c>
      <c r="O48" s="81">
        <f>SUM(O42:O47)</f>
        <v>679736656</v>
      </c>
      <c r="P48" s="81">
        <f t="shared" si="4"/>
        <v>1858150791</v>
      </c>
      <c r="Q48" s="96">
        <f t="shared" si="5"/>
        <v>0.26232741978540774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2036999817</v>
      </c>
      <c r="AA48" s="81">
        <f t="shared" si="11"/>
        <v>1207146113</v>
      </c>
      <c r="AB48" s="81">
        <f t="shared" si="12"/>
        <v>3244145930</v>
      </c>
      <c r="AC48" s="96">
        <f t="shared" si="13"/>
        <v>0.45799750770831393</v>
      </c>
      <c r="AD48" s="80">
        <f>SUM(AD42:AD47)</f>
        <v>995503845</v>
      </c>
      <c r="AE48" s="81">
        <f>SUM(AE42:AE47)</f>
        <v>303155273</v>
      </c>
      <c r="AF48" s="81">
        <f t="shared" si="14"/>
        <v>1298659118</v>
      </c>
      <c r="AG48" s="81">
        <f>SUM(AG42:AG47)</f>
        <v>6248987350</v>
      </c>
      <c r="AH48" s="81">
        <f>SUM(AH42:AH47)</f>
        <v>6278683315</v>
      </c>
      <c r="AI48" s="82">
        <f>SUM(AI42:AI47)</f>
        <v>2586125429</v>
      </c>
      <c r="AJ48" s="116">
        <f t="shared" si="15"/>
        <v>0.41384712180606348</v>
      </c>
      <c r="AK48" s="117">
        <f t="shared" si="16"/>
        <v>0.43082258095692216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514750752</v>
      </c>
      <c r="E49" s="78">
        <v>181716552</v>
      </c>
      <c r="F49" s="79">
        <f t="shared" si="0"/>
        <v>696467304</v>
      </c>
      <c r="G49" s="77">
        <v>517184784</v>
      </c>
      <c r="H49" s="78">
        <v>267489782</v>
      </c>
      <c r="I49" s="79">
        <f t="shared" si="1"/>
        <v>784674566</v>
      </c>
      <c r="J49" s="77">
        <v>99638661</v>
      </c>
      <c r="K49" s="78">
        <v>21496747</v>
      </c>
      <c r="L49" s="78">
        <f t="shared" si="2"/>
        <v>121135408</v>
      </c>
      <c r="M49" s="95">
        <f t="shared" si="3"/>
        <v>0.17392834854455708</v>
      </c>
      <c r="N49" s="77">
        <v>127118999</v>
      </c>
      <c r="O49" s="78">
        <v>50760718</v>
      </c>
      <c r="P49" s="78">
        <f t="shared" si="4"/>
        <v>177879717</v>
      </c>
      <c r="Q49" s="95">
        <f t="shared" si="5"/>
        <v>0.25540282505494327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226757660</v>
      </c>
      <c r="AA49" s="78">
        <f t="shared" si="11"/>
        <v>72257465</v>
      </c>
      <c r="AB49" s="78">
        <f t="shared" si="12"/>
        <v>299015125</v>
      </c>
      <c r="AC49" s="95">
        <f t="shared" si="13"/>
        <v>0.42933117359950035</v>
      </c>
      <c r="AD49" s="77">
        <v>121222113</v>
      </c>
      <c r="AE49" s="78">
        <v>31757301</v>
      </c>
      <c r="AF49" s="78">
        <f t="shared" si="14"/>
        <v>152979414</v>
      </c>
      <c r="AG49" s="78">
        <v>651332544</v>
      </c>
      <c r="AH49" s="78">
        <v>789853703</v>
      </c>
      <c r="AI49" s="79">
        <v>264126759</v>
      </c>
      <c r="AJ49" s="114">
        <f t="shared" si="15"/>
        <v>0.40551752163024118</v>
      </c>
      <c r="AK49" s="115">
        <f t="shared" si="16"/>
        <v>0.16276897883789765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452616923</v>
      </c>
      <c r="E50" s="78">
        <v>314687240</v>
      </c>
      <c r="F50" s="79">
        <f t="shared" si="0"/>
        <v>767304163</v>
      </c>
      <c r="G50" s="77">
        <v>488618895</v>
      </c>
      <c r="H50" s="78">
        <v>319599240</v>
      </c>
      <c r="I50" s="79">
        <f t="shared" si="1"/>
        <v>808218135</v>
      </c>
      <c r="J50" s="77">
        <v>91646699</v>
      </c>
      <c r="K50" s="78">
        <v>9169847</v>
      </c>
      <c r="L50" s="78">
        <f t="shared" si="2"/>
        <v>100816546</v>
      </c>
      <c r="M50" s="95">
        <f t="shared" si="3"/>
        <v>0.13139058910592669</v>
      </c>
      <c r="N50" s="77">
        <v>109591960</v>
      </c>
      <c r="O50" s="78">
        <v>43960612</v>
      </c>
      <c r="P50" s="78">
        <f t="shared" si="4"/>
        <v>153552572</v>
      </c>
      <c r="Q50" s="95">
        <f t="shared" si="5"/>
        <v>0.2001195606702319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201238659</v>
      </c>
      <c r="AA50" s="78">
        <f t="shared" si="11"/>
        <v>53130459</v>
      </c>
      <c r="AB50" s="78">
        <f t="shared" si="12"/>
        <v>254369118</v>
      </c>
      <c r="AC50" s="95">
        <f t="shared" si="13"/>
        <v>0.33151014977615856</v>
      </c>
      <c r="AD50" s="77">
        <v>137410042</v>
      </c>
      <c r="AE50" s="78">
        <v>27309148</v>
      </c>
      <c r="AF50" s="78">
        <f t="shared" si="14"/>
        <v>164719190</v>
      </c>
      <c r="AG50" s="78">
        <v>634954669</v>
      </c>
      <c r="AH50" s="78">
        <v>670670417</v>
      </c>
      <c r="AI50" s="79">
        <v>275106896</v>
      </c>
      <c r="AJ50" s="114">
        <f t="shared" si="15"/>
        <v>0.43327013632842504</v>
      </c>
      <c r="AK50" s="115">
        <f t="shared" si="16"/>
        <v>-6.7791846232366781E-2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447697260</v>
      </c>
      <c r="E51" s="78">
        <v>123282240</v>
      </c>
      <c r="F51" s="79">
        <f t="shared" si="0"/>
        <v>570979500</v>
      </c>
      <c r="G51" s="77">
        <v>447697260</v>
      </c>
      <c r="H51" s="78">
        <v>123282240</v>
      </c>
      <c r="I51" s="79">
        <f t="shared" si="1"/>
        <v>570979500</v>
      </c>
      <c r="J51" s="77">
        <v>88285739</v>
      </c>
      <c r="K51" s="78">
        <v>20391848</v>
      </c>
      <c r="L51" s="78">
        <f t="shared" si="2"/>
        <v>108677587</v>
      </c>
      <c r="M51" s="95">
        <f t="shared" si="3"/>
        <v>0.19033535704872068</v>
      </c>
      <c r="N51" s="77">
        <v>98887219</v>
      </c>
      <c r="O51" s="78">
        <v>25477647</v>
      </c>
      <c r="P51" s="78">
        <f t="shared" si="4"/>
        <v>124364866</v>
      </c>
      <c r="Q51" s="95">
        <f t="shared" si="5"/>
        <v>0.21780968668752557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187172958</v>
      </c>
      <c r="AA51" s="78">
        <f t="shared" si="11"/>
        <v>45869495</v>
      </c>
      <c r="AB51" s="78">
        <f t="shared" si="12"/>
        <v>233042453</v>
      </c>
      <c r="AC51" s="95">
        <f t="shared" si="13"/>
        <v>0.40814504373624622</v>
      </c>
      <c r="AD51" s="77">
        <v>100898414</v>
      </c>
      <c r="AE51" s="78">
        <v>14745837</v>
      </c>
      <c r="AF51" s="78">
        <f t="shared" si="14"/>
        <v>115644251</v>
      </c>
      <c r="AG51" s="78">
        <v>539366474</v>
      </c>
      <c r="AH51" s="78">
        <v>632789613</v>
      </c>
      <c r="AI51" s="79">
        <v>205318639</v>
      </c>
      <c r="AJ51" s="114">
        <f t="shared" si="15"/>
        <v>0.38066629814295799</v>
      </c>
      <c r="AK51" s="115">
        <f t="shared" si="16"/>
        <v>7.540897990683515E-2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258042527</v>
      </c>
      <c r="E52" s="78">
        <v>136116047</v>
      </c>
      <c r="F52" s="79">
        <f t="shared" si="0"/>
        <v>394158574</v>
      </c>
      <c r="G52" s="77">
        <v>256534902</v>
      </c>
      <c r="H52" s="78">
        <v>150122112</v>
      </c>
      <c r="I52" s="79">
        <f t="shared" si="1"/>
        <v>406657014</v>
      </c>
      <c r="J52" s="77">
        <v>43663414</v>
      </c>
      <c r="K52" s="78">
        <v>13339833</v>
      </c>
      <c r="L52" s="78">
        <f t="shared" si="2"/>
        <v>57003247</v>
      </c>
      <c r="M52" s="95">
        <f t="shared" si="3"/>
        <v>0.14462008633104098</v>
      </c>
      <c r="N52" s="77">
        <v>51473971</v>
      </c>
      <c r="O52" s="78">
        <v>35076779</v>
      </c>
      <c r="P52" s="78">
        <f t="shared" si="4"/>
        <v>86550750</v>
      </c>
      <c r="Q52" s="95">
        <f t="shared" si="5"/>
        <v>0.21958357805505963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95137385</v>
      </c>
      <c r="AA52" s="78">
        <f t="shared" si="11"/>
        <v>48416612</v>
      </c>
      <c r="AB52" s="78">
        <f t="shared" si="12"/>
        <v>143553997</v>
      </c>
      <c r="AC52" s="95">
        <f t="shared" si="13"/>
        <v>0.36420366438610058</v>
      </c>
      <c r="AD52" s="77">
        <v>50624954</v>
      </c>
      <c r="AE52" s="78">
        <v>16970996</v>
      </c>
      <c r="AF52" s="78">
        <f t="shared" si="14"/>
        <v>67595950</v>
      </c>
      <c r="AG52" s="78">
        <v>315015642</v>
      </c>
      <c r="AH52" s="78">
        <v>386217308</v>
      </c>
      <c r="AI52" s="79">
        <v>110510812</v>
      </c>
      <c r="AJ52" s="114">
        <f t="shared" si="15"/>
        <v>0.35081055435336128</v>
      </c>
      <c r="AK52" s="115">
        <f t="shared" si="16"/>
        <v>0.28041324961036862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913852723</v>
      </c>
      <c r="E53" s="78">
        <v>724649007</v>
      </c>
      <c r="F53" s="79">
        <f t="shared" si="0"/>
        <v>1638501730</v>
      </c>
      <c r="G53" s="77">
        <v>926190754</v>
      </c>
      <c r="H53" s="78">
        <v>642159272</v>
      </c>
      <c r="I53" s="79">
        <f t="shared" si="1"/>
        <v>1568350026</v>
      </c>
      <c r="J53" s="77">
        <v>186221698</v>
      </c>
      <c r="K53" s="78">
        <v>53284464</v>
      </c>
      <c r="L53" s="78">
        <f t="shared" si="2"/>
        <v>239506162</v>
      </c>
      <c r="M53" s="95">
        <f t="shared" si="3"/>
        <v>0.14617388411301829</v>
      </c>
      <c r="N53" s="77">
        <v>208696147</v>
      </c>
      <c r="O53" s="78">
        <v>143389651</v>
      </c>
      <c r="P53" s="78">
        <f t="shared" si="4"/>
        <v>352085798</v>
      </c>
      <c r="Q53" s="95">
        <f t="shared" si="5"/>
        <v>0.21488277464314914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394917845</v>
      </c>
      <c r="AA53" s="78">
        <f t="shared" si="11"/>
        <v>196674115</v>
      </c>
      <c r="AB53" s="78">
        <f t="shared" si="12"/>
        <v>591591960</v>
      </c>
      <c r="AC53" s="95">
        <f t="shared" si="13"/>
        <v>0.36105665875616744</v>
      </c>
      <c r="AD53" s="77">
        <v>188912437</v>
      </c>
      <c r="AE53" s="78">
        <v>210601012</v>
      </c>
      <c r="AF53" s="78">
        <f t="shared" si="14"/>
        <v>399513449</v>
      </c>
      <c r="AG53" s="78">
        <v>1424214638</v>
      </c>
      <c r="AH53" s="78">
        <v>1530865806</v>
      </c>
      <c r="AI53" s="79">
        <v>594608757</v>
      </c>
      <c r="AJ53" s="114">
        <f t="shared" si="15"/>
        <v>0.4174994001149987</v>
      </c>
      <c r="AK53" s="115">
        <f t="shared" si="16"/>
        <v>-0.11871352796436152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2586960185</v>
      </c>
      <c r="E54" s="81">
        <f>SUM(E49:E53)</f>
        <v>1480451086</v>
      </c>
      <c r="F54" s="82">
        <f t="shared" si="0"/>
        <v>4067411271</v>
      </c>
      <c r="G54" s="80">
        <f>SUM(G49:G53)</f>
        <v>2636226595</v>
      </c>
      <c r="H54" s="81">
        <f>SUM(H49:H53)</f>
        <v>1502652646</v>
      </c>
      <c r="I54" s="82">
        <f t="shared" si="1"/>
        <v>4138879241</v>
      </c>
      <c r="J54" s="80">
        <f>SUM(J49:J53)</f>
        <v>509456211</v>
      </c>
      <c r="K54" s="81">
        <f>SUM(K49:K53)</f>
        <v>117682739</v>
      </c>
      <c r="L54" s="81">
        <f t="shared" si="2"/>
        <v>627138950</v>
      </c>
      <c r="M54" s="96">
        <f t="shared" si="3"/>
        <v>0.15418626448507966</v>
      </c>
      <c r="N54" s="80">
        <f>SUM(N49:N53)</f>
        <v>595768296</v>
      </c>
      <c r="O54" s="81">
        <f>SUM(O49:O53)</f>
        <v>298665407</v>
      </c>
      <c r="P54" s="81">
        <f t="shared" si="4"/>
        <v>894433703</v>
      </c>
      <c r="Q54" s="96">
        <f t="shared" si="5"/>
        <v>0.21990244984006685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1105224507</v>
      </c>
      <c r="AA54" s="81">
        <f t="shared" si="11"/>
        <v>416348146</v>
      </c>
      <c r="AB54" s="81">
        <f t="shared" si="12"/>
        <v>1521572653</v>
      </c>
      <c r="AC54" s="96">
        <f t="shared" si="13"/>
        <v>0.37408871432514651</v>
      </c>
      <c r="AD54" s="80">
        <f>SUM(AD49:AD53)</f>
        <v>599067960</v>
      </c>
      <c r="AE54" s="81">
        <f>SUM(AE49:AE53)</f>
        <v>301384294</v>
      </c>
      <c r="AF54" s="81">
        <f t="shared" si="14"/>
        <v>900452254</v>
      </c>
      <c r="AG54" s="81">
        <f>SUM(AG49:AG53)</f>
        <v>3564883967</v>
      </c>
      <c r="AH54" s="81">
        <f>SUM(AH49:AH53)</f>
        <v>4010396847</v>
      </c>
      <c r="AI54" s="82">
        <f>SUM(AI49:AI53)</f>
        <v>1449671863</v>
      </c>
      <c r="AJ54" s="116">
        <f t="shared" si="15"/>
        <v>0.40665330945398481</v>
      </c>
      <c r="AK54" s="117">
        <f t="shared" si="16"/>
        <v>-6.6839201892874289E-3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47760487029</v>
      </c>
      <c r="E55" s="84">
        <f>SUM(E9:E10,E12:E19,E21:E27,E29:E35,E37:E40,E42:E47,E49:E53)</f>
        <v>10038790471</v>
      </c>
      <c r="F55" s="85">
        <f t="shared" si="0"/>
        <v>57799277500</v>
      </c>
      <c r="G55" s="83">
        <f>SUM(G9:G10,G12:G19,G21:G27,G29:G35,G37:G40,G42:G47,G49:G53)</f>
        <v>48037052963</v>
      </c>
      <c r="H55" s="84">
        <f>SUM(H9:H10,H12:H19,H21:H27,H29:H35,H37:H40,H42:H47,H49:H53)</f>
        <v>10484252444</v>
      </c>
      <c r="I55" s="85">
        <f t="shared" si="1"/>
        <v>58521305407</v>
      </c>
      <c r="J55" s="83">
        <f>SUM(J9:J10,J12:J19,J21:J27,J29:J35,J37:J40,J42:J47,J49:J53)</f>
        <v>13055271175</v>
      </c>
      <c r="K55" s="84">
        <f>SUM(K9:K10,K12:K19,K21:K27,K29:K35,K37:K40,K42:K47,K49:K53)</f>
        <v>33688942085</v>
      </c>
      <c r="L55" s="84">
        <f t="shared" si="2"/>
        <v>46744213260</v>
      </c>
      <c r="M55" s="97">
        <f t="shared" si="3"/>
        <v>0.80873352197179282</v>
      </c>
      <c r="N55" s="83">
        <f>SUM(N9:N10,N12:N19,N21:N27,N29:N35,N37:N40,N42:N47,N49:N53)</f>
        <v>9826290472</v>
      </c>
      <c r="O55" s="84">
        <f>SUM(O9:O10,O12:O19,O21:O27,O29:O35,O37:O40,O42:O47,O49:O53)</f>
        <v>-29496527288</v>
      </c>
      <c r="P55" s="84">
        <f t="shared" si="4"/>
        <v>-19670236816</v>
      </c>
      <c r="Q55" s="97">
        <f t="shared" si="5"/>
        <v>-0.34031976984487394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22881561647</v>
      </c>
      <c r="AA55" s="84">
        <f t="shared" si="11"/>
        <v>4192414797</v>
      </c>
      <c r="AB55" s="84">
        <f t="shared" si="12"/>
        <v>27073976444</v>
      </c>
      <c r="AC55" s="97">
        <f t="shared" si="13"/>
        <v>0.46841375212691888</v>
      </c>
      <c r="AD55" s="83">
        <f>SUM(AD9:AD10,AD12:AD19,AD21:AD27,AD29:AD35,AD37:AD40,AD42:AD47,AD49:AD53)</f>
        <v>8538980453</v>
      </c>
      <c r="AE55" s="84">
        <f>SUM(AE9:AE10,AE12:AE19,AE21:AE27,AE29:AE35,AE37:AE40,AE42:AE47,AE49:AE53)</f>
        <v>1861812336</v>
      </c>
      <c r="AF55" s="84">
        <f t="shared" si="14"/>
        <v>10400792789</v>
      </c>
      <c r="AG55" s="84">
        <f>SUM(AG9:AG10,AG12:AG19,AG21:AG27,AG29:AG35,AG37:AG40,AG42:AG47,AG49:AG53)</f>
        <v>53157591553</v>
      </c>
      <c r="AH55" s="84">
        <f>SUM(AH9:AH10,AH12:AH19,AH21:AH27,AH29:AH35,AH37:AH40,AH42:AH47,AH49:AH53)</f>
        <v>54983651232</v>
      </c>
      <c r="AI55" s="85">
        <f>SUM(AI9:AI10,AI12:AI19,AI21:AI27,AI29:AI35,AI37:AI40,AI42:AI47,AI49:AI53)</f>
        <v>21178843476</v>
      </c>
      <c r="AJ55" s="118">
        <f t="shared" si="15"/>
        <v>0.39841615952227527</v>
      </c>
      <c r="AK55" s="119">
        <f t="shared" si="16"/>
        <v>-2.8912247570976968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8746024667</v>
      </c>
      <c r="E9" s="78">
        <v>1154486634</v>
      </c>
      <c r="F9" s="79">
        <f>$D9       +$E9</f>
        <v>9900511301</v>
      </c>
      <c r="G9" s="77">
        <v>8746024667</v>
      </c>
      <c r="H9" s="78">
        <v>1154486634</v>
      </c>
      <c r="I9" s="79">
        <f>$G9       +$H9</f>
        <v>9900511301</v>
      </c>
      <c r="J9" s="77">
        <v>2231079536</v>
      </c>
      <c r="K9" s="78">
        <v>-32300072</v>
      </c>
      <c r="L9" s="78">
        <f>$J9       +$K9</f>
        <v>2198779464</v>
      </c>
      <c r="M9" s="95">
        <f>IF(($F9       =0),0,($L9       /$F9       ))</f>
        <v>0.22208746570269686</v>
      </c>
      <c r="N9" s="77">
        <v>1900545016</v>
      </c>
      <c r="O9" s="78">
        <v>181029940</v>
      </c>
      <c r="P9" s="78">
        <f>$N9       +$O9</f>
        <v>2081574956</v>
      </c>
      <c r="Q9" s="95">
        <f>IF(($F9       =0),0,($P9       /$F9       ))</f>
        <v>0.21024923791458636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4131624552</v>
      </c>
      <c r="AA9" s="78">
        <f>$K9       +$O9</f>
        <v>148729868</v>
      </c>
      <c r="AB9" s="78">
        <f>$Z9       +$AA9</f>
        <v>4280354420</v>
      </c>
      <c r="AC9" s="95">
        <f>IF(($F9       =0),0,($AB9       /$F9       ))</f>
        <v>0.43233670361728321</v>
      </c>
      <c r="AD9" s="77">
        <v>2024181199</v>
      </c>
      <c r="AE9" s="78">
        <v>196272746</v>
      </c>
      <c r="AF9" s="78">
        <f>$AD9       +$AE9</f>
        <v>2220453945</v>
      </c>
      <c r="AG9" s="78">
        <v>9438037238</v>
      </c>
      <c r="AH9" s="78">
        <v>9410565332</v>
      </c>
      <c r="AI9" s="79">
        <v>4521760878</v>
      </c>
      <c r="AJ9" s="114">
        <f>IF(($AG9       =0),0,($AI9       /$AG9       ))</f>
        <v>0.47909970727750589</v>
      </c>
      <c r="AK9" s="115">
        <f>IF(($AF9       =0),0,(($P9       /$AF9       )-1))</f>
        <v>-6.2545313904270095E-2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8746024667</v>
      </c>
      <c r="E10" s="81">
        <f>E9</f>
        <v>1154486634</v>
      </c>
      <c r="F10" s="82">
        <f t="shared" ref="F10:F37" si="0">$D10      +$E10</f>
        <v>9900511301</v>
      </c>
      <c r="G10" s="80">
        <f>G9</f>
        <v>8746024667</v>
      </c>
      <c r="H10" s="81">
        <f>H9</f>
        <v>1154486634</v>
      </c>
      <c r="I10" s="82">
        <f t="shared" ref="I10:I37" si="1">$G10      +$H10</f>
        <v>9900511301</v>
      </c>
      <c r="J10" s="80">
        <f>J9</f>
        <v>2231079536</v>
      </c>
      <c r="K10" s="81">
        <f>K9</f>
        <v>-32300072</v>
      </c>
      <c r="L10" s="81">
        <f t="shared" ref="L10:L37" si="2">$J10      +$K10</f>
        <v>2198779464</v>
      </c>
      <c r="M10" s="96">
        <f t="shared" ref="M10:M37" si="3">IF(($F10      =0),0,($L10      /$F10      ))</f>
        <v>0.22208746570269686</v>
      </c>
      <c r="N10" s="80">
        <f>N9</f>
        <v>1900545016</v>
      </c>
      <c r="O10" s="81">
        <f>O9</f>
        <v>181029940</v>
      </c>
      <c r="P10" s="81">
        <f t="shared" ref="P10:P37" si="4">$N10      +$O10</f>
        <v>2081574956</v>
      </c>
      <c r="Q10" s="96">
        <f t="shared" ref="Q10:Q37" si="5">IF(($F10      =0),0,($P10      /$F10      ))</f>
        <v>0.21024923791458636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</f>
        <v>4131624552</v>
      </c>
      <c r="AA10" s="81">
        <f t="shared" ref="AA10:AA37" si="11">$K10      +$O10</f>
        <v>148729868</v>
      </c>
      <c r="AB10" s="81">
        <f t="shared" ref="AB10:AB37" si="12">$Z10      +$AA10</f>
        <v>4280354420</v>
      </c>
      <c r="AC10" s="96">
        <f t="shared" ref="AC10:AC37" si="13">IF(($F10      =0),0,($AB10      /$F10      ))</f>
        <v>0.43233670361728321</v>
      </c>
      <c r="AD10" s="80">
        <f>AD9</f>
        <v>2024181199</v>
      </c>
      <c r="AE10" s="81">
        <f>AE9</f>
        <v>196272746</v>
      </c>
      <c r="AF10" s="81">
        <f t="shared" ref="AF10:AF37" si="14">$AD10      +$AE10</f>
        <v>2220453945</v>
      </c>
      <c r="AG10" s="81">
        <f>AG9</f>
        <v>9438037238</v>
      </c>
      <c r="AH10" s="81">
        <f>AH9</f>
        <v>9410565332</v>
      </c>
      <c r="AI10" s="82">
        <f>AI9</f>
        <v>4521760878</v>
      </c>
      <c r="AJ10" s="116">
        <f t="shared" ref="AJ10:AJ37" si="15">IF(($AG10      =0),0,($AI10      /$AG10      ))</f>
        <v>0.47909970727750589</v>
      </c>
      <c r="AK10" s="117">
        <f t="shared" ref="AK10:AK37" si="16">IF(($AF10      =0),0,(($P10      /$AF10      )-1))</f>
        <v>-6.2545313904270095E-2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273218836</v>
      </c>
      <c r="E11" s="78">
        <v>52208601</v>
      </c>
      <c r="F11" s="79">
        <f t="shared" si="0"/>
        <v>325427437</v>
      </c>
      <c r="G11" s="77">
        <v>273218836</v>
      </c>
      <c r="H11" s="78">
        <v>52208601</v>
      </c>
      <c r="I11" s="79">
        <f t="shared" si="1"/>
        <v>325427437</v>
      </c>
      <c r="J11" s="77">
        <v>5279408</v>
      </c>
      <c r="K11" s="78">
        <v>4150</v>
      </c>
      <c r="L11" s="78">
        <f t="shared" si="2"/>
        <v>5283558</v>
      </c>
      <c r="M11" s="95">
        <f t="shared" si="3"/>
        <v>1.6235748431992228E-2</v>
      </c>
      <c r="N11" s="77">
        <v>-19815402</v>
      </c>
      <c r="O11" s="78">
        <v>4008425</v>
      </c>
      <c r="P11" s="78">
        <f t="shared" si="4"/>
        <v>-15806977</v>
      </c>
      <c r="Q11" s="95">
        <f t="shared" si="5"/>
        <v>-4.857296958645807E-2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-14535994</v>
      </c>
      <c r="AA11" s="78">
        <f t="shared" si="11"/>
        <v>4012575</v>
      </c>
      <c r="AB11" s="78">
        <f t="shared" si="12"/>
        <v>-10523419</v>
      </c>
      <c r="AC11" s="95">
        <f t="shared" si="13"/>
        <v>-3.2337221154465842E-2</v>
      </c>
      <c r="AD11" s="77">
        <v>29553097</v>
      </c>
      <c r="AE11" s="78">
        <v>804582</v>
      </c>
      <c r="AF11" s="78">
        <f t="shared" si="14"/>
        <v>30357679</v>
      </c>
      <c r="AG11" s="78">
        <v>305334685</v>
      </c>
      <c r="AH11" s="78">
        <v>304405346</v>
      </c>
      <c r="AI11" s="79">
        <v>64820050</v>
      </c>
      <c r="AJ11" s="114">
        <f t="shared" si="15"/>
        <v>0.21229180038946444</v>
      </c>
      <c r="AK11" s="115">
        <f t="shared" si="16"/>
        <v>-1.5206912228039569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537691237</v>
      </c>
      <c r="E12" s="78">
        <v>69266550</v>
      </c>
      <c r="F12" s="79">
        <f t="shared" si="0"/>
        <v>606957787</v>
      </c>
      <c r="G12" s="77">
        <v>537691237</v>
      </c>
      <c r="H12" s="78">
        <v>69266550</v>
      </c>
      <c r="I12" s="79">
        <f t="shared" si="1"/>
        <v>606957787</v>
      </c>
      <c r="J12" s="77">
        <v>24387040</v>
      </c>
      <c r="K12" s="78">
        <v>0</v>
      </c>
      <c r="L12" s="78">
        <f t="shared" si="2"/>
        <v>24387040</v>
      </c>
      <c r="M12" s="95">
        <f t="shared" si="3"/>
        <v>4.0179136872989817E-2</v>
      </c>
      <c r="N12" s="77">
        <v>33678986</v>
      </c>
      <c r="O12" s="78">
        <v>0</v>
      </c>
      <c r="P12" s="78">
        <f t="shared" si="4"/>
        <v>33678986</v>
      </c>
      <c r="Q12" s="95">
        <f t="shared" si="5"/>
        <v>5.5488185045725426E-2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58066026</v>
      </c>
      <c r="AA12" s="78">
        <f t="shared" si="11"/>
        <v>0</v>
      </c>
      <c r="AB12" s="78">
        <f t="shared" si="12"/>
        <v>58066026</v>
      </c>
      <c r="AC12" s="95">
        <f t="shared" si="13"/>
        <v>9.5667321918715242E-2</v>
      </c>
      <c r="AD12" s="77">
        <v>45951612</v>
      </c>
      <c r="AE12" s="78">
        <v>600006</v>
      </c>
      <c r="AF12" s="78">
        <f t="shared" si="14"/>
        <v>46551618</v>
      </c>
      <c r="AG12" s="78">
        <v>499560156</v>
      </c>
      <c r="AH12" s="78">
        <v>472616764</v>
      </c>
      <c r="AI12" s="79">
        <v>93103236</v>
      </c>
      <c r="AJ12" s="114">
        <f t="shared" si="15"/>
        <v>0.18637041982187227</v>
      </c>
      <c r="AK12" s="115">
        <f t="shared" si="16"/>
        <v>-0.27652383640027289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282171928</v>
      </c>
      <c r="E13" s="78">
        <v>50152649</v>
      </c>
      <c r="F13" s="79">
        <f t="shared" si="0"/>
        <v>332324577</v>
      </c>
      <c r="G13" s="77">
        <v>282171928</v>
      </c>
      <c r="H13" s="78">
        <v>50152649</v>
      </c>
      <c r="I13" s="79">
        <f t="shared" si="1"/>
        <v>332324577</v>
      </c>
      <c r="J13" s="77">
        <v>14037007</v>
      </c>
      <c r="K13" s="78">
        <v>5075240</v>
      </c>
      <c r="L13" s="78">
        <f t="shared" si="2"/>
        <v>19112247</v>
      </c>
      <c r="M13" s="95">
        <f t="shared" si="3"/>
        <v>5.7510784103096894E-2</v>
      </c>
      <c r="N13" s="77">
        <v>318249225</v>
      </c>
      <c r="O13" s="78">
        <v>8297591</v>
      </c>
      <c r="P13" s="78">
        <f t="shared" si="4"/>
        <v>326546816</v>
      </c>
      <c r="Q13" s="95">
        <f t="shared" si="5"/>
        <v>0.98261410259765414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332286232</v>
      </c>
      <c r="AA13" s="78">
        <f t="shared" si="11"/>
        <v>13372831</v>
      </c>
      <c r="AB13" s="78">
        <f t="shared" si="12"/>
        <v>345659063</v>
      </c>
      <c r="AC13" s="95">
        <f t="shared" si="13"/>
        <v>1.0401248867007511</v>
      </c>
      <c r="AD13" s="77">
        <v>28804084</v>
      </c>
      <c r="AE13" s="78">
        <v>630501</v>
      </c>
      <c r="AF13" s="78">
        <f t="shared" si="14"/>
        <v>29434585</v>
      </c>
      <c r="AG13" s="78">
        <v>270447228</v>
      </c>
      <c r="AH13" s="78">
        <v>270473780</v>
      </c>
      <c r="AI13" s="79">
        <v>68797795</v>
      </c>
      <c r="AJ13" s="114">
        <f t="shared" si="15"/>
        <v>0.25438528436312907</v>
      </c>
      <c r="AK13" s="115">
        <f t="shared" si="16"/>
        <v>10.093984032728846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65043002</v>
      </c>
      <c r="E14" s="78">
        <v>24039000</v>
      </c>
      <c r="F14" s="79">
        <f t="shared" si="0"/>
        <v>89082002</v>
      </c>
      <c r="G14" s="77">
        <v>65043002</v>
      </c>
      <c r="H14" s="78">
        <v>24039000</v>
      </c>
      <c r="I14" s="79">
        <f t="shared" si="1"/>
        <v>89082002</v>
      </c>
      <c r="J14" s="77">
        <v>11081378</v>
      </c>
      <c r="K14" s="78">
        <v>3988625</v>
      </c>
      <c r="L14" s="78">
        <f t="shared" si="2"/>
        <v>15070003</v>
      </c>
      <c r="M14" s="95">
        <f t="shared" si="3"/>
        <v>0.16917000810107524</v>
      </c>
      <c r="N14" s="77">
        <v>24652459</v>
      </c>
      <c r="O14" s="78">
        <v>3508469</v>
      </c>
      <c r="P14" s="78">
        <f t="shared" si="4"/>
        <v>28160928</v>
      </c>
      <c r="Q14" s="95">
        <f t="shared" si="5"/>
        <v>0.3161236542483632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35733837</v>
      </c>
      <c r="AA14" s="78">
        <f t="shared" si="11"/>
        <v>7497094</v>
      </c>
      <c r="AB14" s="78">
        <f t="shared" si="12"/>
        <v>43230931</v>
      </c>
      <c r="AC14" s="95">
        <f t="shared" si="13"/>
        <v>0.48529366234943844</v>
      </c>
      <c r="AD14" s="77">
        <v>18080242</v>
      </c>
      <c r="AE14" s="78">
        <v>60559</v>
      </c>
      <c r="AF14" s="78">
        <f t="shared" si="14"/>
        <v>18140801</v>
      </c>
      <c r="AG14" s="78">
        <v>64593032</v>
      </c>
      <c r="AH14" s="78">
        <v>65366234</v>
      </c>
      <c r="AI14" s="79">
        <v>36385924</v>
      </c>
      <c r="AJ14" s="114">
        <f t="shared" si="15"/>
        <v>0.56331035830614051</v>
      </c>
      <c r="AK14" s="115">
        <f t="shared" si="16"/>
        <v>0.55235306313100518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1158125003</v>
      </c>
      <c r="E15" s="81">
        <f>SUM(E11:E14)</f>
        <v>195666800</v>
      </c>
      <c r="F15" s="82">
        <f t="shared" si="0"/>
        <v>1353791803</v>
      </c>
      <c r="G15" s="80">
        <f>SUM(G11:G14)</f>
        <v>1158125003</v>
      </c>
      <c r="H15" s="81">
        <f>SUM(H11:H14)</f>
        <v>195666800</v>
      </c>
      <c r="I15" s="82">
        <f t="shared" si="1"/>
        <v>1353791803</v>
      </c>
      <c r="J15" s="80">
        <f>SUM(J11:J14)</f>
        <v>54784833</v>
      </c>
      <c r="K15" s="81">
        <f>SUM(K11:K14)</f>
        <v>9068015</v>
      </c>
      <c r="L15" s="81">
        <f t="shared" si="2"/>
        <v>63852848</v>
      </c>
      <c r="M15" s="96">
        <f t="shared" si="3"/>
        <v>4.7165928954882287E-2</v>
      </c>
      <c r="N15" s="80">
        <f>SUM(N11:N14)</f>
        <v>356765268</v>
      </c>
      <c r="O15" s="81">
        <f>SUM(O11:O14)</f>
        <v>15814485</v>
      </c>
      <c r="P15" s="81">
        <f t="shared" si="4"/>
        <v>372579753</v>
      </c>
      <c r="Q15" s="96">
        <f t="shared" si="5"/>
        <v>0.2752120024470262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411550101</v>
      </c>
      <c r="AA15" s="81">
        <f t="shared" si="11"/>
        <v>24882500</v>
      </c>
      <c r="AB15" s="81">
        <f t="shared" si="12"/>
        <v>436432601</v>
      </c>
      <c r="AC15" s="96">
        <f t="shared" si="13"/>
        <v>0.32237793140190846</v>
      </c>
      <c r="AD15" s="80">
        <f>SUM(AD11:AD14)</f>
        <v>122389035</v>
      </c>
      <c r="AE15" s="81">
        <f>SUM(AE11:AE14)</f>
        <v>2095648</v>
      </c>
      <c r="AF15" s="81">
        <f t="shared" si="14"/>
        <v>124484683</v>
      </c>
      <c r="AG15" s="81">
        <f>SUM(AG11:AG14)</f>
        <v>1139935101</v>
      </c>
      <c r="AH15" s="81">
        <f>SUM(AH11:AH14)</f>
        <v>1112862124</v>
      </c>
      <c r="AI15" s="82">
        <f>SUM(AI11:AI14)</f>
        <v>263107005</v>
      </c>
      <c r="AJ15" s="116">
        <f t="shared" si="15"/>
        <v>0.23080875812069584</v>
      </c>
      <c r="AK15" s="117">
        <f t="shared" si="16"/>
        <v>1.9929766781026386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448003495</v>
      </c>
      <c r="E16" s="78">
        <v>74067765</v>
      </c>
      <c r="F16" s="79">
        <f t="shared" si="0"/>
        <v>522071260</v>
      </c>
      <c r="G16" s="77">
        <v>448003495</v>
      </c>
      <c r="H16" s="78">
        <v>74067765</v>
      </c>
      <c r="I16" s="79">
        <f t="shared" si="1"/>
        <v>522071260</v>
      </c>
      <c r="J16" s="77">
        <v>25355</v>
      </c>
      <c r="K16" s="78">
        <v>0</v>
      </c>
      <c r="L16" s="78">
        <f t="shared" si="2"/>
        <v>25355</v>
      </c>
      <c r="M16" s="95">
        <f t="shared" si="3"/>
        <v>4.8566167001799714E-5</v>
      </c>
      <c r="N16" s="77">
        <v>189586</v>
      </c>
      <c r="O16" s="78">
        <v>0</v>
      </c>
      <c r="P16" s="78">
        <f t="shared" si="4"/>
        <v>189586</v>
      </c>
      <c r="Q16" s="95">
        <f t="shared" si="5"/>
        <v>3.6314199712889766E-4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214941</v>
      </c>
      <c r="AA16" s="78">
        <f t="shared" si="11"/>
        <v>0</v>
      </c>
      <c r="AB16" s="78">
        <f t="shared" si="12"/>
        <v>214941</v>
      </c>
      <c r="AC16" s="95">
        <f t="shared" si="13"/>
        <v>4.1170816413069742E-4</v>
      </c>
      <c r="AD16" s="77">
        <v>300003</v>
      </c>
      <c r="AE16" s="78">
        <v>1500</v>
      </c>
      <c r="AF16" s="78">
        <f t="shared" si="14"/>
        <v>301503</v>
      </c>
      <c r="AG16" s="78">
        <v>470086521</v>
      </c>
      <c r="AH16" s="78">
        <v>470086521</v>
      </c>
      <c r="AI16" s="79">
        <v>774428</v>
      </c>
      <c r="AJ16" s="114">
        <f t="shared" si="15"/>
        <v>1.6474158807033737E-3</v>
      </c>
      <c r="AK16" s="115">
        <f t="shared" si="16"/>
        <v>-0.37119696984772954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174296667</v>
      </c>
      <c r="E17" s="78">
        <v>90707550</v>
      </c>
      <c r="F17" s="79">
        <f t="shared" si="0"/>
        <v>265004217</v>
      </c>
      <c r="G17" s="77">
        <v>174296667</v>
      </c>
      <c r="H17" s="78">
        <v>90707550</v>
      </c>
      <c r="I17" s="79">
        <f t="shared" si="1"/>
        <v>265004217</v>
      </c>
      <c r="J17" s="77">
        <v>56567814</v>
      </c>
      <c r="K17" s="78">
        <v>57232781</v>
      </c>
      <c r="L17" s="78">
        <f t="shared" si="2"/>
        <v>113800595</v>
      </c>
      <c r="M17" s="95">
        <f t="shared" si="3"/>
        <v>0.42942937394841529</v>
      </c>
      <c r="N17" s="77">
        <v>46734040</v>
      </c>
      <c r="O17" s="78">
        <v>60471678</v>
      </c>
      <c r="P17" s="78">
        <f t="shared" si="4"/>
        <v>107205718</v>
      </c>
      <c r="Q17" s="95">
        <f t="shared" si="5"/>
        <v>0.404543441661534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103301854</v>
      </c>
      <c r="AA17" s="78">
        <f t="shared" si="11"/>
        <v>117704459</v>
      </c>
      <c r="AB17" s="78">
        <f t="shared" si="12"/>
        <v>221006313</v>
      </c>
      <c r="AC17" s="95">
        <f t="shared" si="13"/>
        <v>0.83397281560994929</v>
      </c>
      <c r="AD17" s="77">
        <v>31366303</v>
      </c>
      <c r="AE17" s="78">
        <v>13490800</v>
      </c>
      <c r="AF17" s="78">
        <f t="shared" si="14"/>
        <v>44857103</v>
      </c>
      <c r="AG17" s="78">
        <v>260225951</v>
      </c>
      <c r="AH17" s="78">
        <v>276219639</v>
      </c>
      <c r="AI17" s="79">
        <v>94562272</v>
      </c>
      <c r="AJ17" s="114">
        <f t="shared" si="15"/>
        <v>0.36338524899847519</v>
      </c>
      <c r="AK17" s="115">
        <f t="shared" si="16"/>
        <v>1.3899385120791239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244918225</v>
      </c>
      <c r="E18" s="78">
        <v>40838000</v>
      </c>
      <c r="F18" s="79">
        <f t="shared" si="0"/>
        <v>285756225</v>
      </c>
      <c r="G18" s="77">
        <v>244918225</v>
      </c>
      <c r="H18" s="78">
        <v>40838000</v>
      </c>
      <c r="I18" s="79">
        <f t="shared" si="1"/>
        <v>285756225</v>
      </c>
      <c r="J18" s="77">
        <v>37044344</v>
      </c>
      <c r="K18" s="78">
        <v>80313</v>
      </c>
      <c r="L18" s="78">
        <f t="shared" si="2"/>
        <v>37124657</v>
      </c>
      <c r="M18" s="95">
        <f t="shared" si="3"/>
        <v>0.12991722927470783</v>
      </c>
      <c r="N18" s="77">
        <v>37980336</v>
      </c>
      <c r="O18" s="78">
        <v>674792</v>
      </c>
      <c r="P18" s="78">
        <f t="shared" si="4"/>
        <v>38655128</v>
      </c>
      <c r="Q18" s="95">
        <f t="shared" si="5"/>
        <v>0.1352730916010666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75024680</v>
      </c>
      <c r="AA18" s="78">
        <f t="shared" si="11"/>
        <v>755105</v>
      </c>
      <c r="AB18" s="78">
        <f t="shared" si="12"/>
        <v>75779785</v>
      </c>
      <c r="AC18" s="95">
        <f t="shared" si="13"/>
        <v>0.26519032087577443</v>
      </c>
      <c r="AD18" s="77">
        <v>41850770</v>
      </c>
      <c r="AE18" s="78">
        <v>837600</v>
      </c>
      <c r="AF18" s="78">
        <f t="shared" si="14"/>
        <v>42688370</v>
      </c>
      <c r="AG18" s="78">
        <v>265149969</v>
      </c>
      <c r="AH18" s="78">
        <v>287584817</v>
      </c>
      <c r="AI18" s="79">
        <v>57861054</v>
      </c>
      <c r="AJ18" s="114">
        <f t="shared" si="15"/>
        <v>0.21822010471364603</v>
      </c>
      <c r="AK18" s="115">
        <f t="shared" si="16"/>
        <v>-9.448104952238745E-2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3974218901</v>
      </c>
      <c r="E19" s="78">
        <v>202914000</v>
      </c>
      <c r="F19" s="79">
        <f t="shared" si="0"/>
        <v>4177132901</v>
      </c>
      <c r="G19" s="77">
        <v>3974218901</v>
      </c>
      <c r="H19" s="78">
        <v>202914000</v>
      </c>
      <c r="I19" s="79">
        <f t="shared" si="1"/>
        <v>4177132901</v>
      </c>
      <c r="J19" s="77">
        <v>812424179</v>
      </c>
      <c r="K19" s="78">
        <v>35993609</v>
      </c>
      <c r="L19" s="78">
        <f t="shared" si="2"/>
        <v>848417788</v>
      </c>
      <c r="M19" s="95">
        <f t="shared" si="3"/>
        <v>0.20311007767957057</v>
      </c>
      <c r="N19" s="77">
        <v>537406678</v>
      </c>
      <c r="O19" s="78">
        <v>54038734</v>
      </c>
      <c r="P19" s="78">
        <f t="shared" si="4"/>
        <v>591445412</v>
      </c>
      <c r="Q19" s="95">
        <f t="shared" si="5"/>
        <v>0.14159123638570578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1349830857</v>
      </c>
      <c r="AA19" s="78">
        <f t="shared" si="11"/>
        <v>90032343</v>
      </c>
      <c r="AB19" s="78">
        <f t="shared" si="12"/>
        <v>1439863200</v>
      </c>
      <c r="AC19" s="95">
        <f t="shared" si="13"/>
        <v>0.34470131406527638</v>
      </c>
      <c r="AD19" s="77">
        <v>452943090</v>
      </c>
      <c r="AE19" s="78">
        <v>57276868</v>
      </c>
      <c r="AF19" s="78">
        <f t="shared" si="14"/>
        <v>510219958</v>
      </c>
      <c r="AG19" s="78">
        <v>3854254860</v>
      </c>
      <c r="AH19" s="78">
        <v>3970200860</v>
      </c>
      <c r="AI19" s="79">
        <v>925765879</v>
      </c>
      <c r="AJ19" s="114">
        <f t="shared" si="15"/>
        <v>0.24019321830731247</v>
      </c>
      <c r="AK19" s="115">
        <f t="shared" si="16"/>
        <v>0.15919693600068863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580613656</v>
      </c>
      <c r="E20" s="78">
        <v>44589901</v>
      </c>
      <c r="F20" s="79">
        <f t="shared" si="0"/>
        <v>625203557</v>
      </c>
      <c r="G20" s="77">
        <v>580613656</v>
      </c>
      <c r="H20" s="78">
        <v>44589901</v>
      </c>
      <c r="I20" s="79">
        <f t="shared" si="1"/>
        <v>625203557</v>
      </c>
      <c r="J20" s="77">
        <v>106902786</v>
      </c>
      <c r="K20" s="78">
        <v>11736762</v>
      </c>
      <c r="L20" s="78">
        <f t="shared" si="2"/>
        <v>118639548</v>
      </c>
      <c r="M20" s="95">
        <f t="shared" si="3"/>
        <v>0.18976147315809339</v>
      </c>
      <c r="N20" s="77">
        <v>81632839</v>
      </c>
      <c r="O20" s="78">
        <v>12013087</v>
      </c>
      <c r="P20" s="78">
        <f t="shared" si="4"/>
        <v>93645926</v>
      </c>
      <c r="Q20" s="95">
        <f t="shared" si="5"/>
        <v>0.14978469804195307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188535625</v>
      </c>
      <c r="AA20" s="78">
        <f t="shared" si="11"/>
        <v>23749849</v>
      </c>
      <c r="AB20" s="78">
        <f t="shared" si="12"/>
        <v>212285474</v>
      </c>
      <c r="AC20" s="95">
        <f t="shared" si="13"/>
        <v>0.33954617120004643</v>
      </c>
      <c r="AD20" s="77">
        <v>113022676</v>
      </c>
      <c r="AE20" s="78">
        <v>11064362</v>
      </c>
      <c r="AF20" s="78">
        <f t="shared" si="14"/>
        <v>124087038</v>
      </c>
      <c r="AG20" s="78">
        <v>561802856</v>
      </c>
      <c r="AH20" s="78">
        <v>561802856</v>
      </c>
      <c r="AI20" s="79">
        <v>146814719</v>
      </c>
      <c r="AJ20" s="114">
        <f t="shared" si="15"/>
        <v>0.2613278260016535</v>
      </c>
      <c r="AK20" s="115">
        <f t="shared" si="16"/>
        <v>-0.24532064340193216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207703110</v>
      </c>
      <c r="E21" s="78">
        <v>7400000</v>
      </c>
      <c r="F21" s="79">
        <f t="shared" si="0"/>
        <v>215103110</v>
      </c>
      <c r="G21" s="77">
        <v>207703110</v>
      </c>
      <c r="H21" s="78">
        <v>7400000</v>
      </c>
      <c r="I21" s="79">
        <f t="shared" si="1"/>
        <v>215103110</v>
      </c>
      <c r="J21" s="77">
        <v>48077840</v>
      </c>
      <c r="K21" s="78">
        <v>942360</v>
      </c>
      <c r="L21" s="78">
        <f t="shared" si="2"/>
        <v>49020200</v>
      </c>
      <c r="M21" s="95">
        <f t="shared" si="3"/>
        <v>0.22789163764298898</v>
      </c>
      <c r="N21" s="77">
        <v>48296136</v>
      </c>
      <c r="O21" s="78">
        <v>757748</v>
      </c>
      <c r="P21" s="78">
        <f t="shared" si="4"/>
        <v>49053884</v>
      </c>
      <c r="Q21" s="95">
        <f t="shared" si="5"/>
        <v>0.22804823231054167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96373976</v>
      </c>
      <c r="AA21" s="78">
        <f t="shared" si="11"/>
        <v>1700108</v>
      </c>
      <c r="AB21" s="78">
        <f t="shared" si="12"/>
        <v>98074084</v>
      </c>
      <c r="AC21" s="95">
        <f t="shared" si="13"/>
        <v>0.45593986995353064</v>
      </c>
      <c r="AD21" s="77">
        <v>28827050</v>
      </c>
      <c r="AE21" s="78">
        <v>69280</v>
      </c>
      <c r="AF21" s="78">
        <f t="shared" si="14"/>
        <v>28896330</v>
      </c>
      <c r="AG21" s="78">
        <v>206934396</v>
      </c>
      <c r="AH21" s="78">
        <v>203120957</v>
      </c>
      <c r="AI21" s="79">
        <v>65406434</v>
      </c>
      <c r="AJ21" s="114">
        <f t="shared" si="15"/>
        <v>0.31607328343809987</v>
      </c>
      <c r="AK21" s="115">
        <f t="shared" si="16"/>
        <v>0.69758180364080835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5629754054</v>
      </c>
      <c r="E22" s="81">
        <f>SUM(E16:E21)</f>
        <v>460517216</v>
      </c>
      <c r="F22" s="82">
        <f t="shared" si="0"/>
        <v>6090271270</v>
      </c>
      <c r="G22" s="80">
        <f>SUM(G16:G21)</f>
        <v>5629754054</v>
      </c>
      <c r="H22" s="81">
        <f>SUM(H16:H21)</f>
        <v>460517216</v>
      </c>
      <c r="I22" s="82">
        <f t="shared" si="1"/>
        <v>6090271270</v>
      </c>
      <c r="J22" s="80">
        <f>SUM(J16:J21)</f>
        <v>1061042318</v>
      </c>
      <c r="K22" s="81">
        <f>SUM(K16:K21)</f>
        <v>105985825</v>
      </c>
      <c r="L22" s="81">
        <f t="shared" si="2"/>
        <v>1167028143</v>
      </c>
      <c r="M22" s="96">
        <f t="shared" si="3"/>
        <v>0.19162170144188012</v>
      </c>
      <c r="N22" s="80">
        <f>SUM(N16:N21)</f>
        <v>752239615</v>
      </c>
      <c r="O22" s="81">
        <f>SUM(O16:O21)</f>
        <v>127956039</v>
      </c>
      <c r="P22" s="81">
        <f t="shared" si="4"/>
        <v>880195654</v>
      </c>
      <c r="Q22" s="96">
        <f t="shared" si="5"/>
        <v>0.14452486843003956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1813281933</v>
      </c>
      <c r="AA22" s="81">
        <f t="shared" si="11"/>
        <v>233941864</v>
      </c>
      <c r="AB22" s="81">
        <f t="shared" si="12"/>
        <v>2047223797</v>
      </c>
      <c r="AC22" s="96">
        <f t="shared" si="13"/>
        <v>0.33614656987191965</v>
      </c>
      <c r="AD22" s="80">
        <f>SUM(AD16:AD21)</f>
        <v>668309892</v>
      </c>
      <c r="AE22" s="81">
        <f>SUM(AE16:AE21)</f>
        <v>82740410</v>
      </c>
      <c r="AF22" s="81">
        <f t="shared" si="14"/>
        <v>751050302</v>
      </c>
      <c r="AG22" s="81">
        <f>SUM(AG16:AG21)</f>
        <v>5618454553</v>
      </c>
      <c r="AH22" s="81">
        <f>SUM(AH16:AH21)</f>
        <v>5769015650</v>
      </c>
      <c r="AI22" s="82">
        <f>SUM(AI16:AI21)</f>
        <v>1291184786</v>
      </c>
      <c r="AJ22" s="116">
        <f t="shared" si="15"/>
        <v>0.22981137852411138</v>
      </c>
      <c r="AK22" s="117">
        <f t="shared" si="16"/>
        <v>0.17195299922800644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658499520</v>
      </c>
      <c r="E23" s="78">
        <v>231218064</v>
      </c>
      <c r="F23" s="79">
        <f t="shared" si="0"/>
        <v>889717584</v>
      </c>
      <c r="G23" s="77">
        <v>658499520</v>
      </c>
      <c r="H23" s="78">
        <v>231218064</v>
      </c>
      <c r="I23" s="79">
        <f t="shared" si="1"/>
        <v>889717584</v>
      </c>
      <c r="J23" s="77">
        <v>179342722</v>
      </c>
      <c r="K23" s="78">
        <v>24062120</v>
      </c>
      <c r="L23" s="78">
        <f t="shared" si="2"/>
        <v>203404842</v>
      </c>
      <c r="M23" s="95">
        <f t="shared" si="3"/>
        <v>0.22861731144565084</v>
      </c>
      <c r="N23" s="77">
        <v>188977260</v>
      </c>
      <c r="O23" s="78">
        <v>30929331</v>
      </c>
      <c r="P23" s="78">
        <f t="shared" si="4"/>
        <v>219906591</v>
      </c>
      <c r="Q23" s="95">
        <f t="shared" si="5"/>
        <v>0.2471644878719178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368319982</v>
      </c>
      <c r="AA23" s="78">
        <f t="shared" si="11"/>
        <v>54991451</v>
      </c>
      <c r="AB23" s="78">
        <f t="shared" si="12"/>
        <v>423311433</v>
      </c>
      <c r="AC23" s="95">
        <f t="shared" si="13"/>
        <v>0.47578179931756864</v>
      </c>
      <c r="AD23" s="77">
        <v>116538276</v>
      </c>
      <c r="AE23" s="78">
        <v>71917062</v>
      </c>
      <c r="AF23" s="78">
        <f t="shared" si="14"/>
        <v>188455338</v>
      </c>
      <c r="AG23" s="78">
        <v>856074516</v>
      </c>
      <c r="AH23" s="78">
        <v>852830664</v>
      </c>
      <c r="AI23" s="79">
        <v>318440777</v>
      </c>
      <c r="AJ23" s="114">
        <f t="shared" si="15"/>
        <v>0.37197787230942403</v>
      </c>
      <c r="AK23" s="115">
        <f t="shared" si="16"/>
        <v>0.16688969033076684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1049474542</v>
      </c>
      <c r="E24" s="78">
        <v>131484000</v>
      </c>
      <c r="F24" s="79">
        <f t="shared" si="0"/>
        <v>1180958542</v>
      </c>
      <c r="G24" s="77">
        <v>1049474542</v>
      </c>
      <c r="H24" s="78">
        <v>131484000</v>
      </c>
      <c r="I24" s="79">
        <f t="shared" si="1"/>
        <v>1180958542</v>
      </c>
      <c r="J24" s="77">
        <v>182619747</v>
      </c>
      <c r="K24" s="78">
        <v>5465758</v>
      </c>
      <c r="L24" s="78">
        <f t="shared" si="2"/>
        <v>188085505</v>
      </c>
      <c r="M24" s="95">
        <f t="shared" si="3"/>
        <v>0.15926512092581147</v>
      </c>
      <c r="N24" s="77">
        <v>283303399</v>
      </c>
      <c r="O24" s="78">
        <v>26759952</v>
      </c>
      <c r="P24" s="78">
        <f t="shared" si="4"/>
        <v>310063351</v>
      </c>
      <c r="Q24" s="95">
        <f t="shared" si="5"/>
        <v>0.26255227425248601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465923146</v>
      </c>
      <c r="AA24" s="78">
        <f t="shared" si="11"/>
        <v>32225710</v>
      </c>
      <c r="AB24" s="78">
        <f t="shared" si="12"/>
        <v>498148856</v>
      </c>
      <c r="AC24" s="95">
        <f t="shared" si="13"/>
        <v>0.42181739517829747</v>
      </c>
      <c r="AD24" s="77">
        <v>179686039</v>
      </c>
      <c r="AE24" s="78">
        <v>28859083</v>
      </c>
      <c r="AF24" s="78">
        <f t="shared" si="14"/>
        <v>208545122</v>
      </c>
      <c r="AG24" s="78">
        <v>1007201759</v>
      </c>
      <c r="AH24" s="78">
        <v>999327068</v>
      </c>
      <c r="AI24" s="79">
        <v>412778286</v>
      </c>
      <c r="AJ24" s="114">
        <f t="shared" si="15"/>
        <v>0.40982681206774979</v>
      </c>
      <c r="AK24" s="115">
        <f t="shared" si="16"/>
        <v>0.48679263281928975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631676321</v>
      </c>
      <c r="E25" s="78">
        <v>197218000</v>
      </c>
      <c r="F25" s="79">
        <f t="shared" si="0"/>
        <v>828894321</v>
      </c>
      <c r="G25" s="77">
        <v>631676321</v>
      </c>
      <c r="H25" s="78">
        <v>197218000</v>
      </c>
      <c r="I25" s="79">
        <f t="shared" si="1"/>
        <v>828894321</v>
      </c>
      <c r="J25" s="77">
        <v>117292814</v>
      </c>
      <c r="K25" s="78">
        <v>30766446</v>
      </c>
      <c r="L25" s="78">
        <f t="shared" si="2"/>
        <v>148059260</v>
      </c>
      <c r="M25" s="95">
        <f t="shared" si="3"/>
        <v>0.17862260151737727</v>
      </c>
      <c r="N25" s="77">
        <v>57111330</v>
      </c>
      <c r="O25" s="78">
        <v>10618935</v>
      </c>
      <c r="P25" s="78">
        <f t="shared" si="4"/>
        <v>67730265</v>
      </c>
      <c r="Q25" s="95">
        <f t="shared" si="5"/>
        <v>8.1711580456104965E-2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174404144</v>
      </c>
      <c r="AA25" s="78">
        <f t="shared" si="11"/>
        <v>41385381</v>
      </c>
      <c r="AB25" s="78">
        <f t="shared" si="12"/>
        <v>215789525</v>
      </c>
      <c r="AC25" s="95">
        <f t="shared" si="13"/>
        <v>0.26033418197348224</v>
      </c>
      <c r="AD25" s="77">
        <v>92967088</v>
      </c>
      <c r="AE25" s="78">
        <v>2291560</v>
      </c>
      <c r="AF25" s="78">
        <f t="shared" si="14"/>
        <v>95258648</v>
      </c>
      <c r="AG25" s="78">
        <v>662242987</v>
      </c>
      <c r="AH25" s="78">
        <v>701821143</v>
      </c>
      <c r="AI25" s="79">
        <v>243147548</v>
      </c>
      <c r="AJ25" s="114">
        <f t="shared" si="15"/>
        <v>0.36715760343718068</v>
      </c>
      <c r="AK25" s="115">
        <f t="shared" si="16"/>
        <v>-0.28898565723922509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2189722835</v>
      </c>
      <c r="E26" s="78">
        <v>280614174</v>
      </c>
      <c r="F26" s="79">
        <f t="shared" si="0"/>
        <v>2470337009</v>
      </c>
      <c r="G26" s="77">
        <v>2189722835</v>
      </c>
      <c r="H26" s="78">
        <v>280614174</v>
      </c>
      <c r="I26" s="79">
        <f t="shared" si="1"/>
        <v>2470337009</v>
      </c>
      <c r="J26" s="77">
        <v>554968755</v>
      </c>
      <c r="K26" s="78">
        <v>36456700</v>
      </c>
      <c r="L26" s="78">
        <f t="shared" si="2"/>
        <v>591425455</v>
      </c>
      <c r="M26" s="95">
        <f t="shared" si="3"/>
        <v>0.23941083862052118</v>
      </c>
      <c r="N26" s="77">
        <v>423741174</v>
      </c>
      <c r="O26" s="78">
        <v>26660440</v>
      </c>
      <c r="P26" s="78">
        <f t="shared" si="4"/>
        <v>450401614</v>
      </c>
      <c r="Q26" s="95">
        <f t="shared" si="5"/>
        <v>0.1823239551361148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978709929</v>
      </c>
      <c r="AA26" s="78">
        <f t="shared" si="11"/>
        <v>63117140</v>
      </c>
      <c r="AB26" s="78">
        <f t="shared" si="12"/>
        <v>1041827069</v>
      </c>
      <c r="AC26" s="95">
        <f t="shared" si="13"/>
        <v>0.42173479375663597</v>
      </c>
      <c r="AD26" s="77">
        <v>421280411</v>
      </c>
      <c r="AE26" s="78">
        <v>89724831</v>
      </c>
      <c r="AF26" s="78">
        <f t="shared" si="14"/>
        <v>511005242</v>
      </c>
      <c r="AG26" s="78">
        <v>2375554707</v>
      </c>
      <c r="AH26" s="78">
        <v>3394326758</v>
      </c>
      <c r="AI26" s="79">
        <v>1110466523</v>
      </c>
      <c r="AJ26" s="114">
        <f t="shared" si="15"/>
        <v>0.46745567244896963</v>
      </c>
      <c r="AK26" s="115">
        <f t="shared" si="16"/>
        <v>-0.11859688124295209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250205568</v>
      </c>
      <c r="E27" s="78">
        <v>60180000</v>
      </c>
      <c r="F27" s="79">
        <f t="shared" si="0"/>
        <v>310385568</v>
      </c>
      <c r="G27" s="77">
        <v>250205568</v>
      </c>
      <c r="H27" s="78">
        <v>60180000</v>
      </c>
      <c r="I27" s="79">
        <f t="shared" si="1"/>
        <v>310385568</v>
      </c>
      <c r="J27" s="77">
        <v>50567770</v>
      </c>
      <c r="K27" s="78">
        <v>6896310</v>
      </c>
      <c r="L27" s="78">
        <f t="shared" si="2"/>
        <v>57464080</v>
      </c>
      <c r="M27" s="95">
        <f t="shared" si="3"/>
        <v>0.18513773166154426</v>
      </c>
      <c r="N27" s="77">
        <v>46847666</v>
      </c>
      <c r="O27" s="78">
        <v>7144471</v>
      </c>
      <c r="P27" s="78">
        <f t="shared" si="4"/>
        <v>53992137</v>
      </c>
      <c r="Q27" s="95">
        <f t="shared" si="5"/>
        <v>0.17395182819840385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97415436</v>
      </c>
      <c r="AA27" s="78">
        <f t="shared" si="11"/>
        <v>14040781</v>
      </c>
      <c r="AB27" s="78">
        <f t="shared" si="12"/>
        <v>111456217</v>
      </c>
      <c r="AC27" s="95">
        <f t="shared" si="13"/>
        <v>0.35908955985994812</v>
      </c>
      <c r="AD27" s="77">
        <v>48924166</v>
      </c>
      <c r="AE27" s="78">
        <v>3595765</v>
      </c>
      <c r="AF27" s="78">
        <f t="shared" si="14"/>
        <v>52519931</v>
      </c>
      <c r="AG27" s="78">
        <v>251569893</v>
      </c>
      <c r="AH27" s="78">
        <v>262611749</v>
      </c>
      <c r="AI27" s="79">
        <v>92765321</v>
      </c>
      <c r="AJ27" s="114">
        <f t="shared" si="15"/>
        <v>0.36874571870967088</v>
      </c>
      <c r="AK27" s="115">
        <f t="shared" si="16"/>
        <v>2.8031377268945779E-2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389243563</v>
      </c>
      <c r="E28" s="78">
        <v>41195520</v>
      </c>
      <c r="F28" s="79">
        <f t="shared" si="0"/>
        <v>430439083</v>
      </c>
      <c r="G28" s="77">
        <v>389243563</v>
      </c>
      <c r="H28" s="78">
        <v>41195520</v>
      </c>
      <c r="I28" s="79">
        <f t="shared" si="1"/>
        <v>430439083</v>
      </c>
      <c r="J28" s="77">
        <v>15363825</v>
      </c>
      <c r="K28" s="78">
        <v>0</v>
      </c>
      <c r="L28" s="78">
        <f t="shared" si="2"/>
        <v>15363825</v>
      </c>
      <c r="M28" s="95">
        <f t="shared" si="3"/>
        <v>3.5693378242793068E-2</v>
      </c>
      <c r="N28" s="77">
        <v>30278558</v>
      </c>
      <c r="O28" s="78">
        <v>1995134</v>
      </c>
      <c r="P28" s="78">
        <f t="shared" si="4"/>
        <v>32273692</v>
      </c>
      <c r="Q28" s="95">
        <f t="shared" si="5"/>
        <v>7.4978535348287606E-2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45642383</v>
      </c>
      <c r="AA28" s="78">
        <f t="shared" si="11"/>
        <v>1995134</v>
      </c>
      <c r="AB28" s="78">
        <f t="shared" si="12"/>
        <v>47637517</v>
      </c>
      <c r="AC28" s="95">
        <f t="shared" si="13"/>
        <v>0.11067191359108067</v>
      </c>
      <c r="AD28" s="77">
        <v>31609441</v>
      </c>
      <c r="AE28" s="78">
        <v>268787</v>
      </c>
      <c r="AF28" s="78">
        <f t="shared" si="14"/>
        <v>31878228</v>
      </c>
      <c r="AG28" s="78">
        <v>390574890</v>
      </c>
      <c r="AH28" s="78">
        <v>486892927</v>
      </c>
      <c r="AI28" s="79">
        <v>48285135</v>
      </c>
      <c r="AJ28" s="114">
        <f t="shared" si="15"/>
        <v>0.12362580451600461</v>
      </c>
      <c r="AK28" s="115">
        <f t="shared" si="16"/>
        <v>1.2405457417520305E-2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184407588</v>
      </c>
      <c r="E29" s="78">
        <v>14802012</v>
      </c>
      <c r="F29" s="79">
        <f t="shared" si="0"/>
        <v>199209600</v>
      </c>
      <c r="G29" s="77">
        <v>184407588</v>
      </c>
      <c r="H29" s="78">
        <v>14802012</v>
      </c>
      <c r="I29" s="79">
        <f t="shared" si="1"/>
        <v>199209600</v>
      </c>
      <c r="J29" s="77">
        <v>35866268</v>
      </c>
      <c r="K29" s="78">
        <v>115782</v>
      </c>
      <c r="L29" s="78">
        <f t="shared" si="2"/>
        <v>35982050</v>
      </c>
      <c r="M29" s="95">
        <f t="shared" si="3"/>
        <v>0.18062407634973415</v>
      </c>
      <c r="N29" s="77">
        <v>43874671</v>
      </c>
      <c r="O29" s="78">
        <v>45499</v>
      </c>
      <c r="P29" s="78">
        <f t="shared" si="4"/>
        <v>43920170</v>
      </c>
      <c r="Q29" s="95">
        <f t="shared" si="5"/>
        <v>0.22047215596035533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79740939</v>
      </c>
      <c r="AA29" s="78">
        <f t="shared" si="11"/>
        <v>161281</v>
      </c>
      <c r="AB29" s="78">
        <f t="shared" si="12"/>
        <v>79902220</v>
      </c>
      <c r="AC29" s="95">
        <f t="shared" si="13"/>
        <v>0.40109623231008945</v>
      </c>
      <c r="AD29" s="77">
        <v>37120523</v>
      </c>
      <c r="AE29" s="78">
        <v>634416</v>
      </c>
      <c r="AF29" s="78">
        <f t="shared" si="14"/>
        <v>37754939</v>
      </c>
      <c r="AG29" s="78">
        <v>186985660</v>
      </c>
      <c r="AH29" s="78">
        <v>180982990</v>
      </c>
      <c r="AI29" s="79">
        <v>49203620</v>
      </c>
      <c r="AJ29" s="114">
        <f t="shared" si="15"/>
        <v>0.26314114141159273</v>
      </c>
      <c r="AK29" s="115">
        <f t="shared" si="16"/>
        <v>0.16329601274153838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5353229937</v>
      </c>
      <c r="E30" s="81">
        <f>SUM(E23:E29)</f>
        <v>956711770</v>
      </c>
      <c r="F30" s="82">
        <f t="shared" si="0"/>
        <v>6309941707</v>
      </c>
      <c r="G30" s="80">
        <f>SUM(G23:G29)</f>
        <v>5353229937</v>
      </c>
      <c r="H30" s="81">
        <f>SUM(H23:H29)</f>
        <v>956711770</v>
      </c>
      <c r="I30" s="82">
        <f t="shared" si="1"/>
        <v>6309941707</v>
      </c>
      <c r="J30" s="80">
        <f>SUM(J23:J29)</f>
        <v>1136021901</v>
      </c>
      <c r="K30" s="81">
        <f>SUM(K23:K29)</f>
        <v>103763116</v>
      </c>
      <c r="L30" s="81">
        <f t="shared" si="2"/>
        <v>1239785017</v>
      </c>
      <c r="M30" s="96">
        <f t="shared" si="3"/>
        <v>0.19648121560689405</v>
      </c>
      <c r="N30" s="80">
        <f>SUM(N23:N29)</f>
        <v>1074134058</v>
      </c>
      <c r="O30" s="81">
        <f>SUM(O23:O29)</f>
        <v>104153762</v>
      </c>
      <c r="P30" s="81">
        <f t="shared" si="4"/>
        <v>1178287820</v>
      </c>
      <c r="Q30" s="96">
        <f t="shared" si="5"/>
        <v>0.18673513555487431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2210155959</v>
      </c>
      <c r="AA30" s="81">
        <f t="shared" si="11"/>
        <v>207916878</v>
      </c>
      <c r="AB30" s="81">
        <f t="shared" si="12"/>
        <v>2418072837</v>
      </c>
      <c r="AC30" s="96">
        <f t="shared" si="13"/>
        <v>0.38321635116176833</v>
      </c>
      <c r="AD30" s="80">
        <f>SUM(AD23:AD29)</f>
        <v>928125944</v>
      </c>
      <c r="AE30" s="81">
        <f>SUM(AE23:AE29)</f>
        <v>197291504</v>
      </c>
      <c r="AF30" s="81">
        <f t="shared" si="14"/>
        <v>1125417448</v>
      </c>
      <c r="AG30" s="81">
        <f>SUM(AG23:AG29)</f>
        <v>5730204412</v>
      </c>
      <c r="AH30" s="81">
        <f>SUM(AH23:AH29)</f>
        <v>6878793299</v>
      </c>
      <c r="AI30" s="82">
        <f>SUM(AI23:AI29)</f>
        <v>2275087210</v>
      </c>
      <c r="AJ30" s="116">
        <f t="shared" si="15"/>
        <v>0.39703421491135454</v>
      </c>
      <c r="AK30" s="117">
        <f t="shared" si="16"/>
        <v>4.6978454167346362E-2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1126988925</v>
      </c>
      <c r="E31" s="78">
        <v>134568093</v>
      </c>
      <c r="F31" s="79">
        <f t="shared" si="0"/>
        <v>1261557018</v>
      </c>
      <c r="G31" s="77">
        <v>1126988925</v>
      </c>
      <c r="H31" s="78">
        <v>134568093</v>
      </c>
      <c r="I31" s="79">
        <f t="shared" si="1"/>
        <v>1261557018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0</v>
      </c>
      <c r="AA31" s="78">
        <f t="shared" si="11"/>
        <v>0</v>
      </c>
      <c r="AB31" s="78">
        <f t="shared" si="12"/>
        <v>0</v>
      </c>
      <c r="AC31" s="95">
        <f t="shared" si="13"/>
        <v>0</v>
      </c>
      <c r="AD31" s="77">
        <v>181093342</v>
      </c>
      <c r="AE31" s="78">
        <v>11930820</v>
      </c>
      <c r="AF31" s="78">
        <f t="shared" si="14"/>
        <v>193024162</v>
      </c>
      <c r="AG31" s="78">
        <v>1181774669</v>
      </c>
      <c r="AH31" s="78">
        <v>1189068179</v>
      </c>
      <c r="AI31" s="79">
        <v>342268914</v>
      </c>
      <c r="AJ31" s="114">
        <f t="shared" si="15"/>
        <v>0.28962282148899232</v>
      </c>
      <c r="AK31" s="115">
        <f t="shared" si="16"/>
        <v>-1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1133185835</v>
      </c>
      <c r="E32" s="78">
        <v>153235050</v>
      </c>
      <c r="F32" s="79">
        <f t="shared" si="0"/>
        <v>1286420885</v>
      </c>
      <c r="G32" s="77">
        <v>1133185835</v>
      </c>
      <c r="H32" s="78">
        <v>153235050</v>
      </c>
      <c r="I32" s="79">
        <f t="shared" si="1"/>
        <v>1286420885</v>
      </c>
      <c r="J32" s="77">
        <v>195608345</v>
      </c>
      <c r="K32" s="78">
        <v>3930273</v>
      </c>
      <c r="L32" s="78">
        <f t="shared" si="2"/>
        <v>199538618</v>
      </c>
      <c r="M32" s="95">
        <f t="shared" si="3"/>
        <v>0.15511145716512523</v>
      </c>
      <c r="N32" s="77">
        <v>190441581</v>
      </c>
      <c r="O32" s="78">
        <v>19253199</v>
      </c>
      <c r="P32" s="78">
        <f t="shared" si="4"/>
        <v>209694780</v>
      </c>
      <c r="Q32" s="95">
        <f t="shared" si="5"/>
        <v>0.16300635541998371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386049926</v>
      </c>
      <c r="AA32" s="78">
        <f t="shared" si="11"/>
        <v>23183472</v>
      </c>
      <c r="AB32" s="78">
        <f t="shared" si="12"/>
        <v>409233398</v>
      </c>
      <c r="AC32" s="95">
        <f t="shared" si="13"/>
        <v>0.31811781258510896</v>
      </c>
      <c r="AD32" s="77">
        <v>187202042</v>
      </c>
      <c r="AE32" s="78">
        <v>9825530</v>
      </c>
      <c r="AF32" s="78">
        <f t="shared" si="14"/>
        <v>197027572</v>
      </c>
      <c r="AG32" s="78">
        <v>1147404004</v>
      </c>
      <c r="AH32" s="78">
        <v>1133363528</v>
      </c>
      <c r="AI32" s="79">
        <v>435709600</v>
      </c>
      <c r="AJ32" s="114">
        <f t="shared" si="15"/>
        <v>0.37973512248611607</v>
      </c>
      <c r="AK32" s="115">
        <f t="shared" si="16"/>
        <v>6.4291550017172128E-2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1730882840</v>
      </c>
      <c r="E33" s="78">
        <v>208791610</v>
      </c>
      <c r="F33" s="79">
        <f t="shared" si="0"/>
        <v>1939674450</v>
      </c>
      <c r="G33" s="77">
        <v>1730882840</v>
      </c>
      <c r="H33" s="78">
        <v>208791610</v>
      </c>
      <c r="I33" s="79">
        <f t="shared" si="1"/>
        <v>1939674450</v>
      </c>
      <c r="J33" s="77">
        <v>291535892</v>
      </c>
      <c r="K33" s="78">
        <v>5832696</v>
      </c>
      <c r="L33" s="78">
        <f t="shared" si="2"/>
        <v>297368588</v>
      </c>
      <c r="M33" s="95">
        <f t="shared" si="3"/>
        <v>0.15330850390899359</v>
      </c>
      <c r="N33" s="77">
        <v>375301987</v>
      </c>
      <c r="O33" s="78">
        <v>23227029</v>
      </c>
      <c r="P33" s="78">
        <f t="shared" si="4"/>
        <v>398529016</v>
      </c>
      <c r="Q33" s="95">
        <f t="shared" si="5"/>
        <v>0.205461806232484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666837879</v>
      </c>
      <c r="AA33" s="78">
        <f t="shared" si="11"/>
        <v>29059725</v>
      </c>
      <c r="AB33" s="78">
        <f t="shared" si="12"/>
        <v>695897604</v>
      </c>
      <c r="AC33" s="95">
        <f t="shared" si="13"/>
        <v>0.35877031014147759</v>
      </c>
      <c r="AD33" s="77">
        <v>342529565</v>
      </c>
      <c r="AE33" s="78">
        <v>44076741</v>
      </c>
      <c r="AF33" s="78">
        <f t="shared" si="14"/>
        <v>386606306</v>
      </c>
      <c r="AG33" s="78">
        <v>1956568265</v>
      </c>
      <c r="AH33" s="78">
        <v>1803858635</v>
      </c>
      <c r="AI33" s="79">
        <v>700894249</v>
      </c>
      <c r="AJ33" s="114">
        <f t="shared" si="15"/>
        <v>0.35822631979569597</v>
      </c>
      <c r="AK33" s="115">
        <f t="shared" si="16"/>
        <v>3.0839409018848185E-2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276898668</v>
      </c>
      <c r="E34" s="78">
        <v>57906890</v>
      </c>
      <c r="F34" s="79">
        <f t="shared" si="0"/>
        <v>334805558</v>
      </c>
      <c r="G34" s="77">
        <v>276898668</v>
      </c>
      <c r="H34" s="78">
        <v>57906890</v>
      </c>
      <c r="I34" s="79">
        <f t="shared" si="1"/>
        <v>334805558</v>
      </c>
      <c r="J34" s="77">
        <v>28189031</v>
      </c>
      <c r="K34" s="78">
        <v>166504</v>
      </c>
      <c r="L34" s="78">
        <f t="shared" si="2"/>
        <v>28355535</v>
      </c>
      <c r="M34" s="95">
        <f t="shared" si="3"/>
        <v>8.4692545635697003E-2</v>
      </c>
      <c r="N34" s="77">
        <v>44665505</v>
      </c>
      <c r="O34" s="78">
        <v>5520892</v>
      </c>
      <c r="P34" s="78">
        <f t="shared" si="4"/>
        <v>50186397</v>
      </c>
      <c r="Q34" s="95">
        <f t="shared" si="5"/>
        <v>0.14989714418062319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72854536</v>
      </c>
      <c r="AA34" s="78">
        <f t="shared" si="11"/>
        <v>5687396</v>
      </c>
      <c r="AB34" s="78">
        <f t="shared" si="12"/>
        <v>78541932</v>
      </c>
      <c r="AC34" s="95">
        <f t="shared" si="13"/>
        <v>0.2345896898163202</v>
      </c>
      <c r="AD34" s="77">
        <v>39778881</v>
      </c>
      <c r="AE34" s="78">
        <v>9266911</v>
      </c>
      <c r="AF34" s="78">
        <f t="shared" si="14"/>
        <v>49045792</v>
      </c>
      <c r="AG34" s="78">
        <v>342265507</v>
      </c>
      <c r="AH34" s="78">
        <v>333197224</v>
      </c>
      <c r="AI34" s="79">
        <v>85918835</v>
      </c>
      <c r="AJ34" s="114">
        <f t="shared" si="15"/>
        <v>0.25102978022263867</v>
      </c>
      <c r="AK34" s="115">
        <f t="shared" si="16"/>
        <v>2.3255919692356075E-2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183597000</v>
      </c>
      <c r="E35" s="78">
        <v>3100000</v>
      </c>
      <c r="F35" s="79">
        <f t="shared" si="0"/>
        <v>186697000</v>
      </c>
      <c r="G35" s="77">
        <v>183597000</v>
      </c>
      <c r="H35" s="78">
        <v>3100000</v>
      </c>
      <c r="I35" s="79">
        <f t="shared" si="1"/>
        <v>186697000</v>
      </c>
      <c r="J35" s="77">
        <v>39874744</v>
      </c>
      <c r="K35" s="78">
        <v>12994</v>
      </c>
      <c r="L35" s="78">
        <f t="shared" si="2"/>
        <v>39887738</v>
      </c>
      <c r="M35" s="95">
        <f t="shared" si="3"/>
        <v>0.2136495926554792</v>
      </c>
      <c r="N35" s="77">
        <v>42312938</v>
      </c>
      <c r="O35" s="78">
        <v>299192</v>
      </c>
      <c r="P35" s="78">
        <f t="shared" si="4"/>
        <v>42612130</v>
      </c>
      <c r="Q35" s="95">
        <f t="shared" si="5"/>
        <v>0.22824217850313611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82187682</v>
      </c>
      <c r="AA35" s="78">
        <f t="shared" si="11"/>
        <v>312186</v>
      </c>
      <c r="AB35" s="78">
        <f t="shared" si="12"/>
        <v>82499868</v>
      </c>
      <c r="AC35" s="95">
        <f t="shared" si="13"/>
        <v>0.44189177115861528</v>
      </c>
      <c r="AD35" s="77">
        <v>43721313</v>
      </c>
      <c r="AE35" s="78">
        <v>6608</v>
      </c>
      <c r="AF35" s="78">
        <f t="shared" si="14"/>
        <v>43727921</v>
      </c>
      <c r="AG35" s="78">
        <v>193125240</v>
      </c>
      <c r="AH35" s="78">
        <v>194375400</v>
      </c>
      <c r="AI35" s="79">
        <v>82860537</v>
      </c>
      <c r="AJ35" s="114">
        <f t="shared" si="15"/>
        <v>0.42905079108251204</v>
      </c>
      <c r="AK35" s="115">
        <f t="shared" si="16"/>
        <v>-2.5516671602109797E-2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4451553268</v>
      </c>
      <c r="E36" s="81">
        <f>SUM(E31:E35)</f>
        <v>557601643</v>
      </c>
      <c r="F36" s="82">
        <f t="shared" si="0"/>
        <v>5009154911</v>
      </c>
      <c r="G36" s="80">
        <f>SUM(G31:G35)</f>
        <v>4451553268</v>
      </c>
      <c r="H36" s="81">
        <f>SUM(H31:H35)</f>
        <v>557601643</v>
      </c>
      <c r="I36" s="82">
        <f t="shared" si="1"/>
        <v>5009154911</v>
      </c>
      <c r="J36" s="80">
        <f>SUM(J31:J35)</f>
        <v>555208012</v>
      </c>
      <c r="K36" s="81">
        <f>SUM(K31:K35)</f>
        <v>9942467</v>
      </c>
      <c r="L36" s="81">
        <f t="shared" si="2"/>
        <v>565150479</v>
      </c>
      <c r="M36" s="96">
        <f t="shared" si="3"/>
        <v>0.11282351794689785</v>
      </c>
      <c r="N36" s="80">
        <f>SUM(N31:N35)</f>
        <v>652722011</v>
      </c>
      <c r="O36" s="81">
        <f>SUM(O31:O35)</f>
        <v>48300312</v>
      </c>
      <c r="P36" s="81">
        <f t="shared" si="4"/>
        <v>701022323</v>
      </c>
      <c r="Q36" s="96">
        <f t="shared" si="5"/>
        <v>0.13994822189678532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1207930023</v>
      </c>
      <c r="AA36" s="81">
        <f t="shared" si="11"/>
        <v>58242779</v>
      </c>
      <c r="AB36" s="81">
        <f t="shared" si="12"/>
        <v>1266172802</v>
      </c>
      <c r="AC36" s="96">
        <f t="shared" si="13"/>
        <v>0.25277173984368317</v>
      </c>
      <c r="AD36" s="80">
        <f>SUM(AD31:AD35)</f>
        <v>794325143</v>
      </c>
      <c r="AE36" s="81">
        <f>SUM(AE31:AE35)</f>
        <v>75106610</v>
      </c>
      <c r="AF36" s="81">
        <f t="shared" si="14"/>
        <v>869431753</v>
      </c>
      <c r="AG36" s="81">
        <f>SUM(AG31:AG35)</f>
        <v>4821137685</v>
      </c>
      <c r="AH36" s="81">
        <f>SUM(AH31:AH35)</f>
        <v>4653862966</v>
      </c>
      <c r="AI36" s="82">
        <f>SUM(AI31:AI35)</f>
        <v>1647652135</v>
      </c>
      <c r="AJ36" s="116">
        <f t="shared" si="15"/>
        <v>0.34175587644516731</v>
      </c>
      <c r="AK36" s="117">
        <f t="shared" si="16"/>
        <v>-0.19370057444865374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25338686929</v>
      </c>
      <c r="E37" s="84">
        <f>SUM(E9,E11:E14,E16:E21,E23:E29,E31:E35)</f>
        <v>3324984063</v>
      </c>
      <c r="F37" s="85">
        <f t="shared" si="0"/>
        <v>28663670992</v>
      </c>
      <c r="G37" s="83">
        <f>SUM(G9,G11:G14,G16:G21,G23:G29,G31:G35)</f>
        <v>25338686929</v>
      </c>
      <c r="H37" s="84">
        <f>SUM(H9,H11:H14,H16:H21,H23:H29,H31:H35)</f>
        <v>3324984063</v>
      </c>
      <c r="I37" s="85">
        <f t="shared" si="1"/>
        <v>28663670992</v>
      </c>
      <c r="J37" s="83">
        <f>SUM(J9,J11:J14,J16:J21,J23:J29,J31:J35)</f>
        <v>5038136600</v>
      </c>
      <c r="K37" s="84">
        <f>SUM(K9,K11:K14,K16:K21,K23:K29,K31:K35)</f>
        <v>196459351</v>
      </c>
      <c r="L37" s="84">
        <f t="shared" si="2"/>
        <v>5234595951</v>
      </c>
      <c r="M37" s="97">
        <f t="shared" si="3"/>
        <v>0.18262126831071185</v>
      </c>
      <c r="N37" s="83">
        <f>SUM(N9,N11:N14,N16:N21,N23:N29,N31:N35)</f>
        <v>4736405968</v>
      </c>
      <c r="O37" s="84">
        <f>SUM(O9,O11:O14,O16:O21,O23:O29,O31:O35)</f>
        <v>477254538</v>
      </c>
      <c r="P37" s="84">
        <f t="shared" si="4"/>
        <v>5213660506</v>
      </c>
      <c r="Q37" s="97">
        <f t="shared" si="5"/>
        <v>0.18189088576460172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9774542568</v>
      </c>
      <c r="AA37" s="84">
        <f t="shared" si="11"/>
        <v>673713889</v>
      </c>
      <c r="AB37" s="84">
        <f t="shared" si="12"/>
        <v>10448256457</v>
      </c>
      <c r="AC37" s="97">
        <f t="shared" si="13"/>
        <v>0.36451215407531357</v>
      </c>
      <c r="AD37" s="83">
        <f>SUM(AD9,AD11:AD14,AD16:AD21,AD23:AD29,AD31:AD35)</f>
        <v>4537331213</v>
      </c>
      <c r="AE37" s="84">
        <f>SUM(AE9,AE11:AE14,AE16:AE21,AE23:AE29,AE31:AE35)</f>
        <v>553506918</v>
      </c>
      <c r="AF37" s="84">
        <f t="shared" si="14"/>
        <v>5090838131</v>
      </c>
      <c r="AG37" s="84">
        <f>SUM(AG9,AG11:AG14,AG16:AG21,AG23:AG29,AG31:AG35)</f>
        <v>26747768989</v>
      </c>
      <c r="AH37" s="84">
        <f>SUM(AH9,AH11:AH14,AH16:AH21,AH23:AH29,AH31:AH35)</f>
        <v>27825099371</v>
      </c>
      <c r="AI37" s="85">
        <f>SUM(AI9,AI11:AI14,AI16:AI21,AI23:AI29,AI31:AI35)</f>
        <v>9998792014</v>
      </c>
      <c r="AJ37" s="118">
        <f t="shared" si="15"/>
        <v>0.37381779460230852</v>
      </c>
      <c r="AK37" s="119">
        <f t="shared" si="16"/>
        <v>2.412615994448708E-2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54927661811</v>
      </c>
      <c r="E9" s="78">
        <v>2767670180</v>
      </c>
      <c r="F9" s="79">
        <f>$D9       +$E9</f>
        <v>57695331991</v>
      </c>
      <c r="G9" s="77">
        <v>54927661811</v>
      </c>
      <c r="H9" s="78">
        <v>2767670180</v>
      </c>
      <c r="I9" s="79">
        <f>$G9       +$H9</f>
        <v>57695331991</v>
      </c>
      <c r="J9" s="77">
        <v>12268055217</v>
      </c>
      <c r="K9" s="78">
        <v>217657645</v>
      </c>
      <c r="L9" s="78">
        <f>$J9       +$K9</f>
        <v>12485712862</v>
      </c>
      <c r="M9" s="95">
        <f>IF(($F9       =0),0,($L9       /$F9       ))</f>
        <v>0.21640767859603735</v>
      </c>
      <c r="N9" s="77">
        <v>12384137608</v>
      </c>
      <c r="O9" s="78">
        <v>486153631</v>
      </c>
      <c r="P9" s="78">
        <f>$N9       +$O9</f>
        <v>12870291239</v>
      </c>
      <c r="Q9" s="95">
        <f>IF(($F9       =0),0,($P9       /$F9       ))</f>
        <v>0.22307335437479864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24652192825</v>
      </c>
      <c r="AA9" s="78">
        <f>$K9       +$O9</f>
        <v>703811276</v>
      </c>
      <c r="AB9" s="78">
        <f>$Z9       +$AA9</f>
        <v>25356004101</v>
      </c>
      <c r="AC9" s="95">
        <f>IF(($F9       =0),0,($AB9       /$F9       ))</f>
        <v>0.43948103297083602</v>
      </c>
      <c r="AD9" s="77">
        <v>11472869620</v>
      </c>
      <c r="AE9" s="78">
        <v>637645390</v>
      </c>
      <c r="AF9" s="78">
        <f>$AD9       +$AE9</f>
        <v>12110515010</v>
      </c>
      <c r="AG9" s="78">
        <v>51292961065</v>
      </c>
      <c r="AH9" s="78">
        <v>53361793324</v>
      </c>
      <c r="AI9" s="79">
        <v>23738525774</v>
      </c>
      <c r="AJ9" s="114">
        <f>IF(($AG9       =0),0,($AI9       /$AG9       ))</f>
        <v>0.46280279557106907</v>
      </c>
      <c r="AK9" s="115">
        <f>IF(($AF9       =0),0,(($P9       /$AF9       )-1))</f>
        <v>6.2736904943565985E-2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73379686139</v>
      </c>
      <c r="E10" s="78">
        <v>7642206000</v>
      </c>
      <c r="F10" s="79">
        <f t="shared" ref="F10:F23" si="0">$D10      +$E10</f>
        <v>81021892139</v>
      </c>
      <c r="G10" s="77">
        <v>73379686139</v>
      </c>
      <c r="H10" s="78">
        <v>7642206000</v>
      </c>
      <c r="I10" s="79">
        <f t="shared" ref="I10:I23" si="1">$G10      +$H10</f>
        <v>81021892139</v>
      </c>
      <c r="J10" s="77">
        <v>24263227014</v>
      </c>
      <c r="K10" s="78">
        <v>924276495</v>
      </c>
      <c r="L10" s="78">
        <f t="shared" ref="L10:L23" si="2">$J10      +$K10</f>
        <v>25187503509</v>
      </c>
      <c r="M10" s="95">
        <f t="shared" ref="M10:M23" si="3">IF(($F10      =0),0,($L10      /$F10      ))</f>
        <v>0.31087281281691964</v>
      </c>
      <c r="N10" s="77">
        <v>18177354882</v>
      </c>
      <c r="O10" s="78">
        <v>1249695285</v>
      </c>
      <c r="P10" s="78">
        <f t="shared" ref="P10:P23" si="4">$N10      +$O10</f>
        <v>19427050167</v>
      </c>
      <c r="Q10" s="95">
        <f t="shared" ref="Q10:Q23" si="5">IF(($F10      =0),0,($P10      /$F10      ))</f>
        <v>0.23977532064631657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</f>
        <v>42440581896</v>
      </c>
      <c r="AA10" s="78">
        <f t="shared" ref="AA10:AA23" si="11">$K10      +$O10</f>
        <v>2173971780</v>
      </c>
      <c r="AB10" s="78">
        <f t="shared" ref="AB10:AB23" si="12">$Z10      +$AA10</f>
        <v>44614553676</v>
      </c>
      <c r="AC10" s="95">
        <f t="shared" ref="AC10:AC23" si="13">IF(($F10      =0),0,($AB10      /$F10      ))</f>
        <v>0.55064813346323616</v>
      </c>
      <c r="AD10" s="77">
        <v>17707212891</v>
      </c>
      <c r="AE10" s="78">
        <v>1289230038</v>
      </c>
      <c r="AF10" s="78">
        <f t="shared" ref="AF10:AF23" si="14">$AD10      +$AE10</f>
        <v>18996442929</v>
      </c>
      <c r="AG10" s="78">
        <v>77475204261</v>
      </c>
      <c r="AH10" s="78">
        <v>71745909653</v>
      </c>
      <c r="AI10" s="79">
        <v>39247144213</v>
      </c>
      <c r="AJ10" s="114">
        <f t="shared" ref="AJ10:AJ23" si="15">IF(($AG10      =0),0,($AI10      /$AG10      ))</f>
        <v>0.50657684077583642</v>
      </c>
      <c r="AK10" s="115">
        <f t="shared" ref="AK10:AK23" si="16">IF(($AF10      =0),0,(($P10      /$AF10      )-1))</f>
        <v>2.2667782574317341E-2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44617907375</v>
      </c>
      <c r="E11" s="78">
        <v>2228221908</v>
      </c>
      <c r="F11" s="79">
        <f t="shared" si="0"/>
        <v>46846129283</v>
      </c>
      <c r="G11" s="77">
        <v>44617907375</v>
      </c>
      <c r="H11" s="78">
        <v>2228221908</v>
      </c>
      <c r="I11" s="79">
        <f t="shared" si="1"/>
        <v>46846129283</v>
      </c>
      <c r="J11" s="77">
        <v>4182660839</v>
      </c>
      <c r="K11" s="78">
        <v>82151767</v>
      </c>
      <c r="L11" s="78">
        <f t="shared" si="2"/>
        <v>4264812606</v>
      </c>
      <c r="M11" s="95">
        <f t="shared" si="3"/>
        <v>9.1038740473861485E-2</v>
      </c>
      <c r="N11" s="77">
        <v>23827174635</v>
      </c>
      <c r="O11" s="78">
        <v>464467609</v>
      </c>
      <c r="P11" s="78">
        <f t="shared" si="4"/>
        <v>24291642244</v>
      </c>
      <c r="Q11" s="95">
        <f t="shared" si="5"/>
        <v>0.5185410751281686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28009835474</v>
      </c>
      <c r="AA11" s="78">
        <f t="shared" si="11"/>
        <v>546619376</v>
      </c>
      <c r="AB11" s="78">
        <f t="shared" si="12"/>
        <v>28556454850</v>
      </c>
      <c r="AC11" s="95">
        <f t="shared" si="13"/>
        <v>0.60957981560203001</v>
      </c>
      <c r="AD11" s="77">
        <v>3970064822</v>
      </c>
      <c r="AE11" s="78">
        <v>142218092</v>
      </c>
      <c r="AF11" s="78">
        <f t="shared" si="14"/>
        <v>4112282914</v>
      </c>
      <c r="AG11" s="78">
        <v>44942152461</v>
      </c>
      <c r="AH11" s="78">
        <v>44945527620</v>
      </c>
      <c r="AI11" s="79">
        <v>14882921244</v>
      </c>
      <c r="AJ11" s="114">
        <f t="shared" si="15"/>
        <v>0.3311572861783853</v>
      </c>
      <c r="AK11" s="115">
        <f t="shared" si="16"/>
        <v>4.9070941255769833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172925255325</v>
      </c>
      <c r="E12" s="81">
        <f>SUM(E9:E11)</f>
        <v>12638098088</v>
      </c>
      <c r="F12" s="82">
        <f t="shared" si="0"/>
        <v>185563353413</v>
      </c>
      <c r="G12" s="80">
        <f>SUM(G9:G11)</f>
        <v>172925255325</v>
      </c>
      <c r="H12" s="81">
        <f>SUM(H9:H11)</f>
        <v>12638098088</v>
      </c>
      <c r="I12" s="82">
        <f t="shared" si="1"/>
        <v>185563353413</v>
      </c>
      <c r="J12" s="80">
        <f>SUM(J9:J11)</f>
        <v>40713943070</v>
      </c>
      <c r="K12" s="81">
        <f>SUM(K9:K11)</f>
        <v>1224085907</v>
      </c>
      <c r="L12" s="81">
        <f t="shared" si="2"/>
        <v>41938028977</v>
      </c>
      <c r="M12" s="96">
        <f t="shared" si="3"/>
        <v>0.22600383214491934</v>
      </c>
      <c r="N12" s="80">
        <f>SUM(N9:N11)</f>
        <v>54388667125</v>
      </c>
      <c r="O12" s="81">
        <f>SUM(O9:O11)</f>
        <v>2200316525</v>
      </c>
      <c r="P12" s="81">
        <f t="shared" si="4"/>
        <v>56588983650</v>
      </c>
      <c r="Q12" s="96">
        <f t="shared" si="5"/>
        <v>0.30495775490784782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95102610195</v>
      </c>
      <c r="AA12" s="81">
        <f t="shared" si="11"/>
        <v>3424402432</v>
      </c>
      <c r="AB12" s="81">
        <f t="shared" si="12"/>
        <v>98527012627</v>
      </c>
      <c r="AC12" s="96">
        <f t="shared" si="13"/>
        <v>0.53096158705276719</v>
      </c>
      <c r="AD12" s="80">
        <f>SUM(AD9:AD11)</f>
        <v>33150147333</v>
      </c>
      <c r="AE12" s="81">
        <f>SUM(AE9:AE11)</f>
        <v>2069093520</v>
      </c>
      <c r="AF12" s="81">
        <f t="shared" si="14"/>
        <v>35219240853</v>
      </c>
      <c r="AG12" s="81">
        <f>SUM(AG9:AG11)</f>
        <v>173710317787</v>
      </c>
      <c r="AH12" s="81">
        <f>SUM(AH9:AH11)</f>
        <v>170053230597</v>
      </c>
      <c r="AI12" s="82">
        <f>SUM(AI9:AI11)</f>
        <v>77868591231</v>
      </c>
      <c r="AJ12" s="116">
        <f t="shared" si="15"/>
        <v>0.44826693211442314</v>
      </c>
      <c r="AK12" s="117">
        <f t="shared" si="16"/>
        <v>0.60676329981654642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7634264607</v>
      </c>
      <c r="E13" s="78">
        <v>539962860</v>
      </c>
      <c r="F13" s="79">
        <f t="shared" si="0"/>
        <v>8174227467</v>
      </c>
      <c r="G13" s="77">
        <v>7634264607</v>
      </c>
      <c r="H13" s="78">
        <v>539962860</v>
      </c>
      <c r="I13" s="79">
        <f t="shared" si="1"/>
        <v>8174227467</v>
      </c>
      <c r="J13" s="77">
        <v>2033612951</v>
      </c>
      <c r="K13" s="78">
        <v>5857634</v>
      </c>
      <c r="L13" s="78">
        <f t="shared" si="2"/>
        <v>2039470585</v>
      </c>
      <c r="M13" s="95">
        <f t="shared" si="3"/>
        <v>0.24950010178130022</v>
      </c>
      <c r="N13" s="77">
        <v>1866592654</v>
      </c>
      <c r="O13" s="78">
        <v>31780599</v>
      </c>
      <c r="P13" s="78">
        <f t="shared" si="4"/>
        <v>1898373253</v>
      </c>
      <c r="Q13" s="95">
        <f t="shared" si="5"/>
        <v>0.2322388581262122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3900205605</v>
      </c>
      <c r="AA13" s="78">
        <f t="shared" si="11"/>
        <v>37638233</v>
      </c>
      <c r="AB13" s="78">
        <f t="shared" si="12"/>
        <v>3937843838</v>
      </c>
      <c r="AC13" s="95">
        <f t="shared" si="13"/>
        <v>0.48173895990751242</v>
      </c>
      <c r="AD13" s="77">
        <v>1662416772</v>
      </c>
      <c r="AE13" s="78">
        <v>62921773</v>
      </c>
      <c r="AF13" s="78">
        <f t="shared" si="14"/>
        <v>1725338545</v>
      </c>
      <c r="AG13" s="78">
        <v>7239097807</v>
      </c>
      <c r="AH13" s="78">
        <v>7317699841</v>
      </c>
      <c r="AI13" s="79">
        <v>3327250766</v>
      </c>
      <c r="AJ13" s="114">
        <f t="shared" si="15"/>
        <v>0.45962229751650047</v>
      </c>
      <c r="AK13" s="115">
        <f t="shared" si="16"/>
        <v>0.10029029288278024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1801034820</v>
      </c>
      <c r="E14" s="78">
        <v>259622261</v>
      </c>
      <c r="F14" s="79">
        <f t="shared" si="0"/>
        <v>2060657081</v>
      </c>
      <c r="G14" s="77">
        <v>1801034820</v>
      </c>
      <c r="H14" s="78">
        <v>259622261</v>
      </c>
      <c r="I14" s="79">
        <f t="shared" si="1"/>
        <v>2060657081</v>
      </c>
      <c r="J14" s="77">
        <v>332163352</v>
      </c>
      <c r="K14" s="78">
        <v>27769463</v>
      </c>
      <c r="L14" s="78">
        <f t="shared" si="2"/>
        <v>359932815</v>
      </c>
      <c r="M14" s="95">
        <f t="shared" si="3"/>
        <v>0.17466895308234937</v>
      </c>
      <c r="N14" s="77">
        <v>367235934</v>
      </c>
      <c r="O14" s="78">
        <v>54197270</v>
      </c>
      <c r="P14" s="78">
        <f t="shared" si="4"/>
        <v>421433204</v>
      </c>
      <c r="Q14" s="95">
        <f t="shared" si="5"/>
        <v>0.20451399113698529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699399286</v>
      </c>
      <c r="AA14" s="78">
        <f t="shared" si="11"/>
        <v>81966733</v>
      </c>
      <c r="AB14" s="78">
        <f t="shared" si="12"/>
        <v>781366019</v>
      </c>
      <c r="AC14" s="95">
        <f t="shared" si="13"/>
        <v>0.37918294421933468</v>
      </c>
      <c r="AD14" s="77">
        <v>342627571</v>
      </c>
      <c r="AE14" s="78">
        <v>53091482</v>
      </c>
      <c r="AF14" s="78">
        <f t="shared" si="14"/>
        <v>395719053</v>
      </c>
      <c r="AG14" s="78">
        <v>1731065878</v>
      </c>
      <c r="AH14" s="78">
        <v>1783917089</v>
      </c>
      <c r="AI14" s="79">
        <v>780312824</v>
      </c>
      <c r="AJ14" s="114">
        <f t="shared" si="15"/>
        <v>0.45077014914160302</v>
      </c>
      <c r="AK14" s="115">
        <f t="shared" si="16"/>
        <v>6.4980826182256202E-2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1327781349</v>
      </c>
      <c r="E15" s="78">
        <v>89514197</v>
      </c>
      <c r="F15" s="79">
        <f t="shared" si="0"/>
        <v>1417295546</v>
      </c>
      <c r="G15" s="77">
        <v>1327781349</v>
      </c>
      <c r="H15" s="78">
        <v>89514197</v>
      </c>
      <c r="I15" s="79">
        <f t="shared" si="1"/>
        <v>1417295546</v>
      </c>
      <c r="J15" s="77">
        <v>230123244</v>
      </c>
      <c r="K15" s="78">
        <v>0</v>
      </c>
      <c r="L15" s="78">
        <f t="shared" si="2"/>
        <v>230123244</v>
      </c>
      <c r="M15" s="95">
        <f t="shared" si="3"/>
        <v>0.16236785944150564</v>
      </c>
      <c r="N15" s="77">
        <v>284618928</v>
      </c>
      <c r="O15" s="78">
        <v>29204287</v>
      </c>
      <c r="P15" s="78">
        <f t="shared" si="4"/>
        <v>313823215</v>
      </c>
      <c r="Q15" s="95">
        <f t="shared" si="5"/>
        <v>0.22142397602652172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514742172</v>
      </c>
      <c r="AA15" s="78">
        <f t="shared" si="11"/>
        <v>29204287</v>
      </c>
      <c r="AB15" s="78">
        <f t="shared" si="12"/>
        <v>543946459</v>
      </c>
      <c r="AC15" s="95">
        <f t="shared" si="13"/>
        <v>0.38379183546802736</v>
      </c>
      <c r="AD15" s="77">
        <v>157778389</v>
      </c>
      <c r="AE15" s="78">
        <v>13802619</v>
      </c>
      <c r="AF15" s="78">
        <f t="shared" si="14"/>
        <v>171581008</v>
      </c>
      <c r="AG15" s="78">
        <v>1245142975</v>
      </c>
      <c r="AH15" s="78">
        <v>1315567360</v>
      </c>
      <c r="AI15" s="79">
        <v>431220403</v>
      </c>
      <c r="AJ15" s="114">
        <f t="shared" si="15"/>
        <v>0.34632199808218811</v>
      </c>
      <c r="AK15" s="115">
        <f t="shared" si="16"/>
        <v>0.82900904160674949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423071989</v>
      </c>
      <c r="E16" s="78">
        <v>2287000</v>
      </c>
      <c r="F16" s="79">
        <f t="shared" si="0"/>
        <v>425358989</v>
      </c>
      <c r="G16" s="77">
        <v>423071989</v>
      </c>
      <c r="H16" s="78">
        <v>2287000</v>
      </c>
      <c r="I16" s="79">
        <f t="shared" si="1"/>
        <v>425358989</v>
      </c>
      <c r="J16" s="77">
        <v>101031627</v>
      </c>
      <c r="K16" s="78">
        <v>318786</v>
      </c>
      <c r="L16" s="78">
        <f t="shared" si="2"/>
        <v>101350413</v>
      </c>
      <c r="M16" s="95">
        <f t="shared" si="3"/>
        <v>0.23827029784481643</v>
      </c>
      <c r="N16" s="77">
        <v>103741576</v>
      </c>
      <c r="O16" s="78">
        <v>92161</v>
      </c>
      <c r="P16" s="78">
        <f t="shared" si="4"/>
        <v>103833737</v>
      </c>
      <c r="Q16" s="95">
        <f t="shared" si="5"/>
        <v>0.24410848174176003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204773203</v>
      </c>
      <c r="AA16" s="78">
        <f t="shared" si="11"/>
        <v>410947</v>
      </c>
      <c r="AB16" s="78">
        <f t="shared" si="12"/>
        <v>205184150</v>
      </c>
      <c r="AC16" s="95">
        <f t="shared" si="13"/>
        <v>0.48237877958657643</v>
      </c>
      <c r="AD16" s="77">
        <v>92108104</v>
      </c>
      <c r="AE16" s="78">
        <v>51546</v>
      </c>
      <c r="AF16" s="78">
        <f t="shared" si="14"/>
        <v>92159650</v>
      </c>
      <c r="AG16" s="78">
        <v>414908391</v>
      </c>
      <c r="AH16" s="78">
        <v>413969833</v>
      </c>
      <c r="AI16" s="79">
        <v>183993201</v>
      </c>
      <c r="AJ16" s="114">
        <f t="shared" si="15"/>
        <v>0.44345500113059899</v>
      </c>
      <c r="AK16" s="115">
        <f t="shared" si="16"/>
        <v>0.12667243202421008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11186152765</v>
      </c>
      <c r="E17" s="81">
        <f>SUM(E13:E16)</f>
        <v>891386318</v>
      </c>
      <c r="F17" s="82">
        <f t="shared" si="0"/>
        <v>12077539083</v>
      </c>
      <c r="G17" s="80">
        <f>SUM(G13:G16)</f>
        <v>11186152765</v>
      </c>
      <c r="H17" s="81">
        <f>SUM(H13:H16)</f>
        <v>891386318</v>
      </c>
      <c r="I17" s="82">
        <f t="shared" si="1"/>
        <v>12077539083</v>
      </c>
      <c r="J17" s="80">
        <f>SUM(J13:J16)</f>
        <v>2696931174</v>
      </c>
      <c r="K17" s="81">
        <f>SUM(K13:K16)</f>
        <v>33945883</v>
      </c>
      <c r="L17" s="81">
        <f t="shared" si="2"/>
        <v>2730877057</v>
      </c>
      <c r="M17" s="96">
        <f t="shared" si="3"/>
        <v>0.22611204469989293</v>
      </c>
      <c r="N17" s="80">
        <f>SUM(N13:N16)</f>
        <v>2622189092</v>
      </c>
      <c r="O17" s="81">
        <f>SUM(O13:O16)</f>
        <v>115274317</v>
      </c>
      <c r="P17" s="81">
        <f t="shared" si="4"/>
        <v>2737463409</v>
      </c>
      <c r="Q17" s="96">
        <f t="shared" si="5"/>
        <v>0.22665738360997528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5319120266</v>
      </c>
      <c r="AA17" s="81">
        <f t="shared" si="11"/>
        <v>149220200</v>
      </c>
      <c r="AB17" s="81">
        <f t="shared" si="12"/>
        <v>5468340466</v>
      </c>
      <c r="AC17" s="96">
        <f t="shared" si="13"/>
        <v>0.45276942830986822</v>
      </c>
      <c r="AD17" s="80">
        <f>SUM(AD13:AD16)</f>
        <v>2254930836</v>
      </c>
      <c r="AE17" s="81">
        <f>SUM(AE13:AE16)</f>
        <v>129867420</v>
      </c>
      <c r="AF17" s="81">
        <f t="shared" si="14"/>
        <v>2384798256</v>
      </c>
      <c r="AG17" s="81">
        <f>SUM(AG13:AG16)</f>
        <v>10630215051</v>
      </c>
      <c r="AH17" s="81">
        <f>SUM(AH13:AH16)</f>
        <v>10831154123</v>
      </c>
      <c r="AI17" s="82">
        <f>SUM(AI13:AI16)</f>
        <v>4722777194</v>
      </c>
      <c r="AJ17" s="116">
        <f t="shared" si="15"/>
        <v>0.44427861255316009</v>
      </c>
      <c r="AK17" s="117">
        <f t="shared" si="16"/>
        <v>0.14788049769523148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4066602774</v>
      </c>
      <c r="E18" s="78">
        <v>450885244</v>
      </c>
      <c r="F18" s="79">
        <f t="shared" si="0"/>
        <v>4517488018</v>
      </c>
      <c r="G18" s="77">
        <v>4066602774</v>
      </c>
      <c r="H18" s="78">
        <v>450885244</v>
      </c>
      <c r="I18" s="79">
        <f t="shared" si="1"/>
        <v>4517488018</v>
      </c>
      <c r="J18" s="77">
        <v>908108672</v>
      </c>
      <c r="K18" s="78">
        <v>53722838</v>
      </c>
      <c r="L18" s="78">
        <f t="shared" si="2"/>
        <v>961831510</v>
      </c>
      <c r="M18" s="95">
        <f t="shared" si="3"/>
        <v>0.21291290783009664</v>
      </c>
      <c r="N18" s="77">
        <v>793041835</v>
      </c>
      <c r="O18" s="78">
        <v>128005156</v>
      </c>
      <c r="P18" s="78">
        <f t="shared" si="4"/>
        <v>921046991</v>
      </c>
      <c r="Q18" s="95">
        <f t="shared" si="5"/>
        <v>0.20388476678412298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1701150507</v>
      </c>
      <c r="AA18" s="78">
        <f t="shared" si="11"/>
        <v>181727994</v>
      </c>
      <c r="AB18" s="78">
        <f t="shared" si="12"/>
        <v>1882878501</v>
      </c>
      <c r="AC18" s="95">
        <f t="shared" si="13"/>
        <v>0.41679767461421963</v>
      </c>
      <c r="AD18" s="77">
        <v>710884886</v>
      </c>
      <c r="AE18" s="78">
        <v>28219208</v>
      </c>
      <c r="AF18" s="78">
        <f t="shared" si="14"/>
        <v>739104094</v>
      </c>
      <c r="AG18" s="78">
        <v>4024406696</v>
      </c>
      <c r="AH18" s="78">
        <v>4075125060</v>
      </c>
      <c r="AI18" s="79">
        <v>1569636330</v>
      </c>
      <c r="AJ18" s="114">
        <f t="shared" si="15"/>
        <v>0.39002925115896386</v>
      </c>
      <c r="AK18" s="115">
        <f t="shared" si="16"/>
        <v>0.24616680989457485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2249266128</v>
      </c>
      <c r="E19" s="78">
        <v>193935800</v>
      </c>
      <c r="F19" s="79">
        <f t="shared" si="0"/>
        <v>2443201928</v>
      </c>
      <c r="G19" s="77">
        <v>2249266128</v>
      </c>
      <c r="H19" s="78">
        <v>193935800</v>
      </c>
      <c r="I19" s="79">
        <f t="shared" si="1"/>
        <v>2443201928</v>
      </c>
      <c r="J19" s="77">
        <v>418609667</v>
      </c>
      <c r="K19" s="78">
        <v>8602012</v>
      </c>
      <c r="L19" s="78">
        <f t="shared" si="2"/>
        <v>427211679</v>
      </c>
      <c r="M19" s="95">
        <f t="shared" si="3"/>
        <v>0.17485729448065498</v>
      </c>
      <c r="N19" s="77">
        <v>264454217</v>
      </c>
      <c r="O19" s="78">
        <v>27935459</v>
      </c>
      <c r="P19" s="78">
        <f t="shared" si="4"/>
        <v>292389676</v>
      </c>
      <c r="Q19" s="95">
        <f t="shared" si="5"/>
        <v>0.11967478932015643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683063884</v>
      </c>
      <c r="AA19" s="78">
        <f t="shared" si="11"/>
        <v>36537471</v>
      </c>
      <c r="AB19" s="78">
        <f t="shared" si="12"/>
        <v>719601355</v>
      </c>
      <c r="AC19" s="95">
        <f t="shared" si="13"/>
        <v>0.29453208380081142</v>
      </c>
      <c r="AD19" s="77">
        <v>330227047</v>
      </c>
      <c r="AE19" s="78">
        <v>-15199823</v>
      </c>
      <c r="AF19" s="78">
        <f t="shared" si="14"/>
        <v>315027224</v>
      </c>
      <c r="AG19" s="78">
        <v>2225507312</v>
      </c>
      <c r="AH19" s="78">
        <v>2312710449</v>
      </c>
      <c r="AI19" s="79">
        <v>667228032</v>
      </c>
      <c r="AJ19" s="114">
        <f t="shared" si="15"/>
        <v>0.29980940902880304</v>
      </c>
      <c r="AK19" s="115">
        <f t="shared" si="16"/>
        <v>-7.1859021301600268E-2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2726620808</v>
      </c>
      <c r="E20" s="78">
        <v>245658000</v>
      </c>
      <c r="F20" s="79">
        <f t="shared" si="0"/>
        <v>2972278808</v>
      </c>
      <c r="G20" s="77">
        <v>2726620808</v>
      </c>
      <c r="H20" s="78">
        <v>245658000</v>
      </c>
      <c r="I20" s="79">
        <f t="shared" si="1"/>
        <v>2972278808</v>
      </c>
      <c r="J20" s="77">
        <v>695763106</v>
      </c>
      <c r="K20" s="78">
        <v>76301271</v>
      </c>
      <c r="L20" s="78">
        <f t="shared" si="2"/>
        <v>772064377</v>
      </c>
      <c r="M20" s="95">
        <f t="shared" si="3"/>
        <v>0.2597550320387037</v>
      </c>
      <c r="N20" s="77">
        <v>788931855</v>
      </c>
      <c r="O20" s="78">
        <v>65788053</v>
      </c>
      <c r="P20" s="78">
        <f t="shared" si="4"/>
        <v>854719908</v>
      </c>
      <c r="Q20" s="95">
        <f t="shared" si="5"/>
        <v>0.28756384014160763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1484694961</v>
      </c>
      <c r="AA20" s="78">
        <f t="shared" si="11"/>
        <v>142089324</v>
      </c>
      <c r="AB20" s="78">
        <f t="shared" si="12"/>
        <v>1626784285</v>
      </c>
      <c r="AC20" s="95">
        <f t="shared" si="13"/>
        <v>0.54731887218031128</v>
      </c>
      <c r="AD20" s="77">
        <v>437038846</v>
      </c>
      <c r="AE20" s="78">
        <v>54941933</v>
      </c>
      <c r="AF20" s="78">
        <f t="shared" si="14"/>
        <v>491980779</v>
      </c>
      <c r="AG20" s="78">
        <v>2606783629</v>
      </c>
      <c r="AH20" s="78">
        <v>2948000311</v>
      </c>
      <c r="AI20" s="79">
        <v>1179070679</v>
      </c>
      <c r="AJ20" s="114">
        <f t="shared" si="15"/>
        <v>0.45230860969167153</v>
      </c>
      <c r="AK20" s="115">
        <f t="shared" si="16"/>
        <v>0.73730345672711728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372141340</v>
      </c>
      <c r="E21" s="78">
        <v>3450000</v>
      </c>
      <c r="F21" s="79">
        <f t="shared" si="0"/>
        <v>375591340</v>
      </c>
      <c r="G21" s="77">
        <v>372141340</v>
      </c>
      <c r="H21" s="78">
        <v>3450000</v>
      </c>
      <c r="I21" s="79">
        <f t="shared" si="1"/>
        <v>375591340</v>
      </c>
      <c r="J21" s="77">
        <v>68499953</v>
      </c>
      <c r="K21" s="78">
        <v>689350</v>
      </c>
      <c r="L21" s="78">
        <f t="shared" si="2"/>
        <v>69189303</v>
      </c>
      <c r="M21" s="95">
        <f t="shared" si="3"/>
        <v>0.18421431921193923</v>
      </c>
      <c r="N21" s="77">
        <v>100143463</v>
      </c>
      <c r="O21" s="78">
        <v>41245</v>
      </c>
      <c r="P21" s="78">
        <f t="shared" si="4"/>
        <v>100184708</v>
      </c>
      <c r="Q21" s="95">
        <f t="shared" si="5"/>
        <v>0.26673859945759132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168643416</v>
      </c>
      <c r="AA21" s="78">
        <f t="shared" si="11"/>
        <v>730595</v>
      </c>
      <c r="AB21" s="78">
        <f t="shared" si="12"/>
        <v>169374011</v>
      </c>
      <c r="AC21" s="95">
        <f t="shared" si="13"/>
        <v>0.45095291866953058</v>
      </c>
      <c r="AD21" s="77">
        <v>80332634</v>
      </c>
      <c r="AE21" s="78">
        <v>78450</v>
      </c>
      <c r="AF21" s="78">
        <f t="shared" si="14"/>
        <v>80411084</v>
      </c>
      <c r="AG21" s="78">
        <v>315508055</v>
      </c>
      <c r="AH21" s="78">
        <v>330894200</v>
      </c>
      <c r="AI21" s="79">
        <v>151321824</v>
      </c>
      <c r="AJ21" s="114">
        <f t="shared" si="15"/>
        <v>0.47961318768866296</v>
      </c>
      <c r="AK21" s="115">
        <f t="shared" si="16"/>
        <v>0.24590669614651639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9414631050</v>
      </c>
      <c r="E22" s="81">
        <f>SUM(E18:E21)</f>
        <v>893929044</v>
      </c>
      <c r="F22" s="82">
        <f t="shared" si="0"/>
        <v>10308560094</v>
      </c>
      <c r="G22" s="80">
        <f>SUM(G18:G21)</f>
        <v>9414631050</v>
      </c>
      <c r="H22" s="81">
        <f>SUM(H18:H21)</f>
        <v>893929044</v>
      </c>
      <c r="I22" s="82">
        <f t="shared" si="1"/>
        <v>10308560094</v>
      </c>
      <c r="J22" s="80">
        <f>SUM(J18:J21)</f>
        <v>2090981398</v>
      </c>
      <c r="K22" s="81">
        <f>SUM(K18:K21)</f>
        <v>139315471</v>
      </c>
      <c r="L22" s="81">
        <f t="shared" si="2"/>
        <v>2230296869</v>
      </c>
      <c r="M22" s="96">
        <f t="shared" si="3"/>
        <v>0.21635386985793711</v>
      </c>
      <c r="N22" s="80">
        <f>SUM(N18:N21)</f>
        <v>1946571370</v>
      </c>
      <c r="O22" s="81">
        <f>SUM(O18:O21)</f>
        <v>221769913</v>
      </c>
      <c r="P22" s="81">
        <f t="shared" si="4"/>
        <v>2168341283</v>
      </c>
      <c r="Q22" s="96">
        <f t="shared" si="5"/>
        <v>0.21034375928623267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4037552768</v>
      </c>
      <c r="AA22" s="81">
        <f t="shared" si="11"/>
        <v>361085384</v>
      </c>
      <c r="AB22" s="81">
        <f t="shared" si="12"/>
        <v>4398638152</v>
      </c>
      <c r="AC22" s="96">
        <f t="shared" si="13"/>
        <v>0.42669762914416981</v>
      </c>
      <c r="AD22" s="80">
        <f>SUM(AD18:AD21)</f>
        <v>1558483413</v>
      </c>
      <c r="AE22" s="81">
        <f>SUM(AE18:AE21)</f>
        <v>68039768</v>
      </c>
      <c r="AF22" s="81">
        <f t="shared" si="14"/>
        <v>1626523181</v>
      </c>
      <c r="AG22" s="81">
        <f>SUM(AG18:AG21)</f>
        <v>9172205692</v>
      </c>
      <c r="AH22" s="81">
        <f>SUM(AH18:AH21)</f>
        <v>9666730020</v>
      </c>
      <c r="AI22" s="82">
        <f>SUM(AI18:AI21)</f>
        <v>3567256865</v>
      </c>
      <c r="AJ22" s="116">
        <f t="shared" si="15"/>
        <v>0.38892028643790255</v>
      </c>
      <c r="AK22" s="117">
        <f t="shared" si="16"/>
        <v>0.33311428224889217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193526039140</v>
      </c>
      <c r="E23" s="84">
        <f>SUM(E9:E11,E13:E16,E18:E21)</f>
        <v>14423413450</v>
      </c>
      <c r="F23" s="85">
        <f t="shared" si="0"/>
        <v>207949452590</v>
      </c>
      <c r="G23" s="83">
        <f>SUM(G9:G11,G13:G16,G18:G21)</f>
        <v>193526039140</v>
      </c>
      <c r="H23" s="84">
        <f>SUM(H9:H11,H13:H16,H18:H21)</f>
        <v>14423413450</v>
      </c>
      <c r="I23" s="85">
        <f t="shared" si="1"/>
        <v>207949452590</v>
      </c>
      <c r="J23" s="83">
        <f>SUM(J9:J11,J13:J16,J18:J21)</f>
        <v>45501855642</v>
      </c>
      <c r="K23" s="84">
        <f>SUM(K9:K11,K13:K16,K18:K21)</f>
        <v>1397347261</v>
      </c>
      <c r="L23" s="84">
        <f t="shared" si="2"/>
        <v>46899202903</v>
      </c>
      <c r="M23" s="97">
        <f t="shared" si="3"/>
        <v>0.22553174494509498</v>
      </c>
      <c r="N23" s="83">
        <f>SUM(N9:N11,N13:N16,N18:N21)</f>
        <v>58957427587</v>
      </c>
      <c r="O23" s="84">
        <f>SUM(O9:O11,O13:O16,O18:O21)</f>
        <v>2537360755</v>
      </c>
      <c r="P23" s="84">
        <f t="shared" si="4"/>
        <v>61494788342</v>
      </c>
      <c r="Q23" s="97">
        <f t="shared" si="5"/>
        <v>0.29571988565531426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104459283229</v>
      </c>
      <c r="AA23" s="84">
        <f t="shared" si="11"/>
        <v>3934708016</v>
      </c>
      <c r="AB23" s="84">
        <f t="shared" si="12"/>
        <v>108393991245</v>
      </c>
      <c r="AC23" s="97">
        <f t="shared" si="13"/>
        <v>0.52125163060040924</v>
      </c>
      <c r="AD23" s="83">
        <f>SUM(AD9:AD11,AD13:AD16,AD18:AD21)</f>
        <v>36963561582</v>
      </c>
      <c r="AE23" s="84">
        <f>SUM(AE9:AE11,AE13:AE16,AE18:AE21)</f>
        <v>2267000708</v>
      </c>
      <c r="AF23" s="84">
        <f t="shared" si="14"/>
        <v>39230562290</v>
      </c>
      <c r="AG23" s="84">
        <f>SUM(AG9:AG11,AG13:AG16,AG18:AG21)</f>
        <v>193512738530</v>
      </c>
      <c r="AH23" s="84">
        <f>SUM(AH9:AH11,AH13:AH16,AH18:AH21)</f>
        <v>190551114740</v>
      </c>
      <c r="AI23" s="85">
        <f>SUM(AI9:AI11,AI13:AI16,AI18:AI21)</f>
        <v>86158625290</v>
      </c>
      <c r="AJ23" s="118">
        <f t="shared" si="15"/>
        <v>0.4452349025934691</v>
      </c>
      <c r="AK23" s="119">
        <f t="shared" si="16"/>
        <v>0.56752248125883287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52289468580</v>
      </c>
      <c r="E9" s="78">
        <v>8143224000</v>
      </c>
      <c r="F9" s="79">
        <f>$D9       +$E9</f>
        <v>60432692580</v>
      </c>
      <c r="G9" s="77">
        <v>52289468580</v>
      </c>
      <c r="H9" s="78">
        <v>8143224000</v>
      </c>
      <c r="I9" s="79">
        <f>$G9       +$H9</f>
        <v>60432692580</v>
      </c>
      <c r="J9" s="77">
        <v>12244282511</v>
      </c>
      <c r="K9" s="78">
        <v>520517151</v>
      </c>
      <c r="L9" s="78">
        <f>$J9       +$K9</f>
        <v>12764799662</v>
      </c>
      <c r="M9" s="95">
        <f>IF(($F9       =0),0,($L9       /$F9       ))</f>
        <v>0.2112234142985128</v>
      </c>
      <c r="N9" s="77">
        <v>12810014637</v>
      </c>
      <c r="O9" s="78">
        <v>1008864611</v>
      </c>
      <c r="P9" s="78">
        <f>$N9       +$O9</f>
        <v>13818879248</v>
      </c>
      <c r="Q9" s="95">
        <f>IF(($F9       =0),0,($P9       /$F9       ))</f>
        <v>0.22866562216645817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25054297148</v>
      </c>
      <c r="AA9" s="78">
        <f>$K9       +$O9</f>
        <v>1529381762</v>
      </c>
      <c r="AB9" s="78">
        <f>$Z9       +$AA9</f>
        <v>26583678910</v>
      </c>
      <c r="AC9" s="95">
        <f>IF(($F9       =0),0,($AB9       /$F9       ))</f>
        <v>0.43988903646497096</v>
      </c>
      <c r="AD9" s="77">
        <v>11351382115</v>
      </c>
      <c r="AE9" s="78">
        <v>990889448</v>
      </c>
      <c r="AF9" s="78">
        <f>$AD9       +$AE9</f>
        <v>12342271563</v>
      </c>
      <c r="AG9" s="78">
        <v>51406641320</v>
      </c>
      <c r="AH9" s="78">
        <v>52487648290</v>
      </c>
      <c r="AI9" s="79">
        <v>23519865939</v>
      </c>
      <c r="AJ9" s="114">
        <f>IF(($AG9       =0),0,($AI9       /$AG9       ))</f>
        <v>0.45752582419442145</v>
      </c>
      <c r="AK9" s="115">
        <f>IF(($AF9       =0),0,(($P9       /$AF9       )-1))</f>
        <v>0.11963824304649195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52289468580</v>
      </c>
      <c r="E10" s="81">
        <f>E9</f>
        <v>8143224000</v>
      </c>
      <c r="F10" s="82">
        <f t="shared" ref="F10:F41" si="0">$D10      +$E10</f>
        <v>60432692580</v>
      </c>
      <c r="G10" s="80">
        <f>G9</f>
        <v>52289468580</v>
      </c>
      <c r="H10" s="81">
        <f>H9</f>
        <v>8143224000</v>
      </c>
      <c r="I10" s="82">
        <f t="shared" ref="I10:I41" si="1">$G10      +$H10</f>
        <v>60432692580</v>
      </c>
      <c r="J10" s="80">
        <f>J9</f>
        <v>12244282511</v>
      </c>
      <c r="K10" s="81">
        <f>K9</f>
        <v>520517151</v>
      </c>
      <c r="L10" s="81">
        <f t="shared" ref="L10:L41" si="2">$J10      +$K10</f>
        <v>12764799662</v>
      </c>
      <c r="M10" s="96">
        <f t="shared" ref="M10:M41" si="3">IF(($F10      =0),0,($L10      /$F10      ))</f>
        <v>0.2112234142985128</v>
      </c>
      <c r="N10" s="80">
        <f>N9</f>
        <v>12810014637</v>
      </c>
      <c r="O10" s="81">
        <f>O9</f>
        <v>1008864611</v>
      </c>
      <c r="P10" s="81">
        <f t="shared" ref="P10:P41" si="4">$N10      +$O10</f>
        <v>13818879248</v>
      </c>
      <c r="Q10" s="96">
        <f t="shared" ref="Q10:Q41" si="5">IF(($F10      =0),0,($P10      /$F10      ))</f>
        <v>0.22866562216645817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</f>
        <v>25054297148</v>
      </c>
      <c r="AA10" s="81">
        <f t="shared" ref="AA10:AA41" si="11">$K10      +$O10</f>
        <v>1529381762</v>
      </c>
      <c r="AB10" s="81">
        <f t="shared" ref="AB10:AB41" si="12">$Z10      +$AA10</f>
        <v>26583678910</v>
      </c>
      <c r="AC10" s="96">
        <f t="shared" ref="AC10:AC41" si="13">IF(($F10      =0),0,($AB10      /$F10      ))</f>
        <v>0.43988903646497096</v>
      </c>
      <c r="AD10" s="80">
        <f>AD9</f>
        <v>11351382115</v>
      </c>
      <c r="AE10" s="81">
        <f>AE9</f>
        <v>990889448</v>
      </c>
      <c r="AF10" s="81">
        <f t="shared" ref="AF10:AF41" si="14">$AD10      +$AE10</f>
        <v>12342271563</v>
      </c>
      <c r="AG10" s="81">
        <f>AG9</f>
        <v>51406641320</v>
      </c>
      <c r="AH10" s="81">
        <f>AH9</f>
        <v>52487648290</v>
      </c>
      <c r="AI10" s="82">
        <f>AI9</f>
        <v>23519865939</v>
      </c>
      <c r="AJ10" s="116">
        <f t="shared" ref="AJ10:AJ41" si="15">IF(($AG10      =0),0,($AI10      /$AG10      ))</f>
        <v>0.45752582419442145</v>
      </c>
      <c r="AK10" s="117">
        <f t="shared" ref="AK10:AK41" si="16">IF(($AF10      =0),0,(($P10      /$AF10      )-1))</f>
        <v>0.11963824304649195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449028154</v>
      </c>
      <c r="E11" s="78">
        <v>54355578</v>
      </c>
      <c r="F11" s="79">
        <f t="shared" si="0"/>
        <v>503383732</v>
      </c>
      <c r="G11" s="77">
        <v>449028154</v>
      </c>
      <c r="H11" s="78">
        <v>54355578</v>
      </c>
      <c r="I11" s="79">
        <f t="shared" si="1"/>
        <v>503383732</v>
      </c>
      <c r="J11" s="77">
        <v>80131553</v>
      </c>
      <c r="K11" s="78">
        <v>13433375</v>
      </c>
      <c r="L11" s="78">
        <f t="shared" si="2"/>
        <v>93564928</v>
      </c>
      <c r="M11" s="95">
        <f t="shared" si="3"/>
        <v>0.18587197410662448</v>
      </c>
      <c r="N11" s="77">
        <v>98734364</v>
      </c>
      <c r="O11" s="78">
        <v>17766476</v>
      </c>
      <c r="P11" s="78">
        <f t="shared" si="4"/>
        <v>116500840</v>
      </c>
      <c r="Q11" s="95">
        <f t="shared" si="5"/>
        <v>0.23143544893103538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178865917</v>
      </c>
      <c r="AA11" s="78">
        <f t="shared" si="11"/>
        <v>31199851</v>
      </c>
      <c r="AB11" s="78">
        <f t="shared" si="12"/>
        <v>210065768</v>
      </c>
      <c r="AC11" s="95">
        <f t="shared" si="13"/>
        <v>0.41730742303765989</v>
      </c>
      <c r="AD11" s="77">
        <v>87658208</v>
      </c>
      <c r="AE11" s="78">
        <v>34541577</v>
      </c>
      <c r="AF11" s="78">
        <f t="shared" si="14"/>
        <v>122199785</v>
      </c>
      <c r="AG11" s="78">
        <v>466881212</v>
      </c>
      <c r="AH11" s="78">
        <v>491781897</v>
      </c>
      <c r="AI11" s="79">
        <v>203151339</v>
      </c>
      <c r="AJ11" s="114">
        <f t="shared" si="15"/>
        <v>0.43512425383268583</v>
      </c>
      <c r="AK11" s="115">
        <f t="shared" si="16"/>
        <v>-4.6636293181694266E-2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281526950</v>
      </c>
      <c r="E12" s="78">
        <v>94051025</v>
      </c>
      <c r="F12" s="79">
        <f t="shared" si="0"/>
        <v>375577975</v>
      </c>
      <c r="G12" s="77">
        <v>281526950</v>
      </c>
      <c r="H12" s="78">
        <v>94051025</v>
      </c>
      <c r="I12" s="79">
        <f t="shared" si="1"/>
        <v>375577975</v>
      </c>
      <c r="J12" s="77">
        <v>52244768</v>
      </c>
      <c r="K12" s="78">
        <v>10062066</v>
      </c>
      <c r="L12" s="78">
        <f t="shared" si="2"/>
        <v>62306834</v>
      </c>
      <c r="M12" s="95">
        <f t="shared" si="3"/>
        <v>0.16589586756252148</v>
      </c>
      <c r="N12" s="77">
        <v>82516542</v>
      </c>
      <c r="O12" s="78">
        <v>15010518</v>
      </c>
      <c r="P12" s="78">
        <f t="shared" si="4"/>
        <v>97527060</v>
      </c>
      <c r="Q12" s="95">
        <f t="shared" si="5"/>
        <v>0.25967193630031155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134761310</v>
      </c>
      <c r="AA12" s="78">
        <f t="shared" si="11"/>
        <v>25072584</v>
      </c>
      <c r="AB12" s="78">
        <f t="shared" si="12"/>
        <v>159833894</v>
      </c>
      <c r="AC12" s="95">
        <f t="shared" si="13"/>
        <v>0.42556780386283299</v>
      </c>
      <c r="AD12" s="77">
        <v>60301688</v>
      </c>
      <c r="AE12" s="78">
        <v>25156092</v>
      </c>
      <c r="AF12" s="78">
        <f t="shared" si="14"/>
        <v>85457780</v>
      </c>
      <c r="AG12" s="78">
        <v>338084142</v>
      </c>
      <c r="AH12" s="78">
        <v>382846985</v>
      </c>
      <c r="AI12" s="79">
        <v>175686376</v>
      </c>
      <c r="AJ12" s="114">
        <f t="shared" si="15"/>
        <v>0.51965281471261671</v>
      </c>
      <c r="AK12" s="115">
        <f t="shared" si="16"/>
        <v>0.14123090957897566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271496574</v>
      </c>
      <c r="E13" s="78">
        <v>47122332</v>
      </c>
      <c r="F13" s="79">
        <f t="shared" si="0"/>
        <v>318618906</v>
      </c>
      <c r="G13" s="77">
        <v>271496574</v>
      </c>
      <c r="H13" s="78">
        <v>47122332</v>
      </c>
      <c r="I13" s="79">
        <f t="shared" si="1"/>
        <v>318618906</v>
      </c>
      <c r="J13" s="77">
        <v>50598140</v>
      </c>
      <c r="K13" s="78">
        <v>3657346</v>
      </c>
      <c r="L13" s="78">
        <f t="shared" si="2"/>
        <v>54255486</v>
      </c>
      <c r="M13" s="95">
        <f t="shared" si="3"/>
        <v>0.17028332273540603</v>
      </c>
      <c r="N13" s="77">
        <v>72020671</v>
      </c>
      <c r="O13" s="78">
        <v>6578532</v>
      </c>
      <c r="P13" s="78">
        <f t="shared" si="4"/>
        <v>78599203</v>
      </c>
      <c r="Q13" s="95">
        <f t="shared" si="5"/>
        <v>0.24668719124909683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122618811</v>
      </c>
      <c r="AA13" s="78">
        <f t="shared" si="11"/>
        <v>10235878</v>
      </c>
      <c r="AB13" s="78">
        <f t="shared" si="12"/>
        <v>132854689</v>
      </c>
      <c r="AC13" s="95">
        <f t="shared" si="13"/>
        <v>0.41697051398450286</v>
      </c>
      <c r="AD13" s="77">
        <v>76214632</v>
      </c>
      <c r="AE13" s="78">
        <v>19183684</v>
      </c>
      <c r="AF13" s="78">
        <f t="shared" si="14"/>
        <v>95398316</v>
      </c>
      <c r="AG13" s="78">
        <v>309768156</v>
      </c>
      <c r="AH13" s="78">
        <v>320841077</v>
      </c>
      <c r="AI13" s="79">
        <v>155236402</v>
      </c>
      <c r="AJ13" s="114">
        <f t="shared" si="15"/>
        <v>0.50113737966016103</v>
      </c>
      <c r="AK13" s="115">
        <f t="shared" si="16"/>
        <v>-0.17609443965446936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1253190894</v>
      </c>
      <c r="E14" s="78">
        <v>150892800</v>
      </c>
      <c r="F14" s="79">
        <f t="shared" si="0"/>
        <v>1404083694</v>
      </c>
      <c r="G14" s="77">
        <v>1253190894</v>
      </c>
      <c r="H14" s="78">
        <v>150892800</v>
      </c>
      <c r="I14" s="79">
        <f t="shared" si="1"/>
        <v>1404083694</v>
      </c>
      <c r="J14" s="77">
        <v>285369287</v>
      </c>
      <c r="K14" s="78">
        <v>33350479</v>
      </c>
      <c r="L14" s="78">
        <f t="shared" si="2"/>
        <v>318719766</v>
      </c>
      <c r="M14" s="95">
        <f t="shared" si="3"/>
        <v>0.22699484892671931</v>
      </c>
      <c r="N14" s="77">
        <v>294350974</v>
      </c>
      <c r="O14" s="78">
        <v>36232801</v>
      </c>
      <c r="P14" s="78">
        <f t="shared" si="4"/>
        <v>330583775</v>
      </c>
      <c r="Q14" s="95">
        <f t="shared" si="5"/>
        <v>0.23544449409438123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579720261</v>
      </c>
      <c r="AA14" s="78">
        <f t="shared" si="11"/>
        <v>69583280</v>
      </c>
      <c r="AB14" s="78">
        <f t="shared" si="12"/>
        <v>649303541</v>
      </c>
      <c r="AC14" s="95">
        <f t="shared" si="13"/>
        <v>0.46243934302110057</v>
      </c>
      <c r="AD14" s="77">
        <v>260938500</v>
      </c>
      <c r="AE14" s="78">
        <v>47839354</v>
      </c>
      <c r="AF14" s="78">
        <f t="shared" si="14"/>
        <v>308777854</v>
      </c>
      <c r="AG14" s="78">
        <v>1343628918</v>
      </c>
      <c r="AH14" s="78">
        <v>1392758596</v>
      </c>
      <c r="AI14" s="79">
        <v>603481956</v>
      </c>
      <c r="AJ14" s="114">
        <f t="shared" si="15"/>
        <v>0.4491433221743148</v>
      </c>
      <c r="AK14" s="115">
        <f t="shared" si="16"/>
        <v>7.0620093758408053E-2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1109756833</v>
      </c>
      <c r="E15" s="78">
        <v>454992250</v>
      </c>
      <c r="F15" s="79">
        <f t="shared" si="0"/>
        <v>1564749083</v>
      </c>
      <c r="G15" s="77">
        <v>1109756833</v>
      </c>
      <c r="H15" s="78">
        <v>454992250</v>
      </c>
      <c r="I15" s="79">
        <f t="shared" si="1"/>
        <v>1564749083</v>
      </c>
      <c r="J15" s="77">
        <v>354185215</v>
      </c>
      <c r="K15" s="78">
        <v>83040073</v>
      </c>
      <c r="L15" s="78">
        <f t="shared" si="2"/>
        <v>437225288</v>
      </c>
      <c r="M15" s="95">
        <f t="shared" si="3"/>
        <v>0.27942198065502877</v>
      </c>
      <c r="N15" s="77">
        <v>373074522</v>
      </c>
      <c r="O15" s="78">
        <v>97343388</v>
      </c>
      <c r="P15" s="78">
        <f t="shared" si="4"/>
        <v>470417910</v>
      </c>
      <c r="Q15" s="95">
        <f t="shared" si="5"/>
        <v>0.30063472483274817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727259737</v>
      </c>
      <c r="AA15" s="78">
        <f t="shared" si="11"/>
        <v>180383461</v>
      </c>
      <c r="AB15" s="78">
        <f t="shared" si="12"/>
        <v>907643198</v>
      </c>
      <c r="AC15" s="95">
        <f t="shared" si="13"/>
        <v>0.58005670548777688</v>
      </c>
      <c r="AD15" s="77">
        <v>461518371</v>
      </c>
      <c r="AE15" s="78">
        <v>73542578</v>
      </c>
      <c r="AF15" s="78">
        <f t="shared" si="14"/>
        <v>535060949</v>
      </c>
      <c r="AG15" s="78">
        <v>1658792521</v>
      </c>
      <c r="AH15" s="78">
        <v>1684992701</v>
      </c>
      <c r="AI15" s="79">
        <v>879558612</v>
      </c>
      <c r="AJ15" s="114">
        <f t="shared" si="15"/>
        <v>0.53024028072525897</v>
      </c>
      <c r="AK15" s="115">
        <f t="shared" si="16"/>
        <v>-0.1208143467035192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3364999405</v>
      </c>
      <c r="E16" s="81">
        <f>SUM(E11:E15)</f>
        <v>801413985</v>
      </c>
      <c r="F16" s="82">
        <f t="shared" si="0"/>
        <v>4166413390</v>
      </c>
      <c r="G16" s="80">
        <f>SUM(G11:G15)</f>
        <v>3364999405</v>
      </c>
      <c r="H16" s="81">
        <f>SUM(H11:H15)</f>
        <v>801413985</v>
      </c>
      <c r="I16" s="82">
        <f t="shared" si="1"/>
        <v>4166413390</v>
      </c>
      <c r="J16" s="80">
        <f>SUM(J11:J15)</f>
        <v>822528963</v>
      </c>
      <c r="K16" s="81">
        <f>SUM(K11:K15)</f>
        <v>143543339</v>
      </c>
      <c r="L16" s="81">
        <f t="shared" si="2"/>
        <v>966072302</v>
      </c>
      <c r="M16" s="96">
        <f t="shared" si="3"/>
        <v>0.23187144711053265</v>
      </c>
      <c r="N16" s="80">
        <f>SUM(N11:N15)</f>
        <v>920697073</v>
      </c>
      <c r="O16" s="81">
        <f>SUM(O11:O15)</f>
        <v>172931715</v>
      </c>
      <c r="P16" s="81">
        <f t="shared" si="4"/>
        <v>1093628788</v>
      </c>
      <c r="Q16" s="96">
        <f t="shared" si="5"/>
        <v>0.26248686475155553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1743226036</v>
      </c>
      <c r="AA16" s="81">
        <f t="shared" si="11"/>
        <v>316475054</v>
      </c>
      <c r="AB16" s="81">
        <f t="shared" si="12"/>
        <v>2059701090</v>
      </c>
      <c r="AC16" s="96">
        <f t="shared" si="13"/>
        <v>0.49435831186208817</v>
      </c>
      <c r="AD16" s="80">
        <f>SUM(AD11:AD15)</f>
        <v>946631399</v>
      </c>
      <c r="AE16" s="81">
        <f>SUM(AE11:AE15)</f>
        <v>200263285</v>
      </c>
      <c r="AF16" s="81">
        <f t="shared" si="14"/>
        <v>1146894684</v>
      </c>
      <c r="AG16" s="81">
        <f>SUM(AG11:AG15)</f>
        <v>4117154949</v>
      </c>
      <c r="AH16" s="81">
        <f>SUM(AH11:AH15)</f>
        <v>4273221256</v>
      </c>
      <c r="AI16" s="82">
        <f>SUM(AI11:AI15)</f>
        <v>2017114685</v>
      </c>
      <c r="AJ16" s="116">
        <f t="shared" si="15"/>
        <v>0.48992926182919816</v>
      </c>
      <c r="AK16" s="117">
        <f t="shared" si="16"/>
        <v>-4.644358086500644E-2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243214752</v>
      </c>
      <c r="E17" s="78">
        <v>45670100</v>
      </c>
      <c r="F17" s="79">
        <f t="shared" si="0"/>
        <v>288884852</v>
      </c>
      <c r="G17" s="77">
        <v>243214752</v>
      </c>
      <c r="H17" s="78">
        <v>45670100</v>
      </c>
      <c r="I17" s="79">
        <f t="shared" si="1"/>
        <v>288884852</v>
      </c>
      <c r="J17" s="77">
        <v>102311676</v>
      </c>
      <c r="K17" s="78">
        <v>13202158</v>
      </c>
      <c r="L17" s="78">
        <f t="shared" si="2"/>
        <v>115513834</v>
      </c>
      <c r="M17" s="95">
        <f t="shared" si="3"/>
        <v>0.39986116682919742</v>
      </c>
      <c r="N17" s="77">
        <v>113692410</v>
      </c>
      <c r="O17" s="78">
        <v>16044423</v>
      </c>
      <c r="P17" s="78">
        <f t="shared" si="4"/>
        <v>129736833</v>
      </c>
      <c r="Q17" s="95">
        <f t="shared" si="5"/>
        <v>0.44909531289650312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216004086</v>
      </c>
      <c r="AA17" s="78">
        <f t="shared" si="11"/>
        <v>29246581</v>
      </c>
      <c r="AB17" s="78">
        <f t="shared" si="12"/>
        <v>245250667</v>
      </c>
      <c r="AC17" s="95">
        <f t="shared" si="13"/>
        <v>0.84895647972570054</v>
      </c>
      <c r="AD17" s="77">
        <v>45478682</v>
      </c>
      <c r="AE17" s="78">
        <v>8938400</v>
      </c>
      <c r="AF17" s="78">
        <f t="shared" si="14"/>
        <v>54417082</v>
      </c>
      <c r="AG17" s="78">
        <v>225865320</v>
      </c>
      <c r="AH17" s="78">
        <v>299823019</v>
      </c>
      <c r="AI17" s="79">
        <v>103335590</v>
      </c>
      <c r="AJ17" s="114">
        <f t="shared" si="15"/>
        <v>0.45750976732505905</v>
      </c>
      <c r="AK17" s="115">
        <f t="shared" si="16"/>
        <v>1.3841196225846875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571589705</v>
      </c>
      <c r="E18" s="78">
        <v>83817650</v>
      </c>
      <c r="F18" s="79">
        <f t="shared" si="0"/>
        <v>655407355</v>
      </c>
      <c r="G18" s="77">
        <v>571589705</v>
      </c>
      <c r="H18" s="78">
        <v>83817650</v>
      </c>
      <c r="I18" s="79">
        <f t="shared" si="1"/>
        <v>655407355</v>
      </c>
      <c r="J18" s="77">
        <v>137553829</v>
      </c>
      <c r="K18" s="78">
        <v>11143546</v>
      </c>
      <c r="L18" s="78">
        <f t="shared" si="2"/>
        <v>148697375</v>
      </c>
      <c r="M18" s="95">
        <f t="shared" si="3"/>
        <v>0.22687779419259035</v>
      </c>
      <c r="N18" s="77">
        <v>126380630</v>
      </c>
      <c r="O18" s="78">
        <v>7673172</v>
      </c>
      <c r="P18" s="78">
        <f t="shared" si="4"/>
        <v>134053802</v>
      </c>
      <c r="Q18" s="95">
        <f t="shared" si="5"/>
        <v>0.20453508947881735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263934459</v>
      </c>
      <c r="AA18" s="78">
        <f t="shared" si="11"/>
        <v>18816718</v>
      </c>
      <c r="AB18" s="78">
        <f t="shared" si="12"/>
        <v>282751177</v>
      </c>
      <c r="AC18" s="95">
        <f t="shared" si="13"/>
        <v>0.43141288367140768</v>
      </c>
      <c r="AD18" s="77">
        <v>118254258</v>
      </c>
      <c r="AE18" s="78">
        <v>23396010</v>
      </c>
      <c r="AF18" s="78">
        <f t="shared" si="14"/>
        <v>141650268</v>
      </c>
      <c r="AG18" s="78">
        <v>579203337</v>
      </c>
      <c r="AH18" s="78">
        <v>589914225</v>
      </c>
      <c r="AI18" s="79">
        <v>267830074</v>
      </c>
      <c r="AJ18" s="114">
        <f t="shared" si="15"/>
        <v>0.46241113766235087</v>
      </c>
      <c r="AK18" s="115">
        <f t="shared" si="16"/>
        <v>-5.3628320703212551E-2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190427939</v>
      </c>
      <c r="E19" s="78">
        <v>20827860</v>
      </c>
      <c r="F19" s="79">
        <f t="shared" si="0"/>
        <v>211255799</v>
      </c>
      <c r="G19" s="77">
        <v>190427939</v>
      </c>
      <c r="H19" s="78">
        <v>20827860</v>
      </c>
      <c r="I19" s="79">
        <f t="shared" si="1"/>
        <v>211255799</v>
      </c>
      <c r="J19" s="77">
        <v>63828686</v>
      </c>
      <c r="K19" s="78">
        <v>1692598</v>
      </c>
      <c r="L19" s="78">
        <f t="shared" si="2"/>
        <v>65521284</v>
      </c>
      <c r="M19" s="95">
        <f t="shared" si="3"/>
        <v>0.31015141032885918</v>
      </c>
      <c r="N19" s="77">
        <v>51618503</v>
      </c>
      <c r="O19" s="78">
        <v>6548002</v>
      </c>
      <c r="P19" s="78">
        <f t="shared" si="4"/>
        <v>58166505</v>
      </c>
      <c r="Q19" s="95">
        <f t="shared" si="5"/>
        <v>0.27533684412611081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115447189</v>
      </c>
      <c r="AA19" s="78">
        <f t="shared" si="11"/>
        <v>8240600</v>
      </c>
      <c r="AB19" s="78">
        <f t="shared" si="12"/>
        <v>123687789</v>
      </c>
      <c r="AC19" s="95">
        <f t="shared" si="13"/>
        <v>0.58548825445496999</v>
      </c>
      <c r="AD19" s="77">
        <v>62126515</v>
      </c>
      <c r="AE19" s="78">
        <v>2735205</v>
      </c>
      <c r="AF19" s="78">
        <f t="shared" si="14"/>
        <v>64861720</v>
      </c>
      <c r="AG19" s="78">
        <v>201300451</v>
      </c>
      <c r="AH19" s="78">
        <v>242233999</v>
      </c>
      <c r="AI19" s="79">
        <v>133415989</v>
      </c>
      <c r="AJ19" s="114">
        <f t="shared" si="15"/>
        <v>0.66277044257590856</v>
      </c>
      <c r="AK19" s="115">
        <f t="shared" si="16"/>
        <v>-0.10322290250705657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68399636</v>
      </c>
      <c r="E20" s="78">
        <v>13368750</v>
      </c>
      <c r="F20" s="79">
        <f t="shared" si="0"/>
        <v>81768386</v>
      </c>
      <c r="G20" s="77">
        <v>68399636</v>
      </c>
      <c r="H20" s="78">
        <v>13368750</v>
      </c>
      <c r="I20" s="79">
        <f t="shared" si="1"/>
        <v>81768386</v>
      </c>
      <c r="J20" s="77">
        <v>22658407</v>
      </c>
      <c r="K20" s="78">
        <v>4514672</v>
      </c>
      <c r="L20" s="78">
        <f t="shared" si="2"/>
        <v>27173079</v>
      </c>
      <c r="M20" s="95">
        <f t="shared" si="3"/>
        <v>0.33231766369951338</v>
      </c>
      <c r="N20" s="77">
        <v>19981590</v>
      </c>
      <c r="O20" s="78">
        <v>2490986</v>
      </c>
      <c r="P20" s="78">
        <f t="shared" si="4"/>
        <v>22472576</v>
      </c>
      <c r="Q20" s="95">
        <f t="shared" si="5"/>
        <v>0.27483208485978922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42639997</v>
      </c>
      <c r="AA20" s="78">
        <f t="shared" si="11"/>
        <v>7005658</v>
      </c>
      <c r="AB20" s="78">
        <f t="shared" si="12"/>
        <v>49645655</v>
      </c>
      <c r="AC20" s="95">
        <f t="shared" si="13"/>
        <v>0.60714974855930259</v>
      </c>
      <c r="AD20" s="77">
        <v>22252946</v>
      </c>
      <c r="AE20" s="78">
        <v>3212367</v>
      </c>
      <c r="AF20" s="78">
        <f t="shared" si="14"/>
        <v>25465313</v>
      </c>
      <c r="AG20" s="78">
        <v>85475410</v>
      </c>
      <c r="AH20" s="78">
        <v>85437561</v>
      </c>
      <c r="AI20" s="79">
        <v>46878817</v>
      </c>
      <c r="AJ20" s="114">
        <f t="shared" si="15"/>
        <v>0.54844799223542773</v>
      </c>
      <c r="AK20" s="115">
        <f t="shared" si="16"/>
        <v>-0.11752209760783228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7703787795</v>
      </c>
      <c r="E21" s="78">
        <v>768760054</v>
      </c>
      <c r="F21" s="79">
        <f t="shared" si="0"/>
        <v>8472547849</v>
      </c>
      <c r="G21" s="77">
        <v>7703787795</v>
      </c>
      <c r="H21" s="78">
        <v>768760054</v>
      </c>
      <c r="I21" s="79">
        <f t="shared" si="1"/>
        <v>8472547849</v>
      </c>
      <c r="J21" s="77">
        <v>1870204701</v>
      </c>
      <c r="K21" s="78">
        <v>104517130</v>
      </c>
      <c r="L21" s="78">
        <f t="shared" si="2"/>
        <v>1974721831</v>
      </c>
      <c r="M21" s="95">
        <f t="shared" si="3"/>
        <v>0.23307296296155741</v>
      </c>
      <c r="N21" s="77">
        <v>1513806301</v>
      </c>
      <c r="O21" s="78">
        <v>157212034</v>
      </c>
      <c r="P21" s="78">
        <f t="shared" si="4"/>
        <v>1671018335</v>
      </c>
      <c r="Q21" s="95">
        <f t="shared" si="5"/>
        <v>0.19722737065418017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3384011002</v>
      </c>
      <c r="AA21" s="78">
        <f t="shared" si="11"/>
        <v>261729164</v>
      </c>
      <c r="AB21" s="78">
        <f t="shared" si="12"/>
        <v>3645740166</v>
      </c>
      <c r="AC21" s="95">
        <f t="shared" si="13"/>
        <v>0.43030033361573761</v>
      </c>
      <c r="AD21" s="77">
        <v>1316302629</v>
      </c>
      <c r="AE21" s="78">
        <v>167330034</v>
      </c>
      <c r="AF21" s="78">
        <f t="shared" si="14"/>
        <v>1483632663</v>
      </c>
      <c r="AG21" s="78">
        <v>7290865357</v>
      </c>
      <c r="AH21" s="78">
        <v>7151462876</v>
      </c>
      <c r="AI21" s="79">
        <v>3248479295</v>
      </c>
      <c r="AJ21" s="114">
        <f t="shared" si="15"/>
        <v>0.44555469562760708</v>
      </c>
      <c r="AK21" s="115">
        <f t="shared" si="16"/>
        <v>0.12630193219195784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141302173</v>
      </c>
      <c r="E22" s="78">
        <v>22922001</v>
      </c>
      <c r="F22" s="79">
        <f t="shared" si="0"/>
        <v>164224174</v>
      </c>
      <c r="G22" s="77">
        <v>141302173</v>
      </c>
      <c r="H22" s="78">
        <v>22922001</v>
      </c>
      <c r="I22" s="79">
        <f t="shared" si="1"/>
        <v>164224174</v>
      </c>
      <c r="J22" s="77">
        <v>34131615</v>
      </c>
      <c r="K22" s="78">
        <v>9024082</v>
      </c>
      <c r="L22" s="78">
        <f t="shared" si="2"/>
        <v>43155697</v>
      </c>
      <c r="M22" s="95">
        <f t="shared" si="3"/>
        <v>0.26278528884547775</v>
      </c>
      <c r="N22" s="77">
        <v>40697376</v>
      </c>
      <c r="O22" s="78">
        <v>6150195</v>
      </c>
      <c r="P22" s="78">
        <f t="shared" si="4"/>
        <v>46847571</v>
      </c>
      <c r="Q22" s="95">
        <f t="shared" si="5"/>
        <v>0.28526598648016338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74828991</v>
      </c>
      <c r="AA22" s="78">
        <f t="shared" si="11"/>
        <v>15174277</v>
      </c>
      <c r="AB22" s="78">
        <f t="shared" si="12"/>
        <v>90003268</v>
      </c>
      <c r="AC22" s="95">
        <f t="shared" si="13"/>
        <v>0.54805127532564113</v>
      </c>
      <c r="AD22" s="77">
        <v>38185488</v>
      </c>
      <c r="AE22" s="78">
        <v>10949759</v>
      </c>
      <c r="AF22" s="78">
        <f t="shared" si="14"/>
        <v>49135247</v>
      </c>
      <c r="AG22" s="78">
        <v>144572838</v>
      </c>
      <c r="AH22" s="78">
        <v>175390545</v>
      </c>
      <c r="AI22" s="79">
        <v>95662613</v>
      </c>
      <c r="AJ22" s="114">
        <f t="shared" si="15"/>
        <v>0.66169146516996502</v>
      </c>
      <c r="AK22" s="115">
        <f t="shared" si="16"/>
        <v>-4.6558756486967501E-2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166135412</v>
      </c>
      <c r="E23" s="78">
        <v>24324415</v>
      </c>
      <c r="F23" s="79">
        <f t="shared" si="0"/>
        <v>190459827</v>
      </c>
      <c r="G23" s="77">
        <v>166135412</v>
      </c>
      <c r="H23" s="78">
        <v>24324415</v>
      </c>
      <c r="I23" s="79">
        <f t="shared" si="1"/>
        <v>190459827</v>
      </c>
      <c r="J23" s="77">
        <v>39515433</v>
      </c>
      <c r="K23" s="78">
        <v>7920842</v>
      </c>
      <c r="L23" s="78">
        <f t="shared" si="2"/>
        <v>47436275</v>
      </c>
      <c r="M23" s="95">
        <f t="shared" si="3"/>
        <v>0.24906184021683481</v>
      </c>
      <c r="N23" s="77">
        <v>46190701</v>
      </c>
      <c r="O23" s="78">
        <v>5957528</v>
      </c>
      <c r="P23" s="78">
        <f t="shared" si="4"/>
        <v>52148229</v>
      </c>
      <c r="Q23" s="95">
        <f t="shared" si="5"/>
        <v>0.27380172407696246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85706134</v>
      </c>
      <c r="AA23" s="78">
        <f t="shared" si="11"/>
        <v>13878370</v>
      </c>
      <c r="AB23" s="78">
        <f t="shared" si="12"/>
        <v>99584504</v>
      </c>
      <c r="AC23" s="95">
        <f t="shared" si="13"/>
        <v>0.52286356429379721</v>
      </c>
      <c r="AD23" s="77">
        <v>35574720</v>
      </c>
      <c r="AE23" s="78">
        <v>3035544</v>
      </c>
      <c r="AF23" s="78">
        <f t="shared" si="14"/>
        <v>38610264</v>
      </c>
      <c r="AG23" s="78">
        <v>187803988</v>
      </c>
      <c r="AH23" s="78">
        <v>200275131</v>
      </c>
      <c r="AI23" s="79">
        <v>77160178</v>
      </c>
      <c r="AJ23" s="114">
        <f t="shared" si="15"/>
        <v>0.41085484297596492</v>
      </c>
      <c r="AK23" s="115">
        <f t="shared" si="16"/>
        <v>0.35063124665503453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1131196080</v>
      </c>
      <c r="E24" s="78">
        <v>184314976</v>
      </c>
      <c r="F24" s="79">
        <f t="shared" si="0"/>
        <v>1315511056</v>
      </c>
      <c r="G24" s="77">
        <v>850524266</v>
      </c>
      <c r="H24" s="78">
        <v>212978855</v>
      </c>
      <c r="I24" s="79">
        <f t="shared" si="1"/>
        <v>1063503121</v>
      </c>
      <c r="J24" s="77">
        <v>220900747</v>
      </c>
      <c r="K24" s="78">
        <v>43565745</v>
      </c>
      <c r="L24" s="78">
        <f t="shared" si="2"/>
        <v>264466492</v>
      </c>
      <c r="M24" s="95">
        <f t="shared" si="3"/>
        <v>0.20103707284996014</v>
      </c>
      <c r="N24" s="77">
        <v>263019363</v>
      </c>
      <c r="O24" s="78">
        <v>73658028</v>
      </c>
      <c r="P24" s="78">
        <f t="shared" si="4"/>
        <v>336677391</v>
      </c>
      <c r="Q24" s="95">
        <f t="shared" si="5"/>
        <v>0.25592897107510132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483920110</v>
      </c>
      <c r="AA24" s="78">
        <f t="shared" si="11"/>
        <v>117223773</v>
      </c>
      <c r="AB24" s="78">
        <f t="shared" si="12"/>
        <v>601143883</v>
      </c>
      <c r="AC24" s="95">
        <f t="shared" si="13"/>
        <v>0.45696604392506146</v>
      </c>
      <c r="AD24" s="77">
        <v>236073025</v>
      </c>
      <c r="AE24" s="78">
        <v>66250423</v>
      </c>
      <c r="AF24" s="78">
        <f t="shared" si="14"/>
        <v>302323448</v>
      </c>
      <c r="AG24" s="78">
        <v>1123588762</v>
      </c>
      <c r="AH24" s="78">
        <v>1261513335</v>
      </c>
      <c r="AI24" s="79">
        <v>307176276</v>
      </c>
      <c r="AJ24" s="114">
        <f t="shared" si="15"/>
        <v>0.27338852646872591</v>
      </c>
      <c r="AK24" s="115">
        <f t="shared" si="16"/>
        <v>0.11363307486490437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10216053492</v>
      </c>
      <c r="E25" s="81">
        <f>SUM(E17:E24)</f>
        <v>1164005806</v>
      </c>
      <c r="F25" s="82">
        <f t="shared" si="0"/>
        <v>11380059298</v>
      </c>
      <c r="G25" s="80">
        <f>SUM(G17:G24)</f>
        <v>9935381678</v>
      </c>
      <c r="H25" s="81">
        <f>SUM(H17:H24)</f>
        <v>1192669685</v>
      </c>
      <c r="I25" s="82">
        <f t="shared" si="1"/>
        <v>11128051363</v>
      </c>
      <c r="J25" s="80">
        <f>SUM(J17:J24)</f>
        <v>2491105094</v>
      </c>
      <c r="K25" s="81">
        <f>SUM(K17:K24)</f>
        <v>195580773</v>
      </c>
      <c r="L25" s="81">
        <f t="shared" si="2"/>
        <v>2686685867</v>
      </c>
      <c r="M25" s="96">
        <f t="shared" si="3"/>
        <v>0.23608715883160419</v>
      </c>
      <c r="N25" s="80">
        <f>SUM(N17:N24)</f>
        <v>2175386874</v>
      </c>
      <c r="O25" s="81">
        <f>SUM(O17:O24)</f>
        <v>275734368</v>
      </c>
      <c r="P25" s="81">
        <f t="shared" si="4"/>
        <v>2451121242</v>
      </c>
      <c r="Q25" s="96">
        <f t="shared" si="5"/>
        <v>0.21538738751833875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4666491968</v>
      </c>
      <c r="AA25" s="81">
        <f t="shared" si="11"/>
        <v>471315141</v>
      </c>
      <c r="AB25" s="81">
        <f t="shared" si="12"/>
        <v>5137807109</v>
      </c>
      <c r="AC25" s="96">
        <f t="shared" si="13"/>
        <v>0.45147454634994294</v>
      </c>
      <c r="AD25" s="80">
        <f>SUM(AD17:AD24)</f>
        <v>1874248263</v>
      </c>
      <c r="AE25" s="81">
        <f>SUM(AE17:AE24)</f>
        <v>285847742</v>
      </c>
      <c r="AF25" s="81">
        <f t="shared" si="14"/>
        <v>2160096005</v>
      </c>
      <c r="AG25" s="81">
        <f>SUM(AG17:AG24)</f>
        <v>9838675463</v>
      </c>
      <c r="AH25" s="81">
        <f>SUM(AH17:AH24)</f>
        <v>10006050691</v>
      </c>
      <c r="AI25" s="82">
        <f>SUM(AI17:AI24)</f>
        <v>4279938832</v>
      </c>
      <c r="AJ25" s="116">
        <f t="shared" si="15"/>
        <v>0.43501168913391164</v>
      </c>
      <c r="AK25" s="117">
        <f t="shared" si="16"/>
        <v>0.13472791779919069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239023919</v>
      </c>
      <c r="E26" s="78">
        <v>34233750</v>
      </c>
      <c r="F26" s="79">
        <f t="shared" si="0"/>
        <v>273257669</v>
      </c>
      <c r="G26" s="77">
        <v>239023919</v>
      </c>
      <c r="H26" s="78">
        <v>34233750</v>
      </c>
      <c r="I26" s="79">
        <f t="shared" si="1"/>
        <v>273257669</v>
      </c>
      <c r="J26" s="77">
        <v>53358133</v>
      </c>
      <c r="K26" s="78">
        <v>14901742</v>
      </c>
      <c r="L26" s="78">
        <f t="shared" si="2"/>
        <v>68259875</v>
      </c>
      <c r="M26" s="95">
        <f t="shared" si="3"/>
        <v>0.24980039992948927</v>
      </c>
      <c r="N26" s="77">
        <v>72681256</v>
      </c>
      <c r="O26" s="78">
        <v>10233077</v>
      </c>
      <c r="P26" s="78">
        <f t="shared" si="4"/>
        <v>82914333</v>
      </c>
      <c r="Q26" s="95">
        <f t="shared" si="5"/>
        <v>0.30342911620167556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126039389</v>
      </c>
      <c r="AA26" s="78">
        <f t="shared" si="11"/>
        <v>25134819</v>
      </c>
      <c r="AB26" s="78">
        <f t="shared" si="12"/>
        <v>151174208</v>
      </c>
      <c r="AC26" s="95">
        <f t="shared" si="13"/>
        <v>0.55322951613116478</v>
      </c>
      <c r="AD26" s="77">
        <v>75653364</v>
      </c>
      <c r="AE26" s="78">
        <v>10768629</v>
      </c>
      <c r="AF26" s="78">
        <f t="shared" si="14"/>
        <v>86421993</v>
      </c>
      <c r="AG26" s="78">
        <v>297752036</v>
      </c>
      <c r="AH26" s="78">
        <v>335287789</v>
      </c>
      <c r="AI26" s="79">
        <v>158755261</v>
      </c>
      <c r="AJ26" s="114">
        <f t="shared" si="15"/>
        <v>0.53317943055140016</v>
      </c>
      <c r="AK26" s="115">
        <f t="shared" si="16"/>
        <v>-4.0587585153237571E-2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756798402</v>
      </c>
      <c r="E27" s="78">
        <v>54003956</v>
      </c>
      <c r="F27" s="79">
        <f t="shared" si="0"/>
        <v>810802358</v>
      </c>
      <c r="G27" s="77">
        <v>756798402</v>
      </c>
      <c r="H27" s="78">
        <v>54003956</v>
      </c>
      <c r="I27" s="79">
        <f t="shared" si="1"/>
        <v>810802358</v>
      </c>
      <c r="J27" s="77">
        <v>154471638</v>
      </c>
      <c r="K27" s="78">
        <v>32589738</v>
      </c>
      <c r="L27" s="78">
        <f t="shared" si="2"/>
        <v>187061376</v>
      </c>
      <c r="M27" s="95">
        <f t="shared" si="3"/>
        <v>0.23071143559747762</v>
      </c>
      <c r="N27" s="77">
        <v>154341742</v>
      </c>
      <c r="O27" s="78">
        <v>28503173</v>
      </c>
      <c r="P27" s="78">
        <f t="shared" si="4"/>
        <v>182844915</v>
      </c>
      <c r="Q27" s="95">
        <f t="shared" si="5"/>
        <v>0.22551107948307175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308813380</v>
      </c>
      <c r="AA27" s="78">
        <f t="shared" si="11"/>
        <v>61092911</v>
      </c>
      <c r="AB27" s="78">
        <f t="shared" si="12"/>
        <v>369906291</v>
      </c>
      <c r="AC27" s="95">
        <f t="shared" si="13"/>
        <v>0.4562225150805494</v>
      </c>
      <c r="AD27" s="77">
        <v>136923459</v>
      </c>
      <c r="AE27" s="78">
        <v>34436129</v>
      </c>
      <c r="AF27" s="78">
        <f t="shared" si="14"/>
        <v>171359588</v>
      </c>
      <c r="AG27" s="78">
        <v>782349348</v>
      </c>
      <c r="AH27" s="78">
        <v>873714325</v>
      </c>
      <c r="AI27" s="79">
        <v>349210546</v>
      </c>
      <c r="AJ27" s="114">
        <f t="shared" si="15"/>
        <v>0.44636139455183643</v>
      </c>
      <c r="AK27" s="115">
        <f t="shared" si="16"/>
        <v>6.7024711800777625E-2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1369887126</v>
      </c>
      <c r="E28" s="78">
        <v>131661450</v>
      </c>
      <c r="F28" s="79">
        <f t="shared" si="0"/>
        <v>1501548576</v>
      </c>
      <c r="G28" s="77">
        <v>1383416776</v>
      </c>
      <c r="H28" s="78">
        <v>138342864</v>
      </c>
      <c r="I28" s="79">
        <f t="shared" si="1"/>
        <v>1521759640</v>
      </c>
      <c r="J28" s="77">
        <v>288637398</v>
      </c>
      <c r="K28" s="78">
        <v>20030637</v>
      </c>
      <c r="L28" s="78">
        <f t="shared" si="2"/>
        <v>308668035</v>
      </c>
      <c r="M28" s="95">
        <f t="shared" si="3"/>
        <v>0.20556646646908078</v>
      </c>
      <c r="N28" s="77">
        <v>249885222</v>
      </c>
      <c r="O28" s="78">
        <v>24374065</v>
      </c>
      <c r="P28" s="78">
        <f t="shared" si="4"/>
        <v>274259287</v>
      </c>
      <c r="Q28" s="95">
        <f t="shared" si="5"/>
        <v>0.18265095873927958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538522620</v>
      </c>
      <c r="AA28" s="78">
        <f t="shared" si="11"/>
        <v>44404702</v>
      </c>
      <c r="AB28" s="78">
        <f t="shared" si="12"/>
        <v>582927322</v>
      </c>
      <c r="AC28" s="95">
        <f t="shared" si="13"/>
        <v>0.38821742520836033</v>
      </c>
      <c r="AD28" s="77">
        <v>257124703</v>
      </c>
      <c r="AE28" s="78">
        <v>46832001</v>
      </c>
      <c r="AF28" s="78">
        <f t="shared" si="14"/>
        <v>303956704</v>
      </c>
      <c r="AG28" s="78">
        <v>1319738483</v>
      </c>
      <c r="AH28" s="78">
        <v>1434014541</v>
      </c>
      <c r="AI28" s="79">
        <v>549178251</v>
      </c>
      <c r="AJ28" s="114">
        <f t="shared" si="15"/>
        <v>0.41612657210057274</v>
      </c>
      <c r="AK28" s="115">
        <f t="shared" si="16"/>
        <v>-9.7702786644245254E-2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1050535988</v>
      </c>
      <c r="E29" s="78">
        <v>308395356</v>
      </c>
      <c r="F29" s="79">
        <f t="shared" si="0"/>
        <v>1358931344</v>
      </c>
      <c r="G29" s="77">
        <v>1050535988</v>
      </c>
      <c r="H29" s="78">
        <v>308395356</v>
      </c>
      <c r="I29" s="79">
        <f t="shared" si="1"/>
        <v>1358931344</v>
      </c>
      <c r="J29" s="77">
        <v>141745507</v>
      </c>
      <c r="K29" s="78">
        <v>25017659</v>
      </c>
      <c r="L29" s="78">
        <f t="shared" si="2"/>
        <v>166763166</v>
      </c>
      <c r="M29" s="95">
        <f t="shared" si="3"/>
        <v>0.12271640266176685</v>
      </c>
      <c r="N29" s="77">
        <v>217856195</v>
      </c>
      <c r="O29" s="78">
        <v>92471981</v>
      </c>
      <c r="P29" s="78">
        <f t="shared" si="4"/>
        <v>310328176</v>
      </c>
      <c r="Q29" s="95">
        <f t="shared" si="5"/>
        <v>0.22836192377942532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359601702</v>
      </c>
      <c r="AA29" s="78">
        <f t="shared" si="11"/>
        <v>117489640</v>
      </c>
      <c r="AB29" s="78">
        <f t="shared" si="12"/>
        <v>477091342</v>
      </c>
      <c r="AC29" s="95">
        <f t="shared" si="13"/>
        <v>0.35107832644119213</v>
      </c>
      <c r="AD29" s="77">
        <v>214105082</v>
      </c>
      <c r="AE29" s="78">
        <v>16031133</v>
      </c>
      <c r="AF29" s="78">
        <f t="shared" si="14"/>
        <v>230136215</v>
      </c>
      <c r="AG29" s="78">
        <v>1245267354</v>
      </c>
      <c r="AH29" s="78">
        <v>1184545622</v>
      </c>
      <c r="AI29" s="79">
        <v>365291339</v>
      </c>
      <c r="AJ29" s="114">
        <f t="shared" si="15"/>
        <v>0.29334370472864735</v>
      </c>
      <c r="AK29" s="115">
        <f t="shared" si="16"/>
        <v>0.34845433170959206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3416245435</v>
      </c>
      <c r="E30" s="81">
        <f>SUM(E26:E29)</f>
        <v>528294512</v>
      </c>
      <c r="F30" s="82">
        <f t="shared" si="0"/>
        <v>3944539947</v>
      </c>
      <c r="G30" s="80">
        <f>SUM(G26:G29)</f>
        <v>3429775085</v>
      </c>
      <c r="H30" s="81">
        <f>SUM(H26:H29)</f>
        <v>534975926</v>
      </c>
      <c r="I30" s="82">
        <f t="shared" si="1"/>
        <v>3964751011</v>
      </c>
      <c r="J30" s="80">
        <f>SUM(J26:J29)</f>
        <v>638212676</v>
      </c>
      <c r="K30" s="81">
        <f>SUM(K26:K29)</f>
        <v>92539776</v>
      </c>
      <c r="L30" s="81">
        <f t="shared" si="2"/>
        <v>730752452</v>
      </c>
      <c r="M30" s="96">
        <f t="shared" si="3"/>
        <v>0.18525669959452942</v>
      </c>
      <c r="N30" s="80">
        <f>SUM(N26:N29)</f>
        <v>694764415</v>
      </c>
      <c r="O30" s="81">
        <f>SUM(O26:O29)</f>
        <v>155582296</v>
      </c>
      <c r="P30" s="81">
        <f t="shared" si="4"/>
        <v>850346711</v>
      </c>
      <c r="Q30" s="96">
        <f t="shared" si="5"/>
        <v>0.21557563681075836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1332977091</v>
      </c>
      <c r="AA30" s="81">
        <f t="shared" si="11"/>
        <v>248122072</v>
      </c>
      <c r="AB30" s="81">
        <f t="shared" si="12"/>
        <v>1581099163</v>
      </c>
      <c r="AC30" s="96">
        <f t="shared" si="13"/>
        <v>0.40083233640528776</v>
      </c>
      <c r="AD30" s="80">
        <f>SUM(AD26:AD29)</f>
        <v>683806608</v>
      </c>
      <c r="AE30" s="81">
        <f>SUM(AE26:AE29)</f>
        <v>108067892</v>
      </c>
      <c r="AF30" s="81">
        <f t="shared" si="14"/>
        <v>791874500</v>
      </c>
      <c r="AG30" s="81">
        <f>SUM(AG26:AG29)</f>
        <v>3645107221</v>
      </c>
      <c r="AH30" s="81">
        <f>SUM(AH26:AH29)</f>
        <v>3827562277</v>
      </c>
      <c r="AI30" s="82">
        <f>SUM(AI26:AI29)</f>
        <v>1422435397</v>
      </c>
      <c r="AJ30" s="116">
        <f t="shared" si="15"/>
        <v>0.39023142825679857</v>
      </c>
      <c r="AK30" s="117">
        <f t="shared" si="16"/>
        <v>7.3840249938595059E-2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452596163</v>
      </c>
      <c r="E31" s="78">
        <v>25668700</v>
      </c>
      <c r="F31" s="79">
        <f t="shared" si="0"/>
        <v>478264863</v>
      </c>
      <c r="G31" s="77">
        <v>452596163</v>
      </c>
      <c r="H31" s="78">
        <v>25668700</v>
      </c>
      <c r="I31" s="79">
        <f t="shared" si="1"/>
        <v>478264863</v>
      </c>
      <c r="J31" s="77">
        <v>64058496</v>
      </c>
      <c r="K31" s="78">
        <v>1786732</v>
      </c>
      <c r="L31" s="78">
        <f t="shared" si="2"/>
        <v>65845228</v>
      </c>
      <c r="M31" s="95">
        <f t="shared" si="3"/>
        <v>0.13767523624247513</v>
      </c>
      <c r="N31" s="77">
        <v>132136816</v>
      </c>
      <c r="O31" s="78">
        <v>2216789</v>
      </c>
      <c r="P31" s="78">
        <f t="shared" si="4"/>
        <v>134353605</v>
      </c>
      <c r="Q31" s="95">
        <f t="shared" si="5"/>
        <v>0.28091882844422966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196195312</v>
      </c>
      <c r="AA31" s="78">
        <f t="shared" si="11"/>
        <v>4003521</v>
      </c>
      <c r="AB31" s="78">
        <f t="shared" si="12"/>
        <v>200198833</v>
      </c>
      <c r="AC31" s="95">
        <f t="shared" si="13"/>
        <v>0.41859406468670479</v>
      </c>
      <c r="AD31" s="77">
        <v>56739839</v>
      </c>
      <c r="AE31" s="78">
        <v>-2591841</v>
      </c>
      <c r="AF31" s="78">
        <f t="shared" si="14"/>
        <v>54147998</v>
      </c>
      <c r="AG31" s="78">
        <v>449937232</v>
      </c>
      <c r="AH31" s="78">
        <v>446240999</v>
      </c>
      <c r="AI31" s="79">
        <v>123707118</v>
      </c>
      <c r="AJ31" s="114">
        <f t="shared" si="15"/>
        <v>0.27494305694621868</v>
      </c>
      <c r="AK31" s="115">
        <f t="shared" si="16"/>
        <v>1.4812294075950878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284118741</v>
      </c>
      <c r="E32" s="78">
        <v>60607733</v>
      </c>
      <c r="F32" s="79">
        <f t="shared" si="0"/>
        <v>344726474</v>
      </c>
      <c r="G32" s="77">
        <v>284118741</v>
      </c>
      <c r="H32" s="78">
        <v>60607733</v>
      </c>
      <c r="I32" s="79">
        <f t="shared" si="1"/>
        <v>344726474</v>
      </c>
      <c r="J32" s="77">
        <v>21422645</v>
      </c>
      <c r="K32" s="78">
        <v>13598976</v>
      </c>
      <c r="L32" s="78">
        <f t="shared" si="2"/>
        <v>35021621</v>
      </c>
      <c r="M32" s="95">
        <f t="shared" si="3"/>
        <v>0.10159249039863413</v>
      </c>
      <c r="N32" s="77">
        <v>45729245</v>
      </c>
      <c r="O32" s="78">
        <v>20389447</v>
      </c>
      <c r="P32" s="78">
        <f t="shared" si="4"/>
        <v>66118692</v>
      </c>
      <c r="Q32" s="95">
        <f t="shared" si="5"/>
        <v>0.19180044756295683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67151890</v>
      </c>
      <c r="AA32" s="78">
        <f t="shared" si="11"/>
        <v>33988423</v>
      </c>
      <c r="AB32" s="78">
        <f t="shared" si="12"/>
        <v>101140313</v>
      </c>
      <c r="AC32" s="95">
        <f t="shared" si="13"/>
        <v>0.29339293796159094</v>
      </c>
      <c r="AD32" s="77">
        <v>34231086</v>
      </c>
      <c r="AE32" s="78">
        <v>19932623</v>
      </c>
      <c r="AF32" s="78">
        <f t="shared" si="14"/>
        <v>54163709</v>
      </c>
      <c r="AG32" s="78">
        <v>355006460</v>
      </c>
      <c r="AH32" s="78">
        <v>388800700</v>
      </c>
      <c r="AI32" s="79">
        <v>84626543</v>
      </c>
      <c r="AJ32" s="114">
        <f t="shared" si="15"/>
        <v>0.23838029031922406</v>
      </c>
      <c r="AK32" s="115">
        <f t="shared" si="16"/>
        <v>0.22071943042157627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323196096</v>
      </c>
      <c r="E33" s="78">
        <v>57968220</v>
      </c>
      <c r="F33" s="79">
        <f t="shared" si="0"/>
        <v>381164316</v>
      </c>
      <c r="G33" s="77">
        <v>323196096</v>
      </c>
      <c r="H33" s="78">
        <v>57968220</v>
      </c>
      <c r="I33" s="79">
        <f t="shared" si="1"/>
        <v>381164316</v>
      </c>
      <c r="J33" s="77">
        <v>28782869</v>
      </c>
      <c r="K33" s="78">
        <v>9735236</v>
      </c>
      <c r="L33" s="78">
        <f t="shared" si="2"/>
        <v>38518105</v>
      </c>
      <c r="M33" s="95">
        <f t="shared" si="3"/>
        <v>0.10105380641140604</v>
      </c>
      <c r="N33" s="77">
        <v>88115069</v>
      </c>
      <c r="O33" s="78">
        <v>16778915</v>
      </c>
      <c r="P33" s="78">
        <f t="shared" si="4"/>
        <v>104893984</v>
      </c>
      <c r="Q33" s="95">
        <f t="shared" si="5"/>
        <v>0.27519360967672535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116897938</v>
      </c>
      <c r="AA33" s="78">
        <f t="shared" si="11"/>
        <v>26514151</v>
      </c>
      <c r="AB33" s="78">
        <f t="shared" si="12"/>
        <v>143412089</v>
      </c>
      <c r="AC33" s="95">
        <f t="shared" si="13"/>
        <v>0.37624741608813139</v>
      </c>
      <c r="AD33" s="77">
        <v>73493248</v>
      </c>
      <c r="AE33" s="78">
        <v>18278461</v>
      </c>
      <c r="AF33" s="78">
        <f t="shared" si="14"/>
        <v>91771709</v>
      </c>
      <c r="AG33" s="78">
        <v>379857679</v>
      </c>
      <c r="AH33" s="78">
        <v>348621696</v>
      </c>
      <c r="AI33" s="79">
        <v>131312382</v>
      </c>
      <c r="AJ33" s="114">
        <f t="shared" si="15"/>
        <v>0.3456883703014465</v>
      </c>
      <c r="AK33" s="115">
        <f t="shared" si="16"/>
        <v>0.14298823834696162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412010280</v>
      </c>
      <c r="E34" s="78">
        <v>39697803</v>
      </c>
      <c r="F34" s="79">
        <f t="shared" si="0"/>
        <v>451708083</v>
      </c>
      <c r="G34" s="77">
        <v>412010280</v>
      </c>
      <c r="H34" s="78">
        <v>39697803</v>
      </c>
      <c r="I34" s="79">
        <f t="shared" si="1"/>
        <v>451708083</v>
      </c>
      <c r="J34" s="77">
        <v>102781186</v>
      </c>
      <c r="K34" s="78">
        <v>11065747</v>
      </c>
      <c r="L34" s="78">
        <f t="shared" si="2"/>
        <v>113846933</v>
      </c>
      <c r="M34" s="95">
        <f t="shared" si="3"/>
        <v>0.25203651934650018</v>
      </c>
      <c r="N34" s="77">
        <v>92325386</v>
      </c>
      <c r="O34" s="78">
        <v>9960765</v>
      </c>
      <c r="P34" s="78">
        <f t="shared" si="4"/>
        <v>102286151</v>
      </c>
      <c r="Q34" s="95">
        <f t="shared" si="5"/>
        <v>0.22644303887738931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195106572</v>
      </c>
      <c r="AA34" s="78">
        <f t="shared" si="11"/>
        <v>21026512</v>
      </c>
      <c r="AB34" s="78">
        <f t="shared" si="12"/>
        <v>216133084</v>
      </c>
      <c r="AC34" s="95">
        <f t="shared" si="13"/>
        <v>0.47847955822388949</v>
      </c>
      <c r="AD34" s="77">
        <v>89447173</v>
      </c>
      <c r="AE34" s="78">
        <v>8478110</v>
      </c>
      <c r="AF34" s="78">
        <f t="shared" si="14"/>
        <v>97925283</v>
      </c>
      <c r="AG34" s="78">
        <v>394817687</v>
      </c>
      <c r="AH34" s="78">
        <v>458638266</v>
      </c>
      <c r="AI34" s="79">
        <v>209278440</v>
      </c>
      <c r="AJ34" s="114">
        <f t="shared" si="15"/>
        <v>0.53006348725202879</v>
      </c>
      <c r="AK34" s="115">
        <f t="shared" si="16"/>
        <v>4.4532605537632275E-2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595163890</v>
      </c>
      <c r="E35" s="78">
        <v>371252703</v>
      </c>
      <c r="F35" s="79">
        <f t="shared" si="0"/>
        <v>966416593</v>
      </c>
      <c r="G35" s="77">
        <v>595163890</v>
      </c>
      <c r="H35" s="78">
        <v>371252703</v>
      </c>
      <c r="I35" s="79">
        <f t="shared" si="1"/>
        <v>966416593</v>
      </c>
      <c r="J35" s="77">
        <v>116427164</v>
      </c>
      <c r="K35" s="78">
        <v>43201781</v>
      </c>
      <c r="L35" s="78">
        <f t="shared" si="2"/>
        <v>159628945</v>
      </c>
      <c r="M35" s="95">
        <f t="shared" si="3"/>
        <v>0.16517612192943795</v>
      </c>
      <c r="N35" s="77">
        <v>148630165</v>
      </c>
      <c r="O35" s="78">
        <v>69418605</v>
      </c>
      <c r="P35" s="78">
        <f t="shared" si="4"/>
        <v>218048770</v>
      </c>
      <c r="Q35" s="95">
        <f t="shared" si="5"/>
        <v>0.22562606186543405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265057329</v>
      </c>
      <c r="AA35" s="78">
        <f t="shared" si="11"/>
        <v>112620386</v>
      </c>
      <c r="AB35" s="78">
        <f t="shared" si="12"/>
        <v>377677715</v>
      </c>
      <c r="AC35" s="95">
        <f t="shared" si="13"/>
        <v>0.39080218379487197</v>
      </c>
      <c r="AD35" s="77">
        <v>139865678</v>
      </c>
      <c r="AE35" s="78">
        <v>47255576</v>
      </c>
      <c r="AF35" s="78">
        <f t="shared" si="14"/>
        <v>187121254</v>
      </c>
      <c r="AG35" s="78">
        <v>862777280</v>
      </c>
      <c r="AH35" s="78">
        <v>837408293</v>
      </c>
      <c r="AI35" s="79">
        <v>370400692</v>
      </c>
      <c r="AJ35" s="114">
        <f t="shared" si="15"/>
        <v>0.42931206069775041</v>
      </c>
      <c r="AK35" s="115">
        <f t="shared" si="16"/>
        <v>0.16528061531695371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2067085170</v>
      </c>
      <c r="E36" s="81">
        <f>SUM(E31:E35)</f>
        <v>555195159</v>
      </c>
      <c r="F36" s="82">
        <f t="shared" si="0"/>
        <v>2622280329</v>
      </c>
      <c r="G36" s="80">
        <f>SUM(G31:G35)</f>
        <v>2067085170</v>
      </c>
      <c r="H36" s="81">
        <f>SUM(H31:H35)</f>
        <v>555195159</v>
      </c>
      <c r="I36" s="82">
        <f t="shared" si="1"/>
        <v>2622280329</v>
      </c>
      <c r="J36" s="80">
        <f>SUM(J31:J35)</f>
        <v>333472360</v>
      </c>
      <c r="K36" s="81">
        <f>SUM(K31:K35)</f>
        <v>79388472</v>
      </c>
      <c r="L36" s="81">
        <f t="shared" si="2"/>
        <v>412860832</v>
      </c>
      <c r="M36" s="96">
        <f t="shared" si="3"/>
        <v>0.15744343861109747</v>
      </c>
      <c r="N36" s="80">
        <f>SUM(N31:N35)</f>
        <v>506936681</v>
      </c>
      <c r="O36" s="81">
        <f>SUM(O31:O35)</f>
        <v>118764521</v>
      </c>
      <c r="P36" s="81">
        <f t="shared" si="4"/>
        <v>625701202</v>
      </c>
      <c r="Q36" s="96">
        <f t="shared" si="5"/>
        <v>0.23860957773290759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840409041</v>
      </c>
      <c r="AA36" s="81">
        <f t="shared" si="11"/>
        <v>198152993</v>
      </c>
      <c r="AB36" s="81">
        <f t="shared" si="12"/>
        <v>1038562034</v>
      </c>
      <c r="AC36" s="96">
        <f t="shared" si="13"/>
        <v>0.39605301634400508</v>
      </c>
      <c r="AD36" s="80">
        <f>SUM(AD31:AD35)</f>
        <v>393777024</v>
      </c>
      <c r="AE36" s="81">
        <f>SUM(AE31:AE35)</f>
        <v>91352929</v>
      </c>
      <c r="AF36" s="81">
        <f t="shared" si="14"/>
        <v>485129953</v>
      </c>
      <c r="AG36" s="81">
        <f>SUM(AG31:AG35)</f>
        <v>2442396338</v>
      </c>
      <c r="AH36" s="81">
        <f>SUM(AH31:AH35)</f>
        <v>2479709954</v>
      </c>
      <c r="AI36" s="82">
        <f>SUM(AI31:AI35)</f>
        <v>919325175</v>
      </c>
      <c r="AJ36" s="116">
        <f t="shared" si="15"/>
        <v>0.3764029452127356</v>
      </c>
      <c r="AK36" s="117">
        <f t="shared" si="16"/>
        <v>0.28975998725850682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2724588710</v>
      </c>
      <c r="E37" s="78">
        <v>255337696</v>
      </c>
      <c r="F37" s="79">
        <f t="shared" si="0"/>
        <v>2979926406</v>
      </c>
      <c r="G37" s="77">
        <v>2724588710</v>
      </c>
      <c r="H37" s="78">
        <v>255337696</v>
      </c>
      <c r="I37" s="79">
        <f t="shared" si="1"/>
        <v>2979926406</v>
      </c>
      <c r="J37" s="77">
        <v>552983267</v>
      </c>
      <c r="K37" s="78">
        <v>26731453</v>
      </c>
      <c r="L37" s="78">
        <f t="shared" si="2"/>
        <v>579714720</v>
      </c>
      <c r="M37" s="95">
        <f t="shared" si="3"/>
        <v>0.19453994529286373</v>
      </c>
      <c r="N37" s="77">
        <v>546425073</v>
      </c>
      <c r="O37" s="78">
        <v>82889747</v>
      </c>
      <c r="P37" s="78">
        <f t="shared" si="4"/>
        <v>629314820</v>
      </c>
      <c r="Q37" s="95">
        <f t="shared" si="5"/>
        <v>0.21118468520997427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1099408340</v>
      </c>
      <c r="AA37" s="78">
        <f t="shared" si="11"/>
        <v>109621200</v>
      </c>
      <c r="AB37" s="78">
        <f t="shared" si="12"/>
        <v>1209029540</v>
      </c>
      <c r="AC37" s="95">
        <f t="shared" si="13"/>
        <v>0.40572463050283797</v>
      </c>
      <c r="AD37" s="77">
        <v>672080305</v>
      </c>
      <c r="AE37" s="78">
        <v>36619401</v>
      </c>
      <c r="AF37" s="78">
        <f t="shared" si="14"/>
        <v>708699706</v>
      </c>
      <c r="AG37" s="78">
        <v>3220253552</v>
      </c>
      <c r="AH37" s="78">
        <v>2660310073</v>
      </c>
      <c r="AI37" s="79">
        <v>1199696707</v>
      </c>
      <c r="AJ37" s="114">
        <f t="shared" si="15"/>
        <v>0.37254728164336792</v>
      </c>
      <c r="AK37" s="115">
        <f t="shared" si="16"/>
        <v>-0.11201484257423977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130135944</v>
      </c>
      <c r="E38" s="78">
        <v>39050601</v>
      </c>
      <c r="F38" s="79">
        <f t="shared" si="0"/>
        <v>169186545</v>
      </c>
      <c r="G38" s="77">
        <v>130135944</v>
      </c>
      <c r="H38" s="78">
        <v>39050601</v>
      </c>
      <c r="I38" s="79">
        <f t="shared" si="1"/>
        <v>169186545</v>
      </c>
      <c r="J38" s="77">
        <v>20193545</v>
      </c>
      <c r="K38" s="78">
        <v>9067420</v>
      </c>
      <c r="L38" s="78">
        <f t="shared" si="2"/>
        <v>29260965</v>
      </c>
      <c r="M38" s="95">
        <f t="shared" si="3"/>
        <v>0.17295089866632124</v>
      </c>
      <c r="N38" s="77">
        <v>29515740</v>
      </c>
      <c r="O38" s="78">
        <v>8858757</v>
      </c>
      <c r="P38" s="78">
        <f t="shared" si="4"/>
        <v>38374497</v>
      </c>
      <c r="Q38" s="95">
        <f t="shared" si="5"/>
        <v>0.22681766448980917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49709285</v>
      </c>
      <c r="AA38" s="78">
        <f t="shared" si="11"/>
        <v>17926177</v>
      </c>
      <c r="AB38" s="78">
        <f t="shared" si="12"/>
        <v>67635462</v>
      </c>
      <c r="AC38" s="95">
        <f t="shared" si="13"/>
        <v>0.39976856315613041</v>
      </c>
      <c r="AD38" s="77">
        <v>21664642</v>
      </c>
      <c r="AE38" s="78">
        <v>5888575</v>
      </c>
      <c r="AF38" s="78">
        <f t="shared" si="14"/>
        <v>27553217</v>
      </c>
      <c r="AG38" s="78">
        <v>133498629</v>
      </c>
      <c r="AH38" s="78">
        <v>136814867</v>
      </c>
      <c r="AI38" s="79">
        <v>57643393</v>
      </c>
      <c r="AJ38" s="114">
        <f t="shared" si="15"/>
        <v>0.43179014969509538</v>
      </c>
      <c r="AK38" s="115">
        <f t="shared" si="16"/>
        <v>0.39274107266675973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179073206</v>
      </c>
      <c r="E39" s="78">
        <v>74656000</v>
      </c>
      <c r="F39" s="79">
        <f t="shared" si="0"/>
        <v>253729206</v>
      </c>
      <c r="G39" s="77">
        <v>179073206</v>
      </c>
      <c r="H39" s="78">
        <v>74656000</v>
      </c>
      <c r="I39" s="79">
        <f t="shared" si="1"/>
        <v>253729206</v>
      </c>
      <c r="J39" s="77">
        <v>38135611</v>
      </c>
      <c r="K39" s="78">
        <v>5566983</v>
      </c>
      <c r="L39" s="78">
        <f t="shared" si="2"/>
        <v>43702594</v>
      </c>
      <c r="M39" s="95">
        <f t="shared" si="3"/>
        <v>0.17224108603406105</v>
      </c>
      <c r="N39" s="77">
        <v>36197388</v>
      </c>
      <c r="O39" s="78">
        <v>10289768</v>
      </c>
      <c r="P39" s="78">
        <f t="shared" si="4"/>
        <v>46487156</v>
      </c>
      <c r="Q39" s="95">
        <f t="shared" si="5"/>
        <v>0.18321562871244709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74332999</v>
      </c>
      <c r="AA39" s="78">
        <f t="shared" si="11"/>
        <v>15856751</v>
      </c>
      <c r="AB39" s="78">
        <f t="shared" si="12"/>
        <v>90189750</v>
      </c>
      <c r="AC39" s="95">
        <f t="shared" si="13"/>
        <v>0.35545671474650814</v>
      </c>
      <c r="AD39" s="77">
        <v>56741152</v>
      </c>
      <c r="AE39" s="78">
        <v>5337923</v>
      </c>
      <c r="AF39" s="78">
        <f t="shared" si="14"/>
        <v>62079075</v>
      </c>
      <c r="AG39" s="78">
        <v>211251360</v>
      </c>
      <c r="AH39" s="78">
        <v>233294115</v>
      </c>
      <c r="AI39" s="79">
        <v>115565495</v>
      </c>
      <c r="AJ39" s="114">
        <f t="shared" si="15"/>
        <v>0.54705207578308612</v>
      </c>
      <c r="AK39" s="115">
        <f t="shared" si="16"/>
        <v>-0.2511622313960058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244217329</v>
      </c>
      <c r="E40" s="78">
        <v>83693201</v>
      </c>
      <c r="F40" s="79">
        <f t="shared" si="0"/>
        <v>327910530</v>
      </c>
      <c r="G40" s="77">
        <v>244217329</v>
      </c>
      <c r="H40" s="78">
        <v>83693201</v>
      </c>
      <c r="I40" s="79">
        <f t="shared" si="1"/>
        <v>327910530</v>
      </c>
      <c r="J40" s="77">
        <v>63086619</v>
      </c>
      <c r="K40" s="78">
        <v>7984581</v>
      </c>
      <c r="L40" s="78">
        <f t="shared" si="2"/>
        <v>71071200</v>
      </c>
      <c r="M40" s="95">
        <f t="shared" si="3"/>
        <v>0.21673960881951548</v>
      </c>
      <c r="N40" s="77">
        <v>69504110</v>
      </c>
      <c r="O40" s="78">
        <v>21457459</v>
      </c>
      <c r="P40" s="78">
        <f t="shared" si="4"/>
        <v>90961569</v>
      </c>
      <c r="Q40" s="95">
        <f t="shared" si="5"/>
        <v>0.27739752364768522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132590729</v>
      </c>
      <c r="AA40" s="78">
        <f t="shared" si="11"/>
        <v>29442040</v>
      </c>
      <c r="AB40" s="78">
        <f t="shared" si="12"/>
        <v>162032769</v>
      </c>
      <c r="AC40" s="95">
        <f t="shared" si="13"/>
        <v>0.49413713246720076</v>
      </c>
      <c r="AD40" s="77">
        <v>63787404</v>
      </c>
      <c r="AE40" s="78">
        <v>16573620</v>
      </c>
      <c r="AF40" s="78">
        <f t="shared" si="14"/>
        <v>80361024</v>
      </c>
      <c r="AG40" s="78">
        <v>322233037</v>
      </c>
      <c r="AH40" s="78">
        <v>386816097</v>
      </c>
      <c r="AI40" s="79">
        <v>149519006</v>
      </c>
      <c r="AJ40" s="114">
        <f t="shared" si="15"/>
        <v>0.46400892779966568</v>
      </c>
      <c r="AK40" s="115">
        <f t="shared" si="16"/>
        <v>0.13191152218269386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3278015189</v>
      </c>
      <c r="E41" s="81">
        <f>SUM(E37:E40)</f>
        <v>452737498</v>
      </c>
      <c r="F41" s="82">
        <f t="shared" si="0"/>
        <v>3730752687</v>
      </c>
      <c r="G41" s="80">
        <f>SUM(G37:G40)</f>
        <v>3278015189</v>
      </c>
      <c r="H41" s="81">
        <f>SUM(H37:H40)</f>
        <v>452737498</v>
      </c>
      <c r="I41" s="82">
        <f t="shared" si="1"/>
        <v>3730752687</v>
      </c>
      <c r="J41" s="80">
        <f>SUM(J37:J40)</f>
        <v>674399042</v>
      </c>
      <c r="K41" s="81">
        <f>SUM(K37:K40)</f>
        <v>49350437</v>
      </c>
      <c r="L41" s="81">
        <f t="shared" si="2"/>
        <v>723749479</v>
      </c>
      <c r="M41" s="96">
        <f t="shared" si="3"/>
        <v>0.19399556596767789</v>
      </c>
      <c r="N41" s="80">
        <f>SUM(N37:N40)</f>
        <v>681642311</v>
      </c>
      <c r="O41" s="81">
        <f>SUM(O37:O40)</f>
        <v>123495731</v>
      </c>
      <c r="P41" s="81">
        <f t="shared" si="4"/>
        <v>805138042</v>
      </c>
      <c r="Q41" s="96">
        <f t="shared" si="5"/>
        <v>0.21581115382039259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1356041353</v>
      </c>
      <c r="AA41" s="81">
        <f t="shared" si="11"/>
        <v>172846168</v>
      </c>
      <c r="AB41" s="81">
        <f t="shared" si="12"/>
        <v>1528887521</v>
      </c>
      <c r="AC41" s="96">
        <f t="shared" si="13"/>
        <v>0.40980671978807048</v>
      </c>
      <c r="AD41" s="80">
        <f>SUM(AD37:AD40)</f>
        <v>814273503</v>
      </c>
      <c r="AE41" s="81">
        <f>SUM(AE37:AE40)</f>
        <v>64419519</v>
      </c>
      <c r="AF41" s="81">
        <f t="shared" si="14"/>
        <v>878693022</v>
      </c>
      <c r="AG41" s="81">
        <f>SUM(AG37:AG40)</f>
        <v>3887236578</v>
      </c>
      <c r="AH41" s="81">
        <f>SUM(AH37:AH40)</f>
        <v>3417235152</v>
      </c>
      <c r="AI41" s="82">
        <f>SUM(AI37:AI40)</f>
        <v>1522424601</v>
      </c>
      <c r="AJ41" s="116">
        <f t="shared" si="15"/>
        <v>0.39164701464691765</v>
      </c>
      <c r="AK41" s="117">
        <f t="shared" si="16"/>
        <v>-8.3709530129852383E-2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209180461</v>
      </c>
      <c r="E42" s="78">
        <v>36938065</v>
      </c>
      <c r="F42" s="79">
        <f t="shared" ref="F42:F74" si="17">$D42      +$E42</f>
        <v>246118526</v>
      </c>
      <c r="G42" s="77">
        <v>209180461</v>
      </c>
      <c r="H42" s="78">
        <v>36938065</v>
      </c>
      <c r="I42" s="79">
        <f t="shared" ref="I42:I74" si="18">$G42      +$H42</f>
        <v>246118526</v>
      </c>
      <c r="J42" s="77">
        <v>44907661</v>
      </c>
      <c r="K42" s="78">
        <v>15781291</v>
      </c>
      <c r="L42" s="78">
        <f t="shared" ref="L42:L74" si="19">$J42      +$K42</f>
        <v>60688952</v>
      </c>
      <c r="M42" s="95">
        <f t="shared" ref="M42:M74" si="20">IF(($F42      =0),0,($L42      /$F42      ))</f>
        <v>0.24658424941160259</v>
      </c>
      <c r="N42" s="77">
        <v>46242571</v>
      </c>
      <c r="O42" s="78">
        <v>34318325</v>
      </c>
      <c r="P42" s="78">
        <f t="shared" ref="P42:P74" si="21">$N42      +$O42</f>
        <v>80560896</v>
      </c>
      <c r="Q42" s="95">
        <f t="shared" ref="Q42:Q74" si="22">IF(($F42      =0),0,($P42      /$F42      ))</f>
        <v>0.32732560733766136</v>
      </c>
      <c r="R42" s="77">
        <v>0</v>
      </c>
      <c r="S42" s="78">
        <v>0</v>
      </c>
      <c r="T42" s="78">
        <f t="shared" ref="T42:T74" si="23">$R42      +$S42</f>
        <v>0</v>
      </c>
      <c r="U42" s="95">
        <f t="shared" ref="U42:U74" si="24">IF(($I42      =0),0,($T42      /$I42      ))</f>
        <v>0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</f>
        <v>91150232</v>
      </c>
      <c r="AA42" s="78">
        <f t="shared" ref="AA42:AA74" si="28">$K42      +$O42</f>
        <v>50099616</v>
      </c>
      <c r="AB42" s="78">
        <f t="shared" ref="AB42:AB74" si="29">$Z42      +$AA42</f>
        <v>141249848</v>
      </c>
      <c r="AC42" s="95">
        <f t="shared" ref="AC42:AC74" si="30">IF(($F42      =0),0,($AB42      /$F42      ))</f>
        <v>0.57390985674926398</v>
      </c>
      <c r="AD42" s="77">
        <v>38211811</v>
      </c>
      <c r="AE42" s="78">
        <v>11053721</v>
      </c>
      <c r="AF42" s="78">
        <f t="shared" ref="AF42:AF74" si="31">$AD42      +$AE42</f>
        <v>49265532</v>
      </c>
      <c r="AG42" s="78">
        <v>247069046</v>
      </c>
      <c r="AH42" s="78">
        <v>223427146</v>
      </c>
      <c r="AI42" s="79">
        <v>106643487</v>
      </c>
      <c r="AJ42" s="114">
        <f t="shared" ref="AJ42:AJ74" si="32">IF(($AG42      =0),0,($AI42      /$AG42      ))</f>
        <v>0.43163434969510506</v>
      </c>
      <c r="AK42" s="115">
        <f t="shared" ref="AK42:AK74" si="33">IF(($AF42      =0),0,(($P42      /$AF42      )-1))</f>
        <v>0.63523852741506981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296245331</v>
      </c>
      <c r="E43" s="78">
        <v>43124000</v>
      </c>
      <c r="F43" s="79">
        <f t="shared" si="17"/>
        <v>339369331</v>
      </c>
      <c r="G43" s="77">
        <v>296245331</v>
      </c>
      <c r="H43" s="78">
        <v>43124000</v>
      </c>
      <c r="I43" s="79">
        <f t="shared" si="18"/>
        <v>339369331</v>
      </c>
      <c r="J43" s="77">
        <v>66644269</v>
      </c>
      <c r="K43" s="78">
        <v>6213696</v>
      </c>
      <c r="L43" s="78">
        <f t="shared" si="19"/>
        <v>72857965</v>
      </c>
      <c r="M43" s="95">
        <f t="shared" si="20"/>
        <v>0.2146863559689193</v>
      </c>
      <c r="N43" s="77">
        <v>79218371</v>
      </c>
      <c r="O43" s="78">
        <v>4117455</v>
      </c>
      <c r="P43" s="78">
        <f t="shared" si="21"/>
        <v>83335826</v>
      </c>
      <c r="Q43" s="95">
        <f t="shared" si="22"/>
        <v>0.24556086360084201</v>
      </c>
      <c r="R43" s="77">
        <v>0</v>
      </c>
      <c r="S43" s="78">
        <v>0</v>
      </c>
      <c r="T43" s="78">
        <f t="shared" si="23"/>
        <v>0</v>
      </c>
      <c r="U43" s="95">
        <f t="shared" si="24"/>
        <v>0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145862640</v>
      </c>
      <c r="AA43" s="78">
        <f t="shared" si="28"/>
        <v>10331151</v>
      </c>
      <c r="AB43" s="78">
        <f t="shared" si="29"/>
        <v>156193791</v>
      </c>
      <c r="AC43" s="95">
        <f t="shared" si="30"/>
        <v>0.46024721956976128</v>
      </c>
      <c r="AD43" s="77">
        <v>72181742</v>
      </c>
      <c r="AE43" s="78">
        <v>9367583</v>
      </c>
      <c r="AF43" s="78">
        <f t="shared" si="31"/>
        <v>81549325</v>
      </c>
      <c r="AG43" s="78">
        <v>302494972</v>
      </c>
      <c r="AH43" s="78">
        <v>348253976</v>
      </c>
      <c r="AI43" s="79">
        <v>161891085</v>
      </c>
      <c r="AJ43" s="114">
        <f t="shared" si="32"/>
        <v>0.535186036083932</v>
      </c>
      <c r="AK43" s="115">
        <f t="shared" si="33"/>
        <v>2.1906999230220547E-2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720495031</v>
      </c>
      <c r="E44" s="78">
        <v>83440000</v>
      </c>
      <c r="F44" s="79">
        <f t="shared" si="17"/>
        <v>803935031</v>
      </c>
      <c r="G44" s="77">
        <v>720495031</v>
      </c>
      <c r="H44" s="78">
        <v>83440000</v>
      </c>
      <c r="I44" s="79">
        <f t="shared" si="18"/>
        <v>803935031</v>
      </c>
      <c r="J44" s="77">
        <v>159918517</v>
      </c>
      <c r="K44" s="78">
        <v>5509578</v>
      </c>
      <c r="L44" s="78">
        <f t="shared" si="19"/>
        <v>165428095</v>
      </c>
      <c r="M44" s="95">
        <f t="shared" si="20"/>
        <v>0.20577296500468084</v>
      </c>
      <c r="N44" s="77">
        <v>246154351</v>
      </c>
      <c r="O44" s="78">
        <v>11084733</v>
      </c>
      <c r="P44" s="78">
        <f t="shared" si="21"/>
        <v>257239084</v>
      </c>
      <c r="Q44" s="95">
        <f t="shared" si="22"/>
        <v>0.31997496573824508</v>
      </c>
      <c r="R44" s="77">
        <v>0</v>
      </c>
      <c r="S44" s="78">
        <v>0</v>
      </c>
      <c r="T44" s="78">
        <f t="shared" si="23"/>
        <v>0</v>
      </c>
      <c r="U44" s="95">
        <f t="shared" si="24"/>
        <v>0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406072868</v>
      </c>
      <c r="AA44" s="78">
        <f t="shared" si="28"/>
        <v>16594311</v>
      </c>
      <c r="AB44" s="78">
        <f t="shared" si="29"/>
        <v>422667179</v>
      </c>
      <c r="AC44" s="95">
        <f t="shared" si="30"/>
        <v>0.52574793074292592</v>
      </c>
      <c r="AD44" s="77">
        <v>160256098</v>
      </c>
      <c r="AE44" s="78">
        <v>12310276</v>
      </c>
      <c r="AF44" s="78">
        <f t="shared" si="31"/>
        <v>172566374</v>
      </c>
      <c r="AG44" s="78">
        <v>756447591</v>
      </c>
      <c r="AH44" s="78">
        <v>716995002</v>
      </c>
      <c r="AI44" s="79">
        <v>324563502</v>
      </c>
      <c r="AJ44" s="114">
        <f t="shared" si="32"/>
        <v>0.42906277429073075</v>
      </c>
      <c r="AK44" s="115">
        <f t="shared" si="33"/>
        <v>0.49066749238180085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228434611</v>
      </c>
      <c r="E45" s="78">
        <v>49623456</v>
      </c>
      <c r="F45" s="79">
        <f t="shared" si="17"/>
        <v>278058067</v>
      </c>
      <c r="G45" s="77">
        <v>228434611</v>
      </c>
      <c r="H45" s="78">
        <v>49623456</v>
      </c>
      <c r="I45" s="79">
        <f t="shared" si="18"/>
        <v>278058067</v>
      </c>
      <c r="J45" s="77">
        <v>69753320</v>
      </c>
      <c r="K45" s="78">
        <v>9294878</v>
      </c>
      <c r="L45" s="78">
        <f t="shared" si="19"/>
        <v>79048198</v>
      </c>
      <c r="M45" s="95">
        <f t="shared" si="20"/>
        <v>0.28428665585163548</v>
      </c>
      <c r="N45" s="77">
        <v>73300903</v>
      </c>
      <c r="O45" s="78">
        <v>12830732</v>
      </c>
      <c r="P45" s="78">
        <f t="shared" si="21"/>
        <v>86131635</v>
      </c>
      <c r="Q45" s="95">
        <f t="shared" si="22"/>
        <v>0.30976132406185503</v>
      </c>
      <c r="R45" s="77">
        <v>0</v>
      </c>
      <c r="S45" s="78">
        <v>0</v>
      </c>
      <c r="T45" s="78">
        <f t="shared" si="23"/>
        <v>0</v>
      </c>
      <c r="U45" s="95">
        <f t="shared" si="24"/>
        <v>0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143054223</v>
      </c>
      <c r="AA45" s="78">
        <f t="shared" si="28"/>
        <v>22125610</v>
      </c>
      <c r="AB45" s="78">
        <f t="shared" si="29"/>
        <v>165179833</v>
      </c>
      <c r="AC45" s="95">
        <f t="shared" si="30"/>
        <v>0.59404797991349056</v>
      </c>
      <c r="AD45" s="77">
        <v>68066799</v>
      </c>
      <c r="AE45" s="78">
        <v>15288405</v>
      </c>
      <c r="AF45" s="78">
        <f t="shared" si="31"/>
        <v>83355204</v>
      </c>
      <c r="AG45" s="78">
        <v>247500308</v>
      </c>
      <c r="AH45" s="78">
        <v>266770942</v>
      </c>
      <c r="AI45" s="79">
        <v>169128774</v>
      </c>
      <c r="AJ45" s="114">
        <f t="shared" si="32"/>
        <v>0.6833477314298938</v>
      </c>
      <c r="AK45" s="115">
        <f t="shared" si="33"/>
        <v>3.3308430269092693E-2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427832200</v>
      </c>
      <c r="E46" s="78">
        <v>40775831</v>
      </c>
      <c r="F46" s="79">
        <f t="shared" si="17"/>
        <v>468608031</v>
      </c>
      <c r="G46" s="77">
        <v>427832200</v>
      </c>
      <c r="H46" s="78">
        <v>40775831</v>
      </c>
      <c r="I46" s="79">
        <f t="shared" si="18"/>
        <v>468608031</v>
      </c>
      <c r="J46" s="77">
        <v>112622793</v>
      </c>
      <c r="K46" s="78">
        <v>13841273</v>
      </c>
      <c r="L46" s="78">
        <f t="shared" si="19"/>
        <v>126464066</v>
      </c>
      <c r="M46" s="95">
        <f t="shared" si="20"/>
        <v>0.26987174276575726</v>
      </c>
      <c r="N46" s="77">
        <v>132391030</v>
      </c>
      <c r="O46" s="78">
        <v>8335472</v>
      </c>
      <c r="P46" s="78">
        <f t="shared" si="21"/>
        <v>140726502</v>
      </c>
      <c r="Q46" s="95">
        <f t="shared" si="22"/>
        <v>0.30030749088890457</v>
      </c>
      <c r="R46" s="77">
        <v>0</v>
      </c>
      <c r="S46" s="78">
        <v>0</v>
      </c>
      <c r="T46" s="78">
        <f t="shared" si="23"/>
        <v>0</v>
      </c>
      <c r="U46" s="95">
        <f t="shared" si="24"/>
        <v>0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245013823</v>
      </c>
      <c r="AA46" s="78">
        <f t="shared" si="28"/>
        <v>22176745</v>
      </c>
      <c r="AB46" s="78">
        <f t="shared" si="29"/>
        <v>267190568</v>
      </c>
      <c r="AC46" s="95">
        <f t="shared" si="30"/>
        <v>0.57017923365466183</v>
      </c>
      <c r="AD46" s="77">
        <v>111072748</v>
      </c>
      <c r="AE46" s="78">
        <v>9655913</v>
      </c>
      <c r="AF46" s="78">
        <f t="shared" si="31"/>
        <v>120728661</v>
      </c>
      <c r="AG46" s="78">
        <v>465353025</v>
      </c>
      <c r="AH46" s="78">
        <v>509721580</v>
      </c>
      <c r="AI46" s="79">
        <v>271502129</v>
      </c>
      <c r="AJ46" s="114">
        <f t="shared" si="32"/>
        <v>0.58343260796467367</v>
      </c>
      <c r="AK46" s="115">
        <f t="shared" si="33"/>
        <v>0.16564286255108884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722102135</v>
      </c>
      <c r="E47" s="78">
        <v>790424351</v>
      </c>
      <c r="F47" s="79">
        <f t="shared" si="17"/>
        <v>1512526486</v>
      </c>
      <c r="G47" s="77">
        <v>722102135</v>
      </c>
      <c r="H47" s="78">
        <v>790424351</v>
      </c>
      <c r="I47" s="79">
        <f t="shared" si="18"/>
        <v>1512526486</v>
      </c>
      <c r="J47" s="77">
        <v>203039222</v>
      </c>
      <c r="K47" s="78">
        <v>107187839</v>
      </c>
      <c r="L47" s="78">
        <f t="shared" si="19"/>
        <v>310227061</v>
      </c>
      <c r="M47" s="95">
        <f t="shared" si="20"/>
        <v>0.20510520898078344</v>
      </c>
      <c r="N47" s="77">
        <v>237336715</v>
      </c>
      <c r="O47" s="78">
        <v>305378146</v>
      </c>
      <c r="P47" s="78">
        <f t="shared" si="21"/>
        <v>542714861</v>
      </c>
      <c r="Q47" s="95">
        <f t="shared" si="22"/>
        <v>0.35881345948212373</v>
      </c>
      <c r="R47" s="77">
        <v>0</v>
      </c>
      <c r="S47" s="78">
        <v>0</v>
      </c>
      <c r="T47" s="78">
        <f t="shared" si="23"/>
        <v>0</v>
      </c>
      <c r="U47" s="95">
        <f t="shared" si="24"/>
        <v>0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440375937</v>
      </c>
      <c r="AA47" s="78">
        <f t="shared" si="28"/>
        <v>412565985</v>
      </c>
      <c r="AB47" s="78">
        <f t="shared" si="29"/>
        <v>852941922</v>
      </c>
      <c r="AC47" s="95">
        <f t="shared" si="30"/>
        <v>0.56391866846290717</v>
      </c>
      <c r="AD47" s="77">
        <v>198521370</v>
      </c>
      <c r="AE47" s="78">
        <v>92336377</v>
      </c>
      <c r="AF47" s="78">
        <f t="shared" si="31"/>
        <v>290857747</v>
      </c>
      <c r="AG47" s="78">
        <v>958322297</v>
      </c>
      <c r="AH47" s="78">
        <v>1237182314</v>
      </c>
      <c r="AI47" s="79">
        <v>503574813</v>
      </c>
      <c r="AJ47" s="114">
        <f t="shared" si="32"/>
        <v>0.52547542155329818</v>
      </c>
      <c r="AK47" s="115">
        <f t="shared" si="33"/>
        <v>0.86591165818251348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2604289769</v>
      </c>
      <c r="E48" s="81">
        <f>SUM(E42:E47)</f>
        <v>1044325703</v>
      </c>
      <c r="F48" s="82">
        <f t="shared" si="17"/>
        <v>3648615472</v>
      </c>
      <c r="G48" s="80">
        <f>SUM(G42:G47)</f>
        <v>2604289769</v>
      </c>
      <c r="H48" s="81">
        <f>SUM(H42:H47)</f>
        <v>1044325703</v>
      </c>
      <c r="I48" s="82">
        <f t="shared" si="18"/>
        <v>3648615472</v>
      </c>
      <c r="J48" s="80">
        <f>SUM(J42:J47)</f>
        <v>656885782</v>
      </c>
      <c r="K48" s="81">
        <f>SUM(K42:K47)</f>
        <v>157828555</v>
      </c>
      <c r="L48" s="81">
        <f t="shared" si="19"/>
        <v>814714337</v>
      </c>
      <c r="M48" s="96">
        <f t="shared" si="20"/>
        <v>0.22329410793004498</v>
      </c>
      <c r="N48" s="80">
        <f>SUM(N42:N47)</f>
        <v>814643941</v>
      </c>
      <c r="O48" s="81">
        <f>SUM(O42:O47)</f>
        <v>376064863</v>
      </c>
      <c r="P48" s="81">
        <f t="shared" si="21"/>
        <v>1190708804</v>
      </c>
      <c r="Q48" s="96">
        <f t="shared" si="22"/>
        <v>0.32634538036076166</v>
      </c>
      <c r="R48" s="80">
        <f>SUM(R42:R47)</f>
        <v>0</v>
      </c>
      <c r="S48" s="81">
        <f>SUM(S42:S47)</f>
        <v>0</v>
      </c>
      <c r="T48" s="81">
        <f t="shared" si="23"/>
        <v>0</v>
      </c>
      <c r="U48" s="96">
        <f t="shared" si="24"/>
        <v>0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1471529723</v>
      </c>
      <c r="AA48" s="81">
        <f t="shared" si="28"/>
        <v>533893418</v>
      </c>
      <c r="AB48" s="81">
        <f t="shared" si="29"/>
        <v>2005423141</v>
      </c>
      <c r="AC48" s="96">
        <f t="shared" si="30"/>
        <v>0.54963948829080667</v>
      </c>
      <c r="AD48" s="80">
        <f>SUM(AD42:AD47)</f>
        <v>648310568</v>
      </c>
      <c r="AE48" s="81">
        <f>SUM(AE42:AE47)</f>
        <v>150012275</v>
      </c>
      <c r="AF48" s="81">
        <f t="shared" si="31"/>
        <v>798322843</v>
      </c>
      <c r="AG48" s="81">
        <f>SUM(AG42:AG47)</f>
        <v>2977187239</v>
      </c>
      <c r="AH48" s="81">
        <f>SUM(AH42:AH47)</f>
        <v>3302350960</v>
      </c>
      <c r="AI48" s="82">
        <f>SUM(AI42:AI47)</f>
        <v>1537303790</v>
      </c>
      <c r="AJ48" s="116">
        <f t="shared" si="32"/>
        <v>0.51636113774166292</v>
      </c>
      <c r="AK48" s="117">
        <f t="shared" si="33"/>
        <v>0.49151288158743056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245313810</v>
      </c>
      <c r="E49" s="78">
        <v>58959230</v>
      </c>
      <c r="F49" s="79">
        <f t="shared" si="17"/>
        <v>304273040</v>
      </c>
      <c r="G49" s="77">
        <v>245313810</v>
      </c>
      <c r="H49" s="78">
        <v>58959230</v>
      </c>
      <c r="I49" s="79">
        <f t="shared" si="18"/>
        <v>304273040</v>
      </c>
      <c r="J49" s="77">
        <v>48985099</v>
      </c>
      <c r="K49" s="78">
        <v>3639498</v>
      </c>
      <c r="L49" s="78">
        <f t="shared" si="19"/>
        <v>52624597</v>
      </c>
      <c r="M49" s="95">
        <f t="shared" si="20"/>
        <v>0.17295188886928661</v>
      </c>
      <c r="N49" s="77">
        <v>53608501</v>
      </c>
      <c r="O49" s="78">
        <v>7982421</v>
      </c>
      <c r="P49" s="78">
        <f t="shared" si="21"/>
        <v>61590922</v>
      </c>
      <c r="Q49" s="95">
        <f t="shared" si="22"/>
        <v>0.20241991206319165</v>
      </c>
      <c r="R49" s="77">
        <v>0</v>
      </c>
      <c r="S49" s="78">
        <v>0</v>
      </c>
      <c r="T49" s="78">
        <f t="shared" si="23"/>
        <v>0</v>
      </c>
      <c r="U49" s="95">
        <f t="shared" si="24"/>
        <v>0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102593600</v>
      </c>
      <c r="AA49" s="78">
        <f t="shared" si="28"/>
        <v>11621919</v>
      </c>
      <c r="AB49" s="78">
        <f t="shared" si="29"/>
        <v>114215519</v>
      </c>
      <c r="AC49" s="95">
        <f t="shared" si="30"/>
        <v>0.37537180093247829</v>
      </c>
      <c r="AD49" s="77">
        <v>55999265</v>
      </c>
      <c r="AE49" s="78">
        <v>-38444980</v>
      </c>
      <c r="AF49" s="78">
        <f t="shared" si="31"/>
        <v>17554285</v>
      </c>
      <c r="AG49" s="78">
        <v>285745829</v>
      </c>
      <c r="AH49" s="78">
        <v>303247335</v>
      </c>
      <c r="AI49" s="79">
        <v>69186392</v>
      </c>
      <c r="AJ49" s="114">
        <f t="shared" si="32"/>
        <v>0.24212564096604888</v>
      </c>
      <c r="AK49" s="115">
        <f t="shared" si="33"/>
        <v>2.5085975874266597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310512191</v>
      </c>
      <c r="E50" s="78">
        <v>44865268</v>
      </c>
      <c r="F50" s="79">
        <f t="shared" si="17"/>
        <v>355377459</v>
      </c>
      <c r="G50" s="77">
        <v>310512191</v>
      </c>
      <c r="H50" s="78">
        <v>44865268</v>
      </c>
      <c r="I50" s="79">
        <f t="shared" si="18"/>
        <v>355377459</v>
      </c>
      <c r="J50" s="77">
        <v>91509691</v>
      </c>
      <c r="K50" s="78">
        <v>12194633</v>
      </c>
      <c r="L50" s="78">
        <f t="shared" si="19"/>
        <v>103704324</v>
      </c>
      <c r="M50" s="95">
        <f t="shared" si="20"/>
        <v>0.2918145801700946</v>
      </c>
      <c r="N50" s="77">
        <v>106128984</v>
      </c>
      <c r="O50" s="78">
        <v>20349576</v>
      </c>
      <c r="P50" s="78">
        <f t="shared" si="21"/>
        <v>126478560</v>
      </c>
      <c r="Q50" s="95">
        <f t="shared" si="22"/>
        <v>0.35589921869524088</v>
      </c>
      <c r="R50" s="77">
        <v>0</v>
      </c>
      <c r="S50" s="78">
        <v>0</v>
      </c>
      <c r="T50" s="78">
        <f t="shared" si="23"/>
        <v>0</v>
      </c>
      <c r="U50" s="95">
        <f t="shared" si="24"/>
        <v>0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197638675</v>
      </c>
      <c r="AA50" s="78">
        <f t="shared" si="28"/>
        <v>32544209</v>
      </c>
      <c r="AB50" s="78">
        <f t="shared" si="29"/>
        <v>230182884</v>
      </c>
      <c r="AC50" s="95">
        <f t="shared" si="30"/>
        <v>0.64771379886533542</v>
      </c>
      <c r="AD50" s="77">
        <v>99501136</v>
      </c>
      <c r="AE50" s="78">
        <v>12661087</v>
      </c>
      <c r="AF50" s="78">
        <f t="shared" si="31"/>
        <v>112162223</v>
      </c>
      <c r="AG50" s="78">
        <v>328957549</v>
      </c>
      <c r="AH50" s="78">
        <v>387195937</v>
      </c>
      <c r="AI50" s="79">
        <v>202958448</v>
      </c>
      <c r="AJ50" s="114">
        <f t="shared" si="32"/>
        <v>0.61697458719817977</v>
      </c>
      <c r="AK50" s="115">
        <f t="shared" si="33"/>
        <v>0.12763956185140879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291381921</v>
      </c>
      <c r="E51" s="78">
        <v>47556437</v>
      </c>
      <c r="F51" s="79">
        <f t="shared" si="17"/>
        <v>338938358</v>
      </c>
      <c r="G51" s="77">
        <v>291381921</v>
      </c>
      <c r="H51" s="78">
        <v>47556437</v>
      </c>
      <c r="I51" s="79">
        <f t="shared" si="18"/>
        <v>338938358</v>
      </c>
      <c r="J51" s="77">
        <v>62955528</v>
      </c>
      <c r="K51" s="78">
        <v>8326460</v>
      </c>
      <c r="L51" s="78">
        <f t="shared" si="19"/>
        <v>71281988</v>
      </c>
      <c r="M51" s="95">
        <f t="shared" si="20"/>
        <v>0.21030959263690066</v>
      </c>
      <c r="N51" s="77">
        <v>67585604</v>
      </c>
      <c r="O51" s="78">
        <v>7775335</v>
      </c>
      <c r="P51" s="78">
        <f t="shared" si="21"/>
        <v>75360939</v>
      </c>
      <c r="Q51" s="95">
        <f t="shared" si="22"/>
        <v>0.22234408476127684</v>
      </c>
      <c r="R51" s="77">
        <v>0</v>
      </c>
      <c r="S51" s="78">
        <v>0</v>
      </c>
      <c r="T51" s="78">
        <f t="shared" si="23"/>
        <v>0</v>
      </c>
      <c r="U51" s="95">
        <f t="shared" si="24"/>
        <v>0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130541132</v>
      </c>
      <c r="AA51" s="78">
        <f t="shared" si="28"/>
        <v>16101795</v>
      </c>
      <c r="AB51" s="78">
        <f t="shared" si="29"/>
        <v>146642927</v>
      </c>
      <c r="AC51" s="95">
        <f t="shared" si="30"/>
        <v>0.43265367739817751</v>
      </c>
      <c r="AD51" s="77">
        <v>74249281</v>
      </c>
      <c r="AE51" s="78">
        <v>918832</v>
      </c>
      <c r="AF51" s="78">
        <f t="shared" si="31"/>
        <v>75168113</v>
      </c>
      <c r="AG51" s="78">
        <v>351317594</v>
      </c>
      <c r="AH51" s="78">
        <v>363425718</v>
      </c>
      <c r="AI51" s="79">
        <v>155993105</v>
      </c>
      <c r="AJ51" s="114">
        <f t="shared" si="32"/>
        <v>0.4440230368878138</v>
      </c>
      <c r="AK51" s="115">
        <f t="shared" si="33"/>
        <v>2.5652632785926333E-3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211945708</v>
      </c>
      <c r="E52" s="78">
        <v>35190077</v>
      </c>
      <c r="F52" s="79">
        <f t="shared" si="17"/>
        <v>247135785</v>
      </c>
      <c r="G52" s="77">
        <v>211945708</v>
      </c>
      <c r="H52" s="78">
        <v>35190077</v>
      </c>
      <c r="I52" s="79">
        <f t="shared" si="18"/>
        <v>247135785</v>
      </c>
      <c r="J52" s="77">
        <v>41423007</v>
      </c>
      <c r="K52" s="78">
        <v>4555351</v>
      </c>
      <c r="L52" s="78">
        <f t="shared" si="19"/>
        <v>45978358</v>
      </c>
      <c r="M52" s="95">
        <f t="shared" si="20"/>
        <v>0.18604492263230921</v>
      </c>
      <c r="N52" s="77">
        <v>55761582</v>
      </c>
      <c r="O52" s="78">
        <v>10552953</v>
      </c>
      <c r="P52" s="78">
        <f t="shared" si="21"/>
        <v>66314535</v>
      </c>
      <c r="Q52" s="95">
        <f t="shared" si="22"/>
        <v>0.26833238658658842</v>
      </c>
      <c r="R52" s="77">
        <v>0</v>
      </c>
      <c r="S52" s="78">
        <v>0</v>
      </c>
      <c r="T52" s="78">
        <f t="shared" si="23"/>
        <v>0</v>
      </c>
      <c r="U52" s="95">
        <f t="shared" si="24"/>
        <v>0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97184589</v>
      </c>
      <c r="AA52" s="78">
        <f t="shared" si="28"/>
        <v>15108304</v>
      </c>
      <c r="AB52" s="78">
        <f t="shared" si="29"/>
        <v>112292893</v>
      </c>
      <c r="AC52" s="95">
        <f t="shared" si="30"/>
        <v>0.45437730921889763</v>
      </c>
      <c r="AD52" s="77">
        <v>46604290</v>
      </c>
      <c r="AE52" s="78">
        <v>3313151</v>
      </c>
      <c r="AF52" s="78">
        <f t="shared" si="31"/>
        <v>49917441</v>
      </c>
      <c r="AG52" s="78">
        <v>243154456</v>
      </c>
      <c r="AH52" s="78">
        <v>226634457</v>
      </c>
      <c r="AI52" s="79">
        <v>94103942</v>
      </c>
      <c r="AJ52" s="114">
        <f t="shared" si="32"/>
        <v>0.38701302681452815</v>
      </c>
      <c r="AK52" s="115">
        <f t="shared" si="33"/>
        <v>0.3284842666514094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675136206</v>
      </c>
      <c r="E53" s="78">
        <v>233671204</v>
      </c>
      <c r="F53" s="79">
        <f t="shared" si="17"/>
        <v>908807410</v>
      </c>
      <c r="G53" s="77">
        <v>675136206</v>
      </c>
      <c r="H53" s="78">
        <v>233671204</v>
      </c>
      <c r="I53" s="79">
        <f t="shared" si="18"/>
        <v>908807410</v>
      </c>
      <c r="J53" s="77">
        <v>130645285</v>
      </c>
      <c r="K53" s="78">
        <v>40601974</v>
      </c>
      <c r="L53" s="78">
        <f t="shared" si="19"/>
        <v>171247259</v>
      </c>
      <c r="M53" s="95">
        <f t="shared" si="20"/>
        <v>0.1884307468399713</v>
      </c>
      <c r="N53" s="77">
        <v>149424018</v>
      </c>
      <c r="O53" s="78">
        <v>67309912</v>
      </c>
      <c r="P53" s="78">
        <f t="shared" si="21"/>
        <v>216733930</v>
      </c>
      <c r="Q53" s="95">
        <f t="shared" si="22"/>
        <v>0.23848169327756691</v>
      </c>
      <c r="R53" s="77">
        <v>0</v>
      </c>
      <c r="S53" s="78">
        <v>0</v>
      </c>
      <c r="T53" s="78">
        <f t="shared" si="23"/>
        <v>0</v>
      </c>
      <c r="U53" s="95">
        <f t="shared" si="24"/>
        <v>0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280069303</v>
      </c>
      <c r="AA53" s="78">
        <f t="shared" si="28"/>
        <v>107911886</v>
      </c>
      <c r="AB53" s="78">
        <f t="shared" si="29"/>
        <v>387981189</v>
      </c>
      <c r="AC53" s="95">
        <f t="shared" si="30"/>
        <v>0.42691244011753821</v>
      </c>
      <c r="AD53" s="77">
        <v>218864984</v>
      </c>
      <c r="AE53" s="78">
        <v>19408347</v>
      </c>
      <c r="AF53" s="78">
        <f t="shared" si="31"/>
        <v>238273331</v>
      </c>
      <c r="AG53" s="78">
        <v>894436890</v>
      </c>
      <c r="AH53" s="78">
        <v>844385588</v>
      </c>
      <c r="AI53" s="79">
        <v>303883941</v>
      </c>
      <c r="AJ53" s="114">
        <f t="shared" si="32"/>
        <v>0.33974889050025653</v>
      </c>
      <c r="AK53" s="115">
        <f t="shared" si="33"/>
        <v>-9.0397867481023297E-2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1734289836</v>
      </c>
      <c r="E54" s="81">
        <f>SUM(E49:E53)</f>
        <v>420242216</v>
      </c>
      <c r="F54" s="82">
        <f t="shared" si="17"/>
        <v>2154532052</v>
      </c>
      <c r="G54" s="80">
        <f>SUM(G49:G53)</f>
        <v>1734289836</v>
      </c>
      <c r="H54" s="81">
        <f>SUM(H49:H53)</f>
        <v>420242216</v>
      </c>
      <c r="I54" s="82">
        <f t="shared" si="18"/>
        <v>2154532052</v>
      </c>
      <c r="J54" s="80">
        <f>SUM(J49:J53)</f>
        <v>375518610</v>
      </c>
      <c r="K54" s="81">
        <f>SUM(K49:K53)</f>
        <v>69317916</v>
      </c>
      <c r="L54" s="81">
        <f t="shared" si="19"/>
        <v>444836526</v>
      </c>
      <c r="M54" s="96">
        <f t="shared" si="20"/>
        <v>0.20646549471708672</v>
      </c>
      <c r="N54" s="80">
        <f>SUM(N49:N53)</f>
        <v>432508689</v>
      </c>
      <c r="O54" s="81">
        <f>SUM(O49:O53)</f>
        <v>113970197</v>
      </c>
      <c r="P54" s="81">
        <f t="shared" si="21"/>
        <v>546478886</v>
      </c>
      <c r="Q54" s="96">
        <f t="shared" si="22"/>
        <v>0.25364156708307817</v>
      </c>
      <c r="R54" s="80">
        <f>SUM(R49:R53)</f>
        <v>0</v>
      </c>
      <c r="S54" s="81">
        <f>SUM(S49:S53)</f>
        <v>0</v>
      </c>
      <c r="T54" s="81">
        <f t="shared" si="23"/>
        <v>0</v>
      </c>
      <c r="U54" s="96">
        <f t="shared" si="24"/>
        <v>0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808027299</v>
      </c>
      <c r="AA54" s="81">
        <f t="shared" si="28"/>
        <v>183288113</v>
      </c>
      <c r="AB54" s="81">
        <f t="shared" si="29"/>
        <v>991315412</v>
      </c>
      <c r="AC54" s="96">
        <f t="shared" si="30"/>
        <v>0.46010706180016486</v>
      </c>
      <c r="AD54" s="80">
        <f>SUM(AD49:AD53)</f>
        <v>495218956</v>
      </c>
      <c r="AE54" s="81">
        <f>SUM(AE49:AE53)</f>
        <v>-2143563</v>
      </c>
      <c r="AF54" s="81">
        <f t="shared" si="31"/>
        <v>493075393</v>
      </c>
      <c r="AG54" s="81">
        <f>SUM(AG49:AG53)</f>
        <v>2103612318</v>
      </c>
      <c r="AH54" s="81">
        <f>SUM(AH49:AH53)</f>
        <v>2124889035</v>
      </c>
      <c r="AI54" s="82">
        <f>SUM(AI49:AI53)</f>
        <v>826125828</v>
      </c>
      <c r="AJ54" s="116">
        <f t="shared" si="32"/>
        <v>0.39271771748581291</v>
      </c>
      <c r="AK54" s="117">
        <f t="shared" si="33"/>
        <v>0.10830695215812569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222246336</v>
      </c>
      <c r="E55" s="78">
        <v>40310623</v>
      </c>
      <c r="F55" s="79">
        <f t="shared" si="17"/>
        <v>262556959</v>
      </c>
      <c r="G55" s="77">
        <v>222246336</v>
      </c>
      <c r="H55" s="78">
        <v>40310623</v>
      </c>
      <c r="I55" s="79">
        <f t="shared" si="18"/>
        <v>262556959</v>
      </c>
      <c r="J55" s="77">
        <v>51113371</v>
      </c>
      <c r="K55" s="78">
        <v>10494785</v>
      </c>
      <c r="L55" s="78">
        <f t="shared" si="19"/>
        <v>61608156</v>
      </c>
      <c r="M55" s="95">
        <f t="shared" si="20"/>
        <v>0.23464682191112671</v>
      </c>
      <c r="N55" s="77">
        <v>56975684</v>
      </c>
      <c r="O55" s="78">
        <v>24629256</v>
      </c>
      <c r="P55" s="78">
        <f t="shared" si="21"/>
        <v>81604940</v>
      </c>
      <c r="Q55" s="95">
        <f t="shared" si="22"/>
        <v>0.31080852059990532</v>
      </c>
      <c r="R55" s="77">
        <v>0</v>
      </c>
      <c r="S55" s="78">
        <v>0</v>
      </c>
      <c r="T55" s="78">
        <f t="shared" si="23"/>
        <v>0</v>
      </c>
      <c r="U55" s="95">
        <f t="shared" si="24"/>
        <v>0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108089055</v>
      </c>
      <c r="AA55" s="78">
        <f t="shared" si="28"/>
        <v>35124041</v>
      </c>
      <c r="AB55" s="78">
        <f t="shared" si="29"/>
        <v>143213096</v>
      </c>
      <c r="AC55" s="95">
        <f t="shared" si="30"/>
        <v>0.545455342511032</v>
      </c>
      <c r="AD55" s="77">
        <v>54909849</v>
      </c>
      <c r="AE55" s="78">
        <v>11429109</v>
      </c>
      <c r="AF55" s="78">
        <f t="shared" si="31"/>
        <v>66338958</v>
      </c>
      <c r="AG55" s="78">
        <v>241165119</v>
      </c>
      <c r="AH55" s="78">
        <v>249133537</v>
      </c>
      <c r="AI55" s="79">
        <v>127595139</v>
      </c>
      <c r="AJ55" s="114">
        <f t="shared" si="32"/>
        <v>0.52907791777300928</v>
      </c>
      <c r="AK55" s="115">
        <f t="shared" si="33"/>
        <v>0.23012091929451173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4937023600</v>
      </c>
      <c r="E56" s="78">
        <v>802941100</v>
      </c>
      <c r="F56" s="79">
        <f t="shared" si="17"/>
        <v>5739964700</v>
      </c>
      <c r="G56" s="77">
        <v>5127840100</v>
      </c>
      <c r="H56" s="78">
        <v>817406500</v>
      </c>
      <c r="I56" s="79">
        <f t="shared" si="18"/>
        <v>5945246600</v>
      </c>
      <c r="J56" s="77">
        <v>1313912979</v>
      </c>
      <c r="K56" s="78">
        <v>193901025</v>
      </c>
      <c r="L56" s="78">
        <f t="shared" si="19"/>
        <v>1507814004</v>
      </c>
      <c r="M56" s="95">
        <f t="shared" si="20"/>
        <v>0.26268698202969787</v>
      </c>
      <c r="N56" s="77">
        <v>1249790110</v>
      </c>
      <c r="O56" s="78">
        <v>266757370</v>
      </c>
      <c r="P56" s="78">
        <f t="shared" si="21"/>
        <v>1516547480</v>
      </c>
      <c r="Q56" s="95">
        <f t="shared" si="22"/>
        <v>0.26420850288504388</v>
      </c>
      <c r="R56" s="77">
        <v>0</v>
      </c>
      <c r="S56" s="78">
        <v>0</v>
      </c>
      <c r="T56" s="78">
        <f t="shared" si="23"/>
        <v>0</v>
      </c>
      <c r="U56" s="95">
        <f t="shared" si="24"/>
        <v>0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2563703089</v>
      </c>
      <c r="AA56" s="78">
        <f t="shared" si="28"/>
        <v>460658395</v>
      </c>
      <c r="AB56" s="78">
        <f t="shared" si="29"/>
        <v>3024361484</v>
      </c>
      <c r="AC56" s="95">
        <f t="shared" si="30"/>
        <v>0.5268954849147417</v>
      </c>
      <c r="AD56" s="77">
        <v>1093899763</v>
      </c>
      <c r="AE56" s="78">
        <v>283203973</v>
      </c>
      <c r="AF56" s="78">
        <f t="shared" si="31"/>
        <v>1377103736</v>
      </c>
      <c r="AG56" s="78">
        <v>5377007600</v>
      </c>
      <c r="AH56" s="78">
        <v>5711192417</v>
      </c>
      <c r="AI56" s="79">
        <v>2733845600</v>
      </c>
      <c r="AJ56" s="114">
        <f t="shared" si="32"/>
        <v>0.50843253411060829</v>
      </c>
      <c r="AK56" s="115">
        <f t="shared" si="33"/>
        <v>0.10125870720896812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521062970</v>
      </c>
      <c r="E57" s="78">
        <v>110154690</v>
      </c>
      <c r="F57" s="79">
        <f t="shared" si="17"/>
        <v>631217660</v>
      </c>
      <c r="G57" s="77">
        <v>521062970</v>
      </c>
      <c r="H57" s="78">
        <v>110154690</v>
      </c>
      <c r="I57" s="79">
        <f t="shared" si="18"/>
        <v>631217660</v>
      </c>
      <c r="J57" s="77">
        <v>125543789</v>
      </c>
      <c r="K57" s="78">
        <v>6466597</v>
      </c>
      <c r="L57" s="78">
        <f t="shared" si="19"/>
        <v>132010386</v>
      </c>
      <c r="M57" s="95">
        <f t="shared" si="20"/>
        <v>0.20913607835370132</v>
      </c>
      <c r="N57" s="77">
        <v>130738050</v>
      </c>
      <c r="O57" s="78">
        <v>48897392</v>
      </c>
      <c r="P57" s="78">
        <f t="shared" si="21"/>
        <v>179635442</v>
      </c>
      <c r="Q57" s="95">
        <f t="shared" si="22"/>
        <v>0.28458557702583925</v>
      </c>
      <c r="R57" s="77">
        <v>0</v>
      </c>
      <c r="S57" s="78">
        <v>0</v>
      </c>
      <c r="T57" s="78">
        <f t="shared" si="23"/>
        <v>0</v>
      </c>
      <c r="U57" s="95">
        <f t="shared" si="24"/>
        <v>0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256281839</v>
      </c>
      <c r="AA57" s="78">
        <f t="shared" si="28"/>
        <v>55363989</v>
      </c>
      <c r="AB57" s="78">
        <f t="shared" si="29"/>
        <v>311645828</v>
      </c>
      <c r="AC57" s="95">
        <f t="shared" si="30"/>
        <v>0.49372165537954055</v>
      </c>
      <c r="AD57" s="77">
        <v>124205749</v>
      </c>
      <c r="AE57" s="78">
        <v>20301555</v>
      </c>
      <c r="AF57" s="78">
        <f t="shared" si="31"/>
        <v>144507304</v>
      </c>
      <c r="AG57" s="78">
        <v>569048290</v>
      </c>
      <c r="AH57" s="78">
        <v>583769360</v>
      </c>
      <c r="AI57" s="79">
        <v>302920502</v>
      </c>
      <c r="AJ57" s="114">
        <f t="shared" si="32"/>
        <v>0.53232828799116505</v>
      </c>
      <c r="AK57" s="115">
        <f t="shared" si="33"/>
        <v>0.24308901368750191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176681500</v>
      </c>
      <c r="E58" s="78">
        <v>35933045</v>
      </c>
      <c r="F58" s="79">
        <f t="shared" si="17"/>
        <v>212614545</v>
      </c>
      <c r="G58" s="77">
        <v>176681500</v>
      </c>
      <c r="H58" s="78">
        <v>35933045</v>
      </c>
      <c r="I58" s="79">
        <f t="shared" si="18"/>
        <v>212614545</v>
      </c>
      <c r="J58" s="77">
        <v>54081245</v>
      </c>
      <c r="K58" s="78">
        <v>9968883</v>
      </c>
      <c r="L58" s="78">
        <f t="shared" si="19"/>
        <v>64050128</v>
      </c>
      <c r="M58" s="95">
        <f t="shared" si="20"/>
        <v>0.30124998268580355</v>
      </c>
      <c r="N58" s="77">
        <v>54217817</v>
      </c>
      <c r="O58" s="78">
        <v>6567416</v>
      </c>
      <c r="P58" s="78">
        <f t="shared" si="21"/>
        <v>60785233</v>
      </c>
      <c r="Q58" s="95">
        <f t="shared" si="22"/>
        <v>0.28589404831169946</v>
      </c>
      <c r="R58" s="77">
        <v>0</v>
      </c>
      <c r="S58" s="78">
        <v>0</v>
      </c>
      <c r="T58" s="78">
        <f t="shared" si="23"/>
        <v>0</v>
      </c>
      <c r="U58" s="95">
        <f t="shared" si="24"/>
        <v>0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108299062</v>
      </c>
      <c r="AA58" s="78">
        <f t="shared" si="28"/>
        <v>16536299</v>
      </c>
      <c r="AB58" s="78">
        <f t="shared" si="29"/>
        <v>124835361</v>
      </c>
      <c r="AC58" s="95">
        <f t="shared" si="30"/>
        <v>0.58714403099750301</v>
      </c>
      <c r="AD58" s="77">
        <v>48168861</v>
      </c>
      <c r="AE58" s="78">
        <v>10338069</v>
      </c>
      <c r="AF58" s="78">
        <f t="shared" si="31"/>
        <v>58506930</v>
      </c>
      <c r="AG58" s="78">
        <v>220802851</v>
      </c>
      <c r="AH58" s="78">
        <v>237599195</v>
      </c>
      <c r="AI58" s="79">
        <v>119353110</v>
      </c>
      <c r="AJ58" s="114">
        <f t="shared" si="32"/>
        <v>0.54054152588817794</v>
      </c>
      <c r="AK58" s="115">
        <f t="shared" si="33"/>
        <v>3.894073744768356E-2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237280630</v>
      </c>
      <c r="E59" s="78">
        <v>43469339</v>
      </c>
      <c r="F59" s="79">
        <f t="shared" si="17"/>
        <v>280749969</v>
      </c>
      <c r="G59" s="77">
        <v>237280630</v>
      </c>
      <c r="H59" s="78">
        <v>43469339</v>
      </c>
      <c r="I59" s="79">
        <f t="shared" si="18"/>
        <v>280749969</v>
      </c>
      <c r="J59" s="77">
        <v>43229577</v>
      </c>
      <c r="K59" s="78">
        <v>8845979</v>
      </c>
      <c r="L59" s="78">
        <f t="shared" si="19"/>
        <v>52075556</v>
      </c>
      <c r="M59" s="95">
        <f t="shared" si="20"/>
        <v>0.18548730810367428</v>
      </c>
      <c r="N59" s="77">
        <v>54476280</v>
      </c>
      <c r="O59" s="78">
        <v>10009263</v>
      </c>
      <c r="P59" s="78">
        <f t="shared" si="21"/>
        <v>64485543</v>
      </c>
      <c r="Q59" s="95">
        <f t="shared" si="22"/>
        <v>0.2296902942845917</v>
      </c>
      <c r="R59" s="77">
        <v>0</v>
      </c>
      <c r="S59" s="78">
        <v>0</v>
      </c>
      <c r="T59" s="78">
        <f t="shared" si="23"/>
        <v>0</v>
      </c>
      <c r="U59" s="95">
        <f t="shared" si="24"/>
        <v>0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97705857</v>
      </c>
      <c r="AA59" s="78">
        <f t="shared" si="28"/>
        <v>18855242</v>
      </c>
      <c r="AB59" s="78">
        <f t="shared" si="29"/>
        <v>116561099</v>
      </c>
      <c r="AC59" s="95">
        <f t="shared" si="30"/>
        <v>0.41517760238826595</v>
      </c>
      <c r="AD59" s="77">
        <v>49735815</v>
      </c>
      <c r="AE59" s="78">
        <v>7857625</v>
      </c>
      <c r="AF59" s="78">
        <f t="shared" si="31"/>
        <v>57593440</v>
      </c>
      <c r="AG59" s="78">
        <v>245306509</v>
      </c>
      <c r="AH59" s="78">
        <v>249238134</v>
      </c>
      <c r="AI59" s="79">
        <v>84943195</v>
      </c>
      <c r="AJ59" s="114">
        <f t="shared" si="32"/>
        <v>0.34627371016885655</v>
      </c>
      <c r="AK59" s="115">
        <f t="shared" si="33"/>
        <v>0.11966819484996893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1031641617</v>
      </c>
      <c r="E60" s="78">
        <v>452537631</v>
      </c>
      <c r="F60" s="79">
        <f t="shared" si="17"/>
        <v>1484179248</v>
      </c>
      <c r="G60" s="77">
        <v>1033974484</v>
      </c>
      <c r="H60" s="78">
        <v>429471068</v>
      </c>
      <c r="I60" s="79">
        <f t="shared" si="18"/>
        <v>1463445552</v>
      </c>
      <c r="J60" s="77">
        <v>253891704</v>
      </c>
      <c r="K60" s="78">
        <v>91783692</v>
      </c>
      <c r="L60" s="78">
        <f t="shared" si="19"/>
        <v>345675396</v>
      </c>
      <c r="M60" s="95">
        <f t="shared" si="20"/>
        <v>0.2329067708403911</v>
      </c>
      <c r="N60" s="77">
        <v>246645727</v>
      </c>
      <c r="O60" s="78">
        <v>152307864</v>
      </c>
      <c r="P60" s="78">
        <f t="shared" si="21"/>
        <v>398953591</v>
      </c>
      <c r="Q60" s="95">
        <f t="shared" si="22"/>
        <v>0.26880418354966784</v>
      </c>
      <c r="R60" s="77">
        <v>0</v>
      </c>
      <c r="S60" s="78">
        <v>0</v>
      </c>
      <c r="T60" s="78">
        <f t="shared" si="23"/>
        <v>0</v>
      </c>
      <c r="U60" s="95">
        <f t="shared" si="24"/>
        <v>0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500537431</v>
      </c>
      <c r="AA60" s="78">
        <f t="shared" si="28"/>
        <v>244091556</v>
      </c>
      <c r="AB60" s="78">
        <f t="shared" si="29"/>
        <v>744628987</v>
      </c>
      <c r="AC60" s="95">
        <f t="shared" si="30"/>
        <v>0.50171095439005897</v>
      </c>
      <c r="AD60" s="77">
        <v>278456774</v>
      </c>
      <c r="AE60" s="78">
        <v>107696391</v>
      </c>
      <c r="AF60" s="78">
        <f t="shared" si="31"/>
        <v>386153165</v>
      </c>
      <c r="AG60" s="78">
        <v>1474159003</v>
      </c>
      <c r="AH60" s="78">
        <v>1583411461</v>
      </c>
      <c r="AI60" s="79">
        <v>660601916</v>
      </c>
      <c r="AJ60" s="114">
        <f t="shared" si="32"/>
        <v>0.44812120989366572</v>
      </c>
      <c r="AK60" s="115">
        <f t="shared" si="33"/>
        <v>3.3148572018048883E-2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7125936653</v>
      </c>
      <c r="E61" s="81">
        <f>SUM(E55:E60)</f>
        <v>1485346428</v>
      </c>
      <c r="F61" s="82">
        <f t="shared" si="17"/>
        <v>8611283081</v>
      </c>
      <c r="G61" s="80">
        <f>SUM(G55:G60)</f>
        <v>7319086020</v>
      </c>
      <c r="H61" s="81">
        <f>SUM(H55:H60)</f>
        <v>1476745265</v>
      </c>
      <c r="I61" s="82">
        <f t="shared" si="18"/>
        <v>8795831285</v>
      </c>
      <c r="J61" s="80">
        <f>SUM(J55:J60)</f>
        <v>1841772665</v>
      </c>
      <c r="K61" s="81">
        <f>SUM(K55:K60)</f>
        <v>321460961</v>
      </c>
      <c r="L61" s="81">
        <f t="shared" si="19"/>
        <v>2163233626</v>
      </c>
      <c r="M61" s="96">
        <f t="shared" si="20"/>
        <v>0.25120921071250985</v>
      </c>
      <c r="N61" s="80">
        <f>SUM(N55:N60)</f>
        <v>1792843668</v>
      </c>
      <c r="O61" s="81">
        <f>SUM(O55:O60)</f>
        <v>509168561</v>
      </c>
      <c r="P61" s="81">
        <f t="shared" si="21"/>
        <v>2302012229</v>
      </c>
      <c r="Q61" s="96">
        <f t="shared" si="22"/>
        <v>0.26732511373121354</v>
      </c>
      <c r="R61" s="80">
        <f>SUM(R55:R60)</f>
        <v>0</v>
      </c>
      <c r="S61" s="81">
        <f>SUM(S55:S60)</f>
        <v>0</v>
      </c>
      <c r="T61" s="81">
        <f t="shared" si="23"/>
        <v>0</v>
      </c>
      <c r="U61" s="96">
        <f t="shared" si="24"/>
        <v>0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3634616333</v>
      </c>
      <c r="AA61" s="81">
        <f t="shared" si="28"/>
        <v>830629522</v>
      </c>
      <c r="AB61" s="81">
        <f t="shared" si="29"/>
        <v>4465245855</v>
      </c>
      <c r="AC61" s="96">
        <f t="shared" si="30"/>
        <v>0.51853432444372338</v>
      </c>
      <c r="AD61" s="80">
        <f>SUM(AD55:AD60)</f>
        <v>1649376811</v>
      </c>
      <c r="AE61" s="81">
        <f>SUM(AE55:AE60)</f>
        <v>440826722</v>
      </c>
      <c r="AF61" s="81">
        <f t="shared" si="31"/>
        <v>2090203533</v>
      </c>
      <c r="AG61" s="81">
        <f>SUM(AG55:AG60)</f>
        <v>8127489372</v>
      </c>
      <c r="AH61" s="81">
        <f>SUM(AH55:AH60)</f>
        <v>8614344104</v>
      </c>
      <c r="AI61" s="82">
        <f>SUM(AI55:AI60)</f>
        <v>4029259462</v>
      </c>
      <c r="AJ61" s="116">
        <f t="shared" si="32"/>
        <v>0.49575696473762182</v>
      </c>
      <c r="AK61" s="117">
        <f t="shared" si="33"/>
        <v>0.10133400535209991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402120559</v>
      </c>
      <c r="E62" s="78">
        <v>143944633</v>
      </c>
      <c r="F62" s="79">
        <f t="shared" si="17"/>
        <v>546065192</v>
      </c>
      <c r="G62" s="77">
        <v>402120559</v>
      </c>
      <c r="H62" s="78">
        <v>143944633</v>
      </c>
      <c r="I62" s="79">
        <f t="shared" si="18"/>
        <v>546065192</v>
      </c>
      <c r="J62" s="77">
        <v>77336597</v>
      </c>
      <c r="K62" s="78">
        <v>15262839</v>
      </c>
      <c r="L62" s="78">
        <f t="shared" si="19"/>
        <v>92599436</v>
      </c>
      <c r="M62" s="95">
        <f t="shared" si="20"/>
        <v>0.16957578940501303</v>
      </c>
      <c r="N62" s="77">
        <v>113753746</v>
      </c>
      <c r="O62" s="78">
        <v>25999126</v>
      </c>
      <c r="P62" s="78">
        <f t="shared" si="21"/>
        <v>139752872</v>
      </c>
      <c r="Q62" s="95">
        <f t="shared" si="22"/>
        <v>0.25592708351936116</v>
      </c>
      <c r="R62" s="77">
        <v>0</v>
      </c>
      <c r="S62" s="78">
        <v>0</v>
      </c>
      <c r="T62" s="78">
        <f t="shared" si="23"/>
        <v>0</v>
      </c>
      <c r="U62" s="95">
        <f t="shared" si="24"/>
        <v>0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191090343</v>
      </c>
      <c r="AA62" s="78">
        <f t="shared" si="28"/>
        <v>41261965</v>
      </c>
      <c r="AB62" s="78">
        <f t="shared" si="29"/>
        <v>232352308</v>
      </c>
      <c r="AC62" s="95">
        <f t="shared" si="30"/>
        <v>0.42550287292437422</v>
      </c>
      <c r="AD62" s="77">
        <v>112985177</v>
      </c>
      <c r="AE62" s="78">
        <v>21662425</v>
      </c>
      <c r="AF62" s="78">
        <f t="shared" si="31"/>
        <v>134647602</v>
      </c>
      <c r="AG62" s="78">
        <v>440035883</v>
      </c>
      <c r="AH62" s="78">
        <v>458419052</v>
      </c>
      <c r="AI62" s="79">
        <v>210952245</v>
      </c>
      <c r="AJ62" s="114">
        <f t="shared" si="32"/>
        <v>0.47939782447241924</v>
      </c>
      <c r="AK62" s="115">
        <f t="shared" si="33"/>
        <v>3.7915788503979364E-2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2572793892</v>
      </c>
      <c r="E63" s="78">
        <v>950898017</v>
      </c>
      <c r="F63" s="79">
        <f t="shared" si="17"/>
        <v>3523691909</v>
      </c>
      <c r="G63" s="77">
        <v>2584433790</v>
      </c>
      <c r="H63" s="78">
        <v>1139218312</v>
      </c>
      <c r="I63" s="79">
        <f t="shared" si="18"/>
        <v>3723652102</v>
      </c>
      <c r="J63" s="77">
        <v>550172872</v>
      </c>
      <c r="K63" s="78">
        <v>61769764</v>
      </c>
      <c r="L63" s="78">
        <f t="shared" si="19"/>
        <v>611942636</v>
      </c>
      <c r="M63" s="95">
        <f t="shared" si="20"/>
        <v>0.17366519315636345</v>
      </c>
      <c r="N63" s="77">
        <v>597557950</v>
      </c>
      <c r="O63" s="78">
        <v>248110121</v>
      </c>
      <c r="P63" s="78">
        <f t="shared" si="21"/>
        <v>845668071</v>
      </c>
      <c r="Q63" s="95">
        <f t="shared" si="22"/>
        <v>0.23999489536529739</v>
      </c>
      <c r="R63" s="77">
        <v>0</v>
      </c>
      <c r="S63" s="78">
        <v>0</v>
      </c>
      <c r="T63" s="78">
        <f t="shared" si="23"/>
        <v>0</v>
      </c>
      <c r="U63" s="95">
        <f t="shared" si="24"/>
        <v>0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1147730822</v>
      </c>
      <c r="AA63" s="78">
        <f t="shared" si="28"/>
        <v>309879885</v>
      </c>
      <c r="AB63" s="78">
        <f t="shared" si="29"/>
        <v>1457610707</v>
      </c>
      <c r="AC63" s="95">
        <f t="shared" si="30"/>
        <v>0.41366008852166081</v>
      </c>
      <c r="AD63" s="77">
        <v>496182153</v>
      </c>
      <c r="AE63" s="78">
        <v>81913130</v>
      </c>
      <c r="AF63" s="78">
        <f t="shared" si="31"/>
        <v>578095283</v>
      </c>
      <c r="AG63" s="78">
        <v>2646772120</v>
      </c>
      <c r="AH63" s="78">
        <v>3268078686</v>
      </c>
      <c r="AI63" s="79">
        <v>1112516734</v>
      </c>
      <c r="AJ63" s="114">
        <f t="shared" si="32"/>
        <v>0.4203296255062563</v>
      </c>
      <c r="AK63" s="115">
        <f t="shared" si="33"/>
        <v>0.46285239798436484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232008039</v>
      </c>
      <c r="E64" s="78">
        <v>74984786</v>
      </c>
      <c r="F64" s="79">
        <f t="shared" si="17"/>
        <v>306992825</v>
      </c>
      <c r="G64" s="77">
        <v>232008039</v>
      </c>
      <c r="H64" s="78">
        <v>74984786</v>
      </c>
      <c r="I64" s="79">
        <f t="shared" si="18"/>
        <v>306992825</v>
      </c>
      <c r="J64" s="77">
        <v>62350278</v>
      </c>
      <c r="K64" s="78">
        <v>27828258</v>
      </c>
      <c r="L64" s="78">
        <f t="shared" si="19"/>
        <v>90178536</v>
      </c>
      <c r="M64" s="95">
        <f t="shared" si="20"/>
        <v>0.29374802489276419</v>
      </c>
      <c r="N64" s="77">
        <v>69386352</v>
      </c>
      <c r="O64" s="78">
        <v>23252900</v>
      </c>
      <c r="P64" s="78">
        <f t="shared" si="21"/>
        <v>92639252</v>
      </c>
      <c r="Q64" s="95">
        <f t="shared" si="22"/>
        <v>0.30176357379036467</v>
      </c>
      <c r="R64" s="77">
        <v>0</v>
      </c>
      <c r="S64" s="78">
        <v>0</v>
      </c>
      <c r="T64" s="78">
        <f t="shared" si="23"/>
        <v>0</v>
      </c>
      <c r="U64" s="95">
        <f t="shared" si="24"/>
        <v>0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131736630</v>
      </c>
      <c r="AA64" s="78">
        <f t="shared" si="28"/>
        <v>51081158</v>
      </c>
      <c r="AB64" s="78">
        <f t="shared" si="29"/>
        <v>182817788</v>
      </c>
      <c r="AC64" s="95">
        <f t="shared" si="30"/>
        <v>0.59551159868312886</v>
      </c>
      <c r="AD64" s="77">
        <v>56685857</v>
      </c>
      <c r="AE64" s="78">
        <v>19614777</v>
      </c>
      <c r="AF64" s="78">
        <f t="shared" si="31"/>
        <v>76300634</v>
      </c>
      <c r="AG64" s="78">
        <v>296983345</v>
      </c>
      <c r="AH64" s="78">
        <v>303237593</v>
      </c>
      <c r="AI64" s="79">
        <v>153141585</v>
      </c>
      <c r="AJ64" s="114">
        <f t="shared" si="32"/>
        <v>0.51565714905662474</v>
      </c>
      <c r="AK64" s="115">
        <f t="shared" si="33"/>
        <v>0.21413476066267023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145288859</v>
      </c>
      <c r="E65" s="78">
        <v>26314871</v>
      </c>
      <c r="F65" s="79">
        <f t="shared" si="17"/>
        <v>171603730</v>
      </c>
      <c r="G65" s="77">
        <v>145288859</v>
      </c>
      <c r="H65" s="78">
        <v>26314871</v>
      </c>
      <c r="I65" s="79">
        <f t="shared" si="18"/>
        <v>171603730</v>
      </c>
      <c r="J65" s="77">
        <v>35027973</v>
      </c>
      <c r="K65" s="78">
        <v>4554070</v>
      </c>
      <c r="L65" s="78">
        <f t="shared" si="19"/>
        <v>39582043</v>
      </c>
      <c r="M65" s="95">
        <f t="shared" si="20"/>
        <v>0.23065957249297553</v>
      </c>
      <c r="N65" s="77">
        <v>31860802</v>
      </c>
      <c r="O65" s="78">
        <v>6994675</v>
      </c>
      <c r="P65" s="78">
        <f t="shared" si="21"/>
        <v>38855477</v>
      </c>
      <c r="Q65" s="95">
        <f t="shared" si="22"/>
        <v>0.22642559692612743</v>
      </c>
      <c r="R65" s="77">
        <v>0</v>
      </c>
      <c r="S65" s="78">
        <v>0</v>
      </c>
      <c r="T65" s="78">
        <f t="shared" si="23"/>
        <v>0</v>
      </c>
      <c r="U65" s="95">
        <f t="shared" si="24"/>
        <v>0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66888775</v>
      </c>
      <c r="AA65" s="78">
        <f t="shared" si="28"/>
        <v>11548745</v>
      </c>
      <c r="AB65" s="78">
        <f t="shared" si="29"/>
        <v>78437520</v>
      </c>
      <c r="AC65" s="95">
        <f t="shared" si="30"/>
        <v>0.45708516941910293</v>
      </c>
      <c r="AD65" s="77">
        <v>34974815</v>
      </c>
      <c r="AE65" s="78">
        <v>6087447</v>
      </c>
      <c r="AF65" s="78">
        <f t="shared" si="31"/>
        <v>41062262</v>
      </c>
      <c r="AG65" s="78">
        <v>173484840</v>
      </c>
      <c r="AH65" s="78">
        <v>174900044</v>
      </c>
      <c r="AI65" s="79">
        <v>84197991</v>
      </c>
      <c r="AJ65" s="114">
        <f t="shared" si="32"/>
        <v>0.48533342164076121</v>
      </c>
      <c r="AK65" s="115">
        <f t="shared" si="33"/>
        <v>-5.3742411949931013E-2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1493069153</v>
      </c>
      <c r="E66" s="78">
        <v>452464959</v>
      </c>
      <c r="F66" s="79">
        <f t="shared" si="17"/>
        <v>1945534112</v>
      </c>
      <c r="G66" s="77">
        <v>1524487183</v>
      </c>
      <c r="H66" s="78">
        <v>447443180</v>
      </c>
      <c r="I66" s="79">
        <f t="shared" si="18"/>
        <v>1971930363</v>
      </c>
      <c r="J66" s="77">
        <v>207743615</v>
      </c>
      <c r="K66" s="78">
        <v>21831273</v>
      </c>
      <c r="L66" s="78">
        <f t="shared" si="19"/>
        <v>229574888</v>
      </c>
      <c r="M66" s="95">
        <f t="shared" si="20"/>
        <v>0.11800095746663526</v>
      </c>
      <c r="N66" s="77">
        <v>412486694</v>
      </c>
      <c r="O66" s="78">
        <v>47899905</v>
      </c>
      <c r="P66" s="78">
        <f t="shared" si="21"/>
        <v>460386599</v>
      </c>
      <c r="Q66" s="95">
        <f t="shared" si="22"/>
        <v>0.2366376390731719</v>
      </c>
      <c r="R66" s="77">
        <v>0</v>
      </c>
      <c r="S66" s="78">
        <v>0</v>
      </c>
      <c r="T66" s="78">
        <f t="shared" si="23"/>
        <v>0</v>
      </c>
      <c r="U66" s="95">
        <f t="shared" si="24"/>
        <v>0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620230309</v>
      </c>
      <c r="AA66" s="78">
        <f t="shared" si="28"/>
        <v>69731178</v>
      </c>
      <c r="AB66" s="78">
        <f t="shared" si="29"/>
        <v>689961487</v>
      </c>
      <c r="AC66" s="95">
        <f t="shared" si="30"/>
        <v>0.35463859653980717</v>
      </c>
      <c r="AD66" s="77">
        <v>323944779</v>
      </c>
      <c r="AE66" s="78">
        <v>84546564</v>
      </c>
      <c r="AF66" s="78">
        <f t="shared" si="31"/>
        <v>408491343</v>
      </c>
      <c r="AG66" s="78">
        <v>1583654852</v>
      </c>
      <c r="AH66" s="78">
        <v>1731352804</v>
      </c>
      <c r="AI66" s="79">
        <v>690100088</v>
      </c>
      <c r="AJ66" s="114">
        <f t="shared" si="32"/>
        <v>0.43576419895311885</v>
      </c>
      <c r="AK66" s="115">
        <f t="shared" si="33"/>
        <v>0.12704126265902294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4845280502</v>
      </c>
      <c r="E67" s="81">
        <f>SUM(E62:E66)</f>
        <v>1648607266</v>
      </c>
      <c r="F67" s="82">
        <f t="shared" si="17"/>
        <v>6493887768</v>
      </c>
      <c r="G67" s="80">
        <f>SUM(G62:G66)</f>
        <v>4888338430</v>
      </c>
      <c r="H67" s="81">
        <f>SUM(H62:H66)</f>
        <v>1831905782</v>
      </c>
      <c r="I67" s="82">
        <f t="shared" si="18"/>
        <v>6720244212</v>
      </c>
      <c r="J67" s="80">
        <f>SUM(J62:J66)</f>
        <v>932631335</v>
      </c>
      <c r="K67" s="81">
        <f>SUM(K62:K66)</f>
        <v>131246204</v>
      </c>
      <c r="L67" s="81">
        <f t="shared" si="19"/>
        <v>1063877539</v>
      </c>
      <c r="M67" s="96">
        <f t="shared" si="20"/>
        <v>0.16382752166467685</v>
      </c>
      <c r="N67" s="80">
        <f>SUM(N62:N66)</f>
        <v>1225045544</v>
      </c>
      <c r="O67" s="81">
        <f>SUM(O62:O66)</f>
        <v>352256727</v>
      </c>
      <c r="P67" s="81">
        <f t="shared" si="21"/>
        <v>1577302271</v>
      </c>
      <c r="Q67" s="96">
        <f t="shared" si="22"/>
        <v>0.24289028812177649</v>
      </c>
      <c r="R67" s="80">
        <f>SUM(R62:R66)</f>
        <v>0</v>
      </c>
      <c r="S67" s="81">
        <f>SUM(S62:S66)</f>
        <v>0</v>
      </c>
      <c r="T67" s="81">
        <f t="shared" si="23"/>
        <v>0</v>
      </c>
      <c r="U67" s="96">
        <f t="shared" si="24"/>
        <v>0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2157676879</v>
      </c>
      <c r="AA67" s="81">
        <f t="shared" si="28"/>
        <v>483502931</v>
      </c>
      <c r="AB67" s="81">
        <f t="shared" si="29"/>
        <v>2641179810</v>
      </c>
      <c r="AC67" s="96">
        <f t="shared" si="30"/>
        <v>0.40671780978645333</v>
      </c>
      <c r="AD67" s="80">
        <f>SUM(AD62:AD66)</f>
        <v>1024772781</v>
      </c>
      <c r="AE67" s="81">
        <f>SUM(AE62:AE66)</f>
        <v>213824343</v>
      </c>
      <c r="AF67" s="81">
        <f t="shared" si="31"/>
        <v>1238597124</v>
      </c>
      <c r="AG67" s="81">
        <f>SUM(AG62:AG66)</f>
        <v>5140931040</v>
      </c>
      <c r="AH67" s="81">
        <f>SUM(AH62:AH66)</f>
        <v>5935988179</v>
      </c>
      <c r="AI67" s="82">
        <f>SUM(AI62:AI66)</f>
        <v>2250908643</v>
      </c>
      <c r="AJ67" s="116">
        <f t="shared" si="32"/>
        <v>0.43784066066756655</v>
      </c>
      <c r="AK67" s="117">
        <f t="shared" si="33"/>
        <v>0.27345869002679835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442227967</v>
      </c>
      <c r="E68" s="78">
        <v>111109115</v>
      </c>
      <c r="F68" s="79">
        <f t="shared" si="17"/>
        <v>553337082</v>
      </c>
      <c r="G68" s="77">
        <v>442227967</v>
      </c>
      <c r="H68" s="78">
        <v>111109115</v>
      </c>
      <c r="I68" s="79">
        <f t="shared" si="18"/>
        <v>553337082</v>
      </c>
      <c r="J68" s="77">
        <v>139801129</v>
      </c>
      <c r="K68" s="78">
        <v>26790717</v>
      </c>
      <c r="L68" s="78">
        <f t="shared" si="19"/>
        <v>166591846</v>
      </c>
      <c r="M68" s="95">
        <f t="shared" si="20"/>
        <v>0.3010675615627727</v>
      </c>
      <c r="N68" s="77">
        <v>120782915</v>
      </c>
      <c r="O68" s="78">
        <v>39729956</v>
      </c>
      <c r="P68" s="78">
        <f t="shared" si="21"/>
        <v>160512871</v>
      </c>
      <c r="Q68" s="95">
        <f t="shared" si="22"/>
        <v>0.29008153659219243</v>
      </c>
      <c r="R68" s="77">
        <v>0</v>
      </c>
      <c r="S68" s="78">
        <v>0</v>
      </c>
      <c r="T68" s="78">
        <f t="shared" si="23"/>
        <v>0</v>
      </c>
      <c r="U68" s="95">
        <f t="shared" si="24"/>
        <v>0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260584044</v>
      </c>
      <c r="AA68" s="78">
        <f t="shared" si="28"/>
        <v>66520673</v>
      </c>
      <c r="AB68" s="78">
        <f t="shared" si="29"/>
        <v>327104717</v>
      </c>
      <c r="AC68" s="95">
        <f t="shared" si="30"/>
        <v>0.59114909815496519</v>
      </c>
      <c r="AD68" s="77">
        <v>94572236</v>
      </c>
      <c r="AE68" s="78">
        <v>37146840</v>
      </c>
      <c r="AF68" s="78">
        <f t="shared" si="31"/>
        <v>131719076</v>
      </c>
      <c r="AG68" s="78">
        <v>569779876</v>
      </c>
      <c r="AH68" s="78">
        <v>583802506</v>
      </c>
      <c r="AI68" s="79">
        <v>270946321</v>
      </c>
      <c r="AJ68" s="114">
        <f t="shared" si="32"/>
        <v>0.47552806340250597</v>
      </c>
      <c r="AK68" s="115">
        <f t="shared" si="33"/>
        <v>0.21860003785632376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213580259</v>
      </c>
      <c r="E69" s="78">
        <v>59604599</v>
      </c>
      <c r="F69" s="79">
        <f t="shared" si="17"/>
        <v>273184858</v>
      </c>
      <c r="G69" s="77">
        <v>213580259</v>
      </c>
      <c r="H69" s="78">
        <v>59604599</v>
      </c>
      <c r="I69" s="79">
        <f t="shared" si="18"/>
        <v>273184858</v>
      </c>
      <c r="J69" s="77">
        <v>54695808</v>
      </c>
      <c r="K69" s="78">
        <v>10301413</v>
      </c>
      <c r="L69" s="78">
        <f t="shared" si="19"/>
        <v>64997221</v>
      </c>
      <c r="M69" s="95">
        <f t="shared" si="20"/>
        <v>0.23792395184655513</v>
      </c>
      <c r="N69" s="77">
        <v>56853452</v>
      </c>
      <c r="O69" s="78">
        <v>19206372</v>
      </c>
      <c r="P69" s="78">
        <f t="shared" si="21"/>
        <v>76059824</v>
      </c>
      <c r="Q69" s="95">
        <f t="shared" si="22"/>
        <v>0.27841888659875869</v>
      </c>
      <c r="R69" s="77">
        <v>0</v>
      </c>
      <c r="S69" s="78">
        <v>0</v>
      </c>
      <c r="T69" s="78">
        <f t="shared" si="23"/>
        <v>0</v>
      </c>
      <c r="U69" s="95">
        <f t="shared" si="24"/>
        <v>0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111549260</v>
      </c>
      <c r="AA69" s="78">
        <f t="shared" si="28"/>
        <v>29507785</v>
      </c>
      <c r="AB69" s="78">
        <f t="shared" si="29"/>
        <v>141057045</v>
      </c>
      <c r="AC69" s="95">
        <f t="shared" si="30"/>
        <v>0.51634283844531381</v>
      </c>
      <c r="AD69" s="77">
        <v>51430059</v>
      </c>
      <c r="AE69" s="78">
        <v>11180579</v>
      </c>
      <c r="AF69" s="78">
        <f t="shared" si="31"/>
        <v>62610638</v>
      </c>
      <c r="AG69" s="78">
        <v>253548582</v>
      </c>
      <c r="AH69" s="78">
        <v>255674016</v>
      </c>
      <c r="AI69" s="79">
        <v>106456311</v>
      </c>
      <c r="AJ69" s="114">
        <f t="shared" si="32"/>
        <v>0.41986553488198958</v>
      </c>
      <c r="AK69" s="115">
        <f t="shared" si="33"/>
        <v>0.2148067234197486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347107227</v>
      </c>
      <c r="E70" s="78">
        <v>108906083</v>
      </c>
      <c r="F70" s="79">
        <f t="shared" si="17"/>
        <v>456013310</v>
      </c>
      <c r="G70" s="77">
        <v>347107227</v>
      </c>
      <c r="H70" s="78">
        <v>108906083</v>
      </c>
      <c r="I70" s="79">
        <f t="shared" si="18"/>
        <v>456013310</v>
      </c>
      <c r="J70" s="77">
        <v>80298349</v>
      </c>
      <c r="K70" s="78">
        <v>18879042</v>
      </c>
      <c r="L70" s="78">
        <f t="shared" si="19"/>
        <v>99177391</v>
      </c>
      <c r="M70" s="95">
        <f t="shared" si="20"/>
        <v>0.21748793034133149</v>
      </c>
      <c r="N70" s="77">
        <v>74653642</v>
      </c>
      <c r="O70" s="78">
        <v>25825280</v>
      </c>
      <c r="P70" s="78">
        <f t="shared" si="21"/>
        <v>100478922</v>
      </c>
      <c r="Q70" s="95">
        <f t="shared" si="22"/>
        <v>0.22034208168178249</v>
      </c>
      <c r="R70" s="77">
        <v>0</v>
      </c>
      <c r="S70" s="78">
        <v>0</v>
      </c>
      <c r="T70" s="78">
        <f t="shared" si="23"/>
        <v>0</v>
      </c>
      <c r="U70" s="95">
        <f t="shared" si="24"/>
        <v>0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154951991</v>
      </c>
      <c r="AA70" s="78">
        <f t="shared" si="28"/>
        <v>44704322</v>
      </c>
      <c r="AB70" s="78">
        <f t="shared" si="29"/>
        <v>199656313</v>
      </c>
      <c r="AC70" s="95">
        <f t="shared" si="30"/>
        <v>0.437830012023114</v>
      </c>
      <c r="AD70" s="77">
        <v>79488351</v>
      </c>
      <c r="AE70" s="78">
        <v>31109149</v>
      </c>
      <c r="AF70" s="78">
        <f t="shared" si="31"/>
        <v>110597500</v>
      </c>
      <c r="AG70" s="78">
        <v>483908318</v>
      </c>
      <c r="AH70" s="78">
        <v>491518537</v>
      </c>
      <c r="AI70" s="79">
        <v>200454574</v>
      </c>
      <c r="AJ70" s="114">
        <f t="shared" si="32"/>
        <v>0.41424081079755276</v>
      </c>
      <c r="AK70" s="115">
        <f t="shared" si="33"/>
        <v>-9.1490115056850341E-2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264792946</v>
      </c>
      <c r="E71" s="78">
        <v>91794000</v>
      </c>
      <c r="F71" s="79">
        <f t="shared" si="17"/>
        <v>356586946</v>
      </c>
      <c r="G71" s="77">
        <v>264792946</v>
      </c>
      <c r="H71" s="78">
        <v>91794000</v>
      </c>
      <c r="I71" s="79">
        <f t="shared" si="18"/>
        <v>356586946</v>
      </c>
      <c r="J71" s="77">
        <v>31410379</v>
      </c>
      <c r="K71" s="78">
        <v>7446534</v>
      </c>
      <c r="L71" s="78">
        <f t="shared" si="19"/>
        <v>38856913</v>
      </c>
      <c r="M71" s="95">
        <f t="shared" si="20"/>
        <v>0.10896897218441642</v>
      </c>
      <c r="N71" s="77">
        <v>16285417</v>
      </c>
      <c r="O71" s="78">
        <v>19945969</v>
      </c>
      <c r="P71" s="78">
        <f t="shared" si="21"/>
        <v>36231386</v>
      </c>
      <c r="Q71" s="95">
        <f t="shared" si="22"/>
        <v>0.10160603579694698</v>
      </c>
      <c r="R71" s="77">
        <v>0</v>
      </c>
      <c r="S71" s="78">
        <v>0</v>
      </c>
      <c r="T71" s="78">
        <f t="shared" si="23"/>
        <v>0</v>
      </c>
      <c r="U71" s="95">
        <f t="shared" si="24"/>
        <v>0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47695796</v>
      </c>
      <c r="AA71" s="78">
        <f t="shared" si="28"/>
        <v>27392503</v>
      </c>
      <c r="AB71" s="78">
        <f t="shared" si="29"/>
        <v>75088299</v>
      </c>
      <c r="AC71" s="95">
        <f t="shared" si="30"/>
        <v>0.21057500798136339</v>
      </c>
      <c r="AD71" s="77">
        <v>54146179</v>
      </c>
      <c r="AE71" s="78">
        <v>12554429</v>
      </c>
      <c r="AF71" s="78">
        <f t="shared" si="31"/>
        <v>66700608</v>
      </c>
      <c r="AG71" s="78">
        <v>332098669</v>
      </c>
      <c r="AH71" s="78">
        <v>354659541</v>
      </c>
      <c r="AI71" s="79">
        <v>122106429</v>
      </c>
      <c r="AJ71" s="114">
        <f t="shared" si="32"/>
        <v>0.36768117550028484</v>
      </c>
      <c r="AK71" s="115">
        <f t="shared" si="33"/>
        <v>-0.45680576105093373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684154362</v>
      </c>
      <c r="E72" s="78">
        <v>306141124</v>
      </c>
      <c r="F72" s="79">
        <f t="shared" si="17"/>
        <v>990295486</v>
      </c>
      <c r="G72" s="77">
        <v>684154362</v>
      </c>
      <c r="H72" s="78">
        <v>306141124</v>
      </c>
      <c r="I72" s="79">
        <f t="shared" si="18"/>
        <v>990295486</v>
      </c>
      <c r="J72" s="77">
        <v>121642636</v>
      </c>
      <c r="K72" s="78">
        <v>78335194</v>
      </c>
      <c r="L72" s="78">
        <f t="shared" si="19"/>
        <v>199977830</v>
      </c>
      <c r="M72" s="95">
        <f t="shared" si="20"/>
        <v>0.20193753564176098</v>
      </c>
      <c r="N72" s="77">
        <v>134254732</v>
      </c>
      <c r="O72" s="78">
        <v>103571342</v>
      </c>
      <c r="P72" s="78">
        <f t="shared" si="21"/>
        <v>237826074</v>
      </c>
      <c r="Q72" s="95">
        <f t="shared" si="22"/>
        <v>0.24015667784231423</v>
      </c>
      <c r="R72" s="77">
        <v>0</v>
      </c>
      <c r="S72" s="78">
        <v>0</v>
      </c>
      <c r="T72" s="78">
        <f t="shared" si="23"/>
        <v>0</v>
      </c>
      <c r="U72" s="95">
        <f t="shared" si="24"/>
        <v>0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255897368</v>
      </c>
      <c r="AA72" s="78">
        <f t="shared" si="28"/>
        <v>181906536</v>
      </c>
      <c r="AB72" s="78">
        <f t="shared" si="29"/>
        <v>437803904</v>
      </c>
      <c r="AC72" s="95">
        <f t="shared" si="30"/>
        <v>0.44209421348407518</v>
      </c>
      <c r="AD72" s="77">
        <v>158805887</v>
      </c>
      <c r="AE72" s="78">
        <v>90265763</v>
      </c>
      <c r="AF72" s="78">
        <f t="shared" si="31"/>
        <v>249071650</v>
      </c>
      <c r="AG72" s="78">
        <v>906013842</v>
      </c>
      <c r="AH72" s="78">
        <v>924844652</v>
      </c>
      <c r="AI72" s="79">
        <v>408754009</v>
      </c>
      <c r="AJ72" s="114">
        <f t="shared" si="32"/>
        <v>0.45115647250784496</v>
      </c>
      <c r="AK72" s="115">
        <f t="shared" si="33"/>
        <v>-4.5149963875856569E-2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1951862761</v>
      </c>
      <c r="E73" s="81">
        <f>SUM(E68:E72)</f>
        <v>677554921</v>
      </c>
      <c r="F73" s="82">
        <f t="shared" si="17"/>
        <v>2629417682</v>
      </c>
      <c r="G73" s="80">
        <f>SUM(G68:G72)</f>
        <v>1951862761</v>
      </c>
      <c r="H73" s="81">
        <f>SUM(H68:H72)</f>
        <v>677554921</v>
      </c>
      <c r="I73" s="82">
        <f t="shared" si="18"/>
        <v>2629417682</v>
      </c>
      <c r="J73" s="80">
        <f>SUM(J68:J72)</f>
        <v>427848301</v>
      </c>
      <c r="K73" s="81">
        <f>SUM(K68:K72)</f>
        <v>141752900</v>
      </c>
      <c r="L73" s="81">
        <f t="shared" si="19"/>
        <v>569601201</v>
      </c>
      <c r="M73" s="96">
        <f t="shared" si="20"/>
        <v>0.21662636746503783</v>
      </c>
      <c r="N73" s="80">
        <f>SUM(N68:N72)</f>
        <v>402830158</v>
      </c>
      <c r="O73" s="81">
        <f>SUM(O68:O72)</f>
        <v>208278919</v>
      </c>
      <c r="P73" s="81">
        <f t="shared" si="21"/>
        <v>611109077</v>
      </c>
      <c r="Q73" s="96">
        <f t="shared" si="22"/>
        <v>0.23241232504954304</v>
      </c>
      <c r="R73" s="80">
        <f>SUM(R68:R72)</f>
        <v>0</v>
      </c>
      <c r="S73" s="81">
        <f>SUM(S68:S72)</f>
        <v>0</v>
      </c>
      <c r="T73" s="81">
        <f t="shared" si="23"/>
        <v>0</v>
      </c>
      <c r="U73" s="96">
        <f t="shared" si="24"/>
        <v>0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830678459</v>
      </c>
      <c r="AA73" s="81">
        <f t="shared" si="28"/>
        <v>350031819</v>
      </c>
      <c r="AB73" s="81">
        <f t="shared" si="29"/>
        <v>1180710278</v>
      </c>
      <c r="AC73" s="96">
        <f t="shared" si="30"/>
        <v>0.44903869251458089</v>
      </c>
      <c r="AD73" s="80">
        <f>SUM(AD68:AD72)</f>
        <v>438442712</v>
      </c>
      <c r="AE73" s="81">
        <f>SUM(AE68:AE72)</f>
        <v>182256760</v>
      </c>
      <c r="AF73" s="81">
        <f t="shared" si="31"/>
        <v>620699472</v>
      </c>
      <c r="AG73" s="81">
        <f>SUM(AG68:AG72)</f>
        <v>2545349287</v>
      </c>
      <c r="AH73" s="81">
        <f>SUM(AH68:AH72)</f>
        <v>2610499252</v>
      </c>
      <c r="AI73" s="82">
        <f>SUM(AI68:AI72)</f>
        <v>1108717644</v>
      </c>
      <c r="AJ73" s="116">
        <f t="shared" si="32"/>
        <v>0.435585657993036</v>
      </c>
      <c r="AK73" s="117">
        <f t="shared" si="33"/>
        <v>-1.5450947572257623E-2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92893526792</v>
      </c>
      <c r="E74" s="84">
        <f>SUM(E9,E11:E15,E17:E24,E26:E29,E31:E35,E37:E40,E42:E47,E49:E53,E55:E60,E62:E66,E68:E72)</f>
        <v>16920947494</v>
      </c>
      <c r="F74" s="85">
        <f t="shared" si="17"/>
        <v>109814474286</v>
      </c>
      <c r="G74" s="83">
        <f>SUM(G9,G11:G15,G17:G24,G26:G29,G31:G35,G37:G40,G42:G47,G49:G53,G55:G60,G62:G66,G68:G72)</f>
        <v>92862591923</v>
      </c>
      <c r="H74" s="84">
        <f>SUM(H9,H11:H15,H17:H24,H26:H29,H31:H35,H37:H40,H42:H47,H49:H53,H55:H60,H62:H66,H68:H72)</f>
        <v>17130990140</v>
      </c>
      <c r="I74" s="85">
        <f t="shared" si="18"/>
        <v>109993582063</v>
      </c>
      <c r="J74" s="83">
        <f>SUM(J9,J11:J15,J17:J24,J26:J29,J31:J35,J37:J40,J42:J47,J49:J53,J55:J60,J62:J66,J68:J72)</f>
        <v>21438657339</v>
      </c>
      <c r="K74" s="84">
        <f>SUM(K9,K11:K15,K17:K24,K26:K29,K31:K35,K37:K40,K42:K47,K49:K53,K55:K60,K62:K66,K68:K72)</f>
        <v>1902526484</v>
      </c>
      <c r="L74" s="84">
        <f t="shared" si="19"/>
        <v>23341183823</v>
      </c>
      <c r="M74" s="97">
        <f t="shared" si="20"/>
        <v>0.21255106828823306</v>
      </c>
      <c r="N74" s="83">
        <f>SUM(N9,N11:N15,N17:N24,N26:N29,N31:N35,N37:N40,N42:N47,N49:N53,N55:N60,N62:N66,N68:N72)</f>
        <v>22457313991</v>
      </c>
      <c r="O74" s="84">
        <f>SUM(O9,O11:O15,O17:O24,O26:O29,O31:O35,O37:O40,O42:O47,O49:O53,O55:O60,O62:O66,O68:O72)</f>
        <v>3415112509</v>
      </c>
      <c r="P74" s="84">
        <f t="shared" si="21"/>
        <v>25872426500</v>
      </c>
      <c r="Q74" s="97">
        <f t="shared" si="22"/>
        <v>0.23560124171443961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3"/>
        <v>0</v>
      </c>
      <c r="U74" s="97">
        <f t="shared" si="24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43895971330</v>
      </c>
      <c r="AA74" s="84">
        <f t="shared" si="28"/>
        <v>5317638993</v>
      </c>
      <c r="AB74" s="84">
        <f t="shared" si="29"/>
        <v>49213610323</v>
      </c>
      <c r="AC74" s="97">
        <f t="shared" si="30"/>
        <v>0.44815231000267269</v>
      </c>
      <c r="AD74" s="83">
        <f>SUM(AD9,AD11:AD15,AD17:AD24,AD26:AD29,AD31:AD35,AD37:AD40,AD42:AD47,AD49:AD53,AD55:AD60,AD62:AD66,AD68:AD72)</f>
        <v>20320240740</v>
      </c>
      <c r="AE74" s="84">
        <f>SUM(AE9,AE11:AE15,AE17:AE24,AE26:AE29,AE31:AE35,AE37:AE40,AE42:AE47,AE49:AE53,AE55:AE60,AE62:AE66,AE68:AE72)</f>
        <v>2725617352</v>
      </c>
      <c r="AF74" s="84">
        <f t="shared" si="31"/>
        <v>23045858092</v>
      </c>
      <c r="AG74" s="84">
        <f>SUM(AG9,AG11:AG15,AG17:AG24,AG26:AG29,AG31:AG35,AG37:AG40,AG42:AG47,AG49:AG53,AG55:AG60,AG62:AG66,AG68:AG72)</f>
        <v>96231781125</v>
      </c>
      <c r="AH74" s="84">
        <f>SUM(AH9,AH11:AH15,AH17:AH24,AH26:AH29,AH31:AH35,AH37:AH40,AH42:AH47,AH49:AH53,AH55:AH60,AH62:AH66,AH68:AH72)</f>
        <v>99079499150</v>
      </c>
      <c r="AI74" s="85">
        <f>SUM(AI9,AI11:AI15,AI17:AI24,AI26:AI29,AI31:AI35,AI37:AI40,AI42:AI47,AI49:AI53,AI55:AI60,AI62:AI66,AI68:AI72)</f>
        <v>43433419996</v>
      </c>
      <c r="AJ74" s="118">
        <f t="shared" si="32"/>
        <v>0.45134174477745853</v>
      </c>
      <c r="AK74" s="119">
        <f t="shared" si="33"/>
        <v>0.1226497358751506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548343584</v>
      </c>
      <c r="E9" s="78">
        <v>214990539</v>
      </c>
      <c r="F9" s="79">
        <f>$D9       +$E9</f>
        <v>763334123</v>
      </c>
      <c r="G9" s="77">
        <v>548343584</v>
      </c>
      <c r="H9" s="78">
        <v>214990539</v>
      </c>
      <c r="I9" s="79">
        <f>$G9       +$H9</f>
        <v>763334123</v>
      </c>
      <c r="J9" s="77">
        <v>72709684</v>
      </c>
      <c r="K9" s="78">
        <v>53324662</v>
      </c>
      <c r="L9" s="78">
        <f>$J9       +$K9</f>
        <v>126034346</v>
      </c>
      <c r="M9" s="95">
        <f>IF(($F9       =0),0,($L9       /$F9       ))</f>
        <v>0.16511032613695956</v>
      </c>
      <c r="N9" s="77">
        <v>150080707</v>
      </c>
      <c r="O9" s="78">
        <v>55515787</v>
      </c>
      <c r="P9" s="78">
        <f>$N9       +$O9</f>
        <v>205596494</v>
      </c>
      <c r="Q9" s="95">
        <f>IF(($F9       =0),0,($P9       /$F9       ))</f>
        <v>0.26934010652108631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222790391</v>
      </c>
      <c r="AA9" s="78">
        <f>$K9       +$O9</f>
        <v>108840449</v>
      </c>
      <c r="AB9" s="78">
        <f>$Z9       +$AA9</f>
        <v>331630840</v>
      </c>
      <c r="AC9" s="95">
        <f>IF(($F9       =0),0,($AB9       /$F9       ))</f>
        <v>0.43445043265804589</v>
      </c>
      <c r="AD9" s="77">
        <v>126637157</v>
      </c>
      <c r="AE9" s="78">
        <v>27840473</v>
      </c>
      <c r="AF9" s="78">
        <f>$AD9       +$AE9</f>
        <v>154477630</v>
      </c>
      <c r="AG9" s="78">
        <v>696783204</v>
      </c>
      <c r="AH9" s="78">
        <v>705575594</v>
      </c>
      <c r="AI9" s="79">
        <v>252947167</v>
      </c>
      <c r="AJ9" s="114">
        <f>IF(($AG9       =0),0,($AI9       /$AG9       ))</f>
        <v>0.36302133224210154</v>
      </c>
      <c r="AK9" s="115">
        <f>IF(($AF9       =0),0,(($P9       /$AF9       )-1))</f>
        <v>0.33091434662740493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423397997</v>
      </c>
      <c r="E10" s="78">
        <v>110032249</v>
      </c>
      <c r="F10" s="79">
        <f t="shared" ref="F10:F41" si="0">$D10      +$E10</f>
        <v>533430246</v>
      </c>
      <c r="G10" s="77">
        <v>423397997</v>
      </c>
      <c r="H10" s="78">
        <v>110032249</v>
      </c>
      <c r="I10" s="79">
        <f t="shared" ref="I10:I41" si="1">$G10      +$H10</f>
        <v>533430246</v>
      </c>
      <c r="J10" s="77">
        <v>104579993</v>
      </c>
      <c r="K10" s="78">
        <v>24124042</v>
      </c>
      <c r="L10" s="78">
        <f t="shared" ref="L10:L41" si="2">$J10      +$K10</f>
        <v>128704035</v>
      </c>
      <c r="M10" s="95">
        <f t="shared" ref="M10:M41" si="3">IF(($F10      =0),0,($L10      /$F10      ))</f>
        <v>0.24127622302091958</v>
      </c>
      <c r="N10" s="77">
        <v>132185838</v>
      </c>
      <c r="O10" s="78">
        <v>30794086</v>
      </c>
      <c r="P10" s="78">
        <f t="shared" ref="P10:P41" si="4">$N10      +$O10</f>
        <v>162979924</v>
      </c>
      <c r="Q10" s="95">
        <f t="shared" ref="Q10:Q41" si="5">IF(($F10      =0),0,($P10      /$F10      ))</f>
        <v>0.30553183892763364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</f>
        <v>236765831</v>
      </c>
      <c r="AA10" s="78">
        <f t="shared" ref="AA10:AA41" si="11">$K10      +$O10</f>
        <v>54918128</v>
      </c>
      <c r="AB10" s="78">
        <f t="shared" ref="AB10:AB41" si="12">$Z10      +$AA10</f>
        <v>291683959</v>
      </c>
      <c r="AC10" s="95">
        <f t="shared" ref="AC10:AC41" si="13">IF(($F10      =0),0,($AB10      /$F10      ))</f>
        <v>0.54680806194855325</v>
      </c>
      <c r="AD10" s="77">
        <v>124598700</v>
      </c>
      <c r="AE10" s="78">
        <v>29158096</v>
      </c>
      <c r="AF10" s="78">
        <f t="shared" ref="AF10:AF41" si="14">$AD10      +$AE10</f>
        <v>153756796</v>
      </c>
      <c r="AG10" s="78">
        <v>526080432</v>
      </c>
      <c r="AH10" s="78">
        <v>517506382</v>
      </c>
      <c r="AI10" s="79">
        <v>282199314</v>
      </c>
      <c r="AJ10" s="114">
        <f t="shared" ref="AJ10:AJ41" si="15">IF(($AG10      =0),0,($AI10      /$AG10      ))</f>
        <v>0.53641857182781505</v>
      </c>
      <c r="AK10" s="115">
        <f t="shared" ref="AK10:AK41" si="16">IF(($AF10      =0),0,(($P10      /$AF10      )-1))</f>
        <v>5.9985172948062715E-2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1525702777</v>
      </c>
      <c r="E11" s="78">
        <v>190704744</v>
      </c>
      <c r="F11" s="79">
        <f t="shared" si="0"/>
        <v>1716407521</v>
      </c>
      <c r="G11" s="77">
        <v>1525702777</v>
      </c>
      <c r="H11" s="78">
        <v>190704744</v>
      </c>
      <c r="I11" s="79">
        <f t="shared" si="1"/>
        <v>1716407521</v>
      </c>
      <c r="J11" s="77">
        <v>337122386</v>
      </c>
      <c r="K11" s="78">
        <v>21030392</v>
      </c>
      <c r="L11" s="78">
        <f t="shared" si="2"/>
        <v>358152778</v>
      </c>
      <c r="M11" s="95">
        <f t="shared" si="3"/>
        <v>0.20866418587547078</v>
      </c>
      <c r="N11" s="77">
        <v>354824440</v>
      </c>
      <c r="O11" s="78">
        <v>41474254</v>
      </c>
      <c r="P11" s="78">
        <f t="shared" si="4"/>
        <v>396298694</v>
      </c>
      <c r="Q11" s="95">
        <f t="shared" si="5"/>
        <v>0.23088846276384967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691946826</v>
      </c>
      <c r="AA11" s="78">
        <f t="shared" si="11"/>
        <v>62504646</v>
      </c>
      <c r="AB11" s="78">
        <f t="shared" si="12"/>
        <v>754451472</v>
      </c>
      <c r="AC11" s="95">
        <f t="shared" si="13"/>
        <v>0.43955264863932042</v>
      </c>
      <c r="AD11" s="77">
        <v>289967440</v>
      </c>
      <c r="AE11" s="78">
        <v>43662617</v>
      </c>
      <c r="AF11" s="78">
        <f t="shared" si="14"/>
        <v>333630057</v>
      </c>
      <c r="AG11" s="78">
        <v>1695648891</v>
      </c>
      <c r="AH11" s="78">
        <v>1698232761</v>
      </c>
      <c r="AI11" s="79">
        <v>655576266</v>
      </c>
      <c r="AJ11" s="114">
        <f t="shared" si="15"/>
        <v>0.38662264899272714</v>
      </c>
      <c r="AK11" s="115">
        <f t="shared" si="16"/>
        <v>0.18783870243441525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764525273</v>
      </c>
      <c r="E12" s="78">
        <v>64766000</v>
      </c>
      <c r="F12" s="79">
        <f t="shared" si="0"/>
        <v>829291273</v>
      </c>
      <c r="G12" s="77">
        <v>764525273</v>
      </c>
      <c r="H12" s="78">
        <v>64766000</v>
      </c>
      <c r="I12" s="79">
        <f t="shared" si="1"/>
        <v>829291273</v>
      </c>
      <c r="J12" s="77">
        <v>130867679</v>
      </c>
      <c r="K12" s="78">
        <v>11286103</v>
      </c>
      <c r="L12" s="78">
        <f t="shared" si="2"/>
        <v>142153782</v>
      </c>
      <c r="M12" s="95">
        <f t="shared" si="3"/>
        <v>0.17141598691344243</v>
      </c>
      <c r="N12" s="77">
        <v>134618451</v>
      </c>
      <c r="O12" s="78">
        <v>12166379</v>
      </c>
      <c r="P12" s="78">
        <f t="shared" si="4"/>
        <v>146784830</v>
      </c>
      <c r="Q12" s="95">
        <f t="shared" si="5"/>
        <v>0.17700033122138017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265486130</v>
      </c>
      <c r="AA12" s="78">
        <f t="shared" si="11"/>
        <v>23452482</v>
      </c>
      <c r="AB12" s="78">
        <f t="shared" si="12"/>
        <v>288938612</v>
      </c>
      <c r="AC12" s="95">
        <f t="shared" si="13"/>
        <v>0.3484163181348226</v>
      </c>
      <c r="AD12" s="77">
        <v>122961231</v>
      </c>
      <c r="AE12" s="78">
        <v>10278822</v>
      </c>
      <c r="AF12" s="78">
        <f t="shared" si="14"/>
        <v>133240053</v>
      </c>
      <c r="AG12" s="78">
        <v>671908043</v>
      </c>
      <c r="AH12" s="78">
        <v>674908043</v>
      </c>
      <c r="AI12" s="79">
        <v>266854481</v>
      </c>
      <c r="AJ12" s="114">
        <f t="shared" si="15"/>
        <v>0.39715923001683728</v>
      </c>
      <c r="AK12" s="115">
        <f t="shared" si="16"/>
        <v>0.10165694695423144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286339350</v>
      </c>
      <c r="E13" s="78">
        <v>167915976</v>
      </c>
      <c r="F13" s="79">
        <f t="shared" si="0"/>
        <v>454255326</v>
      </c>
      <c r="G13" s="77">
        <v>286339350</v>
      </c>
      <c r="H13" s="78">
        <v>167915976</v>
      </c>
      <c r="I13" s="79">
        <f t="shared" si="1"/>
        <v>454255326</v>
      </c>
      <c r="J13" s="77">
        <v>51585310</v>
      </c>
      <c r="K13" s="78">
        <v>46842056</v>
      </c>
      <c r="L13" s="78">
        <f t="shared" si="2"/>
        <v>98427366</v>
      </c>
      <c r="M13" s="95">
        <f t="shared" si="3"/>
        <v>0.21667850736438035</v>
      </c>
      <c r="N13" s="77">
        <v>52595981</v>
      </c>
      <c r="O13" s="78">
        <v>39897391</v>
      </c>
      <c r="P13" s="78">
        <f t="shared" si="4"/>
        <v>92493372</v>
      </c>
      <c r="Q13" s="95">
        <f t="shared" si="5"/>
        <v>0.20361538259652678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104181291</v>
      </c>
      <c r="AA13" s="78">
        <f t="shared" si="11"/>
        <v>86739447</v>
      </c>
      <c r="AB13" s="78">
        <f t="shared" si="12"/>
        <v>190920738</v>
      </c>
      <c r="AC13" s="95">
        <f t="shared" si="13"/>
        <v>0.42029388996090716</v>
      </c>
      <c r="AD13" s="77">
        <v>55693662</v>
      </c>
      <c r="AE13" s="78">
        <v>64063977</v>
      </c>
      <c r="AF13" s="78">
        <f t="shared" si="14"/>
        <v>119757639</v>
      </c>
      <c r="AG13" s="78">
        <v>408506967</v>
      </c>
      <c r="AH13" s="78">
        <v>421016722</v>
      </c>
      <c r="AI13" s="79">
        <v>187504466</v>
      </c>
      <c r="AJ13" s="114">
        <f t="shared" si="15"/>
        <v>0.45899943243807639</v>
      </c>
      <c r="AK13" s="115">
        <f t="shared" si="16"/>
        <v>-0.22766202830702098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1689403365</v>
      </c>
      <c r="E14" s="78">
        <v>450742250</v>
      </c>
      <c r="F14" s="79">
        <f t="shared" si="0"/>
        <v>2140145615</v>
      </c>
      <c r="G14" s="77">
        <v>1689403365</v>
      </c>
      <c r="H14" s="78">
        <v>450742250</v>
      </c>
      <c r="I14" s="79">
        <f t="shared" si="1"/>
        <v>2140145615</v>
      </c>
      <c r="J14" s="77">
        <v>252972896</v>
      </c>
      <c r="K14" s="78">
        <v>91793328</v>
      </c>
      <c r="L14" s="78">
        <f t="shared" si="2"/>
        <v>344766224</v>
      </c>
      <c r="M14" s="95">
        <f t="shared" si="3"/>
        <v>0.16109475055509248</v>
      </c>
      <c r="N14" s="77">
        <v>319342599</v>
      </c>
      <c r="O14" s="78">
        <v>100325149</v>
      </c>
      <c r="P14" s="78">
        <f t="shared" si="4"/>
        <v>419667748</v>
      </c>
      <c r="Q14" s="95">
        <f t="shared" si="5"/>
        <v>0.19609308126447275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572315495</v>
      </c>
      <c r="AA14" s="78">
        <f t="shared" si="11"/>
        <v>192118477</v>
      </c>
      <c r="AB14" s="78">
        <f t="shared" si="12"/>
        <v>764433972</v>
      </c>
      <c r="AC14" s="95">
        <f t="shared" si="13"/>
        <v>0.3571878318195652</v>
      </c>
      <c r="AD14" s="77">
        <v>235008423</v>
      </c>
      <c r="AE14" s="78">
        <v>73202820</v>
      </c>
      <c r="AF14" s="78">
        <f t="shared" si="14"/>
        <v>308211243</v>
      </c>
      <c r="AG14" s="78">
        <v>1963836042</v>
      </c>
      <c r="AH14" s="78">
        <v>1968456499</v>
      </c>
      <c r="AI14" s="79">
        <v>595338747</v>
      </c>
      <c r="AJ14" s="114">
        <f t="shared" si="15"/>
        <v>0.30315094247567537</v>
      </c>
      <c r="AK14" s="115">
        <f t="shared" si="16"/>
        <v>0.36162374842373946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5237712346</v>
      </c>
      <c r="E15" s="81">
        <f>SUM(E9:E14)</f>
        <v>1199151758</v>
      </c>
      <c r="F15" s="82">
        <f t="shared" si="0"/>
        <v>6436864104</v>
      </c>
      <c r="G15" s="80">
        <f>SUM(G9:G14)</f>
        <v>5237712346</v>
      </c>
      <c r="H15" s="81">
        <f>SUM(H9:H14)</f>
        <v>1199151758</v>
      </c>
      <c r="I15" s="82">
        <f t="shared" si="1"/>
        <v>6436864104</v>
      </c>
      <c r="J15" s="80">
        <f>SUM(J9:J14)</f>
        <v>949837948</v>
      </c>
      <c r="K15" s="81">
        <f>SUM(K9:K14)</f>
        <v>248400583</v>
      </c>
      <c r="L15" s="81">
        <f t="shared" si="2"/>
        <v>1198238531</v>
      </c>
      <c r="M15" s="96">
        <f t="shared" si="3"/>
        <v>0.18615252887743736</v>
      </c>
      <c r="N15" s="80">
        <f>SUM(N9:N14)</f>
        <v>1143648016</v>
      </c>
      <c r="O15" s="81">
        <f>SUM(O9:O14)</f>
        <v>280173046</v>
      </c>
      <c r="P15" s="81">
        <f t="shared" si="4"/>
        <v>1423821062</v>
      </c>
      <c r="Q15" s="96">
        <f t="shared" si="5"/>
        <v>0.22119793722461972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2093485964</v>
      </c>
      <c r="AA15" s="81">
        <f t="shared" si="11"/>
        <v>528573629</v>
      </c>
      <c r="AB15" s="81">
        <f t="shared" si="12"/>
        <v>2622059593</v>
      </c>
      <c r="AC15" s="96">
        <f t="shared" si="13"/>
        <v>0.40735046610205705</v>
      </c>
      <c r="AD15" s="80">
        <f>SUM(AD9:AD14)</f>
        <v>954866613</v>
      </c>
      <c r="AE15" s="81">
        <f>SUM(AE9:AE14)</f>
        <v>248206805</v>
      </c>
      <c r="AF15" s="81">
        <f t="shared" si="14"/>
        <v>1203073418</v>
      </c>
      <c r="AG15" s="81">
        <f>SUM(AG9:AG14)</f>
        <v>5962763579</v>
      </c>
      <c r="AH15" s="81">
        <f>SUM(AH9:AH14)</f>
        <v>5985696001</v>
      </c>
      <c r="AI15" s="82">
        <f>SUM(AI9:AI14)</f>
        <v>2240420441</v>
      </c>
      <c r="AJ15" s="116">
        <f t="shared" si="15"/>
        <v>0.37573524613493653</v>
      </c>
      <c r="AK15" s="117">
        <f t="shared" si="16"/>
        <v>0.18348642792471703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484867650</v>
      </c>
      <c r="E16" s="78">
        <v>80036000</v>
      </c>
      <c r="F16" s="79">
        <f t="shared" si="0"/>
        <v>564903650</v>
      </c>
      <c r="G16" s="77">
        <v>484867650</v>
      </c>
      <c r="H16" s="78">
        <v>80036000</v>
      </c>
      <c r="I16" s="79">
        <f t="shared" si="1"/>
        <v>564903650</v>
      </c>
      <c r="J16" s="77">
        <v>128068916</v>
      </c>
      <c r="K16" s="78">
        <v>5723342</v>
      </c>
      <c r="L16" s="78">
        <f t="shared" si="2"/>
        <v>133792258</v>
      </c>
      <c r="M16" s="95">
        <f t="shared" si="3"/>
        <v>0.2368408453370765</v>
      </c>
      <c r="N16" s="77">
        <v>120215958</v>
      </c>
      <c r="O16" s="78">
        <v>14277236</v>
      </c>
      <c r="P16" s="78">
        <f t="shared" si="4"/>
        <v>134493194</v>
      </c>
      <c r="Q16" s="95">
        <f t="shared" si="5"/>
        <v>0.23808165162324585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248284874</v>
      </c>
      <c r="AA16" s="78">
        <f t="shared" si="11"/>
        <v>20000578</v>
      </c>
      <c r="AB16" s="78">
        <f t="shared" si="12"/>
        <v>268285452</v>
      </c>
      <c r="AC16" s="95">
        <f t="shared" si="13"/>
        <v>0.47492249696032235</v>
      </c>
      <c r="AD16" s="77">
        <v>125723818</v>
      </c>
      <c r="AE16" s="78">
        <v>5148726</v>
      </c>
      <c r="AF16" s="78">
        <f t="shared" si="14"/>
        <v>130872544</v>
      </c>
      <c r="AG16" s="78">
        <v>483753529</v>
      </c>
      <c r="AH16" s="78">
        <v>535995357</v>
      </c>
      <c r="AI16" s="79">
        <v>197644874</v>
      </c>
      <c r="AJ16" s="114">
        <f t="shared" si="15"/>
        <v>0.40856523446674431</v>
      </c>
      <c r="AK16" s="115">
        <f t="shared" si="16"/>
        <v>2.7665466639053005E-2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919194420</v>
      </c>
      <c r="E17" s="78">
        <v>343557697</v>
      </c>
      <c r="F17" s="79">
        <f t="shared" si="0"/>
        <v>1262752117</v>
      </c>
      <c r="G17" s="77">
        <v>919194420</v>
      </c>
      <c r="H17" s="78">
        <v>371557697</v>
      </c>
      <c r="I17" s="79">
        <f t="shared" si="1"/>
        <v>1290752117</v>
      </c>
      <c r="J17" s="77">
        <v>203390924</v>
      </c>
      <c r="K17" s="78">
        <v>38267413</v>
      </c>
      <c r="L17" s="78">
        <f t="shared" si="2"/>
        <v>241658337</v>
      </c>
      <c r="M17" s="95">
        <f t="shared" si="3"/>
        <v>0.19137432734947457</v>
      </c>
      <c r="N17" s="77">
        <v>202145112</v>
      </c>
      <c r="O17" s="78">
        <v>73704044</v>
      </c>
      <c r="P17" s="78">
        <f t="shared" si="4"/>
        <v>275849156</v>
      </c>
      <c r="Q17" s="95">
        <f t="shared" si="5"/>
        <v>0.21845075710928308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405536036</v>
      </c>
      <c r="AA17" s="78">
        <f t="shared" si="11"/>
        <v>111971457</v>
      </c>
      <c r="AB17" s="78">
        <f t="shared" si="12"/>
        <v>517507493</v>
      </c>
      <c r="AC17" s="95">
        <f t="shared" si="13"/>
        <v>0.40982508445875765</v>
      </c>
      <c r="AD17" s="77">
        <v>203672857</v>
      </c>
      <c r="AE17" s="78">
        <v>76818535</v>
      </c>
      <c r="AF17" s="78">
        <f t="shared" si="14"/>
        <v>280491392</v>
      </c>
      <c r="AG17" s="78">
        <v>1178552761</v>
      </c>
      <c r="AH17" s="78">
        <v>1394530733</v>
      </c>
      <c r="AI17" s="79">
        <v>495533717</v>
      </c>
      <c r="AJ17" s="114">
        <f t="shared" si="15"/>
        <v>0.42045951050977176</v>
      </c>
      <c r="AK17" s="115">
        <f t="shared" si="16"/>
        <v>-1.6550368861230513E-2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1368446131</v>
      </c>
      <c r="E18" s="78">
        <v>503876925</v>
      </c>
      <c r="F18" s="79">
        <f t="shared" si="0"/>
        <v>1872323056</v>
      </c>
      <c r="G18" s="77">
        <v>1368446131</v>
      </c>
      <c r="H18" s="78">
        <v>503876925</v>
      </c>
      <c r="I18" s="79">
        <f t="shared" si="1"/>
        <v>1872323056</v>
      </c>
      <c r="J18" s="77">
        <v>286699774</v>
      </c>
      <c r="K18" s="78">
        <v>94247743</v>
      </c>
      <c r="L18" s="78">
        <f t="shared" si="2"/>
        <v>380947517</v>
      </c>
      <c r="M18" s="95">
        <f t="shared" si="3"/>
        <v>0.20346249317350712</v>
      </c>
      <c r="N18" s="77">
        <v>328451434</v>
      </c>
      <c r="O18" s="78">
        <v>83150617</v>
      </c>
      <c r="P18" s="78">
        <f t="shared" si="4"/>
        <v>411602051</v>
      </c>
      <c r="Q18" s="95">
        <f t="shared" si="5"/>
        <v>0.21983495299114664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615151208</v>
      </c>
      <c r="AA18" s="78">
        <f t="shared" si="11"/>
        <v>177398360</v>
      </c>
      <c r="AB18" s="78">
        <f t="shared" si="12"/>
        <v>792549568</v>
      </c>
      <c r="AC18" s="95">
        <f t="shared" si="13"/>
        <v>0.42329744616465376</v>
      </c>
      <c r="AD18" s="77">
        <v>301478007</v>
      </c>
      <c r="AE18" s="78">
        <v>76313017</v>
      </c>
      <c r="AF18" s="78">
        <f t="shared" si="14"/>
        <v>377791024</v>
      </c>
      <c r="AG18" s="78">
        <v>1655227345</v>
      </c>
      <c r="AH18" s="78">
        <v>1701617643</v>
      </c>
      <c r="AI18" s="79">
        <v>702561394</v>
      </c>
      <c r="AJ18" s="114">
        <f t="shared" si="15"/>
        <v>0.42445008906012244</v>
      </c>
      <c r="AK18" s="115">
        <f t="shared" si="16"/>
        <v>8.9496639284897261E-2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457671337</v>
      </c>
      <c r="E19" s="78">
        <v>325650000</v>
      </c>
      <c r="F19" s="79">
        <f t="shared" si="0"/>
        <v>783321337</v>
      </c>
      <c r="G19" s="77">
        <v>457671337</v>
      </c>
      <c r="H19" s="78">
        <v>325650000</v>
      </c>
      <c r="I19" s="79">
        <f t="shared" si="1"/>
        <v>783321337</v>
      </c>
      <c r="J19" s="77">
        <v>132610503</v>
      </c>
      <c r="K19" s="78">
        <v>106325923</v>
      </c>
      <c r="L19" s="78">
        <f t="shared" si="2"/>
        <v>238936426</v>
      </c>
      <c r="M19" s="95">
        <f t="shared" si="3"/>
        <v>0.30502989605145914</v>
      </c>
      <c r="N19" s="77">
        <v>115032088</v>
      </c>
      <c r="O19" s="78">
        <v>96105453</v>
      </c>
      <c r="P19" s="78">
        <f t="shared" si="4"/>
        <v>211137541</v>
      </c>
      <c r="Q19" s="95">
        <f t="shared" si="5"/>
        <v>0.26954141426636513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247642591</v>
      </c>
      <c r="AA19" s="78">
        <f t="shared" si="11"/>
        <v>202431376</v>
      </c>
      <c r="AB19" s="78">
        <f t="shared" si="12"/>
        <v>450073967</v>
      </c>
      <c r="AC19" s="95">
        <f t="shared" si="13"/>
        <v>0.57457131031782427</v>
      </c>
      <c r="AD19" s="77">
        <v>121976468</v>
      </c>
      <c r="AE19" s="78">
        <v>101356371</v>
      </c>
      <c r="AF19" s="78">
        <f t="shared" si="14"/>
        <v>223332839</v>
      </c>
      <c r="AG19" s="78">
        <v>698443806</v>
      </c>
      <c r="AH19" s="78">
        <v>821377106</v>
      </c>
      <c r="AI19" s="79">
        <v>411190903</v>
      </c>
      <c r="AJ19" s="114">
        <f t="shared" si="15"/>
        <v>0.58872438908850455</v>
      </c>
      <c r="AK19" s="115">
        <f t="shared" si="16"/>
        <v>-5.4605932806863211E-2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2322408353</v>
      </c>
      <c r="E20" s="78">
        <v>896188979</v>
      </c>
      <c r="F20" s="79">
        <f t="shared" si="0"/>
        <v>3218597332</v>
      </c>
      <c r="G20" s="77">
        <v>2322408353</v>
      </c>
      <c r="H20" s="78">
        <v>896188979</v>
      </c>
      <c r="I20" s="79">
        <f t="shared" si="1"/>
        <v>3218597332</v>
      </c>
      <c r="J20" s="77">
        <v>820586083</v>
      </c>
      <c r="K20" s="78">
        <v>126139657</v>
      </c>
      <c r="L20" s="78">
        <f t="shared" si="2"/>
        <v>946725740</v>
      </c>
      <c r="M20" s="95">
        <f t="shared" si="3"/>
        <v>0.29414233665934075</v>
      </c>
      <c r="N20" s="77">
        <v>67691257</v>
      </c>
      <c r="O20" s="78">
        <v>202780893</v>
      </c>
      <c r="P20" s="78">
        <f t="shared" si="4"/>
        <v>270472150</v>
      </c>
      <c r="Q20" s="95">
        <f t="shared" si="5"/>
        <v>8.4034168335040432E-2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888277340</v>
      </c>
      <c r="AA20" s="78">
        <f t="shared" si="11"/>
        <v>328920550</v>
      </c>
      <c r="AB20" s="78">
        <f t="shared" si="12"/>
        <v>1217197890</v>
      </c>
      <c r="AC20" s="95">
        <f t="shared" si="13"/>
        <v>0.37817650499438121</v>
      </c>
      <c r="AD20" s="77">
        <v>329685328</v>
      </c>
      <c r="AE20" s="78">
        <v>117251663</v>
      </c>
      <c r="AF20" s="78">
        <f t="shared" si="14"/>
        <v>446936991</v>
      </c>
      <c r="AG20" s="78">
        <v>2422754027</v>
      </c>
      <c r="AH20" s="78">
        <v>2933665901</v>
      </c>
      <c r="AI20" s="79">
        <v>820812412</v>
      </c>
      <c r="AJ20" s="114">
        <f t="shared" si="15"/>
        <v>0.33879312668664896</v>
      </c>
      <c r="AK20" s="115">
        <f t="shared" si="16"/>
        <v>-0.3948315860031375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5552587891</v>
      </c>
      <c r="E21" s="81">
        <f>SUM(E16:E20)</f>
        <v>2149309601</v>
      </c>
      <c r="F21" s="82">
        <f t="shared" si="0"/>
        <v>7701897492</v>
      </c>
      <c r="G21" s="80">
        <f>SUM(G16:G20)</f>
        <v>5552587891</v>
      </c>
      <c r="H21" s="81">
        <f>SUM(H16:H20)</f>
        <v>2177309601</v>
      </c>
      <c r="I21" s="82">
        <f t="shared" si="1"/>
        <v>7729897492</v>
      </c>
      <c r="J21" s="80">
        <f>SUM(J16:J20)</f>
        <v>1571356200</v>
      </c>
      <c r="K21" s="81">
        <f>SUM(K16:K20)</f>
        <v>370704078</v>
      </c>
      <c r="L21" s="81">
        <f t="shared" si="2"/>
        <v>1942060278</v>
      </c>
      <c r="M21" s="96">
        <f t="shared" si="3"/>
        <v>0.25215348295887186</v>
      </c>
      <c r="N21" s="80">
        <f>SUM(N16:N20)</f>
        <v>833535849</v>
      </c>
      <c r="O21" s="81">
        <f>SUM(O16:O20)</f>
        <v>470018243</v>
      </c>
      <c r="P21" s="81">
        <f t="shared" si="4"/>
        <v>1303554092</v>
      </c>
      <c r="Q21" s="96">
        <f t="shared" si="5"/>
        <v>0.16925103110681597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2404892049</v>
      </c>
      <c r="AA21" s="81">
        <f t="shared" si="11"/>
        <v>840722321</v>
      </c>
      <c r="AB21" s="81">
        <f t="shared" si="12"/>
        <v>3245614370</v>
      </c>
      <c r="AC21" s="96">
        <f t="shared" si="13"/>
        <v>0.42140451406568785</v>
      </c>
      <c r="AD21" s="80">
        <f>SUM(AD16:AD20)</f>
        <v>1082536478</v>
      </c>
      <c r="AE21" s="81">
        <f>SUM(AE16:AE20)</f>
        <v>376888312</v>
      </c>
      <c r="AF21" s="81">
        <f t="shared" si="14"/>
        <v>1459424790</v>
      </c>
      <c r="AG21" s="81">
        <f>SUM(AG16:AG20)</f>
        <v>6438731468</v>
      </c>
      <c r="AH21" s="81">
        <f>SUM(AH16:AH20)</f>
        <v>7387186740</v>
      </c>
      <c r="AI21" s="82">
        <f>SUM(AI16:AI20)</f>
        <v>2627743300</v>
      </c>
      <c r="AJ21" s="116">
        <f t="shared" si="15"/>
        <v>0.40811506320145235</v>
      </c>
      <c r="AK21" s="117">
        <f t="shared" si="16"/>
        <v>-0.1068028301753049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389072253</v>
      </c>
      <c r="E22" s="78">
        <v>86892000</v>
      </c>
      <c r="F22" s="79">
        <f t="shared" si="0"/>
        <v>475964253</v>
      </c>
      <c r="G22" s="77">
        <v>389072253</v>
      </c>
      <c r="H22" s="78">
        <v>86892000</v>
      </c>
      <c r="I22" s="79">
        <f t="shared" si="1"/>
        <v>475964253</v>
      </c>
      <c r="J22" s="77">
        <v>74013766</v>
      </c>
      <c r="K22" s="78">
        <v>7813008</v>
      </c>
      <c r="L22" s="78">
        <f t="shared" si="2"/>
        <v>81826774</v>
      </c>
      <c r="M22" s="95">
        <f t="shared" si="3"/>
        <v>0.17191789821241049</v>
      </c>
      <c r="N22" s="77">
        <v>62858607</v>
      </c>
      <c r="O22" s="78">
        <v>20138321</v>
      </c>
      <c r="P22" s="78">
        <f t="shared" si="4"/>
        <v>82996928</v>
      </c>
      <c r="Q22" s="95">
        <f t="shared" si="5"/>
        <v>0.1743763895647012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136872373</v>
      </c>
      <c r="AA22" s="78">
        <f t="shared" si="11"/>
        <v>27951329</v>
      </c>
      <c r="AB22" s="78">
        <f t="shared" si="12"/>
        <v>164823702</v>
      </c>
      <c r="AC22" s="95">
        <f t="shared" si="13"/>
        <v>0.34629428777711169</v>
      </c>
      <c r="AD22" s="77">
        <v>76176438</v>
      </c>
      <c r="AE22" s="78">
        <v>36206739</v>
      </c>
      <c r="AF22" s="78">
        <f t="shared" si="14"/>
        <v>112383177</v>
      </c>
      <c r="AG22" s="78">
        <v>450505317</v>
      </c>
      <c r="AH22" s="78">
        <v>474510317</v>
      </c>
      <c r="AI22" s="79">
        <v>201320112</v>
      </c>
      <c r="AJ22" s="114">
        <f t="shared" si="15"/>
        <v>0.44687621744539807</v>
      </c>
      <c r="AK22" s="115">
        <f t="shared" si="16"/>
        <v>-0.26148263276095141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260944811</v>
      </c>
      <c r="E23" s="78">
        <v>72380350</v>
      </c>
      <c r="F23" s="79">
        <f t="shared" si="0"/>
        <v>333325161</v>
      </c>
      <c r="G23" s="77">
        <v>260944811</v>
      </c>
      <c r="H23" s="78">
        <v>72380350</v>
      </c>
      <c r="I23" s="79">
        <f t="shared" si="1"/>
        <v>333325161</v>
      </c>
      <c r="J23" s="77">
        <v>57939949</v>
      </c>
      <c r="K23" s="78">
        <v>16972194</v>
      </c>
      <c r="L23" s="78">
        <f t="shared" si="2"/>
        <v>74912143</v>
      </c>
      <c r="M23" s="95">
        <f t="shared" si="3"/>
        <v>0.22474193899811842</v>
      </c>
      <c r="N23" s="77">
        <v>57983769</v>
      </c>
      <c r="O23" s="78">
        <v>22096745</v>
      </c>
      <c r="P23" s="78">
        <f t="shared" si="4"/>
        <v>80080514</v>
      </c>
      <c r="Q23" s="95">
        <f t="shared" si="5"/>
        <v>0.24024743214629393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115923718</v>
      </c>
      <c r="AA23" s="78">
        <f t="shared" si="11"/>
        <v>39068939</v>
      </c>
      <c r="AB23" s="78">
        <f t="shared" si="12"/>
        <v>154992657</v>
      </c>
      <c r="AC23" s="95">
        <f t="shared" si="13"/>
        <v>0.46498937114441236</v>
      </c>
      <c r="AD23" s="77">
        <v>67525433</v>
      </c>
      <c r="AE23" s="78">
        <v>18068942</v>
      </c>
      <c r="AF23" s="78">
        <f t="shared" si="14"/>
        <v>85594375</v>
      </c>
      <c r="AG23" s="78">
        <v>302728577</v>
      </c>
      <c r="AH23" s="78">
        <v>304157321</v>
      </c>
      <c r="AI23" s="79">
        <v>143724529</v>
      </c>
      <c r="AJ23" s="114">
        <f t="shared" si="15"/>
        <v>0.47476366593564107</v>
      </c>
      <c r="AK23" s="115">
        <f t="shared" si="16"/>
        <v>-6.4418497126709551E-2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4550033717</v>
      </c>
      <c r="E24" s="78">
        <v>797238842</v>
      </c>
      <c r="F24" s="79">
        <f t="shared" si="0"/>
        <v>5347272559</v>
      </c>
      <c r="G24" s="77">
        <v>4550033717</v>
      </c>
      <c r="H24" s="78">
        <v>797238842</v>
      </c>
      <c r="I24" s="79">
        <f t="shared" si="1"/>
        <v>5347272559</v>
      </c>
      <c r="J24" s="77">
        <v>1463421018</v>
      </c>
      <c r="K24" s="78">
        <v>184109206</v>
      </c>
      <c r="L24" s="78">
        <f t="shared" si="2"/>
        <v>1647530224</v>
      </c>
      <c r="M24" s="95">
        <f t="shared" si="3"/>
        <v>0.30810664798207082</v>
      </c>
      <c r="N24" s="77">
        <v>1464083631</v>
      </c>
      <c r="O24" s="78">
        <v>221313685</v>
      </c>
      <c r="P24" s="78">
        <f t="shared" si="4"/>
        <v>1685397316</v>
      </c>
      <c r="Q24" s="95">
        <f t="shared" si="5"/>
        <v>0.31518821930318591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2927504649</v>
      </c>
      <c r="AA24" s="78">
        <f t="shared" si="11"/>
        <v>405422891</v>
      </c>
      <c r="AB24" s="78">
        <f t="shared" si="12"/>
        <v>3332927540</v>
      </c>
      <c r="AC24" s="95">
        <f t="shared" si="13"/>
        <v>0.62329486728525674</v>
      </c>
      <c r="AD24" s="77">
        <v>1102011661</v>
      </c>
      <c r="AE24" s="78">
        <v>103858153</v>
      </c>
      <c r="AF24" s="78">
        <f t="shared" si="14"/>
        <v>1205869814</v>
      </c>
      <c r="AG24" s="78">
        <v>5055897962</v>
      </c>
      <c r="AH24" s="78">
        <v>4933143043</v>
      </c>
      <c r="AI24" s="79">
        <v>2119299777</v>
      </c>
      <c r="AJ24" s="114">
        <f t="shared" si="15"/>
        <v>0.41917376357841929</v>
      </c>
      <c r="AK24" s="115">
        <f t="shared" si="16"/>
        <v>0.3976610878162341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478178612</v>
      </c>
      <c r="E25" s="78">
        <v>299562774</v>
      </c>
      <c r="F25" s="79">
        <f t="shared" si="0"/>
        <v>777741386</v>
      </c>
      <c r="G25" s="77">
        <v>478178612</v>
      </c>
      <c r="H25" s="78">
        <v>299562774</v>
      </c>
      <c r="I25" s="79">
        <f t="shared" si="1"/>
        <v>777741386</v>
      </c>
      <c r="J25" s="77">
        <v>69989328</v>
      </c>
      <c r="K25" s="78">
        <v>14342919</v>
      </c>
      <c r="L25" s="78">
        <f t="shared" si="2"/>
        <v>84332247</v>
      </c>
      <c r="M25" s="95">
        <f t="shared" si="3"/>
        <v>0.10843224819721757</v>
      </c>
      <c r="N25" s="77">
        <v>79875055</v>
      </c>
      <c r="O25" s="78">
        <v>4813592</v>
      </c>
      <c r="P25" s="78">
        <f t="shared" si="4"/>
        <v>84688647</v>
      </c>
      <c r="Q25" s="95">
        <f t="shared" si="5"/>
        <v>0.10889049820990239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149864383</v>
      </c>
      <c r="AA25" s="78">
        <f t="shared" si="11"/>
        <v>19156511</v>
      </c>
      <c r="AB25" s="78">
        <f t="shared" si="12"/>
        <v>169020894</v>
      </c>
      <c r="AC25" s="95">
        <f t="shared" si="13"/>
        <v>0.21732274640711996</v>
      </c>
      <c r="AD25" s="77">
        <v>60703193</v>
      </c>
      <c r="AE25" s="78">
        <v>8018338</v>
      </c>
      <c r="AF25" s="78">
        <f t="shared" si="14"/>
        <v>68721531</v>
      </c>
      <c r="AG25" s="78">
        <v>626939896</v>
      </c>
      <c r="AH25" s="78">
        <v>652220775</v>
      </c>
      <c r="AI25" s="79">
        <v>138688580</v>
      </c>
      <c r="AJ25" s="114">
        <f t="shared" si="15"/>
        <v>0.22121511309913511</v>
      </c>
      <c r="AK25" s="115">
        <f t="shared" si="16"/>
        <v>0.23234517286874756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1081663000</v>
      </c>
      <c r="E26" s="78">
        <v>420353000</v>
      </c>
      <c r="F26" s="79">
        <f t="shared" si="0"/>
        <v>1502016000</v>
      </c>
      <c r="G26" s="77">
        <v>1081663000</v>
      </c>
      <c r="H26" s="78">
        <v>420353000</v>
      </c>
      <c r="I26" s="79">
        <f t="shared" si="1"/>
        <v>1502016000</v>
      </c>
      <c r="J26" s="77">
        <v>199750299</v>
      </c>
      <c r="K26" s="78">
        <v>182473658</v>
      </c>
      <c r="L26" s="78">
        <f t="shared" si="2"/>
        <v>382223957</v>
      </c>
      <c r="M26" s="95">
        <f t="shared" si="3"/>
        <v>0.25447395833333336</v>
      </c>
      <c r="N26" s="77">
        <v>179310992</v>
      </c>
      <c r="O26" s="78">
        <v>183650644</v>
      </c>
      <c r="P26" s="78">
        <f t="shared" si="4"/>
        <v>362961636</v>
      </c>
      <c r="Q26" s="95">
        <f t="shared" si="5"/>
        <v>0.24164964687460053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379061291</v>
      </c>
      <c r="AA26" s="78">
        <f t="shared" si="11"/>
        <v>366124302</v>
      </c>
      <c r="AB26" s="78">
        <f t="shared" si="12"/>
        <v>745185593</v>
      </c>
      <c r="AC26" s="95">
        <f t="shared" si="13"/>
        <v>0.49612360520793386</v>
      </c>
      <c r="AD26" s="77">
        <v>182246646</v>
      </c>
      <c r="AE26" s="78">
        <v>111519910</v>
      </c>
      <c r="AF26" s="78">
        <f t="shared" si="14"/>
        <v>293766556</v>
      </c>
      <c r="AG26" s="78">
        <v>1360769000</v>
      </c>
      <c r="AH26" s="78">
        <v>1489681000</v>
      </c>
      <c r="AI26" s="79">
        <v>542508838</v>
      </c>
      <c r="AJ26" s="114">
        <f t="shared" si="15"/>
        <v>0.39867812832302912</v>
      </c>
      <c r="AK26" s="115">
        <f t="shared" si="16"/>
        <v>0.23554444366362803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6759892393</v>
      </c>
      <c r="E27" s="81">
        <f>SUM(E22:E26)</f>
        <v>1676426966</v>
      </c>
      <c r="F27" s="82">
        <f t="shared" si="0"/>
        <v>8436319359</v>
      </c>
      <c r="G27" s="80">
        <f>SUM(G22:G26)</f>
        <v>6759892393</v>
      </c>
      <c r="H27" s="81">
        <f>SUM(H22:H26)</f>
        <v>1676426966</v>
      </c>
      <c r="I27" s="82">
        <f t="shared" si="1"/>
        <v>8436319359</v>
      </c>
      <c r="J27" s="80">
        <f>SUM(J22:J26)</f>
        <v>1865114360</v>
      </c>
      <c r="K27" s="81">
        <f>SUM(K22:K26)</f>
        <v>405710985</v>
      </c>
      <c r="L27" s="81">
        <f t="shared" si="2"/>
        <v>2270825345</v>
      </c>
      <c r="M27" s="96">
        <f t="shared" si="3"/>
        <v>0.26917252042828932</v>
      </c>
      <c r="N27" s="80">
        <f>SUM(N22:N26)</f>
        <v>1844112054</v>
      </c>
      <c r="O27" s="81">
        <f>SUM(O22:O26)</f>
        <v>452012987</v>
      </c>
      <c r="P27" s="81">
        <f t="shared" si="4"/>
        <v>2296125041</v>
      </c>
      <c r="Q27" s="96">
        <f t="shared" si="5"/>
        <v>0.2721714225470207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3709226414</v>
      </c>
      <c r="AA27" s="81">
        <f t="shared" si="11"/>
        <v>857723972</v>
      </c>
      <c r="AB27" s="81">
        <f t="shared" si="12"/>
        <v>4566950386</v>
      </c>
      <c r="AC27" s="96">
        <f t="shared" si="13"/>
        <v>0.54134394297531008</v>
      </c>
      <c r="AD27" s="80">
        <f>SUM(AD22:AD26)</f>
        <v>1488663371</v>
      </c>
      <c r="AE27" s="81">
        <f>SUM(AE22:AE26)</f>
        <v>277672082</v>
      </c>
      <c r="AF27" s="81">
        <f t="shared" si="14"/>
        <v>1766335453</v>
      </c>
      <c r="AG27" s="81">
        <f>SUM(AG22:AG26)</f>
        <v>7796840752</v>
      </c>
      <c r="AH27" s="81">
        <f>SUM(AH22:AH26)</f>
        <v>7853712456</v>
      </c>
      <c r="AI27" s="82">
        <f>SUM(AI22:AI26)</f>
        <v>3145541836</v>
      </c>
      <c r="AJ27" s="116">
        <f t="shared" si="15"/>
        <v>0.40343799957606213</v>
      </c>
      <c r="AK27" s="117">
        <f t="shared" si="16"/>
        <v>0.29993713091145202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534839344</v>
      </c>
      <c r="E28" s="78">
        <v>108462550</v>
      </c>
      <c r="F28" s="79">
        <f t="shared" si="0"/>
        <v>643301894</v>
      </c>
      <c r="G28" s="77">
        <v>534839344</v>
      </c>
      <c r="H28" s="78">
        <v>108462550</v>
      </c>
      <c r="I28" s="79">
        <f t="shared" si="1"/>
        <v>643301894</v>
      </c>
      <c r="J28" s="77">
        <v>72396305</v>
      </c>
      <c r="K28" s="78">
        <v>2456000</v>
      </c>
      <c r="L28" s="78">
        <f t="shared" si="2"/>
        <v>74852305</v>
      </c>
      <c r="M28" s="95">
        <f t="shared" si="3"/>
        <v>0.1163564194325223</v>
      </c>
      <c r="N28" s="77">
        <v>89279231</v>
      </c>
      <c r="O28" s="78">
        <v>20527219</v>
      </c>
      <c r="P28" s="78">
        <f t="shared" si="4"/>
        <v>109806450</v>
      </c>
      <c r="Q28" s="95">
        <f t="shared" si="5"/>
        <v>0.17069194265422138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161675536</v>
      </c>
      <c r="AA28" s="78">
        <f t="shared" si="11"/>
        <v>22983219</v>
      </c>
      <c r="AB28" s="78">
        <f t="shared" si="12"/>
        <v>184658755</v>
      </c>
      <c r="AC28" s="95">
        <f t="shared" si="13"/>
        <v>0.28704836208674367</v>
      </c>
      <c r="AD28" s="77">
        <v>80652684</v>
      </c>
      <c r="AE28" s="78">
        <v>7165821</v>
      </c>
      <c r="AF28" s="78">
        <f t="shared" si="14"/>
        <v>87818505</v>
      </c>
      <c r="AG28" s="78">
        <v>549426906</v>
      </c>
      <c r="AH28" s="78">
        <v>569749825</v>
      </c>
      <c r="AI28" s="79">
        <v>179309100</v>
      </c>
      <c r="AJ28" s="114">
        <f t="shared" si="15"/>
        <v>0.3263566054771988</v>
      </c>
      <c r="AK28" s="115">
        <f t="shared" si="16"/>
        <v>0.25037940465964437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787943172</v>
      </c>
      <c r="E29" s="78">
        <v>106396650</v>
      </c>
      <c r="F29" s="79">
        <f t="shared" si="0"/>
        <v>894339822</v>
      </c>
      <c r="G29" s="77">
        <v>787943172</v>
      </c>
      <c r="H29" s="78">
        <v>106396650</v>
      </c>
      <c r="I29" s="79">
        <f t="shared" si="1"/>
        <v>894339822</v>
      </c>
      <c r="J29" s="77">
        <v>198356347</v>
      </c>
      <c r="K29" s="78">
        <v>16508994</v>
      </c>
      <c r="L29" s="78">
        <f t="shared" si="2"/>
        <v>214865341</v>
      </c>
      <c r="M29" s="95">
        <f t="shared" si="3"/>
        <v>0.24025022224717621</v>
      </c>
      <c r="N29" s="77">
        <v>175301067</v>
      </c>
      <c r="O29" s="78">
        <v>37947766</v>
      </c>
      <c r="P29" s="78">
        <f t="shared" si="4"/>
        <v>213248833</v>
      </c>
      <c r="Q29" s="95">
        <f t="shared" si="5"/>
        <v>0.23844273480198447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373657414</v>
      </c>
      <c r="AA29" s="78">
        <f t="shared" si="11"/>
        <v>54456760</v>
      </c>
      <c r="AB29" s="78">
        <f t="shared" si="12"/>
        <v>428114174</v>
      </c>
      <c r="AC29" s="95">
        <f t="shared" si="13"/>
        <v>0.47869295704916065</v>
      </c>
      <c r="AD29" s="77">
        <v>164150457</v>
      </c>
      <c r="AE29" s="78">
        <v>15067823</v>
      </c>
      <c r="AF29" s="78">
        <f t="shared" si="14"/>
        <v>179218280</v>
      </c>
      <c r="AG29" s="78">
        <v>921614408</v>
      </c>
      <c r="AH29" s="78">
        <v>971813337</v>
      </c>
      <c r="AI29" s="79">
        <v>332806842</v>
      </c>
      <c r="AJ29" s="114">
        <f t="shared" si="15"/>
        <v>0.361112889632689</v>
      </c>
      <c r="AK29" s="115">
        <f t="shared" si="16"/>
        <v>0.18988326972003078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543003812</v>
      </c>
      <c r="E30" s="78">
        <v>92692900</v>
      </c>
      <c r="F30" s="79">
        <f t="shared" si="0"/>
        <v>635696712</v>
      </c>
      <c r="G30" s="77">
        <v>543003812</v>
      </c>
      <c r="H30" s="78">
        <v>92692900</v>
      </c>
      <c r="I30" s="79">
        <f t="shared" si="1"/>
        <v>635696712</v>
      </c>
      <c r="J30" s="77">
        <v>101486750</v>
      </c>
      <c r="K30" s="78">
        <v>16768353</v>
      </c>
      <c r="L30" s="78">
        <f t="shared" si="2"/>
        <v>118255103</v>
      </c>
      <c r="M30" s="95">
        <f t="shared" si="3"/>
        <v>0.18602440561309683</v>
      </c>
      <c r="N30" s="77">
        <v>117373544</v>
      </c>
      <c r="O30" s="78">
        <v>20034845</v>
      </c>
      <c r="P30" s="78">
        <f t="shared" si="4"/>
        <v>137408389</v>
      </c>
      <c r="Q30" s="95">
        <f t="shared" si="5"/>
        <v>0.21615400301142348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218860294</v>
      </c>
      <c r="AA30" s="78">
        <f t="shared" si="11"/>
        <v>36803198</v>
      </c>
      <c r="AB30" s="78">
        <f t="shared" si="12"/>
        <v>255663492</v>
      </c>
      <c r="AC30" s="95">
        <f t="shared" si="13"/>
        <v>0.40217840862452031</v>
      </c>
      <c r="AD30" s="77">
        <v>128281323</v>
      </c>
      <c r="AE30" s="78">
        <v>13870968</v>
      </c>
      <c r="AF30" s="78">
        <f t="shared" si="14"/>
        <v>142152291</v>
      </c>
      <c r="AG30" s="78">
        <v>581047822</v>
      </c>
      <c r="AH30" s="78">
        <v>592866786</v>
      </c>
      <c r="AI30" s="79">
        <v>220156504</v>
      </c>
      <c r="AJ30" s="114">
        <f t="shared" si="15"/>
        <v>0.37889567031196958</v>
      </c>
      <c r="AK30" s="115">
        <f t="shared" si="16"/>
        <v>-3.3371970065540491E-2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1383244249</v>
      </c>
      <c r="E31" s="78">
        <v>311598550</v>
      </c>
      <c r="F31" s="79">
        <f t="shared" si="0"/>
        <v>1694842799</v>
      </c>
      <c r="G31" s="77">
        <v>1383244249</v>
      </c>
      <c r="H31" s="78">
        <v>311598550</v>
      </c>
      <c r="I31" s="79">
        <f t="shared" si="1"/>
        <v>1694842799</v>
      </c>
      <c r="J31" s="77">
        <v>388654367</v>
      </c>
      <c r="K31" s="78">
        <v>64375123</v>
      </c>
      <c r="L31" s="78">
        <f t="shared" si="2"/>
        <v>453029490</v>
      </c>
      <c r="M31" s="95">
        <f t="shared" si="3"/>
        <v>0.26729882574790936</v>
      </c>
      <c r="N31" s="77">
        <v>362449343</v>
      </c>
      <c r="O31" s="78">
        <v>175256913</v>
      </c>
      <c r="P31" s="78">
        <f t="shared" si="4"/>
        <v>537706256</v>
      </c>
      <c r="Q31" s="95">
        <f t="shared" si="5"/>
        <v>0.31726025346849884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751103710</v>
      </c>
      <c r="AA31" s="78">
        <f t="shared" si="11"/>
        <v>239632036</v>
      </c>
      <c r="AB31" s="78">
        <f t="shared" si="12"/>
        <v>990735746</v>
      </c>
      <c r="AC31" s="95">
        <f t="shared" si="13"/>
        <v>0.58455907921640815</v>
      </c>
      <c r="AD31" s="77">
        <v>236789774</v>
      </c>
      <c r="AE31" s="78">
        <v>57074466</v>
      </c>
      <c r="AF31" s="78">
        <f t="shared" si="14"/>
        <v>293864240</v>
      </c>
      <c r="AG31" s="78">
        <v>1498006501</v>
      </c>
      <c r="AH31" s="78">
        <v>1504165964</v>
      </c>
      <c r="AI31" s="79">
        <v>542676058</v>
      </c>
      <c r="AJ31" s="114">
        <f t="shared" si="15"/>
        <v>0.36226548926038338</v>
      </c>
      <c r="AK31" s="115">
        <f t="shared" si="16"/>
        <v>0.82977777765678473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863962065</v>
      </c>
      <c r="E32" s="78">
        <v>219833258</v>
      </c>
      <c r="F32" s="79">
        <f t="shared" si="0"/>
        <v>1083795323</v>
      </c>
      <c r="G32" s="77">
        <v>863962065</v>
      </c>
      <c r="H32" s="78">
        <v>219833258</v>
      </c>
      <c r="I32" s="79">
        <f t="shared" si="1"/>
        <v>1083795323</v>
      </c>
      <c r="J32" s="77">
        <v>200243042</v>
      </c>
      <c r="K32" s="78">
        <v>36236405</v>
      </c>
      <c r="L32" s="78">
        <f t="shared" si="2"/>
        <v>236479447</v>
      </c>
      <c r="M32" s="95">
        <f t="shared" si="3"/>
        <v>0.21819567032768972</v>
      </c>
      <c r="N32" s="77">
        <v>182126627</v>
      </c>
      <c r="O32" s="78">
        <v>75021202</v>
      </c>
      <c r="P32" s="78">
        <f t="shared" si="4"/>
        <v>257147829</v>
      </c>
      <c r="Q32" s="95">
        <f t="shared" si="5"/>
        <v>0.23726604419015379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382369669</v>
      </c>
      <c r="AA32" s="78">
        <f t="shared" si="11"/>
        <v>111257607</v>
      </c>
      <c r="AB32" s="78">
        <f t="shared" si="12"/>
        <v>493627276</v>
      </c>
      <c r="AC32" s="95">
        <f t="shared" si="13"/>
        <v>0.45546171451784351</v>
      </c>
      <c r="AD32" s="77">
        <v>153902182</v>
      </c>
      <c r="AE32" s="78">
        <v>9094479</v>
      </c>
      <c r="AF32" s="78">
        <f t="shared" si="14"/>
        <v>162996661</v>
      </c>
      <c r="AG32" s="78">
        <v>873405748</v>
      </c>
      <c r="AH32" s="78">
        <v>986584297</v>
      </c>
      <c r="AI32" s="79">
        <v>303780625</v>
      </c>
      <c r="AJ32" s="114">
        <f t="shared" si="15"/>
        <v>0.34781157061952378</v>
      </c>
      <c r="AK32" s="115">
        <f t="shared" si="16"/>
        <v>0.5776263600884437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186141728</v>
      </c>
      <c r="E33" s="78">
        <v>150000</v>
      </c>
      <c r="F33" s="79">
        <f t="shared" si="0"/>
        <v>186291728</v>
      </c>
      <c r="G33" s="77">
        <v>186141728</v>
      </c>
      <c r="H33" s="78">
        <v>150000</v>
      </c>
      <c r="I33" s="79">
        <f t="shared" si="1"/>
        <v>186291728</v>
      </c>
      <c r="J33" s="77">
        <v>41313935</v>
      </c>
      <c r="K33" s="78">
        <v>0</v>
      </c>
      <c r="L33" s="78">
        <f t="shared" si="2"/>
        <v>41313935</v>
      </c>
      <c r="M33" s="95">
        <f t="shared" si="3"/>
        <v>0.22177009920698143</v>
      </c>
      <c r="N33" s="77">
        <v>44716074</v>
      </c>
      <c r="O33" s="78">
        <v>0</v>
      </c>
      <c r="P33" s="78">
        <f t="shared" si="4"/>
        <v>44716074</v>
      </c>
      <c r="Q33" s="95">
        <f t="shared" si="5"/>
        <v>0.2400325257598126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86030009</v>
      </c>
      <c r="AA33" s="78">
        <f t="shared" si="11"/>
        <v>0</v>
      </c>
      <c r="AB33" s="78">
        <f t="shared" si="12"/>
        <v>86030009</v>
      </c>
      <c r="AC33" s="95">
        <f t="shared" si="13"/>
        <v>0.46180262496679403</v>
      </c>
      <c r="AD33" s="77">
        <v>46411807</v>
      </c>
      <c r="AE33" s="78">
        <v>0</v>
      </c>
      <c r="AF33" s="78">
        <f t="shared" si="14"/>
        <v>46411807</v>
      </c>
      <c r="AG33" s="78">
        <v>183696475</v>
      </c>
      <c r="AH33" s="78">
        <v>184245630</v>
      </c>
      <c r="AI33" s="79">
        <v>88228715</v>
      </c>
      <c r="AJ33" s="114">
        <f t="shared" si="15"/>
        <v>0.48029617879167252</v>
      </c>
      <c r="AK33" s="115">
        <f t="shared" si="16"/>
        <v>-3.6536672661764746E-2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4299134370</v>
      </c>
      <c r="E34" s="81">
        <f>SUM(E28:E33)</f>
        <v>839133908</v>
      </c>
      <c r="F34" s="82">
        <f t="shared" si="0"/>
        <v>5138268278</v>
      </c>
      <c r="G34" s="80">
        <f>SUM(G28:G33)</f>
        <v>4299134370</v>
      </c>
      <c r="H34" s="81">
        <f>SUM(H28:H33)</f>
        <v>839133908</v>
      </c>
      <c r="I34" s="82">
        <f t="shared" si="1"/>
        <v>5138268278</v>
      </c>
      <c r="J34" s="80">
        <f>SUM(J28:J33)</f>
        <v>1002450746</v>
      </c>
      <c r="K34" s="81">
        <f>SUM(K28:K33)</f>
        <v>136344875</v>
      </c>
      <c r="L34" s="81">
        <f t="shared" si="2"/>
        <v>1138795621</v>
      </c>
      <c r="M34" s="96">
        <f t="shared" si="3"/>
        <v>0.22163023792974479</v>
      </c>
      <c r="N34" s="80">
        <f>SUM(N28:N33)</f>
        <v>971245886</v>
      </c>
      <c r="O34" s="81">
        <f>SUM(O28:O33)</f>
        <v>328787945</v>
      </c>
      <c r="P34" s="81">
        <f t="shared" si="4"/>
        <v>1300033831</v>
      </c>
      <c r="Q34" s="96">
        <f t="shared" si="5"/>
        <v>0.25301011170752263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1973696632</v>
      </c>
      <c r="AA34" s="81">
        <f t="shared" si="11"/>
        <v>465132820</v>
      </c>
      <c r="AB34" s="81">
        <f t="shared" si="12"/>
        <v>2438829452</v>
      </c>
      <c r="AC34" s="96">
        <f t="shared" si="13"/>
        <v>0.47464034963726742</v>
      </c>
      <c r="AD34" s="80">
        <f>SUM(AD28:AD33)</f>
        <v>810188227</v>
      </c>
      <c r="AE34" s="81">
        <f>SUM(AE28:AE33)</f>
        <v>102273557</v>
      </c>
      <c r="AF34" s="81">
        <f t="shared" si="14"/>
        <v>912461784</v>
      </c>
      <c r="AG34" s="81">
        <f>SUM(AG28:AG33)</f>
        <v>4607197860</v>
      </c>
      <c r="AH34" s="81">
        <f>SUM(AH28:AH33)</f>
        <v>4809425839</v>
      </c>
      <c r="AI34" s="82">
        <f>SUM(AI28:AI33)</f>
        <v>1666957844</v>
      </c>
      <c r="AJ34" s="116">
        <f t="shared" si="15"/>
        <v>0.3618159876467732</v>
      </c>
      <c r="AK34" s="117">
        <f t="shared" si="16"/>
        <v>0.42475427880495209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375665653</v>
      </c>
      <c r="E35" s="78">
        <v>79359008</v>
      </c>
      <c r="F35" s="79">
        <f t="shared" si="0"/>
        <v>455024661</v>
      </c>
      <c r="G35" s="77">
        <v>375665653</v>
      </c>
      <c r="H35" s="78">
        <v>79359008</v>
      </c>
      <c r="I35" s="79">
        <f t="shared" si="1"/>
        <v>455024661</v>
      </c>
      <c r="J35" s="77">
        <v>55468878</v>
      </c>
      <c r="K35" s="78">
        <v>6189533</v>
      </c>
      <c r="L35" s="78">
        <f t="shared" si="2"/>
        <v>61658411</v>
      </c>
      <c r="M35" s="95">
        <f t="shared" si="3"/>
        <v>0.1355056468027345</v>
      </c>
      <c r="N35" s="77">
        <v>81989899</v>
      </c>
      <c r="O35" s="78">
        <v>17068179</v>
      </c>
      <c r="P35" s="78">
        <f t="shared" si="4"/>
        <v>99058078</v>
      </c>
      <c r="Q35" s="95">
        <f t="shared" si="5"/>
        <v>0.21769826229264527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137458777</v>
      </c>
      <c r="AA35" s="78">
        <f t="shared" si="11"/>
        <v>23257712</v>
      </c>
      <c r="AB35" s="78">
        <f t="shared" si="12"/>
        <v>160716489</v>
      </c>
      <c r="AC35" s="95">
        <f t="shared" si="13"/>
        <v>0.3532039090953798</v>
      </c>
      <c r="AD35" s="77">
        <v>38767590</v>
      </c>
      <c r="AE35" s="78">
        <v>6341713</v>
      </c>
      <c r="AF35" s="78">
        <f t="shared" si="14"/>
        <v>45109303</v>
      </c>
      <c r="AG35" s="78">
        <v>444709366</v>
      </c>
      <c r="AH35" s="78">
        <v>458126561</v>
      </c>
      <c r="AI35" s="79">
        <v>123625328</v>
      </c>
      <c r="AJ35" s="114">
        <f t="shared" si="15"/>
        <v>0.27799128476192247</v>
      </c>
      <c r="AK35" s="115">
        <f t="shared" si="16"/>
        <v>1.1959567408966616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654216898</v>
      </c>
      <c r="E36" s="78">
        <v>84156000</v>
      </c>
      <c r="F36" s="79">
        <f t="shared" si="0"/>
        <v>738372898</v>
      </c>
      <c r="G36" s="77">
        <v>654216898</v>
      </c>
      <c r="H36" s="78">
        <v>84156000</v>
      </c>
      <c r="I36" s="79">
        <f t="shared" si="1"/>
        <v>738372898</v>
      </c>
      <c r="J36" s="77">
        <v>130965260</v>
      </c>
      <c r="K36" s="78">
        <v>6825293</v>
      </c>
      <c r="L36" s="78">
        <f t="shared" si="2"/>
        <v>137790553</v>
      </c>
      <c r="M36" s="95">
        <f t="shared" si="3"/>
        <v>0.1866137738441207</v>
      </c>
      <c r="N36" s="77">
        <v>146528749</v>
      </c>
      <c r="O36" s="78">
        <v>21622175</v>
      </c>
      <c r="P36" s="78">
        <f t="shared" si="4"/>
        <v>168150924</v>
      </c>
      <c r="Q36" s="95">
        <f t="shared" si="5"/>
        <v>0.22773171178880403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277494009</v>
      </c>
      <c r="AA36" s="78">
        <f t="shared" si="11"/>
        <v>28447468</v>
      </c>
      <c r="AB36" s="78">
        <f t="shared" si="12"/>
        <v>305941477</v>
      </c>
      <c r="AC36" s="95">
        <f t="shared" si="13"/>
        <v>0.41434548563292473</v>
      </c>
      <c r="AD36" s="77">
        <v>120516733</v>
      </c>
      <c r="AE36" s="78">
        <v>27087813</v>
      </c>
      <c r="AF36" s="78">
        <f t="shared" si="14"/>
        <v>147604546</v>
      </c>
      <c r="AG36" s="78">
        <v>695324012</v>
      </c>
      <c r="AH36" s="78">
        <v>662448509</v>
      </c>
      <c r="AI36" s="79">
        <v>289697391</v>
      </c>
      <c r="AJ36" s="114">
        <f t="shared" si="15"/>
        <v>0.41663654066357769</v>
      </c>
      <c r="AK36" s="115">
        <f t="shared" si="16"/>
        <v>0.13919881573295179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371204925</v>
      </c>
      <c r="E37" s="78">
        <v>236116080</v>
      </c>
      <c r="F37" s="79">
        <f t="shared" si="0"/>
        <v>607321005</v>
      </c>
      <c r="G37" s="77">
        <v>371204925</v>
      </c>
      <c r="H37" s="78">
        <v>236116080</v>
      </c>
      <c r="I37" s="79">
        <f t="shared" si="1"/>
        <v>607321005</v>
      </c>
      <c r="J37" s="77">
        <v>114961867</v>
      </c>
      <c r="K37" s="78">
        <v>46469830</v>
      </c>
      <c r="L37" s="78">
        <f t="shared" si="2"/>
        <v>161431697</v>
      </c>
      <c r="M37" s="95">
        <f t="shared" si="3"/>
        <v>0.26580950711559859</v>
      </c>
      <c r="N37" s="77">
        <v>123517829</v>
      </c>
      <c r="O37" s="78">
        <v>56050943</v>
      </c>
      <c r="P37" s="78">
        <f t="shared" si="4"/>
        <v>179568772</v>
      </c>
      <c r="Q37" s="95">
        <f t="shared" si="5"/>
        <v>0.29567357381291298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238479696</v>
      </c>
      <c r="AA37" s="78">
        <f t="shared" si="11"/>
        <v>102520773</v>
      </c>
      <c r="AB37" s="78">
        <f t="shared" si="12"/>
        <v>341000469</v>
      </c>
      <c r="AC37" s="95">
        <f t="shared" si="13"/>
        <v>0.56148308092851162</v>
      </c>
      <c r="AD37" s="77">
        <v>93366795</v>
      </c>
      <c r="AE37" s="78">
        <v>52579820</v>
      </c>
      <c r="AF37" s="78">
        <f t="shared" si="14"/>
        <v>145946615</v>
      </c>
      <c r="AG37" s="78">
        <v>563520909</v>
      </c>
      <c r="AH37" s="78">
        <v>619678473</v>
      </c>
      <c r="AI37" s="79">
        <v>279196342</v>
      </c>
      <c r="AJ37" s="114">
        <f t="shared" si="15"/>
        <v>0.49544983609472421</v>
      </c>
      <c r="AK37" s="115">
        <f t="shared" si="16"/>
        <v>0.23037298261422512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838095586</v>
      </c>
      <c r="E38" s="78">
        <v>299863484</v>
      </c>
      <c r="F38" s="79">
        <f t="shared" si="0"/>
        <v>1137959070</v>
      </c>
      <c r="G38" s="77">
        <v>838095586</v>
      </c>
      <c r="H38" s="78">
        <v>299863484</v>
      </c>
      <c r="I38" s="79">
        <f t="shared" si="1"/>
        <v>1137959070</v>
      </c>
      <c r="J38" s="77">
        <v>152396967</v>
      </c>
      <c r="K38" s="78">
        <v>99143597</v>
      </c>
      <c r="L38" s="78">
        <f t="shared" si="2"/>
        <v>251540564</v>
      </c>
      <c r="M38" s="95">
        <f t="shared" si="3"/>
        <v>0.2210453527120268</v>
      </c>
      <c r="N38" s="77">
        <v>232998577</v>
      </c>
      <c r="O38" s="78">
        <v>145037956</v>
      </c>
      <c r="P38" s="78">
        <f t="shared" si="4"/>
        <v>378036533</v>
      </c>
      <c r="Q38" s="95">
        <f t="shared" si="5"/>
        <v>0.33220573829601796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385395544</v>
      </c>
      <c r="AA38" s="78">
        <f t="shared" si="11"/>
        <v>244181553</v>
      </c>
      <c r="AB38" s="78">
        <f t="shared" si="12"/>
        <v>629577097</v>
      </c>
      <c r="AC38" s="95">
        <f t="shared" si="13"/>
        <v>0.55325109100804482</v>
      </c>
      <c r="AD38" s="77">
        <v>262676836</v>
      </c>
      <c r="AE38" s="78">
        <v>89468792</v>
      </c>
      <c r="AF38" s="78">
        <f t="shared" si="14"/>
        <v>352145628</v>
      </c>
      <c r="AG38" s="78">
        <v>1184624791</v>
      </c>
      <c r="AH38" s="78">
        <v>1239060209</v>
      </c>
      <c r="AI38" s="79">
        <v>463507345</v>
      </c>
      <c r="AJ38" s="114">
        <f t="shared" si="15"/>
        <v>0.39126932723460117</v>
      </c>
      <c r="AK38" s="115">
        <f t="shared" si="16"/>
        <v>7.3523289631754363E-2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1230746803</v>
      </c>
      <c r="E39" s="78">
        <v>593743325</v>
      </c>
      <c r="F39" s="79">
        <f t="shared" si="0"/>
        <v>1824490128</v>
      </c>
      <c r="G39" s="77">
        <v>1230746803</v>
      </c>
      <c r="H39" s="78">
        <v>593743325</v>
      </c>
      <c r="I39" s="79">
        <f t="shared" si="1"/>
        <v>1824490128</v>
      </c>
      <c r="J39" s="77">
        <v>249793934</v>
      </c>
      <c r="K39" s="78">
        <v>33707763</v>
      </c>
      <c r="L39" s="78">
        <f t="shared" si="2"/>
        <v>283501697</v>
      </c>
      <c r="M39" s="95">
        <f t="shared" si="3"/>
        <v>0.15538680788082621</v>
      </c>
      <c r="N39" s="77">
        <v>321848999</v>
      </c>
      <c r="O39" s="78">
        <v>118772491</v>
      </c>
      <c r="P39" s="78">
        <f t="shared" si="4"/>
        <v>440621490</v>
      </c>
      <c r="Q39" s="95">
        <f t="shared" si="5"/>
        <v>0.2415039047007658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571642933</v>
      </c>
      <c r="AA39" s="78">
        <f t="shared" si="11"/>
        <v>152480254</v>
      </c>
      <c r="AB39" s="78">
        <f t="shared" si="12"/>
        <v>724123187</v>
      </c>
      <c r="AC39" s="95">
        <f t="shared" si="13"/>
        <v>0.39689071258159198</v>
      </c>
      <c r="AD39" s="77">
        <v>187944088</v>
      </c>
      <c r="AE39" s="78">
        <v>65212115</v>
      </c>
      <c r="AF39" s="78">
        <f t="shared" si="14"/>
        <v>253156203</v>
      </c>
      <c r="AG39" s="78">
        <v>1699792176</v>
      </c>
      <c r="AH39" s="78">
        <v>1762278844</v>
      </c>
      <c r="AI39" s="79">
        <v>451657439</v>
      </c>
      <c r="AJ39" s="114">
        <f t="shared" si="15"/>
        <v>0.26571332976885054</v>
      </c>
      <c r="AK39" s="115">
        <f t="shared" si="16"/>
        <v>0.74051231918658544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3469929865</v>
      </c>
      <c r="E40" s="81">
        <f>SUM(E35:E39)</f>
        <v>1293237897</v>
      </c>
      <c r="F40" s="82">
        <f t="shared" si="0"/>
        <v>4763167762</v>
      </c>
      <c r="G40" s="80">
        <f>SUM(G35:G39)</f>
        <v>3469929865</v>
      </c>
      <c r="H40" s="81">
        <f>SUM(H35:H39)</f>
        <v>1293237897</v>
      </c>
      <c r="I40" s="82">
        <f t="shared" si="1"/>
        <v>4763167762</v>
      </c>
      <c r="J40" s="80">
        <f>SUM(J35:J39)</f>
        <v>703586906</v>
      </c>
      <c r="K40" s="81">
        <f>SUM(K35:K39)</f>
        <v>192336016</v>
      </c>
      <c r="L40" s="81">
        <f t="shared" si="2"/>
        <v>895922922</v>
      </c>
      <c r="M40" s="96">
        <f t="shared" si="3"/>
        <v>0.18809392546438719</v>
      </c>
      <c r="N40" s="80">
        <f>SUM(N35:N39)</f>
        <v>906884053</v>
      </c>
      <c r="O40" s="81">
        <f>SUM(O35:O39)</f>
        <v>358551744</v>
      </c>
      <c r="P40" s="81">
        <f t="shared" si="4"/>
        <v>1265435797</v>
      </c>
      <c r="Q40" s="96">
        <f t="shared" si="5"/>
        <v>0.26567105343118502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1610470959</v>
      </c>
      <c r="AA40" s="81">
        <f t="shared" si="11"/>
        <v>550887760</v>
      </c>
      <c r="AB40" s="81">
        <f t="shared" si="12"/>
        <v>2161358719</v>
      </c>
      <c r="AC40" s="96">
        <f t="shared" si="13"/>
        <v>0.45376497889557221</v>
      </c>
      <c r="AD40" s="80">
        <f>SUM(AD35:AD39)</f>
        <v>703272042</v>
      </c>
      <c r="AE40" s="81">
        <f>SUM(AE35:AE39)</f>
        <v>240690253</v>
      </c>
      <c r="AF40" s="81">
        <f t="shared" si="14"/>
        <v>943962295</v>
      </c>
      <c r="AG40" s="81">
        <f>SUM(AG35:AG39)</f>
        <v>4587971254</v>
      </c>
      <c r="AH40" s="81">
        <f>SUM(AH35:AH39)</f>
        <v>4741592596</v>
      </c>
      <c r="AI40" s="82">
        <f>SUM(AI35:AI39)</f>
        <v>1607683845</v>
      </c>
      <c r="AJ40" s="116">
        <f t="shared" si="15"/>
        <v>0.35041279816179077</v>
      </c>
      <c r="AK40" s="117">
        <f t="shared" si="16"/>
        <v>0.34055756644390134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25319256865</v>
      </c>
      <c r="E41" s="84">
        <f>SUM(E9:E14,E16:E20,E22:E26,E28:E33,E35:E39)</f>
        <v>7157260130</v>
      </c>
      <c r="F41" s="85">
        <f t="shared" si="0"/>
        <v>32476516995</v>
      </c>
      <c r="G41" s="83">
        <f>SUM(G9:G14,G16:G20,G22:G26,G28:G33,G35:G39)</f>
        <v>25319256865</v>
      </c>
      <c r="H41" s="84">
        <f>SUM(H9:H14,H16:H20,H22:H26,H28:H33,H35:H39)</f>
        <v>7185260130</v>
      </c>
      <c r="I41" s="85">
        <f t="shared" si="1"/>
        <v>32504516995</v>
      </c>
      <c r="J41" s="83">
        <f>SUM(J9:J14,J16:J20,J22:J26,J28:J33,J35:J39)</f>
        <v>6092346160</v>
      </c>
      <c r="K41" s="84">
        <f>SUM(K9:K14,K16:K20,K22:K26,K28:K33,K35:K39)</f>
        <v>1353496537</v>
      </c>
      <c r="L41" s="84">
        <f t="shared" si="2"/>
        <v>7445842697</v>
      </c>
      <c r="M41" s="97">
        <f t="shared" si="3"/>
        <v>0.22926851109515045</v>
      </c>
      <c r="N41" s="83">
        <f>SUM(N9:N14,N16:N20,N22:N26,N28:N33,N35:N39)</f>
        <v>5699425858</v>
      </c>
      <c r="O41" s="84">
        <f>SUM(O9:O14,O16:O20,O22:O26,O28:O33,O35:O39)</f>
        <v>1889543965</v>
      </c>
      <c r="P41" s="84">
        <f t="shared" si="4"/>
        <v>7588969823</v>
      </c>
      <c r="Q41" s="97">
        <f t="shared" si="5"/>
        <v>0.23367560702917675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11791772018</v>
      </c>
      <c r="AA41" s="84">
        <f t="shared" si="11"/>
        <v>3243040502</v>
      </c>
      <c r="AB41" s="84">
        <f t="shared" si="12"/>
        <v>15034812520</v>
      </c>
      <c r="AC41" s="97">
        <f t="shared" si="13"/>
        <v>0.46294411812432723</v>
      </c>
      <c r="AD41" s="83">
        <f>SUM(AD9:AD14,AD16:AD20,AD22:AD26,AD28:AD33,AD35:AD39)</f>
        <v>5039526731</v>
      </c>
      <c r="AE41" s="84">
        <f>SUM(AE9:AE14,AE16:AE20,AE22:AE26,AE28:AE33,AE35:AE39)</f>
        <v>1245731009</v>
      </c>
      <c r="AF41" s="84">
        <f t="shared" si="14"/>
        <v>6285257740</v>
      </c>
      <c r="AG41" s="84">
        <f>SUM(AG9:AG14,AG16:AG20,AG22:AG26,AG28:AG33,AG35:AG39)</f>
        <v>29393504913</v>
      </c>
      <c r="AH41" s="84">
        <f>SUM(AH9:AH14,AH16:AH20,AH22:AH26,AH28:AH33,AH35:AH39)</f>
        <v>30777613632</v>
      </c>
      <c r="AI41" s="85">
        <f>SUM(AI9:AI14,AI16:AI20,AI22:AI26,AI28:AI33,AI35:AI39)</f>
        <v>11288347266</v>
      </c>
      <c r="AJ41" s="118">
        <f t="shared" si="15"/>
        <v>0.38404223311958458</v>
      </c>
      <c r="AK41" s="119">
        <f t="shared" si="16"/>
        <v>0.20742380613973044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722340312</v>
      </c>
      <c r="E9" s="78">
        <v>20500000</v>
      </c>
      <c r="F9" s="79">
        <f>$D9       +$E9</f>
        <v>742840312</v>
      </c>
      <c r="G9" s="77">
        <v>722340312</v>
      </c>
      <c r="H9" s="78">
        <v>20500000</v>
      </c>
      <c r="I9" s="79">
        <f>$G9       +$H9</f>
        <v>742840312</v>
      </c>
      <c r="J9" s="77">
        <v>56584815</v>
      </c>
      <c r="K9" s="78">
        <v>30199976</v>
      </c>
      <c r="L9" s="78">
        <f>$J9       +$K9</f>
        <v>86784791</v>
      </c>
      <c r="M9" s="95">
        <f>IF(($F9       =0),0,($L9       /$F9       ))</f>
        <v>0.11682832716272942</v>
      </c>
      <c r="N9" s="77">
        <v>156670264</v>
      </c>
      <c r="O9" s="78">
        <v>91015975</v>
      </c>
      <c r="P9" s="78">
        <f>$N9       +$O9</f>
        <v>247686239</v>
      </c>
      <c r="Q9" s="95">
        <f>IF(($F9       =0),0,($P9       /$F9       ))</f>
        <v>0.33343133779740269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</f>
        <v>213255079</v>
      </c>
      <c r="AA9" s="78">
        <f>$K9       +$O9</f>
        <v>121215951</v>
      </c>
      <c r="AB9" s="78">
        <f>$Z9       +$AA9</f>
        <v>334471030</v>
      </c>
      <c r="AC9" s="95">
        <f>IF(($F9       =0),0,($AB9       /$F9       ))</f>
        <v>0.45025966496013209</v>
      </c>
      <c r="AD9" s="77">
        <v>161259350</v>
      </c>
      <c r="AE9" s="78">
        <v>92825360</v>
      </c>
      <c r="AF9" s="78">
        <f>$AD9       +$AE9</f>
        <v>254084710</v>
      </c>
      <c r="AG9" s="78">
        <v>1014059158</v>
      </c>
      <c r="AH9" s="78">
        <v>1080102813</v>
      </c>
      <c r="AI9" s="79">
        <v>456702630</v>
      </c>
      <c r="AJ9" s="114">
        <f>IF(($AG9       =0),0,($AI9       /$AG9       ))</f>
        <v>0.45037079582293954</v>
      </c>
      <c r="AK9" s="115">
        <f>IF(($AF9       =0),0,(($P9       /$AF9       )-1))</f>
        <v>-2.5182432268356481E-2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1161047161</v>
      </c>
      <c r="E10" s="78">
        <v>166448450</v>
      </c>
      <c r="F10" s="79">
        <f t="shared" ref="F10:F32" si="0">$D10      +$E10</f>
        <v>1327495611</v>
      </c>
      <c r="G10" s="77">
        <v>1161047161</v>
      </c>
      <c r="H10" s="78">
        <v>166448450</v>
      </c>
      <c r="I10" s="79">
        <f t="shared" ref="I10:I32" si="1">$G10      +$H10</f>
        <v>1327495611</v>
      </c>
      <c r="J10" s="77">
        <v>161235480</v>
      </c>
      <c r="K10" s="78">
        <v>42795928</v>
      </c>
      <c r="L10" s="78">
        <f t="shared" ref="L10:L32" si="2">$J10      +$K10</f>
        <v>204031408</v>
      </c>
      <c r="M10" s="95">
        <f t="shared" ref="M10:M32" si="3">IF(($F10      =0),0,($L10      /$F10      ))</f>
        <v>0.15369648404811184</v>
      </c>
      <c r="N10" s="77">
        <v>240652384</v>
      </c>
      <c r="O10" s="78">
        <v>28730621</v>
      </c>
      <c r="P10" s="78">
        <f t="shared" ref="P10:P32" si="4">$N10      +$O10</f>
        <v>269383005</v>
      </c>
      <c r="Q10" s="95">
        <f t="shared" ref="Q10:Q32" si="5">IF(($F10      =0),0,($P10      /$F10      ))</f>
        <v>0.20292572176345974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</f>
        <v>401887864</v>
      </c>
      <c r="AA10" s="78">
        <f t="shared" ref="AA10:AA32" si="11">$K10      +$O10</f>
        <v>71526549</v>
      </c>
      <c r="AB10" s="78">
        <f t="shared" ref="AB10:AB32" si="12">$Z10      +$AA10</f>
        <v>473414413</v>
      </c>
      <c r="AC10" s="95">
        <f t="shared" ref="AC10:AC32" si="13">IF(($F10      =0),0,($AB10      /$F10      ))</f>
        <v>0.35662220581157161</v>
      </c>
      <c r="AD10" s="77">
        <v>163590735</v>
      </c>
      <c r="AE10" s="78">
        <v>92595355</v>
      </c>
      <c r="AF10" s="78">
        <f t="shared" ref="AF10:AF32" si="14">$AD10      +$AE10</f>
        <v>256186090</v>
      </c>
      <c r="AG10" s="78">
        <v>1423199220</v>
      </c>
      <c r="AH10" s="78">
        <v>1430137047</v>
      </c>
      <c r="AI10" s="79">
        <v>448219645</v>
      </c>
      <c r="AJ10" s="114">
        <f t="shared" ref="AJ10:AJ32" si="15">IF(($AG10      =0),0,($AI10      /$AG10      ))</f>
        <v>0.31493809067714357</v>
      </c>
      <c r="AK10" s="115">
        <f t="shared" ref="AK10:AK32" si="16">IF(($AF10      =0),0,(($P10      /$AF10      )-1))</f>
        <v>5.1513003691964654E-2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774729361</v>
      </c>
      <c r="E11" s="78">
        <v>82001634</v>
      </c>
      <c r="F11" s="79">
        <f t="shared" si="0"/>
        <v>856730995</v>
      </c>
      <c r="G11" s="77">
        <v>774729361</v>
      </c>
      <c r="H11" s="78">
        <v>82001634</v>
      </c>
      <c r="I11" s="79">
        <f t="shared" si="1"/>
        <v>856730995</v>
      </c>
      <c r="J11" s="77">
        <v>189486442</v>
      </c>
      <c r="K11" s="78">
        <v>27961234</v>
      </c>
      <c r="L11" s="78">
        <f t="shared" si="2"/>
        <v>217447676</v>
      </c>
      <c r="M11" s="95">
        <f t="shared" si="3"/>
        <v>0.25381091295757313</v>
      </c>
      <c r="N11" s="77">
        <v>208006878</v>
      </c>
      <c r="O11" s="78">
        <v>20666517</v>
      </c>
      <c r="P11" s="78">
        <f t="shared" si="4"/>
        <v>228673395</v>
      </c>
      <c r="Q11" s="95">
        <f t="shared" si="5"/>
        <v>0.26691388117690312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397493320</v>
      </c>
      <c r="AA11" s="78">
        <f t="shared" si="11"/>
        <v>48627751</v>
      </c>
      <c r="AB11" s="78">
        <f t="shared" si="12"/>
        <v>446121071</v>
      </c>
      <c r="AC11" s="95">
        <f t="shared" si="13"/>
        <v>0.52072479413447625</v>
      </c>
      <c r="AD11" s="77">
        <v>221570720</v>
      </c>
      <c r="AE11" s="78">
        <v>25924075</v>
      </c>
      <c r="AF11" s="78">
        <f t="shared" si="14"/>
        <v>247494795</v>
      </c>
      <c r="AG11" s="78">
        <v>810882953</v>
      </c>
      <c r="AH11" s="78">
        <v>866212268</v>
      </c>
      <c r="AI11" s="79">
        <v>400846120</v>
      </c>
      <c r="AJ11" s="114">
        <f t="shared" si="15"/>
        <v>0.49433289788248885</v>
      </c>
      <c r="AK11" s="115">
        <f t="shared" si="16"/>
        <v>-7.6047659911393284E-2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578147666</v>
      </c>
      <c r="E12" s="78">
        <v>52356900</v>
      </c>
      <c r="F12" s="79">
        <f t="shared" si="0"/>
        <v>630504566</v>
      </c>
      <c r="G12" s="77">
        <v>578147666</v>
      </c>
      <c r="H12" s="78">
        <v>52356900</v>
      </c>
      <c r="I12" s="79">
        <f t="shared" si="1"/>
        <v>630504566</v>
      </c>
      <c r="J12" s="77">
        <v>106470846</v>
      </c>
      <c r="K12" s="78">
        <v>9556885</v>
      </c>
      <c r="L12" s="78">
        <f t="shared" si="2"/>
        <v>116027731</v>
      </c>
      <c r="M12" s="95">
        <f t="shared" si="3"/>
        <v>0.18402361736425554</v>
      </c>
      <c r="N12" s="77">
        <v>67840173</v>
      </c>
      <c r="O12" s="78">
        <v>16674170</v>
      </c>
      <c r="P12" s="78">
        <f t="shared" si="4"/>
        <v>84514343</v>
      </c>
      <c r="Q12" s="95">
        <f t="shared" si="5"/>
        <v>0.13404239645109881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174311019</v>
      </c>
      <c r="AA12" s="78">
        <f t="shared" si="11"/>
        <v>26231055</v>
      </c>
      <c r="AB12" s="78">
        <f t="shared" si="12"/>
        <v>200542074</v>
      </c>
      <c r="AC12" s="95">
        <f t="shared" si="13"/>
        <v>0.31806601381535438</v>
      </c>
      <c r="AD12" s="77">
        <v>96550016</v>
      </c>
      <c r="AE12" s="78">
        <v>13392050</v>
      </c>
      <c r="AF12" s="78">
        <f t="shared" si="14"/>
        <v>109942066</v>
      </c>
      <c r="AG12" s="78">
        <v>453571142</v>
      </c>
      <c r="AH12" s="78">
        <v>597692908</v>
      </c>
      <c r="AI12" s="79">
        <v>194446271</v>
      </c>
      <c r="AJ12" s="114">
        <f t="shared" si="15"/>
        <v>0.42870071085783495</v>
      </c>
      <c r="AK12" s="115">
        <f t="shared" si="16"/>
        <v>-0.2312829285925917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1361479615</v>
      </c>
      <c r="E13" s="78">
        <v>75686600</v>
      </c>
      <c r="F13" s="79">
        <f t="shared" si="0"/>
        <v>1437166215</v>
      </c>
      <c r="G13" s="77">
        <v>1361479615</v>
      </c>
      <c r="H13" s="78">
        <v>75686600</v>
      </c>
      <c r="I13" s="79">
        <f t="shared" si="1"/>
        <v>1437166215</v>
      </c>
      <c r="J13" s="77">
        <v>383223612</v>
      </c>
      <c r="K13" s="78">
        <v>17322438</v>
      </c>
      <c r="L13" s="78">
        <f t="shared" si="2"/>
        <v>400546050</v>
      </c>
      <c r="M13" s="95">
        <f t="shared" si="3"/>
        <v>0.27870544535448882</v>
      </c>
      <c r="N13" s="77">
        <v>302131107</v>
      </c>
      <c r="O13" s="78">
        <v>12155655</v>
      </c>
      <c r="P13" s="78">
        <f t="shared" si="4"/>
        <v>314286762</v>
      </c>
      <c r="Q13" s="95">
        <f t="shared" si="5"/>
        <v>0.21868504750510018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685354719</v>
      </c>
      <c r="AA13" s="78">
        <f t="shared" si="11"/>
        <v>29478093</v>
      </c>
      <c r="AB13" s="78">
        <f t="shared" si="12"/>
        <v>714832812</v>
      </c>
      <c r="AC13" s="95">
        <f t="shared" si="13"/>
        <v>0.49739049285958897</v>
      </c>
      <c r="AD13" s="77">
        <v>180127100</v>
      </c>
      <c r="AE13" s="78">
        <v>18940328</v>
      </c>
      <c r="AF13" s="78">
        <f t="shared" si="14"/>
        <v>199067428</v>
      </c>
      <c r="AG13" s="78">
        <v>1327056302</v>
      </c>
      <c r="AH13" s="78">
        <v>1327056302</v>
      </c>
      <c r="AI13" s="79">
        <v>492770340</v>
      </c>
      <c r="AJ13" s="114">
        <f t="shared" si="15"/>
        <v>0.37132587310526938</v>
      </c>
      <c r="AK13" s="115">
        <f t="shared" si="16"/>
        <v>0.57879551244315075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349012336</v>
      </c>
      <c r="E14" s="78">
        <v>36500000</v>
      </c>
      <c r="F14" s="79">
        <f t="shared" si="0"/>
        <v>385512336</v>
      </c>
      <c r="G14" s="77">
        <v>349012336</v>
      </c>
      <c r="H14" s="78">
        <v>36500000</v>
      </c>
      <c r="I14" s="79">
        <f t="shared" si="1"/>
        <v>385512336</v>
      </c>
      <c r="J14" s="77">
        <v>70599351</v>
      </c>
      <c r="K14" s="78">
        <v>6920026</v>
      </c>
      <c r="L14" s="78">
        <f t="shared" si="2"/>
        <v>77519377</v>
      </c>
      <c r="M14" s="95">
        <f t="shared" si="3"/>
        <v>0.20108144347422388</v>
      </c>
      <c r="N14" s="77">
        <v>45349881</v>
      </c>
      <c r="O14" s="78">
        <v>9532296</v>
      </c>
      <c r="P14" s="78">
        <f t="shared" si="4"/>
        <v>54882177</v>
      </c>
      <c r="Q14" s="95">
        <f t="shared" si="5"/>
        <v>0.14236166232563827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115949232</v>
      </c>
      <c r="AA14" s="78">
        <f t="shared" si="11"/>
        <v>16452322</v>
      </c>
      <c r="AB14" s="78">
        <f t="shared" si="12"/>
        <v>132401554</v>
      </c>
      <c r="AC14" s="95">
        <f t="shared" si="13"/>
        <v>0.34344310579986215</v>
      </c>
      <c r="AD14" s="77">
        <v>41855271</v>
      </c>
      <c r="AE14" s="78">
        <v>14988183</v>
      </c>
      <c r="AF14" s="78">
        <f t="shared" si="14"/>
        <v>56843454</v>
      </c>
      <c r="AG14" s="78">
        <v>355022009</v>
      </c>
      <c r="AH14" s="78">
        <v>349381009</v>
      </c>
      <c r="AI14" s="79">
        <v>113783230</v>
      </c>
      <c r="AJ14" s="114">
        <f t="shared" si="15"/>
        <v>0.32049627097907613</v>
      </c>
      <c r="AK14" s="115">
        <f t="shared" si="16"/>
        <v>-3.4503128539655648E-2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3019754344</v>
      </c>
      <c r="E15" s="78">
        <v>172676550</v>
      </c>
      <c r="F15" s="79">
        <f t="shared" si="0"/>
        <v>3192430894</v>
      </c>
      <c r="G15" s="77">
        <v>3019754344</v>
      </c>
      <c r="H15" s="78">
        <v>172676550</v>
      </c>
      <c r="I15" s="79">
        <f t="shared" si="1"/>
        <v>3192430894</v>
      </c>
      <c r="J15" s="77">
        <v>880096450</v>
      </c>
      <c r="K15" s="78">
        <v>48662589</v>
      </c>
      <c r="L15" s="78">
        <f t="shared" si="2"/>
        <v>928759039</v>
      </c>
      <c r="M15" s="95">
        <f t="shared" si="3"/>
        <v>0.29092533866451176</v>
      </c>
      <c r="N15" s="77">
        <v>785039316</v>
      </c>
      <c r="O15" s="78">
        <v>38308603</v>
      </c>
      <c r="P15" s="78">
        <f t="shared" si="4"/>
        <v>823347919</v>
      </c>
      <c r="Q15" s="95">
        <f t="shared" si="5"/>
        <v>0.25790626213630419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1665135766</v>
      </c>
      <c r="AA15" s="78">
        <f t="shared" si="11"/>
        <v>86971192</v>
      </c>
      <c r="AB15" s="78">
        <f t="shared" si="12"/>
        <v>1752106958</v>
      </c>
      <c r="AC15" s="95">
        <f t="shared" si="13"/>
        <v>0.54883160080081594</v>
      </c>
      <c r="AD15" s="77">
        <v>677842344</v>
      </c>
      <c r="AE15" s="78">
        <v>28258798</v>
      </c>
      <c r="AF15" s="78">
        <f t="shared" si="14"/>
        <v>706101142</v>
      </c>
      <c r="AG15" s="78">
        <v>2939221504</v>
      </c>
      <c r="AH15" s="78">
        <v>2994749672</v>
      </c>
      <c r="AI15" s="79">
        <v>1323677893</v>
      </c>
      <c r="AJ15" s="114">
        <f t="shared" si="15"/>
        <v>0.45034982603339035</v>
      </c>
      <c r="AK15" s="115">
        <f t="shared" si="16"/>
        <v>0.16604813393716333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401383230</v>
      </c>
      <c r="E16" s="78">
        <v>8277000</v>
      </c>
      <c r="F16" s="79">
        <f t="shared" si="0"/>
        <v>409660230</v>
      </c>
      <c r="G16" s="77">
        <v>401383230</v>
      </c>
      <c r="H16" s="78">
        <v>8277000</v>
      </c>
      <c r="I16" s="79">
        <f t="shared" si="1"/>
        <v>409660230</v>
      </c>
      <c r="J16" s="77">
        <v>194044338</v>
      </c>
      <c r="K16" s="78">
        <v>10325</v>
      </c>
      <c r="L16" s="78">
        <f t="shared" si="2"/>
        <v>194054663</v>
      </c>
      <c r="M16" s="95">
        <f t="shared" si="3"/>
        <v>0.47369661194595336</v>
      </c>
      <c r="N16" s="77">
        <v>207879739</v>
      </c>
      <c r="O16" s="78">
        <v>5594077</v>
      </c>
      <c r="P16" s="78">
        <f t="shared" si="4"/>
        <v>213473816</v>
      </c>
      <c r="Q16" s="95">
        <f t="shared" si="5"/>
        <v>0.52109968302268439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401924077</v>
      </c>
      <c r="AA16" s="78">
        <f t="shared" si="11"/>
        <v>5604402</v>
      </c>
      <c r="AB16" s="78">
        <f t="shared" si="12"/>
        <v>407528479</v>
      </c>
      <c r="AC16" s="95">
        <f t="shared" si="13"/>
        <v>0.99479629496863775</v>
      </c>
      <c r="AD16" s="77">
        <v>93558072</v>
      </c>
      <c r="AE16" s="78">
        <v>2207883</v>
      </c>
      <c r="AF16" s="78">
        <f t="shared" si="14"/>
        <v>95765955</v>
      </c>
      <c r="AG16" s="78">
        <v>389567717</v>
      </c>
      <c r="AH16" s="78">
        <v>394394839</v>
      </c>
      <c r="AI16" s="79">
        <v>177534869</v>
      </c>
      <c r="AJ16" s="114">
        <f t="shared" si="15"/>
        <v>0.45572274408970082</v>
      </c>
      <c r="AK16" s="115">
        <f t="shared" si="16"/>
        <v>1.2291201084978476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8367894025</v>
      </c>
      <c r="E17" s="81">
        <f>SUM(E9:E16)</f>
        <v>614447134</v>
      </c>
      <c r="F17" s="82">
        <f t="shared" si="0"/>
        <v>8982341159</v>
      </c>
      <c r="G17" s="80">
        <f>SUM(G9:G16)</f>
        <v>8367894025</v>
      </c>
      <c r="H17" s="81">
        <f>SUM(H9:H16)</f>
        <v>614447134</v>
      </c>
      <c r="I17" s="82">
        <f t="shared" si="1"/>
        <v>8982341159</v>
      </c>
      <c r="J17" s="80">
        <f>SUM(J9:J16)</f>
        <v>2041741334</v>
      </c>
      <c r="K17" s="81">
        <f>SUM(K9:K16)</f>
        <v>183429401</v>
      </c>
      <c r="L17" s="81">
        <f t="shared" si="2"/>
        <v>2225170735</v>
      </c>
      <c r="M17" s="96">
        <f t="shared" si="3"/>
        <v>0.24772725680436383</v>
      </c>
      <c r="N17" s="80">
        <f>SUM(N9:N16)</f>
        <v>2013569742</v>
      </c>
      <c r="O17" s="81">
        <f>SUM(O9:O16)</f>
        <v>222677914</v>
      </c>
      <c r="P17" s="81">
        <f t="shared" si="4"/>
        <v>2236247656</v>
      </c>
      <c r="Q17" s="96">
        <f t="shared" si="5"/>
        <v>0.24896044543569312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4055311076</v>
      </c>
      <c r="AA17" s="81">
        <f t="shared" si="11"/>
        <v>406107315</v>
      </c>
      <c r="AB17" s="81">
        <f t="shared" si="12"/>
        <v>4461418391</v>
      </c>
      <c r="AC17" s="96">
        <f t="shared" si="13"/>
        <v>0.49668770224005693</v>
      </c>
      <c r="AD17" s="80">
        <f>SUM(AD9:AD16)</f>
        <v>1636353608</v>
      </c>
      <c r="AE17" s="81">
        <f>SUM(AE9:AE16)</f>
        <v>289132032</v>
      </c>
      <c r="AF17" s="81">
        <f t="shared" si="14"/>
        <v>1925485640</v>
      </c>
      <c r="AG17" s="81">
        <f>SUM(AG9:AG16)</f>
        <v>8712580005</v>
      </c>
      <c r="AH17" s="81">
        <f>SUM(AH9:AH16)</f>
        <v>9039726858</v>
      </c>
      <c r="AI17" s="82">
        <f>SUM(AI9:AI16)</f>
        <v>3607980998</v>
      </c>
      <c r="AJ17" s="116">
        <f t="shared" si="15"/>
        <v>0.41411166335682903</v>
      </c>
      <c r="AK17" s="117">
        <f t="shared" si="16"/>
        <v>0.16139409691988149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810716319</v>
      </c>
      <c r="E18" s="78">
        <v>67530996</v>
      </c>
      <c r="F18" s="79">
        <f t="shared" si="0"/>
        <v>878247315</v>
      </c>
      <c r="G18" s="77">
        <v>810716319</v>
      </c>
      <c r="H18" s="78">
        <v>67530996</v>
      </c>
      <c r="I18" s="79">
        <f t="shared" si="1"/>
        <v>878247315</v>
      </c>
      <c r="J18" s="77">
        <v>197190167</v>
      </c>
      <c r="K18" s="78">
        <v>9544920</v>
      </c>
      <c r="L18" s="78">
        <f t="shared" si="2"/>
        <v>206735087</v>
      </c>
      <c r="M18" s="95">
        <f t="shared" si="3"/>
        <v>0.23539506864305074</v>
      </c>
      <c r="N18" s="77">
        <v>121856144</v>
      </c>
      <c r="O18" s="78">
        <v>6295678</v>
      </c>
      <c r="P18" s="78">
        <f t="shared" si="4"/>
        <v>128151822</v>
      </c>
      <c r="Q18" s="95">
        <f t="shared" si="5"/>
        <v>0.14591769289952228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319046311</v>
      </c>
      <c r="AA18" s="78">
        <f t="shared" si="11"/>
        <v>15840598</v>
      </c>
      <c r="AB18" s="78">
        <f t="shared" si="12"/>
        <v>334886909</v>
      </c>
      <c r="AC18" s="95">
        <f t="shared" si="13"/>
        <v>0.38131276154257299</v>
      </c>
      <c r="AD18" s="77">
        <v>181265679</v>
      </c>
      <c r="AE18" s="78">
        <v>12544571</v>
      </c>
      <c r="AF18" s="78">
        <f t="shared" si="14"/>
        <v>193810250</v>
      </c>
      <c r="AG18" s="78">
        <v>790772186</v>
      </c>
      <c r="AH18" s="78">
        <v>873915359</v>
      </c>
      <c r="AI18" s="79">
        <v>327475815</v>
      </c>
      <c r="AJ18" s="114">
        <f t="shared" si="15"/>
        <v>0.41412156471573219</v>
      </c>
      <c r="AK18" s="115">
        <f t="shared" si="16"/>
        <v>-0.33877686035697285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4909489775</v>
      </c>
      <c r="E19" s="78">
        <v>241268500</v>
      </c>
      <c r="F19" s="79">
        <f t="shared" si="0"/>
        <v>5150758275</v>
      </c>
      <c r="G19" s="77">
        <v>4909489775</v>
      </c>
      <c r="H19" s="78">
        <v>241268500</v>
      </c>
      <c r="I19" s="79">
        <f t="shared" si="1"/>
        <v>5150758275</v>
      </c>
      <c r="J19" s="77">
        <v>859593627</v>
      </c>
      <c r="K19" s="78">
        <v>40340107</v>
      </c>
      <c r="L19" s="78">
        <f t="shared" si="2"/>
        <v>899933734</v>
      </c>
      <c r="M19" s="95">
        <f t="shared" si="3"/>
        <v>0.17471868916232533</v>
      </c>
      <c r="N19" s="77">
        <v>787570728</v>
      </c>
      <c r="O19" s="78">
        <v>37358454</v>
      </c>
      <c r="P19" s="78">
        <f t="shared" si="4"/>
        <v>824929182</v>
      </c>
      <c r="Q19" s="95">
        <f t="shared" si="5"/>
        <v>0.16015684253790768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1647164355</v>
      </c>
      <c r="AA19" s="78">
        <f t="shared" si="11"/>
        <v>77698561</v>
      </c>
      <c r="AB19" s="78">
        <f t="shared" si="12"/>
        <v>1724862916</v>
      </c>
      <c r="AC19" s="95">
        <f t="shared" si="13"/>
        <v>0.33487553170023299</v>
      </c>
      <c r="AD19" s="77">
        <v>549743195</v>
      </c>
      <c r="AE19" s="78">
        <v>55331697</v>
      </c>
      <c r="AF19" s="78">
        <f t="shared" si="14"/>
        <v>605074892</v>
      </c>
      <c r="AG19" s="78">
        <v>4420014018</v>
      </c>
      <c r="AH19" s="78">
        <v>5027098571</v>
      </c>
      <c r="AI19" s="79">
        <v>2009667835</v>
      </c>
      <c r="AJ19" s="114">
        <f t="shared" si="15"/>
        <v>0.45467453877201708</v>
      </c>
      <c r="AK19" s="115">
        <f t="shared" si="16"/>
        <v>0.36335054206810491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2435283109</v>
      </c>
      <c r="E20" s="78">
        <v>234740664</v>
      </c>
      <c r="F20" s="79">
        <f t="shared" si="0"/>
        <v>2670023773</v>
      </c>
      <c r="G20" s="77">
        <v>2404052808</v>
      </c>
      <c r="H20" s="78">
        <v>278198250</v>
      </c>
      <c r="I20" s="79">
        <f t="shared" si="1"/>
        <v>2682251058</v>
      </c>
      <c r="J20" s="77">
        <v>621728732</v>
      </c>
      <c r="K20" s="78">
        <v>22558051</v>
      </c>
      <c r="L20" s="78">
        <f t="shared" si="2"/>
        <v>644286783</v>
      </c>
      <c r="M20" s="95">
        <f t="shared" si="3"/>
        <v>0.24130376272870735</v>
      </c>
      <c r="N20" s="77">
        <v>500317344</v>
      </c>
      <c r="O20" s="78">
        <v>71965367</v>
      </c>
      <c r="P20" s="78">
        <f t="shared" si="4"/>
        <v>572282711</v>
      </c>
      <c r="Q20" s="95">
        <f t="shared" si="5"/>
        <v>0.21433618561268145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1122046076</v>
      </c>
      <c r="AA20" s="78">
        <f t="shared" si="11"/>
        <v>94523418</v>
      </c>
      <c r="AB20" s="78">
        <f t="shared" si="12"/>
        <v>1216569494</v>
      </c>
      <c r="AC20" s="95">
        <f t="shared" si="13"/>
        <v>0.45563994834138877</v>
      </c>
      <c r="AD20" s="77">
        <v>499094333</v>
      </c>
      <c r="AE20" s="78">
        <v>162588081</v>
      </c>
      <c r="AF20" s="78">
        <f t="shared" si="14"/>
        <v>661682414</v>
      </c>
      <c r="AG20" s="78">
        <v>2870257778</v>
      </c>
      <c r="AH20" s="78">
        <v>2986363334</v>
      </c>
      <c r="AI20" s="79">
        <v>1242483007</v>
      </c>
      <c r="AJ20" s="114">
        <f t="shared" si="15"/>
        <v>0.43288202771312201</v>
      </c>
      <c r="AK20" s="115">
        <f t="shared" si="16"/>
        <v>-0.13510968571699111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520874861</v>
      </c>
      <c r="E21" s="78">
        <v>58090950</v>
      </c>
      <c r="F21" s="79">
        <f t="shared" si="0"/>
        <v>578965811</v>
      </c>
      <c r="G21" s="77">
        <v>520874861</v>
      </c>
      <c r="H21" s="78">
        <v>58090950</v>
      </c>
      <c r="I21" s="79">
        <f t="shared" si="1"/>
        <v>578965811</v>
      </c>
      <c r="J21" s="77">
        <v>70795458</v>
      </c>
      <c r="K21" s="78">
        <v>3772823</v>
      </c>
      <c r="L21" s="78">
        <f t="shared" si="2"/>
        <v>74568281</v>
      </c>
      <c r="M21" s="95">
        <f t="shared" si="3"/>
        <v>0.12879565525847606</v>
      </c>
      <c r="N21" s="77">
        <v>90671051</v>
      </c>
      <c r="O21" s="78">
        <v>15127901</v>
      </c>
      <c r="P21" s="78">
        <f t="shared" si="4"/>
        <v>105798952</v>
      </c>
      <c r="Q21" s="95">
        <f t="shared" si="5"/>
        <v>0.18273782318382872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161466509</v>
      </c>
      <c r="AA21" s="78">
        <f t="shared" si="11"/>
        <v>18900724</v>
      </c>
      <c r="AB21" s="78">
        <f t="shared" si="12"/>
        <v>180367233</v>
      </c>
      <c r="AC21" s="95">
        <f t="shared" si="13"/>
        <v>0.31153347844230478</v>
      </c>
      <c r="AD21" s="77">
        <v>56195303</v>
      </c>
      <c r="AE21" s="78">
        <v>9799879</v>
      </c>
      <c r="AF21" s="78">
        <f t="shared" si="14"/>
        <v>65995182</v>
      </c>
      <c r="AG21" s="78">
        <v>456141113</v>
      </c>
      <c r="AH21" s="78">
        <v>474703236</v>
      </c>
      <c r="AI21" s="79">
        <v>141424471</v>
      </c>
      <c r="AJ21" s="114">
        <f t="shared" si="15"/>
        <v>0.310045437627544</v>
      </c>
      <c r="AK21" s="115">
        <f t="shared" si="16"/>
        <v>0.60313145283848146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1004035444</v>
      </c>
      <c r="E22" s="78">
        <v>274269047</v>
      </c>
      <c r="F22" s="79">
        <f t="shared" si="0"/>
        <v>1278304491</v>
      </c>
      <c r="G22" s="77">
        <v>1004396444</v>
      </c>
      <c r="H22" s="78">
        <v>264858048</v>
      </c>
      <c r="I22" s="79">
        <f t="shared" si="1"/>
        <v>1269254492</v>
      </c>
      <c r="J22" s="77">
        <v>145782953</v>
      </c>
      <c r="K22" s="78">
        <v>53582724</v>
      </c>
      <c r="L22" s="78">
        <f t="shared" si="2"/>
        <v>199365677</v>
      </c>
      <c r="M22" s="95">
        <f t="shared" si="3"/>
        <v>0.1559610236869613</v>
      </c>
      <c r="N22" s="77">
        <v>185555313</v>
      </c>
      <c r="O22" s="78">
        <v>86029650</v>
      </c>
      <c r="P22" s="78">
        <f t="shared" si="4"/>
        <v>271584963</v>
      </c>
      <c r="Q22" s="95">
        <f t="shared" si="5"/>
        <v>0.2124571766055072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331338266</v>
      </c>
      <c r="AA22" s="78">
        <f t="shared" si="11"/>
        <v>139612374</v>
      </c>
      <c r="AB22" s="78">
        <f t="shared" si="12"/>
        <v>470950640</v>
      </c>
      <c r="AC22" s="95">
        <f t="shared" si="13"/>
        <v>0.36841820029246852</v>
      </c>
      <c r="AD22" s="77">
        <v>129272227</v>
      </c>
      <c r="AE22" s="78">
        <v>37939332</v>
      </c>
      <c r="AF22" s="78">
        <f t="shared" si="14"/>
        <v>167211559</v>
      </c>
      <c r="AG22" s="78">
        <v>1131365262</v>
      </c>
      <c r="AH22" s="78">
        <v>1171527352</v>
      </c>
      <c r="AI22" s="79">
        <v>328058859</v>
      </c>
      <c r="AJ22" s="114">
        <f t="shared" si="15"/>
        <v>0.28996723694703647</v>
      </c>
      <c r="AK22" s="115">
        <f t="shared" si="16"/>
        <v>0.62419969423286092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698776489</v>
      </c>
      <c r="E23" s="78">
        <v>160610054</v>
      </c>
      <c r="F23" s="79">
        <f t="shared" si="0"/>
        <v>859386543</v>
      </c>
      <c r="G23" s="77">
        <v>698776489</v>
      </c>
      <c r="H23" s="78">
        <v>160610054</v>
      </c>
      <c r="I23" s="79">
        <f t="shared" si="1"/>
        <v>859386543</v>
      </c>
      <c r="J23" s="77">
        <v>168080831</v>
      </c>
      <c r="K23" s="78">
        <v>13188579</v>
      </c>
      <c r="L23" s="78">
        <f t="shared" si="2"/>
        <v>181269410</v>
      </c>
      <c r="M23" s="95">
        <f t="shared" si="3"/>
        <v>0.21092884392535804</v>
      </c>
      <c r="N23" s="77">
        <v>149965736</v>
      </c>
      <c r="O23" s="78">
        <v>52268723</v>
      </c>
      <c r="P23" s="78">
        <f t="shared" si="4"/>
        <v>202234459</v>
      </c>
      <c r="Q23" s="95">
        <f t="shared" si="5"/>
        <v>0.23532420963217246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318046567</v>
      </c>
      <c r="AA23" s="78">
        <f t="shared" si="11"/>
        <v>65457302</v>
      </c>
      <c r="AB23" s="78">
        <f t="shared" si="12"/>
        <v>383503869</v>
      </c>
      <c r="AC23" s="95">
        <f t="shared" si="13"/>
        <v>0.44625305355753053</v>
      </c>
      <c r="AD23" s="77">
        <v>128351177</v>
      </c>
      <c r="AE23" s="78">
        <v>45726828</v>
      </c>
      <c r="AF23" s="78">
        <f t="shared" si="14"/>
        <v>174078005</v>
      </c>
      <c r="AG23" s="78">
        <v>838315056</v>
      </c>
      <c r="AH23" s="78">
        <v>826346401</v>
      </c>
      <c r="AI23" s="79">
        <v>303935129</v>
      </c>
      <c r="AJ23" s="114">
        <f t="shared" si="15"/>
        <v>0.36255477797359276</v>
      </c>
      <c r="AK23" s="115">
        <f t="shared" si="16"/>
        <v>0.1617461895889718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1044930775</v>
      </c>
      <c r="E24" s="78">
        <v>60195000</v>
      </c>
      <c r="F24" s="79">
        <f t="shared" si="0"/>
        <v>1105125775</v>
      </c>
      <c r="G24" s="77">
        <v>1044930775</v>
      </c>
      <c r="H24" s="78">
        <v>60195000</v>
      </c>
      <c r="I24" s="79">
        <f t="shared" si="1"/>
        <v>1105125775</v>
      </c>
      <c r="J24" s="77">
        <v>230112682</v>
      </c>
      <c r="K24" s="78">
        <v>2220382</v>
      </c>
      <c r="L24" s="78">
        <f t="shared" si="2"/>
        <v>232333064</v>
      </c>
      <c r="M24" s="95">
        <f t="shared" si="3"/>
        <v>0.21023223714060962</v>
      </c>
      <c r="N24" s="77">
        <v>301056008</v>
      </c>
      <c r="O24" s="78">
        <v>13788907</v>
      </c>
      <c r="P24" s="78">
        <f t="shared" si="4"/>
        <v>314844915</v>
      </c>
      <c r="Q24" s="95">
        <f t="shared" si="5"/>
        <v>0.28489509712141137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531168690</v>
      </c>
      <c r="AA24" s="78">
        <f t="shared" si="11"/>
        <v>16009289</v>
      </c>
      <c r="AB24" s="78">
        <f t="shared" si="12"/>
        <v>547177979</v>
      </c>
      <c r="AC24" s="95">
        <f t="shared" si="13"/>
        <v>0.49512733426202099</v>
      </c>
      <c r="AD24" s="77">
        <v>185238338</v>
      </c>
      <c r="AE24" s="78">
        <v>3531913</v>
      </c>
      <c r="AF24" s="78">
        <f t="shared" si="14"/>
        <v>188770251</v>
      </c>
      <c r="AG24" s="78">
        <v>701526562</v>
      </c>
      <c r="AH24" s="78">
        <v>837959974</v>
      </c>
      <c r="AI24" s="79">
        <v>321607784</v>
      </c>
      <c r="AJ24" s="114">
        <f t="shared" si="15"/>
        <v>0.4584399243317604</v>
      </c>
      <c r="AK24" s="115">
        <f t="shared" si="16"/>
        <v>0.66787358353409187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11424106772</v>
      </c>
      <c r="E25" s="81">
        <f>SUM(E18:E24)</f>
        <v>1096705211</v>
      </c>
      <c r="F25" s="82">
        <f t="shared" si="0"/>
        <v>12520811983</v>
      </c>
      <c r="G25" s="80">
        <f>SUM(G18:G24)</f>
        <v>11393237471</v>
      </c>
      <c r="H25" s="81">
        <f>SUM(H18:H24)</f>
        <v>1130751798</v>
      </c>
      <c r="I25" s="82">
        <f t="shared" si="1"/>
        <v>12523989269</v>
      </c>
      <c r="J25" s="80">
        <f>SUM(J18:J24)</f>
        <v>2293284450</v>
      </c>
      <c r="K25" s="81">
        <f>SUM(K18:K24)</f>
        <v>145207586</v>
      </c>
      <c r="L25" s="81">
        <f t="shared" si="2"/>
        <v>2438492036</v>
      </c>
      <c r="M25" s="96">
        <f t="shared" si="3"/>
        <v>0.19475510368743151</v>
      </c>
      <c r="N25" s="80">
        <f>SUM(N18:N24)</f>
        <v>2136992324</v>
      </c>
      <c r="O25" s="81">
        <f>SUM(O18:O24)</f>
        <v>282834680</v>
      </c>
      <c r="P25" s="81">
        <f t="shared" si="4"/>
        <v>2419827004</v>
      </c>
      <c r="Q25" s="96">
        <f t="shared" si="5"/>
        <v>0.19326438311552754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4430276774</v>
      </c>
      <c r="AA25" s="81">
        <f t="shared" si="11"/>
        <v>428042266</v>
      </c>
      <c r="AB25" s="81">
        <f t="shared" si="12"/>
        <v>4858319040</v>
      </c>
      <c r="AC25" s="96">
        <f t="shared" si="13"/>
        <v>0.38801948680295906</v>
      </c>
      <c r="AD25" s="80">
        <f>SUM(AD18:AD24)</f>
        <v>1729160252</v>
      </c>
      <c r="AE25" s="81">
        <f>SUM(AE18:AE24)</f>
        <v>327462301</v>
      </c>
      <c r="AF25" s="81">
        <f t="shared" si="14"/>
        <v>2056622553</v>
      </c>
      <c r="AG25" s="81">
        <f>SUM(AG18:AG24)</f>
        <v>11208391975</v>
      </c>
      <c r="AH25" s="81">
        <f>SUM(AH18:AH24)</f>
        <v>12197914227</v>
      </c>
      <c r="AI25" s="82">
        <f>SUM(AI18:AI24)</f>
        <v>4674652900</v>
      </c>
      <c r="AJ25" s="116">
        <f t="shared" si="15"/>
        <v>0.41706722163417204</v>
      </c>
      <c r="AK25" s="117">
        <f t="shared" si="16"/>
        <v>0.1766023865050943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976685653</v>
      </c>
      <c r="E26" s="78">
        <v>164615600</v>
      </c>
      <c r="F26" s="79">
        <f t="shared" si="0"/>
        <v>1141301253</v>
      </c>
      <c r="G26" s="77">
        <v>976685653</v>
      </c>
      <c r="H26" s="78">
        <v>164615600</v>
      </c>
      <c r="I26" s="79">
        <f t="shared" si="1"/>
        <v>1141301253</v>
      </c>
      <c r="J26" s="77">
        <v>234860028</v>
      </c>
      <c r="K26" s="78">
        <v>11323922</v>
      </c>
      <c r="L26" s="78">
        <f t="shared" si="2"/>
        <v>246183950</v>
      </c>
      <c r="M26" s="95">
        <f t="shared" si="3"/>
        <v>0.21570461729791862</v>
      </c>
      <c r="N26" s="77">
        <v>231874733</v>
      </c>
      <c r="O26" s="78">
        <v>35677522</v>
      </c>
      <c r="P26" s="78">
        <f t="shared" si="4"/>
        <v>267552255</v>
      </c>
      <c r="Q26" s="95">
        <f t="shared" si="5"/>
        <v>0.23442737340094727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466734761</v>
      </c>
      <c r="AA26" s="78">
        <f t="shared" si="11"/>
        <v>47001444</v>
      </c>
      <c r="AB26" s="78">
        <f t="shared" si="12"/>
        <v>513736205</v>
      </c>
      <c r="AC26" s="95">
        <f t="shared" si="13"/>
        <v>0.45013199069886589</v>
      </c>
      <c r="AD26" s="77">
        <v>203904492</v>
      </c>
      <c r="AE26" s="78">
        <v>14544952</v>
      </c>
      <c r="AF26" s="78">
        <f t="shared" si="14"/>
        <v>218449444</v>
      </c>
      <c r="AG26" s="78">
        <v>1010912892</v>
      </c>
      <c r="AH26" s="78">
        <v>1010912902</v>
      </c>
      <c r="AI26" s="79">
        <v>441954930</v>
      </c>
      <c r="AJ26" s="114">
        <f t="shared" si="15"/>
        <v>0.43718398835099631</v>
      </c>
      <c r="AK26" s="115">
        <f t="shared" si="16"/>
        <v>0.22477883257967912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1291010003</v>
      </c>
      <c r="E27" s="78">
        <v>390121492</v>
      </c>
      <c r="F27" s="79">
        <f t="shared" si="0"/>
        <v>1681131495</v>
      </c>
      <c r="G27" s="77">
        <v>1296135003</v>
      </c>
      <c r="H27" s="78">
        <v>417901960</v>
      </c>
      <c r="I27" s="79">
        <f t="shared" si="1"/>
        <v>1714036963</v>
      </c>
      <c r="J27" s="77">
        <v>364585321</v>
      </c>
      <c r="K27" s="78">
        <v>59086050</v>
      </c>
      <c r="L27" s="78">
        <f t="shared" si="2"/>
        <v>423671371</v>
      </c>
      <c r="M27" s="95">
        <f t="shared" si="3"/>
        <v>0.25201560512076421</v>
      </c>
      <c r="N27" s="77">
        <v>408021550</v>
      </c>
      <c r="O27" s="78">
        <v>82029561</v>
      </c>
      <c r="P27" s="78">
        <f t="shared" si="4"/>
        <v>490051111</v>
      </c>
      <c r="Q27" s="95">
        <f t="shared" si="5"/>
        <v>0.2915007615153864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772606871</v>
      </c>
      <c r="AA27" s="78">
        <f t="shared" si="11"/>
        <v>141115611</v>
      </c>
      <c r="AB27" s="78">
        <f t="shared" si="12"/>
        <v>913722482</v>
      </c>
      <c r="AC27" s="95">
        <f t="shared" si="13"/>
        <v>0.54351636663615066</v>
      </c>
      <c r="AD27" s="77">
        <v>297454500</v>
      </c>
      <c r="AE27" s="78">
        <v>85523854</v>
      </c>
      <c r="AF27" s="78">
        <f t="shared" si="14"/>
        <v>382978354</v>
      </c>
      <c r="AG27" s="78">
        <v>1743369459</v>
      </c>
      <c r="AH27" s="78">
        <v>1731503862</v>
      </c>
      <c r="AI27" s="79">
        <v>724020264</v>
      </c>
      <c r="AJ27" s="114">
        <f t="shared" si="15"/>
        <v>0.41529938491368285</v>
      </c>
      <c r="AK27" s="115">
        <f t="shared" si="16"/>
        <v>0.27957913516960797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1279621005</v>
      </c>
      <c r="E28" s="78">
        <v>751483000</v>
      </c>
      <c r="F28" s="79">
        <f t="shared" si="0"/>
        <v>2031104005</v>
      </c>
      <c r="G28" s="77">
        <v>1279621005</v>
      </c>
      <c r="H28" s="78">
        <v>751483000</v>
      </c>
      <c r="I28" s="79">
        <f t="shared" si="1"/>
        <v>2031104005</v>
      </c>
      <c r="J28" s="77">
        <v>290666107</v>
      </c>
      <c r="K28" s="78">
        <v>127891273</v>
      </c>
      <c r="L28" s="78">
        <f t="shared" si="2"/>
        <v>418557380</v>
      </c>
      <c r="M28" s="95">
        <f t="shared" si="3"/>
        <v>0.20607382929167137</v>
      </c>
      <c r="N28" s="77">
        <v>355818452</v>
      </c>
      <c r="O28" s="78">
        <v>102208213</v>
      </c>
      <c r="P28" s="78">
        <f t="shared" si="4"/>
        <v>458026665</v>
      </c>
      <c r="Q28" s="95">
        <f t="shared" si="5"/>
        <v>0.22550625860244908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646484559</v>
      </c>
      <c r="AA28" s="78">
        <f t="shared" si="11"/>
        <v>230099486</v>
      </c>
      <c r="AB28" s="78">
        <f t="shared" si="12"/>
        <v>876584045</v>
      </c>
      <c r="AC28" s="95">
        <f t="shared" si="13"/>
        <v>0.43158008789412045</v>
      </c>
      <c r="AD28" s="77">
        <v>150024496</v>
      </c>
      <c r="AE28" s="78">
        <v>25537833</v>
      </c>
      <c r="AF28" s="78">
        <f t="shared" si="14"/>
        <v>175562329</v>
      </c>
      <c r="AG28" s="78">
        <v>2134847605</v>
      </c>
      <c r="AH28" s="78">
        <v>2230848437</v>
      </c>
      <c r="AI28" s="79">
        <v>495903666</v>
      </c>
      <c r="AJ28" s="114">
        <f t="shared" si="15"/>
        <v>0.23228996057542947</v>
      </c>
      <c r="AK28" s="115">
        <f t="shared" si="16"/>
        <v>1.6089119893140631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3916388500</v>
      </c>
      <c r="E29" s="78">
        <v>645473997</v>
      </c>
      <c r="F29" s="79">
        <f t="shared" si="0"/>
        <v>4561862497</v>
      </c>
      <c r="G29" s="77">
        <v>3916388500</v>
      </c>
      <c r="H29" s="78">
        <v>645473997</v>
      </c>
      <c r="I29" s="79">
        <f t="shared" si="1"/>
        <v>4561862497</v>
      </c>
      <c r="J29" s="77">
        <v>829861075</v>
      </c>
      <c r="K29" s="78">
        <v>143059158</v>
      </c>
      <c r="L29" s="78">
        <f t="shared" si="2"/>
        <v>972920233</v>
      </c>
      <c r="M29" s="95">
        <f t="shared" si="3"/>
        <v>0.21327259066660115</v>
      </c>
      <c r="N29" s="77">
        <v>1190993029</v>
      </c>
      <c r="O29" s="78">
        <v>197708906</v>
      </c>
      <c r="P29" s="78">
        <f t="shared" si="4"/>
        <v>1388701935</v>
      </c>
      <c r="Q29" s="95">
        <f t="shared" si="5"/>
        <v>0.30441556182661067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2020854104</v>
      </c>
      <c r="AA29" s="78">
        <f t="shared" si="11"/>
        <v>340768064</v>
      </c>
      <c r="AB29" s="78">
        <f t="shared" si="12"/>
        <v>2361622168</v>
      </c>
      <c r="AC29" s="95">
        <f t="shared" si="13"/>
        <v>0.51768815249321176</v>
      </c>
      <c r="AD29" s="77">
        <v>873785793</v>
      </c>
      <c r="AE29" s="78">
        <v>126478887</v>
      </c>
      <c r="AF29" s="78">
        <f t="shared" si="14"/>
        <v>1000264680</v>
      </c>
      <c r="AG29" s="78">
        <v>4381774328</v>
      </c>
      <c r="AH29" s="78">
        <v>4444455525</v>
      </c>
      <c r="AI29" s="79">
        <v>1943385767</v>
      </c>
      <c r="AJ29" s="114">
        <f t="shared" si="15"/>
        <v>0.44351571339070567</v>
      </c>
      <c r="AK29" s="115">
        <f t="shared" si="16"/>
        <v>0.38833447063231308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299519056</v>
      </c>
      <c r="E30" s="78">
        <v>34613750</v>
      </c>
      <c r="F30" s="79">
        <f t="shared" si="0"/>
        <v>334132806</v>
      </c>
      <c r="G30" s="77">
        <v>299519056</v>
      </c>
      <c r="H30" s="78">
        <v>34613750</v>
      </c>
      <c r="I30" s="79">
        <f t="shared" si="1"/>
        <v>334132806</v>
      </c>
      <c r="J30" s="77">
        <v>75901950</v>
      </c>
      <c r="K30" s="78">
        <v>6065599</v>
      </c>
      <c r="L30" s="78">
        <f t="shared" si="2"/>
        <v>81967549</v>
      </c>
      <c r="M30" s="95">
        <f t="shared" si="3"/>
        <v>0.24531428081324047</v>
      </c>
      <c r="N30" s="77">
        <v>81130025</v>
      </c>
      <c r="O30" s="78">
        <v>31028422</v>
      </c>
      <c r="P30" s="78">
        <f t="shared" si="4"/>
        <v>112158447</v>
      </c>
      <c r="Q30" s="95">
        <f t="shared" si="5"/>
        <v>0.335670263398201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157031975</v>
      </c>
      <c r="AA30" s="78">
        <f t="shared" si="11"/>
        <v>37094021</v>
      </c>
      <c r="AB30" s="78">
        <f t="shared" si="12"/>
        <v>194125996</v>
      </c>
      <c r="AC30" s="95">
        <f t="shared" si="13"/>
        <v>0.58098454421144152</v>
      </c>
      <c r="AD30" s="77">
        <v>77164855</v>
      </c>
      <c r="AE30" s="78">
        <v>8924516</v>
      </c>
      <c r="AF30" s="78">
        <f t="shared" si="14"/>
        <v>86089371</v>
      </c>
      <c r="AG30" s="78">
        <v>317460904</v>
      </c>
      <c r="AH30" s="78">
        <v>336335186</v>
      </c>
      <c r="AI30" s="79">
        <v>154336432</v>
      </c>
      <c r="AJ30" s="114">
        <f t="shared" si="15"/>
        <v>0.48615886257288549</v>
      </c>
      <c r="AK30" s="115">
        <f t="shared" si="16"/>
        <v>0.30281410698191769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7763224217</v>
      </c>
      <c r="E31" s="81">
        <f>SUM(E26:E30)</f>
        <v>1986307839</v>
      </c>
      <c r="F31" s="82">
        <f t="shared" si="0"/>
        <v>9749532056</v>
      </c>
      <c r="G31" s="80">
        <f>SUM(G26:G30)</f>
        <v>7768349217</v>
      </c>
      <c r="H31" s="81">
        <f>SUM(H26:H30)</f>
        <v>2014088307</v>
      </c>
      <c r="I31" s="82">
        <f t="shared" si="1"/>
        <v>9782437524</v>
      </c>
      <c r="J31" s="80">
        <f>SUM(J26:J30)</f>
        <v>1795874481</v>
      </c>
      <c r="K31" s="81">
        <f>SUM(K26:K30)</f>
        <v>347426002</v>
      </c>
      <c r="L31" s="81">
        <f t="shared" si="2"/>
        <v>2143300483</v>
      </c>
      <c r="M31" s="96">
        <f t="shared" si="3"/>
        <v>0.21983624144104255</v>
      </c>
      <c r="N31" s="80">
        <f>SUM(N26:N30)</f>
        <v>2267837789</v>
      </c>
      <c r="O31" s="81">
        <f>SUM(O26:O30)</f>
        <v>448652624</v>
      </c>
      <c r="P31" s="81">
        <f t="shared" si="4"/>
        <v>2716490413</v>
      </c>
      <c r="Q31" s="96">
        <f t="shared" si="5"/>
        <v>0.27862777386615528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4063712270</v>
      </c>
      <c r="AA31" s="81">
        <f t="shared" si="11"/>
        <v>796078626</v>
      </c>
      <c r="AB31" s="81">
        <f t="shared" si="12"/>
        <v>4859790896</v>
      </c>
      <c r="AC31" s="96">
        <f t="shared" si="13"/>
        <v>0.49846401530719786</v>
      </c>
      <c r="AD31" s="80">
        <f>SUM(AD26:AD30)</f>
        <v>1602334136</v>
      </c>
      <c r="AE31" s="81">
        <f>SUM(AE26:AE30)</f>
        <v>261010042</v>
      </c>
      <c r="AF31" s="81">
        <f t="shared" si="14"/>
        <v>1863344178</v>
      </c>
      <c r="AG31" s="81">
        <f>SUM(AG26:AG30)</f>
        <v>9588365188</v>
      </c>
      <c r="AH31" s="81">
        <f>SUM(AH26:AH30)</f>
        <v>9754055912</v>
      </c>
      <c r="AI31" s="82">
        <f>SUM(AI26:AI30)</f>
        <v>3759601059</v>
      </c>
      <c r="AJ31" s="116">
        <f t="shared" si="15"/>
        <v>0.39210032005301632</v>
      </c>
      <c r="AK31" s="117">
        <f t="shared" si="16"/>
        <v>0.4578575687051627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27555225014</v>
      </c>
      <c r="E32" s="84">
        <f>SUM(E9:E16,E18:E24,E26:E30)</f>
        <v>3697460184</v>
      </c>
      <c r="F32" s="85">
        <f t="shared" si="0"/>
        <v>31252685198</v>
      </c>
      <c r="G32" s="83">
        <f>SUM(G9:G16,G18:G24,G26:G30)</f>
        <v>27529480713</v>
      </c>
      <c r="H32" s="84">
        <f>SUM(H9:H16,H18:H24,H26:H30)</f>
        <v>3759287239</v>
      </c>
      <c r="I32" s="85">
        <f t="shared" si="1"/>
        <v>31288767952</v>
      </c>
      <c r="J32" s="83">
        <f>SUM(J9:J16,J18:J24,J26:J30)</f>
        <v>6130900265</v>
      </c>
      <c r="K32" s="84">
        <f>SUM(K9:K16,K18:K24,K26:K30)</f>
        <v>676062989</v>
      </c>
      <c r="L32" s="84">
        <f t="shared" si="2"/>
        <v>6806963254</v>
      </c>
      <c r="M32" s="97">
        <f t="shared" si="3"/>
        <v>0.21780410901894626</v>
      </c>
      <c r="N32" s="83">
        <f>SUM(N9:N16,N18:N24,N26:N30)</f>
        <v>6418399855</v>
      </c>
      <c r="O32" s="84">
        <f>SUM(O9:O16,O18:O24,O26:O30)</f>
        <v>954165218</v>
      </c>
      <c r="P32" s="84">
        <f t="shared" si="4"/>
        <v>7372565073</v>
      </c>
      <c r="Q32" s="97">
        <f t="shared" si="5"/>
        <v>0.23590181215762554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12549300120</v>
      </c>
      <c r="AA32" s="84">
        <f t="shared" si="11"/>
        <v>1630228207</v>
      </c>
      <c r="AB32" s="84">
        <f t="shared" si="12"/>
        <v>14179528327</v>
      </c>
      <c r="AC32" s="97">
        <f t="shared" si="13"/>
        <v>0.45370592117657177</v>
      </c>
      <c r="AD32" s="83">
        <f>SUM(AD9:AD16,AD18:AD24,AD26:AD30)</f>
        <v>4967847996</v>
      </c>
      <c r="AE32" s="84">
        <f>SUM(AE9:AE16,AE18:AE24,AE26:AE30)</f>
        <v>877604375</v>
      </c>
      <c r="AF32" s="84">
        <f t="shared" si="14"/>
        <v>5845452371</v>
      </c>
      <c r="AG32" s="84">
        <f>SUM(AG9:AG16,AG18:AG24,AG26:AG30)</f>
        <v>29509337168</v>
      </c>
      <c r="AH32" s="84">
        <f>SUM(AH9:AH16,AH18:AH24,AH26:AH30)</f>
        <v>30991696997</v>
      </c>
      <c r="AI32" s="85">
        <f>SUM(AI9:AI16,AI18:AI24,AI26:AI30)</f>
        <v>12042234957</v>
      </c>
      <c r="AJ32" s="118">
        <f t="shared" si="15"/>
        <v>0.40808219067890927</v>
      </c>
      <c r="AK32" s="119">
        <f t="shared" si="16"/>
        <v>0.26124799332489501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958468-8935-485C-890C-85F49B609208}"/>
</file>

<file path=customXml/itemProps2.xml><?xml version="1.0" encoding="utf-8"?>
<ds:datastoreItem xmlns:ds="http://schemas.openxmlformats.org/officeDocument/2006/customXml" ds:itemID="{45F73F1E-EF79-40C4-952E-869BBF4ED7E4}"/>
</file>

<file path=customXml/itemProps3.xml><?xml version="1.0" encoding="utf-8"?>
<ds:datastoreItem xmlns:ds="http://schemas.openxmlformats.org/officeDocument/2006/customXml" ds:itemID="{C40AC699-CB32-42DB-8FFB-2D6915C37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2024-02-05T09:39:40Z</dcterms:created>
  <dcterms:modified xsi:type="dcterms:W3CDTF">2024-02-05T09:40:51Z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