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5405\Downloads\"/>
    </mc:Choice>
  </mc:AlternateContent>
  <xr:revisionPtr revIDLastSave="0" documentId="8_{26D59E08-DC61-476C-9901-B46DB7ABEC3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xecutive and council" sheetId="1" r:id="rId1"/>
    <sheet name="Finance and administration" sheetId="2" r:id="rId2"/>
    <sheet name="Internal audit" sheetId="3" r:id="rId3"/>
    <sheet name="Community and social services" sheetId="4" r:id="rId4"/>
    <sheet name="Sport and recreation" sheetId="5" r:id="rId5"/>
    <sheet name="Public safety" sheetId="6" r:id="rId6"/>
    <sheet name="Housing" sheetId="7" r:id="rId7"/>
    <sheet name="Health" sheetId="8" r:id="rId8"/>
    <sheet name="Planning and development" sheetId="9" r:id="rId9"/>
    <sheet name="Road transport" sheetId="10" r:id="rId10"/>
    <sheet name="Environmental protection" sheetId="11" r:id="rId11"/>
    <sheet name="Energy sources" sheetId="12" r:id="rId12"/>
    <sheet name="Water management" sheetId="13" r:id="rId13"/>
    <sheet name="Waste water management" sheetId="14" r:id="rId14"/>
    <sheet name="Waste management" sheetId="15" r:id="rId15"/>
    <sheet name="Other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39" i="16" l="1"/>
  <c r="R339" i="16"/>
  <c r="Q339" i="16"/>
  <c r="P339" i="16"/>
  <c r="U339" i="16" s="1"/>
  <c r="L339" i="16"/>
  <c r="J339" i="16"/>
  <c r="H339" i="16"/>
  <c r="F339" i="16"/>
  <c r="N339" i="16" s="1"/>
  <c r="E339" i="16"/>
  <c r="M339" i="16" s="1"/>
  <c r="D339" i="16"/>
  <c r="I339" i="16" s="1"/>
  <c r="S338" i="16"/>
  <c r="T338" i="16" s="1"/>
  <c r="R338" i="16"/>
  <c r="Q338" i="16"/>
  <c r="P338" i="16"/>
  <c r="L338" i="16"/>
  <c r="K338" i="16"/>
  <c r="J338" i="16"/>
  <c r="H338" i="16"/>
  <c r="F338" i="16"/>
  <c r="E338" i="16"/>
  <c r="M338" i="16" s="1"/>
  <c r="D338" i="16"/>
  <c r="S337" i="16"/>
  <c r="R337" i="16"/>
  <c r="Q337" i="16"/>
  <c r="P337" i="16"/>
  <c r="U337" i="16" s="1"/>
  <c r="L337" i="16"/>
  <c r="J337" i="16"/>
  <c r="H337" i="16"/>
  <c r="F337" i="16"/>
  <c r="E337" i="16"/>
  <c r="M337" i="16" s="1"/>
  <c r="D337" i="16"/>
  <c r="U336" i="16"/>
  <c r="T336" i="16"/>
  <c r="N336" i="16"/>
  <c r="O336" i="16" s="1"/>
  <c r="M336" i="16"/>
  <c r="K336" i="16"/>
  <c r="I336" i="16"/>
  <c r="G336" i="16"/>
  <c r="U335" i="16"/>
  <c r="T335" i="16"/>
  <c r="O335" i="16"/>
  <c r="N335" i="16"/>
  <c r="M335" i="16"/>
  <c r="K335" i="16"/>
  <c r="I335" i="16"/>
  <c r="G335" i="16"/>
  <c r="U334" i="16"/>
  <c r="T334" i="16"/>
  <c r="N334" i="16"/>
  <c r="O334" i="16" s="1"/>
  <c r="M334" i="16"/>
  <c r="K334" i="16"/>
  <c r="I334" i="16"/>
  <c r="G334" i="16"/>
  <c r="U333" i="16"/>
  <c r="T333" i="16"/>
  <c r="N333" i="16"/>
  <c r="O333" i="16" s="1"/>
  <c r="M333" i="16"/>
  <c r="K333" i="16"/>
  <c r="I333" i="16"/>
  <c r="G333" i="16"/>
  <c r="S332" i="16"/>
  <c r="T332" i="16" s="1"/>
  <c r="R332" i="16"/>
  <c r="Q332" i="16"/>
  <c r="P332" i="16"/>
  <c r="L332" i="16"/>
  <c r="J332" i="16"/>
  <c r="H332" i="16"/>
  <c r="F332" i="16"/>
  <c r="E332" i="16"/>
  <c r="M332" i="16" s="1"/>
  <c r="D332" i="16"/>
  <c r="U331" i="16"/>
  <c r="T331" i="16"/>
  <c r="N331" i="16"/>
  <c r="O331" i="16" s="1"/>
  <c r="M331" i="16"/>
  <c r="K331" i="16"/>
  <c r="I331" i="16"/>
  <c r="G331" i="16"/>
  <c r="U330" i="16"/>
  <c r="T330" i="16"/>
  <c r="O330" i="16"/>
  <c r="N330" i="16"/>
  <c r="M330" i="16"/>
  <c r="K330" i="16"/>
  <c r="I330" i="16"/>
  <c r="G330" i="16"/>
  <c r="U329" i="16"/>
  <c r="T329" i="16"/>
  <c r="N329" i="16"/>
  <c r="O329" i="16" s="1"/>
  <c r="M329" i="16"/>
  <c r="K329" i="16"/>
  <c r="I329" i="16"/>
  <c r="G329" i="16"/>
  <c r="U328" i="16"/>
  <c r="T328" i="16"/>
  <c r="O328" i="16"/>
  <c r="N328" i="16"/>
  <c r="M328" i="16"/>
  <c r="K328" i="16"/>
  <c r="I328" i="16"/>
  <c r="G328" i="16"/>
  <c r="U327" i="16"/>
  <c r="T327" i="16"/>
  <c r="N327" i="16"/>
  <c r="O327" i="16" s="1"/>
  <c r="M327" i="16"/>
  <c r="K327" i="16"/>
  <c r="I327" i="16"/>
  <c r="G327" i="16"/>
  <c r="U326" i="16"/>
  <c r="T326" i="16"/>
  <c r="N326" i="16"/>
  <c r="O326" i="16" s="1"/>
  <c r="M326" i="16"/>
  <c r="K326" i="16"/>
  <c r="I326" i="16"/>
  <c r="G326" i="16"/>
  <c r="U325" i="16"/>
  <c r="T325" i="16"/>
  <c r="N325" i="16"/>
  <c r="O325" i="16" s="1"/>
  <c r="M325" i="16"/>
  <c r="K325" i="16"/>
  <c r="I325" i="16"/>
  <c r="G325" i="16"/>
  <c r="U324" i="16"/>
  <c r="T324" i="16"/>
  <c r="O324" i="16"/>
  <c r="N324" i="16"/>
  <c r="M324" i="16"/>
  <c r="K324" i="16"/>
  <c r="I324" i="16"/>
  <c r="G324" i="16"/>
  <c r="S323" i="16"/>
  <c r="R323" i="16"/>
  <c r="Q323" i="16"/>
  <c r="T323" i="16" s="1"/>
  <c r="P323" i="16"/>
  <c r="U323" i="16" s="1"/>
  <c r="L323" i="16"/>
  <c r="J323" i="16"/>
  <c r="H323" i="16"/>
  <c r="F323" i="16"/>
  <c r="N323" i="16" s="1"/>
  <c r="E323" i="16"/>
  <c r="M323" i="16" s="1"/>
  <c r="D323" i="16"/>
  <c r="I323" i="16" s="1"/>
  <c r="U322" i="16"/>
  <c r="T322" i="16"/>
  <c r="O322" i="16"/>
  <c r="N322" i="16"/>
  <c r="M322" i="16"/>
  <c r="K322" i="16"/>
  <c r="I322" i="16"/>
  <c r="G322" i="16"/>
  <c r="U321" i="16"/>
  <c r="T321" i="16"/>
  <c r="N321" i="16"/>
  <c r="O321" i="16" s="1"/>
  <c r="M321" i="16"/>
  <c r="K321" i="16"/>
  <c r="I321" i="16"/>
  <c r="G321" i="16"/>
  <c r="U320" i="16"/>
  <c r="T320" i="16"/>
  <c r="O320" i="16"/>
  <c r="N320" i="16"/>
  <c r="M320" i="16"/>
  <c r="K320" i="16"/>
  <c r="I320" i="16"/>
  <c r="G320" i="16"/>
  <c r="U319" i="16"/>
  <c r="T319" i="16"/>
  <c r="O319" i="16"/>
  <c r="N319" i="16"/>
  <c r="M319" i="16"/>
  <c r="K319" i="16"/>
  <c r="I319" i="16"/>
  <c r="G319" i="16"/>
  <c r="U318" i="16"/>
  <c r="T318" i="16"/>
  <c r="O318" i="16"/>
  <c r="N318" i="16"/>
  <c r="M318" i="16"/>
  <c r="K318" i="16"/>
  <c r="I318" i="16"/>
  <c r="G318" i="16"/>
  <c r="T317" i="16"/>
  <c r="S317" i="16"/>
  <c r="R317" i="16"/>
  <c r="Q317" i="16"/>
  <c r="P317" i="16"/>
  <c r="L317" i="16"/>
  <c r="J317" i="16"/>
  <c r="K317" i="16" s="1"/>
  <c r="H317" i="16"/>
  <c r="F317" i="16"/>
  <c r="E317" i="16"/>
  <c r="D317" i="16"/>
  <c r="U316" i="16"/>
  <c r="T316" i="16"/>
  <c r="N316" i="16"/>
  <c r="O316" i="16" s="1"/>
  <c r="M316" i="16"/>
  <c r="K316" i="16"/>
  <c r="I316" i="16"/>
  <c r="G316" i="16"/>
  <c r="U315" i="16"/>
  <c r="T315" i="16"/>
  <c r="N315" i="16"/>
  <c r="O315" i="16" s="1"/>
  <c r="M315" i="16"/>
  <c r="K315" i="16"/>
  <c r="I315" i="16"/>
  <c r="G315" i="16"/>
  <c r="U314" i="16"/>
  <c r="T314" i="16"/>
  <c r="N314" i="16"/>
  <c r="O314" i="16" s="1"/>
  <c r="M314" i="16"/>
  <c r="K314" i="16"/>
  <c r="I314" i="16"/>
  <c r="G314" i="16"/>
  <c r="U313" i="16"/>
  <c r="T313" i="16"/>
  <c r="O313" i="16"/>
  <c r="N313" i="16"/>
  <c r="M313" i="16"/>
  <c r="K313" i="16"/>
  <c r="I313" i="16"/>
  <c r="G313" i="16"/>
  <c r="U312" i="16"/>
  <c r="T312" i="16"/>
  <c r="O312" i="16"/>
  <c r="N312" i="16"/>
  <c r="M312" i="16"/>
  <c r="K312" i="16"/>
  <c r="I312" i="16"/>
  <c r="G312" i="16"/>
  <c r="U311" i="16"/>
  <c r="T311" i="16"/>
  <c r="N311" i="16"/>
  <c r="O311" i="16" s="1"/>
  <c r="M311" i="16"/>
  <c r="K311" i="16"/>
  <c r="I311" i="16"/>
  <c r="G311" i="16"/>
  <c r="S310" i="16"/>
  <c r="R310" i="16"/>
  <c r="Q310" i="16"/>
  <c r="T310" i="16" s="1"/>
  <c r="P310" i="16"/>
  <c r="U310" i="16" s="1"/>
  <c r="L310" i="16"/>
  <c r="M310" i="16" s="1"/>
  <c r="J310" i="16"/>
  <c r="H310" i="16"/>
  <c r="F310" i="16"/>
  <c r="N310" i="16" s="1"/>
  <c r="E310" i="16"/>
  <c r="D310" i="16"/>
  <c r="I310" i="16" s="1"/>
  <c r="U309" i="16"/>
  <c r="T309" i="16"/>
  <c r="N309" i="16"/>
  <c r="O309" i="16" s="1"/>
  <c r="M309" i="16"/>
  <c r="K309" i="16"/>
  <c r="I309" i="16"/>
  <c r="G309" i="16"/>
  <c r="U308" i="16"/>
  <c r="T308" i="16"/>
  <c r="N308" i="16"/>
  <c r="O308" i="16" s="1"/>
  <c r="M308" i="16"/>
  <c r="K308" i="16"/>
  <c r="I308" i="16"/>
  <c r="G308" i="16"/>
  <c r="U307" i="16"/>
  <c r="T307" i="16"/>
  <c r="N307" i="16"/>
  <c r="O307" i="16" s="1"/>
  <c r="M307" i="16"/>
  <c r="K307" i="16"/>
  <c r="I307" i="16"/>
  <c r="G307" i="16"/>
  <c r="U306" i="16"/>
  <c r="T306" i="16"/>
  <c r="O306" i="16"/>
  <c r="N306" i="16"/>
  <c r="M306" i="16"/>
  <c r="K306" i="16"/>
  <c r="I306" i="16"/>
  <c r="G306" i="16"/>
  <c r="U305" i="16"/>
  <c r="T305" i="16"/>
  <c r="O305" i="16"/>
  <c r="N305" i="16"/>
  <c r="M305" i="16"/>
  <c r="K305" i="16"/>
  <c r="I305" i="16"/>
  <c r="G305" i="16"/>
  <c r="U304" i="16"/>
  <c r="T304" i="16"/>
  <c r="N304" i="16"/>
  <c r="O304" i="16" s="1"/>
  <c r="M304" i="16"/>
  <c r="K304" i="16"/>
  <c r="I304" i="16"/>
  <c r="G304" i="16"/>
  <c r="S303" i="16"/>
  <c r="R303" i="16"/>
  <c r="Q303" i="16"/>
  <c r="T303" i="16" s="1"/>
  <c r="P303" i="16"/>
  <c r="L303" i="16"/>
  <c r="J303" i="16"/>
  <c r="K303" i="16" s="1"/>
  <c r="H303" i="16"/>
  <c r="F303" i="16"/>
  <c r="N303" i="16" s="1"/>
  <c r="E303" i="16"/>
  <c r="D303" i="16"/>
  <c r="U302" i="16"/>
  <c r="T302" i="16"/>
  <c r="N302" i="16"/>
  <c r="O302" i="16" s="1"/>
  <c r="M302" i="16"/>
  <c r="K302" i="16"/>
  <c r="I302" i="16"/>
  <c r="G302" i="16"/>
  <c r="S299" i="16"/>
  <c r="R299" i="16"/>
  <c r="Q299" i="16"/>
  <c r="P299" i="16"/>
  <c r="U299" i="16" s="1"/>
  <c r="L299" i="16"/>
  <c r="J299" i="16"/>
  <c r="H299" i="16"/>
  <c r="F299" i="16"/>
  <c r="N299" i="16" s="1"/>
  <c r="E299" i="16"/>
  <c r="M299" i="16" s="1"/>
  <c r="D299" i="16"/>
  <c r="I299" i="16" s="1"/>
  <c r="T298" i="16"/>
  <c r="S298" i="16"/>
  <c r="R298" i="16"/>
  <c r="Q298" i="16"/>
  <c r="P298" i="16"/>
  <c r="L298" i="16"/>
  <c r="J298" i="16"/>
  <c r="K298" i="16" s="1"/>
  <c r="H298" i="16"/>
  <c r="F298" i="16"/>
  <c r="E298" i="16"/>
  <c r="D298" i="16"/>
  <c r="U297" i="16"/>
  <c r="T297" i="16"/>
  <c r="N297" i="16"/>
  <c r="O297" i="16" s="1"/>
  <c r="M297" i="16"/>
  <c r="K297" i="16"/>
  <c r="I297" i="16"/>
  <c r="G297" i="16"/>
  <c r="U296" i="16"/>
  <c r="T296" i="16"/>
  <c r="O296" i="16"/>
  <c r="N296" i="16"/>
  <c r="M296" i="16"/>
  <c r="K296" i="16"/>
  <c r="I296" i="16"/>
  <c r="G296" i="16"/>
  <c r="U295" i="16"/>
  <c r="T295" i="16"/>
  <c r="O295" i="16"/>
  <c r="N295" i="16"/>
  <c r="M295" i="16"/>
  <c r="K295" i="16"/>
  <c r="I295" i="16"/>
  <c r="G295" i="16"/>
  <c r="U294" i="16"/>
  <c r="T294" i="16"/>
  <c r="O294" i="16"/>
  <c r="N294" i="16"/>
  <c r="M294" i="16"/>
  <c r="K294" i="16"/>
  <c r="I294" i="16"/>
  <c r="G294" i="16"/>
  <c r="U293" i="16"/>
  <c r="T293" i="16"/>
  <c r="N293" i="16"/>
  <c r="O293" i="16" s="1"/>
  <c r="M293" i="16"/>
  <c r="K293" i="16"/>
  <c r="I293" i="16"/>
  <c r="G293" i="16"/>
  <c r="S292" i="16"/>
  <c r="R292" i="16"/>
  <c r="Q292" i="16"/>
  <c r="T292" i="16" s="1"/>
  <c r="P292" i="16"/>
  <c r="U292" i="16" s="1"/>
  <c r="L292" i="16"/>
  <c r="J292" i="16"/>
  <c r="H292" i="16"/>
  <c r="F292" i="16"/>
  <c r="E292" i="16"/>
  <c r="K292" i="16" s="1"/>
  <c r="D292" i="16"/>
  <c r="I292" i="16" s="1"/>
  <c r="U291" i="16"/>
  <c r="T291" i="16"/>
  <c r="N291" i="16"/>
  <c r="O291" i="16" s="1"/>
  <c r="M291" i="16"/>
  <c r="K291" i="16"/>
  <c r="I291" i="16"/>
  <c r="G291" i="16"/>
  <c r="U290" i="16"/>
  <c r="T290" i="16"/>
  <c r="N290" i="16"/>
  <c r="O290" i="16" s="1"/>
  <c r="M290" i="16"/>
  <c r="K290" i="16"/>
  <c r="I290" i="16"/>
  <c r="G290" i="16"/>
  <c r="U289" i="16"/>
  <c r="T289" i="16"/>
  <c r="O289" i="16"/>
  <c r="N289" i="16"/>
  <c r="M289" i="16"/>
  <c r="K289" i="16"/>
  <c r="I289" i="16"/>
  <c r="G289" i="16"/>
  <c r="U288" i="16"/>
  <c r="T288" i="16"/>
  <c r="O288" i="16"/>
  <c r="N288" i="16"/>
  <c r="M288" i="16"/>
  <c r="K288" i="16"/>
  <c r="I288" i="16"/>
  <c r="G288" i="16"/>
  <c r="U287" i="16"/>
  <c r="T287" i="16"/>
  <c r="O287" i="16"/>
  <c r="N287" i="16"/>
  <c r="M287" i="16"/>
  <c r="K287" i="16"/>
  <c r="I287" i="16"/>
  <c r="G287" i="16"/>
  <c r="U286" i="16"/>
  <c r="T286" i="16"/>
  <c r="N286" i="16"/>
  <c r="O286" i="16" s="1"/>
  <c r="M286" i="16"/>
  <c r="K286" i="16"/>
  <c r="I286" i="16"/>
  <c r="G286" i="16"/>
  <c r="S285" i="16"/>
  <c r="R285" i="16"/>
  <c r="Q285" i="16"/>
  <c r="T285" i="16" s="1"/>
  <c r="P285" i="16"/>
  <c r="L285" i="16"/>
  <c r="J285" i="16"/>
  <c r="H285" i="16"/>
  <c r="F285" i="16"/>
  <c r="E285" i="16"/>
  <c r="M285" i="16" s="1"/>
  <c r="D285" i="16"/>
  <c r="G285" i="16" s="1"/>
  <c r="U284" i="16"/>
  <c r="T284" i="16"/>
  <c r="O284" i="16"/>
  <c r="N284" i="16"/>
  <c r="M284" i="16"/>
  <c r="K284" i="16"/>
  <c r="I284" i="16"/>
  <c r="G284" i="16"/>
  <c r="U283" i="16"/>
  <c r="T283" i="16"/>
  <c r="O283" i="16"/>
  <c r="N283" i="16"/>
  <c r="M283" i="16"/>
  <c r="K283" i="16"/>
  <c r="I283" i="16"/>
  <c r="G283" i="16"/>
  <c r="U282" i="16"/>
  <c r="T282" i="16"/>
  <c r="N282" i="16"/>
  <c r="O282" i="16" s="1"/>
  <c r="M282" i="16"/>
  <c r="K282" i="16"/>
  <c r="I282" i="16"/>
  <c r="G282" i="16"/>
  <c r="U281" i="16"/>
  <c r="T281" i="16"/>
  <c r="O281" i="16"/>
  <c r="N281" i="16"/>
  <c r="M281" i="16"/>
  <c r="K281" i="16"/>
  <c r="I281" i="16"/>
  <c r="G281" i="16"/>
  <c r="U280" i="16"/>
  <c r="T280" i="16"/>
  <c r="O280" i="16"/>
  <c r="N280" i="16"/>
  <c r="M280" i="16"/>
  <c r="K280" i="16"/>
  <c r="I280" i="16"/>
  <c r="G280" i="16"/>
  <c r="U279" i="16"/>
  <c r="T279" i="16"/>
  <c r="N279" i="16"/>
  <c r="O279" i="16" s="1"/>
  <c r="M279" i="16"/>
  <c r="K279" i="16"/>
  <c r="I279" i="16"/>
  <c r="G279" i="16"/>
  <c r="U278" i="16"/>
  <c r="T278" i="16"/>
  <c r="N278" i="16"/>
  <c r="O278" i="16" s="1"/>
  <c r="M278" i="16"/>
  <c r="K278" i="16"/>
  <c r="I278" i="16"/>
  <c r="G278" i="16"/>
  <c r="U277" i="16"/>
  <c r="T277" i="16"/>
  <c r="O277" i="16"/>
  <c r="N277" i="16"/>
  <c r="M277" i="16"/>
  <c r="K277" i="16"/>
  <c r="I277" i="16"/>
  <c r="G277" i="16"/>
  <c r="U276" i="16"/>
  <c r="T276" i="16"/>
  <c r="O276" i="16"/>
  <c r="N276" i="16"/>
  <c r="M276" i="16"/>
  <c r="K276" i="16"/>
  <c r="I276" i="16"/>
  <c r="G276" i="16"/>
  <c r="S275" i="16"/>
  <c r="R275" i="16"/>
  <c r="Q275" i="16"/>
  <c r="T275" i="16" s="1"/>
  <c r="P275" i="16"/>
  <c r="U275" i="16" s="1"/>
  <c r="L275" i="16"/>
  <c r="J275" i="16"/>
  <c r="H275" i="16"/>
  <c r="F275" i="16"/>
  <c r="N275" i="16" s="1"/>
  <c r="E275" i="16"/>
  <c r="M275" i="16" s="1"/>
  <c r="D275" i="16"/>
  <c r="I275" i="16" s="1"/>
  <c r="U274" i="16"/>
  <c r="T274" i="16"/>
  <c r="N274" i="16"/>
  <c r="O274" i="16" s="1"/>
  <c r="M274" i="16"/>
  <c r="K274" i="16"/>
  <c r="I274" i="16"/>
  <c r="G274" i="16"/>
  <c r="U273" i="16"/>
  <c r="T273" i="16"/>
  <c r="O273" i="16"/>
  <c r="N273" i="16"/>
  <c r="M273" i="16"/>
  <c r="K273" i="16"/>
  <c r="I273" i="16"/>
  <c r="G273" i="16"/>
  <c r="U272" i="16"/>
  <c r="T272" i="16"/>
  <c r="O272" i="16"/>
  <c r="N272" i="16"/>
  <c r="M272" i="16"/>
  <c r="K272" i="16"/>
  <c r="I272" i="16"/>
  <c r="G272" i="16"/>
  <c r="U271" i="16"/>
  <c r="T271" i="16"/>
  <c r="N271" i="16"/>
  <c r="O271" i="16" s="1"/>
  <c r="M271" i="16"/>
  <c r="K271" i="16"/>
  <c r="I271" i="16"/>
  <c r="G271" i="16"/>
  <c r="U270" i="16"/>
  <c r="T270" i="16"/>
  <c r="N270" i="16"/>
  <c r="O270" i="16" s="1"/>
  <c r="M270" i="16"/>
  <c r="K270" i="16"/>
  <c r="I270" i="16"/>
  <c r="G270" i="16"/>
  <c r="U269" i="16"/>
  <c r="T269" i="16"/>
  <c r="O269" i="16"/>
  <c r="N269" i="16"/>
  <c r="M269" i="16"/>
  <c r="K269" i="16"/>
  <c r="I269" i="16"/>
  <c r="G269" i="16"/>
  <c r="U268" i="16"/>
  <c r="T268" i="16"/>
  <c r="N268" i="16"/>
  <c r="O268" i="16" s="1"/>
  <c r="M268" i="16"/>
  <c r="K268" i="16"/>
  <c r="I268" i="16"/>
  <c r="G268" i="16"/>
  <c r="S267" i="16"/>
  <c r="T267" i="16" s="1"/>
  <c r="R267" i="16"/>
  <c r="Q267" i="16"/>
  <c r="P267" i="16"/>
  <c r="L267" i="16"/>
  <c r="J267" i="16"/>
  <c r="H267" i="16"/>
  <c r="F267" i="16"/>
  <c r="N267" i="16" s="1"/>
  <c r="E267" i="16"/>
  <c r="M267" i="16" s="1"/>
  <c r="D267" i="16"/>
  <c r="U266" i="16"/>
  <c r="T266" i="16"/>
  <c r="O266" i="16"/>
  <c r="N266" i="16"/>
  <c r="M266" i="16"/>
  <c r="K266" i="16"/>
  <c r="I266" i="16"/>
  <c r="G266" i="16"/>
  <c r="U265" i="16"/>
  <c r="T265" i="16"/>
  <c r="O265" i="16"/>
  <c r="N265" i="16"/>
  <c r="M265" i="16"/>
  <c r="K265" i="16"/>
  <c r="I265" i="16"/>
  <c r="G265" i="16"/>
  <c r="U264" i="16"/>
  <c r="T264" i="16"/>
  <c r="N264" i="16"/>
  <c r="O264" i="16" s="1"/>
  <c r="M264" i="16"/>
  <c r="K264" i="16"/>
  <c r="I264" i="16"/>
  <c r="G264" i="16"/>
  <c r="U263" i="16"/>
  <c r="T263" i="16"/>
  <c r="O263" i="16"/>
  <c r="N263" i="16"/>
  <c r="M263" i="16"/>
  <c r="K263" i="16"/>
  <c r="I263" i="16"/>
  <c r="G263" i="16"/>
  <c r="S260" i="16"/>
  <c r="R260" i="16"/>
  <c r="Q260" i="16"/>
  <c r="T260" i="16" s="1"/>
  <c r="P260" i="16"/>
  <c r="U260" i="16" s="1"/>
  <c r="M260" i="16"/>
  <c r="L260" i="16"/>
  <c r="J260" i="16"/>
  <c r="H260" i="16"/>
  <c r="F260" i="16"/>
  <c r="N260" i="16" s="1"/>
  <c r="E260" i="16"/>
  <c r="K260" i="16" s="1"/>
  <c r="D260" i="16"/>
  <c r="I260" i="16" s="1"/>
  <c r="S259" i="16"/>
  <c r="T259" i="16" s="1"/>
  <c r="R259" i="16"/>
  <c r="Q259" i="16"/>
  <c r="P259" i="16"/>
  <c r="L259" i="16"/>
  <c r="J259" i="16"/>
  <c r="H259" i="16"/>
  <c r="F259" i="16"/>
  <c r="E259" i="16"/>
  <c r="D259" i="16"/>
  <c r="U258" i="16"/>
  <c r="T258" i="16"/>
  <c r="O258" i="16"/>
  <c r="N258" i="16"/>
  <c r="M258" i="16"/>
  <c r="K258" i="16"/>
  <c r="I258" i="16"/>
  <c r="G258" i="16"/>
  <c r="U257" i="16"/>
  <c r="T257" i="16"/>
  <c r="N257" i="16"/>
  <c r="O257" i="16" s="1"/>
  <c r="M257" i="16"/>
  <c r="K257" i="16"/>
  <c r="I257" i="16"/>
  <c r="G257" i="16"/>
  <c r="U256" i="16"/>
  <c r="T256" i="16"/>
  <c r="O256" i="16"/>
  <c r="N256" i="16"/>
  <c r="M256" i="16"/>
  <c r="K256" i="16"/>
  <c r="I256" i="16"/>
  <c r="G256" i="16"/>
  <c r="U255" i="16"/>
  <c r="T255" i="16"/>
  <c r="N255" i="16"/>
  <c r="O255" i="16" s="1"/>
  <c r="M255" i="16"/>
  <c r="K255" i="16"/>
  <c r="I255" i="16"/>
  <c r="G255" i="16"/>
  <c r="S254" i="16"/>
  <c r="R254" i="16"/>
  <c r="Q254" i="16"/>
  <c r="P254" i="16"/>
  <c r="L254" i="16"/>
  <c r="J254" i="16"/>
  <c r="K254" i="16" s="1"/>
  <c r="H254" i="16"/>
  <c r="I254" i="16" s="1"/>
  <c r="F254" i="16"/>
  <c r="E254" i="16"/>
  <c r="D254" i="16"/>
  <c r="U253" i="16"/>
  <c r="T253" i="16"/>
  <c r="O253" i="16"/>
  <c r="N253" i="16"/>
  <c r="M253" i="16"/>
  <c r="K253" i="16"/>
  <c r="I253" i="16"/>
  <c r="G253" i="16"/>
  <c r="U252" i="16"/>
  <c r="T252" i="16"/>
  <c r="O252" i="16"/>
  <c r="N252" i="16"/>
  <c r="M252" i="16"/>
  <c r="K252" i="16"/>
  <c r="I252" i="16"/>
  <c r="G252" i="16"/>
  <c r="U251" i="16"/>
  <c r="T251" i="16"/>
  <c r="O251" i="16"/>
  <c r="N251" i="16"/>
  <c r="M251" i="16"/>
  <c r="K251" i="16"/>
  <c r="I251" i="16"/>
  <c r="G251" i="16"/>
  <c r="U250" i="16"/>
  <c r="T250" i="16"/>
  <c r="O250" i="16"/>
  <c r="N250" i="16"/>
  <c r="M250" i="16"/>
  <c r="K250" i="16"/>
  <c r="I250" i="16"/>
  <c r="G250" i="16"/>
  <c r="U249" i="16"/>
  <c r="T249" i="16"/>
  <c r="O249" i="16"/>
  <c r="N249" i="16"/>
  <c r="M249" i="16"/>
  <c r="K249" i="16"/>
  <c r="I249" i="16"/>
  <c r="G249" i="16"/>
  <c r="U248" i="16"/>
  <c r="T248" i="16"/>
  <c r="O248" i="16"/>
  <c r="N248" i="16"/>
  <c r="M248" i="16"/>
  <c r="K248" i="16"/>
  <c r="I248" i="16"/>
  <c r="G248" i="16"/>
  <c r="S247" i="16"/>
  <c r="R247" i="16"/>
  <c r="Q247" i="16"/>
  <c r="P247" i="16"/>
  <c r="L247" i="16"/>
  <c r="K247" i="16"/>
  <c r="J247" i="16"/>
  <c r="H247" i="16"/>
  <c r="F247" i="16"/>
  <c r="E247" i="16"/>
  <c r="D247" i="16"/>
  <c r="U246" i="16"/>
  <c r="T246" i="16"/>
  <c r="O246" i="16"/>
  <c r="N246" i="16"/>
  <c r="M246" i="16"/>
  <c r="K246" i="16"/>
  <c r="I246" i="16"/>
  <c r="G246" i="16"/>
  <c r="U245" i="16"/>
  <c r="T245" i="16"/>
  <c r="O245" i="16"/>
  <c r="N245" i="16"/>
  <c r="M245" i="16"/>
  <c r="K245" i="16"/>
  <c r="I245" i="16"/>
  <c r="G245" i="16"/>
  <c r="U244" i="16"/>
  <c r="T244" i="16"/>
  <c r="O244" i="16"/>
  <c r="N244" i="16"/>
  <c r="M244" i="16"/>
  <c r="K244" i="16"/>
  <c r="I244" i="16"/>
  <c r="G244" i="16"/>
  <c r="U243" i="16"/>
  <c r="T243" i="16"/>
  <c r="N243" i="16"/>
  <c r="O243" i="16" s="1"/>
  <c r="M243" i="16"/>
  <c r="K243" i="16"/>
  <c r="I243" i="16"/>
  <c r="G243" i="16"/>
  <c r="U242" i="16"/>
  <c r="T242" i="16"/>
  <c r="N242" i="16"/>
  <c r="O242" i="16" s="1"/>
  <c r="M242" i="16"/>
  <c r="K242" i="16"/>
  <c r="I242" i="16"/>
  <c r="G242" i="16"/>
  <c r="U241" i="16"/>
  <c r="T241" i="16"/>
  <c r="O241" i="16"/>
  <c r="N241" i="16"/>
  <c r="M241" i="16"/>
  <c r="K241" i="16"/>
  <c r="I241" i="16"/>
  <c r="G241" i="16"/>
  <c r="T240" i="16"/>
  <c r="S240" i="16"/>
  <c r="R240" i="16"/>
  <c r="Q240" i="16"/>
  <c r="P240" i="16"/>
  <c r="L240" i="16"/>
  <c r="J240" i="16"/>
  <c r="H240" i="16"/>
  <c r="U240" i="16" s="1"/>
  <c r="F240" i="16"/>
  <c r="N240" i="16" s="1"/>
  <c r="E240" i="16"/>
  <c r="M240" i="16" s="1"/>
  <c r="D240" i="16"/>
  <c r="I240" i="16" s="1"/>
  <c r="U239" i="16"/>
  <c r="T239" i="16"/>
  <c r="O239" i="16"/>
  <c r="N239" i="16"/>
  <c r="M239" i="16"/>
  <c r="K239" i="16"/>
  <c r="I239" i="16"/>
  <c r="G239" i="16"/>
  <c r="U238" i="16"/>
  <c r="T238" i="16"/>
  <c r="N238" i="16"/>
  <c r="O238" i="16" s="1"/>
  <c r="M238" i="16"/>
  <c r="K238" i="16"/>
  <c r="I238" i="16"/>
  <c r="G238" i="16"/>
  <c r="U237" i="16"/>
  <c r="T237" i="16"/>
  <c r="O237" i="16"/>
  <c r="N237" i="16"/>
  <c r="M237" i="16"/>
  <c r="K237" i="16"/>
  <c r="I237" i="16"/>
  <c r="G237" i="16"/>
  <c r="U236" i="16"/>
  <c r="T236" i="16"/>
  <c r="N236" i="16"/>
  <c r="O236" i="16" s="1"/>
  <c r="M236" i="16"/>
  <c r="K236" i="16"/>
  <c r="I236" i="16"/>
  <c r="G236" i="16"/>
  <c r="U235" i="16"/>
  <c r="T235" i="16"/>
  <c r="N235" i="16"/>
  <c r="O235" i="16" s="1"/>
  <c r="M235" i="16"/>
  <c r="K235" i="16"/>
  <c r="I235" i="16"/>
  <c r="G235" i="16"/>
  <c r="U234" i="16"/>
  <c r="T234" i="16"/>
  <c r="O234" i="16"/>
  <c r="N234" i="16"/>
  <c r="M234" i="16"/>
  <c r="K234" i="16"/>
  <c r="I234" i="16"/>
  <c r="G234" i="16"/>
  <c r="T231" i="16"/>
  <c r="S231" i="16"/>
  <c r="R231" i="16"/>
  <c r="Q231" i="16"/>
  <c r="P231" i="16"/>
  <c r="L231" i="16"/>
  <c r="J231" i="16"/>
  <c r="H231" i="16"/>
  <c r="F231" i="16"/>
  <c r="E231" i="16"/>
  <c r="D231" i="16"/>
  <c r="S230" i="16"/>
  <c r="R230" i="16"/>
  <c r="Q230" i="16"/>
  <c r="T230" i="16" s="1"/>
  <c r="P230" i="16"/>
  <c r="U230" i="16" s="1"/>
  <c r="L230" i="16"/>
  <c r="J230" i="16"/>
  <c r="K230" i="16" s="1"/>
  <c r="I230" i="16"/>
  <c r="H230" i="16"/>
  <c r="F230" i="16"/>
  <c r="E230" i="16"/>
  <c r="D230" i="16"/>
  <c r="U229" i="16"/>
  <c r="T229" i="16"/>
  <c r="O229" i="16"/>
  <c r="N229" i="16"/>
  <c r="M229" i="16"/>
  <c r="K229" i="16"/>
  <c r="I229" i="16"/>
  <c r="G229" i="16"/>
  <c r="U228" i="16"/>
  <c r="T228" i="16"/>
  <c r="O228" i="16"/>
  <c r="N228" i="16"/>
  <c r="M228" i="16"/>
  <c r="K228" i="16"/>
  <c r="I228" i="16"/>
  <c r="G228" i="16"/>
  <c r="U227" i="16"/>
  <c r="T227" i="16"/>
  <c r="O227" i="16"/>
  <c r="N227" i="16"/>
  <c r="M227" i="16"/>
  <c r="K227" i="16"/>
  <c r="I227" i="16"/>
  <c r="G227" i="16"/>
  <c r="U226" i="16"/>
  <c r="T226" i="16"/>
  <c r="O226" i="16"/>
  <c r="N226" i="16"/>
  <c r="M226" i="16"/>
  <c r="K226" i="16"/>
  <c r="I226" i="16"/>
  <c r="G226" i="16"/>
  <c r="U225" i="16"/>
  <c r="T225" i="16"/>
  <c r="O225" i="16"/>
  <c r="N225" i="16"/>
  <c r="M225" i="16"/>
  <c r="K225" i="16"/>
  <c r="I225" i="16"/>
  <c r="G225" i="16"/>
  <c r="S224" i="16"/>
  <c r="T224" i="16" s="1"/>
  <c r="R224" i="16"/>
  <c r="Q224" i="16"/>
  <c r="P224" i="16"/>
  <c r="U224" i="16" s="1"/>
  <c r="L224" i="16"/>
  <c r="J224" i="16"/>
  <c r="H224" i="16"/>
  <c r="F224" i="16"/>
  <c r="N224" i="16" s="1"/>
  <c r="E224" i="16"/>
  <c r="K224" i="16" s="1"/>
  <c r="D224" i="16"/>
  <c r="U223" i="16"/>
  <c r="T223" i="16"/>
  <c r="N223" i="16"/>
  <c r="O223" i="16" s="1"/>
  <c r="M223" i="16"/>
  <c r="K223" i="16"/>
  <c r="I223" i="16"/>
  <c r="G223" i="16"/>
  <c r="U222" i="16"/>
  <c r="T222" i="16"/>
  <c r="N222" i="16"/>
  <c r="O222" i="16" s="1"/>
  <c r="M222" i="16"/>
  <c r="K222" i="16"/>
  <c r="I222" i="16"/>
  <c r="G222" i="16"/>
  <c r="U221" i="16"/>
  <c r="T221" i="16"/>
  <c r="O221" i="16"/>
  <c r="N221" i="16"/>
  <c r="M221" i="16"/>
  <c r="K221" i="16"/>
  <c r="I221" i="16"/>
  <c r="G221" i="16"/>
  <c r="U220" i="16"/>
  <c r="T220" i="16"/>
  <c r="O220" i="16"/>
  <c r="N220" i="16"/>
  <c r="M220" i="16"/>
  <c r="K220" i="16"/>
  <c r="I220" i="16"/>
  <c r="G220" i="16"/>
  <c r="U219" i="16"/>
  <c r="T219" i="16"/>
  <c r="N219" i="16"/>
  <c r="O219" i="16" s="1"/>
  <c r="M219" i="16"/>
  <c r="K219" i="16"/>
  <c r="I219" i="16"/>
  <c r="G219" i="16"/>
  <c r="U218" i="16"/>
  <c r="T218" i="16"/>
  <c r="N218" i="16"/>
  <c r="O218" i="16" s="1"/>
  <c r="M218" i="16"/>
  <c r="K218" i="16"/>
  <c r="I218" i="16"/>
  <c r="G218" i="16"/>
  <c r="U217" i="16"/>
  <c r="T217" i="16"/>
  <c r="O217" i="16"/>
  <c r="N217" i="16"/>
  <c r="M217" i="16"/>
  <c r="K217" i="16"/>
  <c r="I217" i="16"/>
  <c r="G217" i="16"/>
  <c r="T216" i="16"/>
  <c r="S216" i="16"/>
  <c r="R216" i="16"/>
  <c r="Q216" i="16"/>
  <c r="P216" i="16"/>
  <c r="L216" i="16"/>
  <c r="J216" i="16"/>
  <c r="H216" i="16"/>
  <c r="U216" i="16" s="1"/>
  <c r="F216" i="16"/>
  <c r="N216" i="16" s="1"/>
  <c r="E216" i="16"/>
  <c r="K216" i="16" s="1"/>
  <c r="D216" i="16"/>
  <c r="I216" i="16" s="1"/>
  <c r="U215" i="16"/>
  <c r="T215" i="16"/>
  <c r="O215" i="16"/>
  <c r="N215" i="16"/>
  <c r="M215" i="16"/>
  <c r="K215" i="16"/>
  <c r="I215" i="16"/>
  <c r="G215" i="16"/>
  <c r="U214" i="16"/>
  <c r="T214" i="16"/>
  <c r="O214" i="16"/>
  <c r="N214" i="16"/>
  <c r="M214" i="16"/>
  <c r="K214" i="16"/>
  <c r="I214" i="16"/>
  <c r="G214" i="16"/>
  <c r="U213" i="16"/>
  <c r="T213" i="16"/>
  <c r="O213" i="16"/>
  <c r="N213" i="16"/>
  <c r="M213" i="16"/>
  <c r="K213" i="16"/>
  <c r="I213" i="16"/>
  <c r="G213" i="16"/>
  <c r="U212" i="16"/>
  <c r="T212" i="16"/>
  <c r="O212" i="16"/>
  <c r="N212" i="16"/>
  <c r="M212" i="16"/>
  <c r="K212" i="16"/>
  <c r="I212" i="16"/>
  <c r="G212" i="16"/>
  <c r="U211" i="16"/>
  <c r="T211" i="16"/>
  <c r="O211" i="16"/>
  <c r="N211" i="16"/>
  <c r="M211" i="16"/>
  <c r="K211" i="16"/>
  <c r="I211" i="16"/>
  <c r="G211" i="16"/>
  <c r="U210" i="16"/>
  <c r="T210" i="16"/>
  <c r="N210" i="16"/>
  <c r="O210" i="16" s="1"/>
  <c r="M210" i="16"/>
  <c r="K210" i="16"/>
  <c r="I210" i="16"/>
  <c r="G210" i="16"/>
  <c r="U209" i="16"/>
  <c r="T209" i="16"/>
  <c r="O209" i="16"/>
  <c r="N209" i="16"/>
  <c r="M209" i="16"/>
  <c r="K209" i="16"/>
  <c r="I209" i="16"/>
  <c r="G209" i="16"/>
  <c r="U208" i="16"/>
  <c r="T208" i="16"/>
  <c r="N208" i="16"/>
  <c r="O208" i="16" s="1"/>
  <c r="M208" i="16"/>
  <c r="K208" i="16"/>
  <c r="I208" i="16"/>
  <c r="G208" i="16"/>
  <c r="S205" i="16"/>
  <c r="T205" i="16" s="1"/>
  <c r="R205" i="16"/>
  <c r="Q205" i="16"/>
  <c r="P205" i="16"/>
  <c r="L205" i="16"/>
  <c r="J205" i="16"/>
  <c r="H205" i="16"/>
  <c r="F205" i="16"/>
  <c r="G205" i="16" s="1"/>
  <c r="E205" i="16"/>
  <c r="M205" i="16" s="1"/>
  <c r="D205" i="16"/>
  <c r="S204" i="16"/>
  <c r="R204" i="16"/>
  <c r="Q204" i="16"/>
  <c r="T204" i="16" s="1"/>
  <c r="P204" i="16"/>
  <c r="U204" i="16" s="1"/>
  <c r="N204" i="16"/>
  <c r="L204" i="16"/>
  <c r="J204" i="16"/>
  <c r="K204" i="16" s="1"/>
  <c r="H204" i="16"/>
  <c r="F204" i="16"/>
  <c r="E204" i="16"/>
  <c r="D204" i="16"/>
  <c r="I204" i="16" s="1"/>
  <c r="U203" i="16"/>
  <c r="T203" i="16"/>
  <c r="O203" i="16"/>
  <c r="N203" i="16"/>
  <c r="M203" i="16"/>
  <c r="K203" i="16"/>
  <c r="I203" i="16"/>
  <c r="G203" i="16"/>
  <c r="U202" i="16"/>
  <c r="T202" i="16"/>
  <c r="O202" i="16"/>
  <c r="N202" i="16"/>
  <c r="M202" i="16"/>
  <c r="K202" i="16"/>
  <c r="I202" i="16"/>
  <c r="G202" i="16"/>
  <c r="U201" i="16"/>
  <c r="T201" i="16"/>
  <c r="O201" i="16"/>
  <c r="N201" i="16"/>
  <c r="M201" i="16"/>
  <c r="K201" i="16"/>
  <c r="I201" i="16"/>
  <c r="G201" i="16"/>
  <c r="U200" i="16"/>
  <c r="T200" i="16"/>
  <c r="O200" i="16"/>
  <c r="N200" i="16"/>
  <c r="M200" i="16"/>
  <c r="K200" i="16"/>
  <c r="I200" i="16"/>
  <c r="G200" i="16"/>
  <c r="U199" i="16"/>
  <c r="T199" i="16"/>
  <c r="O199" i="16"/>
  <c r="N199" i="16"/>
  <c r="M199" i="16"/>
  <c r="K199" i="16"/>
  <c r="I199" i="16"/>
  <c r="G199" i="16"/>
  <c r="S198" i="16"/>
  <c r="T198" i="16" s="1"/>
  <c r="R198" i="16"/>
  <c r="Q198" i="16"/>
  <c r="P198" i="16"/>
  <c r="L198" i="16"/>
  <c r="J198" i="16"/>
  <c r="H198" i="16"/>
  <c r="F198" i="16"/>
  <c r="E198" i="16"/>
  <c r="M198" i="16" s="1"/>
  <c r="D198" i="16"/>
  <c r="U197" i="16"/>
  <c r="T197" i="16"/>
  <c r="N197" i="16"/>
  <c r="O197" i="16" s="1"/>
  <c r="M197" i="16"/>
  <c r="K197" i="16"/>
  <c r="I197" i="16"/>
  <c r="G197" i="16"/>
  <c r="U196" i="16"/>
  <c r="T196" i="16"/>
  <c r="N196" i="16"/>
  <c r="O196" i="16" s="1"/>
  <c r="M196" i="16"/>
  <c r="K196" i="16"/>
  <c r="I196" i="16"/>
  <c r="G196" i="16"/>
  <c r="U195" i="16"/>
  <c r="T195" i="16"/>
  <c r="N195" i="16"/>
  <c r="O195" i="16" s="1"/>
  <c r="M195" i="16"/>
  <c r="K195" i="16"/>
  <c r="I195" i="16"/>
  <c r="G195" i="16"/>
  <c r="U194" i="16"/>
  <c r="T194" i="16"/>
  <c r="O194" i="16"/>
  <c r="N194" i="16"/>
  <c r="M194" i="16"/>
  <c r="K194" i="16"/>
  <c r="I194" i="16"/>
  <c r="G194" i="16"/>
  <c r="U193" i="16"/>
  <c r="T193" i="16"/>
  <c r="O193" i="16"/>
  <c r="N193" i="16"/>
  <c r="M193" i="16"/>
  <c r="K193" i="16"/>
  <c r="I193" i="16"/>
  <c r="G193" i="16"/>
  <c r="U192" i="16"/>
  <c r="T192" i="16"/>
  <c r="N192" i="16"/>
  <c r="O192" i="16" s="1"/>
  <c r="M192" i="16"/>
  <c r="K192" i="16"/>
  <c r="I192" i="16"/>
  <c r="G192" i="16"/>
  <c r="U191" i="16"/>
  <c r="T191" i="16"/>
  <c r="S191" i="16"/>
  <c r="R191" i="16"/>
  <c r="Q191" i="16"/>
  <c r="P191" i="16"/>
  <c r="M191" i="16"/>
  <c r="L191" i="16"/>
  <c r="J191" i="16"/>
  <c r="H191" i="16"/>
  <c r="N191" i="16" s="1"/>
  <c r="F191" i="16"/>
  <c r="E191" i="16"/>
  <c r="K191" i="16" s="1"/>
  <c r="D191" i="16"/>
  <c r="I191" i="16" s="1"/>
  <c r="U190" i="16"/>
  <c r="T190" i="16"/>
  <c r="O190" i="16"/>
  <c r="N190" i="16"/>
  <c r="M190" i="16"/>
  <c r="K190" i="16"/>
  <c r="I190" i="16"/>
  <c r="G190" i="16"/>
  <c r="U189" i="16"/>
  <c r="T189" i="16"/>
  <c r="O189" i="16"/>
  <c r="N189" i="16"/>
  <c r="M189" i="16"/>
  <c r="K189" i="16"/>
  <c r="I189" i="16"/>
  <c r="G189" i="16"/>
  <c r="U188" i="16"/>
  <c r="T188" i="16"/>
  <c r="O188" i="16"/>
  <c r="N188" i="16"/>
  <c r="M188" i="16"/>
  <c r="K188" i="16"/>
  <c r="I188" i="16"/>
  <c r="G188" i="16"/>
  <c r="U187" i="16"/>
  <c r="T187" i="16"/>
  <c r="O187" i="16"/>
  <c r="N187" i="16"/>
  <c r="M187" i="16"/>
  <c r="K187" i="16"/>
  <c r="I187" i="16"/>
  <c r="G187" i="16"/>
  <c r="U186" i="16"/>
  <c r="T186" i="16"/>
  <c r="O186" i="16"/>
  <c r="N186" i="16"/>
  <c r="M186" i="16"/>
  <c r="K186" i="16"/>
  <c r="I186" i="16"/>
  <c r="G186" i="16"/>
  <c r="S185" i="16"/>
  <c r="R185" i="16"/>
  <c r="Q185" i="16"/>
  <c r="T185" i="16" s="1"/>
  <c r="P185" i="16"/>
  <c r="L185" i="16"/>
  <c r="J185" i="16"/>
  <c r="H185" i="16"/>
  <c r="F185" i="16"/>
  <c r="N185" i="16" s="1"/>
  <c r="E185" i="16"/>
  <c r="D185" i="16"/>
  <c r="U184" i="16"/>
  <c r="T184" i="16"/>
  <c r="N184" i="16"/>
  <c r="O184" i="16" s="1"/>
  <c r="M184" i="16"/>
  <c r="K184" i="16"/>
  <c r="I184" i="16"/>
  <c r="G184" i="16"/>
  <c r="U183" i="16"/>
  <c r="T183" i="16"/>
  <c r="O183" i="16"/>
  <c r="N183" i="16"/>
  <c r="M183" i="16"/>
  <c r="K183" i="16"/>
  <c r="I183" i="16"/>
  <c r="G183" i="16"/>
  <c r="U182" i="16"/>
  <c r="T182" i="16"/>
  <c r="O182" i="16"/>
  <c r="N182" i="16"/>
  <c r="M182" i="16"/>
  <c r="K182" i="16"/>
  <c r="I182" i="16"/>
  <c r="G182" i="16"/>
  <c r="U181" i="16"/>
  <c r="T181" i="16"/>
  <c r="O181" i="16"/>
  <c r="N181" i="16"/>
  <c r="M181" i="16"/>
  <c r="K181" i="16"/>
  <c r="I181" i="16"/>
  <c r="G181" i="16"/>
  <c r="U180" i="16"/>
  <c r="T180" i="16"/>
  <c r="N180" i="16"/>
  <c r="O180" i="16" s="1"/>
  <c r="M180" i="16"/>
  <c r="K180" i="16"/>
  <c r="I180" i="16"/>
  <c r="G180" i="16"/>
  <c r="S179" i="16"/>
  <c r="R179" i="16"/>
  <c r="Q179" i="16"/>
  <c r="T179" i="16" s="1"/>
  <c r="P179" i="16"/>
  <c r="U179" i="16" s="1"/>
  <c r="L179" i="16"/>
  <c r="J179" i="16"/>
  <c r="I179" i="16"/>
  <c r="H179" i="16"/>
  <c r="F179" i="16"/>
  <c r="N179" i="16" s="1"/>
  <c r="E179" i="16"/>
  <c r="M179" i="16" s="1"/>
  <c r="D179" i="16"/>
  <c r="O179" i="16" s="1"/>
  <c r="U178" i="16"/>
  <c r="T178" i="16"/>
  <c r="O178" i="16"/>
  <c r="N178" i="16"/>
  <c r="M178" i="16"/>
  <c r="K178" i="16"/>
  <c r="I178" i="16"/>
  <c r="G178" i="16"/>
  <c r="U177" i="16"/>
  <c r="T177" i="16"/>
  <c r="O177" i="16"/>
  <c r="N177" i="16"/>
  <c r="M177" i="16"/>
  <c r="K177" i="16"/>
  <c r="I177" i="16"/>
  <c r="G177" i="16"/>
  <c r="U176" i="16"/>
  <c r="T176" i="16"/>
  <c r="O176" i="16"/>
  <c r="N176" i="16"/>
  <c r="M176" i="16"/>
  <c r="K176" i="16"/>
  <c r="I176" i="16"/>
  <c r="G176" i="16"/>
  <c r="U175" i="16"/>
  <c r="T175" i="16"/>
  <c r="O175" i="16"/>
  <c r="N175" i="16"/>
  <c r="M175" i="16"/>
  <c r="K175" i="16"/>
  <c r="I175" i="16"/>
  <c r="G175" i="16"/>
  <c r="U174" i="16"/>
  <c r="T174" i="16"/>
  <c r="O174" i="16"/>
  <c r="N174" i="16"/>
  <c r="M174" i="16"/>
  <c r="K174" i="16"/>
  <c r="I174" i="16"/>
  <c r="G174" i="16"/>
  <c r="U173" i="16"/>
  <c r="T173" i="16"/>
  <c r="O173" i="16"/>
  <c r="N173" i="16"/>
  <c r="M173" i="16"/>
  <c r="K173" i="16"/>
  <c r="I173" i="16"/>
  <c r="G173" i="16"/>
  <c r="S170" i="16"/>
  <c r="R170" i="16"/>
  <c r="Q170" i="16"/>
  <c r="P170" i="16"/>
  <c r="L170" i="16"/>
  <c r="K170" i="16"/>
  <c r="J170" i="16"/>
  <c r="H170" i="16"/>
  <c r="F170" i="16"/>
  <c r="N170" i="16" s="1"/>
  <c r="E170" i="16"/>
  <c r="D170" i="16"/>
  <c r="U169" i="16"/>
  <c r="S169" i="16"/>
  <c r="T169" i="16" s="1"/>
  <c r="R169" i="16"/>
  <c r="Q169" i="16"/>
  <c r="P169" i="16"/>
  <c r="L169" i="16"/>
  <c r="J169" i="16"/>
  <c r="H169" i="16"/>
  <c r="F169" i="16"/>
  <c r="N169" i="16" s="1"/>
  <c r="E169" i="16"/>
  <c r="D169" i="16"/>
  <c r="U168" i="16"/>
  <c r="T168" i="16"/>
  <c r="N168" i="16"/>
  <c r="O168" i="16" s="1"/>
  <c r="M168" i="16"/>
  <c r="K168" i="16"/>
  <c r="I168" i="16"/>
  <c r="G168" i="16"/>
  <c r="U167" i="16"/>
  <c r="T167" i="16"/>
  <c r="N167" i="16"/>
  <c r="O167" i="16" s="1"/>
  <c r="M167" i="16"/>
  <c r="K167" i="16"/>
  <c r="I167" i="16"/>
  <c r="G167" i="16"/>
  <c r="U166" i="16"/>
  <c r="T166" i="16"/>
  <c r="O166" i="16"/>
  <c r="N166" i="16"/>
  <c r="M166" i="16"/>
  <c r="K166" i="16"/>
  <c r="I166" i="16"/>
  <c r="G166" i="16"/>
  <c r="U165" i="16"/>
  <c r="T165" i="16"/>
  <c r="N165" i="16"/>
  <c r="O165" i="16" s="1"/>
  <c r="M165" i="16"/>
  <c r="K165" i="16"/>
  <c r="I165" i="16"/>
  <c r="G165" i="16"/>
  <c r="U164" i="16"/>
  <c r="T164" i="16"/>
  <c r="O164" i="16"/>
  <c r="N164" i="16"/>
  <c r="M164" i="16"/>
  <c r="K164" i="16"/>
  <c r="I164" i="16"/>
  <c r="G164" i="16"/>
  <c r="T163" i="16"/>
  <c r="S163" i="16"/>
  <c r="R163" i="16"/>
  <c r="Q163" i="16"/>
  <c r="P163" i="16"/>
  <c r="U163" i="16" s="1"/>
  <c r="L163" i="16"/>
  <c r="J163" i="16"/>
  <c r="K163" i="16" s="1"/>
  <c r="H163" i="16"/>
  <c r="F163" i="16"/>
  <c r="N163" i="16" s="1"/>
  <c r="E163" i="16"/>
  <c r="D163" i="16"/>
  <c r="U162" i="16"/>
  <c r="T162" i="16"/>
  <c r="O162" i="16"/>
  <c r="N162" i="16"/>
  <c r="M162" i="16"/>
  <c r="K162" i="16"/>
  <c r="I162" i="16"/>
  <c r="G162" i="16"/>
  <c r="U161" i="16"/>
  <c r="T161" i="16"/>
  <c r="O161" i="16"/>
  <c r="N161" i="16"/>
  <c r="M161" i="16"/>
  <c r="K161" i="16"/>
  <c r="I161" i="16"/>
  <c r="G161" i="16"/>
  <c r="U160" i="16"/>
  <c r="T160" i="16"/>
  <c r="O160" i="16"/>
  <c r="N160" i="16"/>
  <c r="M160" i="16"/>
  <c r="K160" i="16"/>
  <c r="I160" i="16"/>
  <c r="G160" i="16"/>
  <c r="U159" i="16"/>
  <c r="T159" i="16"/>
  <c r="O159" i="16"/>
  <c r="N159" i="16"/>
  <c r="M159" i="16"/>
  <c r="K159" i="16"/>
  <c r="I159" i="16"/>
  <c r="G159" i="16"/>
  <c r="U158" i="16"/>
  <c r="T158" i="16"/>
  <c r="N158" i="16"/>
  <c r="O158" i="16" s="1"/>
  <c r="M158" i="16"/>
  <c r="K158" i="16"/>
  <c r="I158" i="16"/>
  <c r="G158" i="16"/>
  <c r="S157" i="16"/>
  <c r="R157" i="16"/>
  <c r="Q157" i="16"/>
  <c r="T157" i="16" s="1"/>
  <c r="P157" i="16"/>
  <c r="N157" i="16"/>
  <c r="L157" i="16"/>
  <c r="J157" i="16"/>
  <c r="K157" i="16" s="1"/>
  <c r="H157" i="16"/>
  <c r="I157" i="16" s="1"/>
  <c r="F157" i="16"/>
  <c r="E157" i="16"/>
  <c r="D157" i="16"/>
  <c r="U156" i="16"/>
  <c r="T156" i="16"/>
  <c r="O156" i="16"/>
  <c r="N156" i="16"/>
  <c r="M156" i="16"/>
  <c r="K156" i="16"/>
  <c r="I156" i="16"/>
  <c r="G156" i="16"/>
  <c r="U155" i="16"/>
  <c r="T155" i="16"/>
  <c r="N155" i="16"/>
  <c r="O155" i="16" s="1"/>
  <c r="M155" i="16"/>
  <c r="K155" i="16"/>
  <c r="I155" i="16"/>
  <c r="G155" i="16"/>
  <c r="U154" i="16"/>
  <c r="T154" i="16"/>
  <c r="O154" i="16"/>
  <c r="N154" i="16"/>
  <c r="M154" i="16"/>
  <c r="K154" i="16"/>
  <c r="I154" i="16"/>
  <c r="G154" i="16"/>
  <c r="U153" i="16"/>
  <c r="T153" i="16"/>
  <c r="N153" i="16"/>
  <c r="O153" i="16" s="1"/>
  <c r="M153" i="16"/>
  <c r="K153" i="16"/>
  <c r="I153" i="16"/>
  <c r="G153" i="16"/>
  <c r="U152" i="16"/>
  <c r="T152" i="16"/>
  <c r="N152" i="16"/>
  <c r="O152" i="16" s="1"/>
  <c r="M152" i="16"/>
  <c r="K152" i="16"/>
  <c r="I152" i="16"/>
  <c r="G152" i="16"/>
  <c r="U151" i="16"/>
  <c r="T151" i="16"/>
  <c r="O151" i="16"/>
  <c r="N151" i="16"/>
  <c r="M151" i="16"/>
  <c r="K151" i="16"/>
  <c r="I151" i="16"/>
  <c r="G151" i="16"/>
  <c r="S150" i="16"/>
  <c r="R150" i="16"/>
  <c r="Q150" i="16"/>
  <c r="P150" i="16"/>
  <c r="L150" i="16"/>
  <c r="J150" i="16"/>
  <c r="H150" i="16"/>
  <c r="F150" i="16"/>
  <c r="N150" i="16" s="1"/>
  <c r="E150" i="16"/>
  <c r="D150" i="16"/>
  <c r="U149" i="16"/>
  <c r="T149" i="16"/>
  <c r="N149" i="16"/>
  <c r="O149" i="16" s="1"/>
  <c r="M149" i="16"/>
  <c r="K149" i="16"/>
  <c r="I149" i="16"/>
  <c r="G149" i="16"/>
  <c r="U148" i="16"/>
  <c r="T148" i="16"/>
  <c r="O148" i="16"/>
  <c r="N148" i="16"/>
  <c r="M148" i="16"/>
  <c r="K148" i="16"/>
  <c r="I148" i="16"/>
  <c r="G148" i="16"/>
  <c r="U147" i="16"/>
  <c r="T147" i="16"/>
  <c r="O147" i="16"/>
  <c r="N147" i="16"/>
  <c r="M147" i="16"/>
  <c r="K147" i="16"/>
  <c r="I147" i="16"/>
  <c r="G147" i="16"/>
  <c r="U146" i="16"/>
  <c r="T146" i="16"/>
  <c r="N146" i="16"/>
  <c r="O146" i="16" s="1"/>
  <c r="M146" i="16"/>
  <c r="K146" i="16"/>
  <c r="I146" i="16"/>
  <c r="G146" i="16"/>
  <c r="U145" i="16"/>
  <c r="T145" i="16"/>
  <c r="N145" i="16"/>
  <c r="O145" i="16" s="1"/>
  <c r="M145" i="16"/>
  <c r="K145" i="16"/>
  <c r="I145" i="16"/>
  <c r="G145" i="16"/>
  <c r="T144" i="16"/>
  <c r="S144" i="16"/>
  <c r="R144" i="16"/>
  <c r="Q144" i="16"/>
  <c r="P144" i="16"/>
  <c r="L144" i="16"/>
  <c r="J144" i="16"/>
  <c r="H144" i="16"/>
  <c r="U144" i="16" s="1"/>
  <c r="F144" i="16"/>
  <c r="N144" i="16" s="1"/>
  <c r="E144" i="16"/>
  <c r="D144" i="16"/>
  <c r="U143" i="16"/>
  <c r="T143" i="16"/>
  <c r="N143" i="16"/>
  <c r="O143" i="16" s="1"/>
  <c r="M143" i="16"/>
  <c r="K143" i="16"/>
  <c r="I143" i="16"/>
  <c r="G143" i="16"/>
  <c r="U142" i="16"/>
  <c r="T142" i="16"/>
  <c r="N142" i="16"/>
  <c r="O142" i="16" s="1"/>
  <c r="M142" i="16"/>
  <c r="K142" i="16"/>
  <c r="I142" i="16"/>
  <c r="G142" i="16"/>
  <c r="U141" i="16"/>
  <c r="T141" i="16"/>
  <c r="N141" i="16"/>
  <c r="O141" i="16" s="1"/>
  <c r="M141" i="16"/>
  <c r="K141" i="16"/>
  <c r="I141" i="16"/>
  <c r="G141" i="16"/>
  <c r="U140" i="16"/>
  <c r="T140" i="16"/>
  <c r="N140" i="16"/>
  <c r="O140" i="16" s="1"/>
  <c r="M140" i="16"/>
  <c r="K140" i="16"/>
  <c r="I140" i="16"/>
  <c r="G140" i="16"/>
  <c r="U139" i="16"/>
  <c r="T139" i="16"/>
  <c r="N139" i="16"/>
  <c r="O139" i="16" s="1"/>
  <c r="M139" i="16"/>
  <c r="K139" i="16"/>
  <c r="I139" i="16"/>
  <c r="G139" i="16"/>
  <c r="U138" i="16"/>
  <c r="T138" i="16"/>
  <c r="O138" i="16"/>
  <c r="N138" i="16"/>
  <c r="M138" i="16"/>
  <c r="K138" i="16"/>
  <c r="I138" i="16"/>
  <c r="G138" i="16"/>
  <c r="S137" i="16"/>
  <c r="R137" i="16"/>
  <c r="Q137" i="16"/>
  <c r="T137" i="16" s="1"/>
  <c r="P137" i="16"/>
  <c r="U137" i="16" s="1"/>
  <c r="L137" i="16"/>
  <c r="J137" i="16"/>
  <c r="H137" i="16"/>
  <c r="F137" i="16"/>
  <c r="E137" i="16"/>
  <c r="D137" i="16"/>
  <c r="I137" i="16" s="1"/>
  <c r="U136" i="16"/>
  <c r="T136" i="16"/>
  <c r="O136" i="16"/>
  <c r="N136" i="16"/>
  <c r="M136" i="16"/>
  <c r="K136" i="16"/>
  <c r="I136" i="16"/>
  <c r="G136" i="16"/>
  <c r="U135" i="16"/>
  <c r="T135" i="16"/>
  <c r="O135" i="16"/>
  <c r="N135" i="16"/>
  <c r="M135" i="16"/>
  <c r="K135" i="16"/>
  <c r="I135" i="16"/>
  <c r="G135" i="16"/>
  <c r="U134" i="16"/>
  <c r="T134" i="16"/>
  <c r="N134" i="16"/>
  <c r="O134" i="16" s="1"/>
  <c r="M134" i="16"/>
  <c r="K134" i="16"/>
  <c r="I134" i="16"/>
  <c r="G134" i="16"/>
  <c r="U133" i="16"/>
  <c r="T133" i="16"/>
  <c r="N133" i="16"/>
  <c r="O133" i="16" s="1"/>
  <c r="M133" i="16"/>
  <c r="K133" i="16"/>
  <c r="I133" i="16"/>
  <c r="G133" i="16"/>
  <c r="S132" i="16"/>
  <c r="R132" i="16"/>
  <c r="Q132" i="16"/>
  <c r="P132" i="16"/>
  <c r="U132" i="16" s="1"/>
  <c r="L132" i="16"/>
  <c r="J132" i="16"/>
  <c r="H132" i="16"/>
  <c r="F132" i="16"/>
  <c r="N132" i="16" s="1"/>
  <c r="E132" i="16"/>
  <c r="M132" i="16" s="1"/>
  <c r="D132" i="16"/>
  <c r="I132" i="16" s="1"/>
  <c r="U131" i="16"/>
  <c r="T131" i="16"/>
  <c r="O131" i="16"/>
  <c r="N131" i="16"/>
  <c r="M131" i="16"/>
  <c r="K131" i="16"/>
  <c r="I131" i="16"/>
  <c r="G131" i="16"/>
  <c r="U130" i="16"/>
  <c r="T130" i="16"/>
  <c r="O130" i="16"/>
  <c r="N130" i="16"/>
  <c r="M130" i="16"/>
  <c r="K130" i="16"/>
  <c r="I130" i="16"/>
  <c r="G130" i="16"/>
  <c r="U129" i="16"/>
  <c r="T129" i="16"/>
  <c r="N129" i="16"/>
  <c r="O129" i="16" s="1"/>
  <c r="M129" i="16"/>
  <c r="K129" i="16"/>
  <c r="I129" i="16"/>
  <c r="G129" i="16"/>
  <c r="U128" i="16"/>
  <c r="T128" i="16"/>
  <c r="O128" i="16"/>
  <c r="N128" i="16"/>
  <c r="M128" i="16"/>
  <c r="K128" i="16"/>
  <c r="I128" i="16"/>
  <c r="G128" i="16"/>
  <c r="U127" i="16"/>
  <c r="T127" i="16"/>
  <c r="N127" i="16"/>
  <c r="O127" i="16" s="1"/>
  <c r="M127" i="16"/>
  <c r="K127" i="16"/>
  <c r="I127" i="16"/>
  <c r="G127" i="16"/>
  <c r="S126" i="16"/>
  <c r="R126" i="16"/>
  <c r="Q126" i="16"/>
  <c r="P126" i="16"/>
  <c r="L126" i="16"/>
  <c r="J126" i="16"/>
  <c r="H126" i="16"/>
  <c r="N126" i="16" s="1"/>
  <c r="F126" i="16"/>
  <c r="E126" i="16"/>
  <c r="M126" i="16" s="1"/>
  <c r="D126" i="16"/>
  <c r="U125" i="16"/>
  <c r="T125" i="16"/>
  <c r="O125" i="16"/>
  <c r="N125" i="16"/>
  <c r="M125" i="16"/>
  <c r="K125" i="16"/>
  <c r="I125" i="16"/>
  <c r="G125" i="16"/>
  <c r="U124" i="16"/>
  <c r="T124" i="16"/>
  <c r="N124" i="16"/>
  <c r="O124" i="16" s="1"/>
  <c r="M124" i="16"/>
  <c r="K124" i="16"/>
  <c r="I124" i="16"/>
  <c r="G124" i="16"/>
  <c r="U123" i="16"/>
  <c r="T123" i="16"/>
  <c r="N123" i="16"/>
  <c r="O123" i="16" s="1"/>
  <c r="M123" i="16"/>
  <c r="K123" i="16"/>
  <c r="I123" i="16"/>
  <c r="G123" i="16"/>
  <c r="U122" i="16"/>
  <c r="T122" i="16"/>
  <c r="N122" i="16"/>
  <c r="O122" i="16" s="1"/>
  <c r="M122" i="16"/>
  <c r="K122" i="16"/>
  <c r="I122" i="16"/>
  <c r="G122" i="16"/>
  <c r="S121" i="16"/>
  <c r="T121" i="16" s="1"/>
  <c r="R121" i="16"/>
  <c r="Q121" i="16"/>
  <c r="P121" i="16"/>
  <c r="L121" i="16"/>
  <c r="J121" i="16"/>
  <c r="H121" i="16"/>
  <c r="I121" i="16" s="1"/>
  <c r="F121" i="16"/>
  <c r="G121" i="16" s="1"/>
  <c r="E121" i="16"/>
  <c r="D121" i="16"/>
  <c r="U120" i="16"/>
  <c r="T120" i="16"/>
  <c r="O120" i="16"/>
  <c r="N120" i="16"/>
  <c r="M120" i="16"/>
  <c r="K120" i="16"/>
  <c r="I120" i="16"/>
  <c r="G120" i="16"/>
  <c r="U119" i="16"/>
  <c r="T119" i="16"/>
  <c r="O119" i="16"/>
  <c r="N119" i="16"/>
  <c r="M119" i="16"/>
  <c r="K119" i="16"/>
  <c r="I119" i="16"/>
  <c r="G119" i="16"/>
  <c r="U118" i="16"/>
  <c r="T118" i="16"/>
  <c r="O118" i="16"/>
  <c r="N118" i="16"/>
  <c r="M118" i="16"/>
  <c r="K118" i="16"/>
  <c r="I118" i="16"/>
  <c r="G118" i="16"/>
  <c r="U117" i="16"/>
  <c r="T117" i="16"/>
  <c r="O117" i="16"/>
  <c r="N117" i="16"/>
  <c r="M117" i="16"/>
  <c r="K117" i="16"/>
  <c r="I117" i="16"/>
  <c r="G117" i="16"/>
  <c r="U116" i="16"/>
  <c r="T116" i="16"/>
  <c r="O116" i="16"/>
  <c r="N116" i="16"/>
  <c r="M116" i="16"/>
  <c r="K116" i="16"/>
  <c r="I116" i="16"/>
  <c r="G116" i="16"/>
  <c r="U115" i="16"/>
  <c r="T115" i="16"/>
  <c r="O115" i="16"/>
  <c r="N115" i="16"/>
  <c r="M115" i="16"/>
  <c r="K115" i="16"/>
  <c r="I115" i="16"/>
  <c r="G115" i="16"/>
  <c r="U114" i="16"/>
  <c r="T114" i="16"/>
  <c r="O114" i="16"/>
  <c r="N114" i="16"/>
  <c r="M114" i="16"/>
  <c r="K114" i="16"/>
  <c r="I114" i="16"/>
  <c r="G114" i="16"/>
  <c r="U113" i="16"/>
  <c r="T113" i="16"/>
  <c r="O113" i="16"/>
  <c r="N113" i="16"/>
  <c r="M113" i="16"/>
  <c r="K113" i="16"/>
  <c r="I113" i="16"/>
  <c r="G113" i="16"/>
  <c r="S112" i="16"/>
  <c r="R112" i="16"/>
  <c r="Q112" i="16"/>
  <c r="T112" i="16" s="1"/>
  <c r="P112" i="16"/>
  <c r="L112" i="16"/>
  <c r="J112" i="16"/>
  <c r="H112" i="16"/>
  <c r="N112" i="16" s="1"/>
  <c r="O112" i="16" s="1"/>
  <c r="F112" i="16"/>
  <c r="E112" i="16"/>
  <c r="D112" i="16"/>
  <c r="U111" i="16"/>
  <c r="T111" i="16"/>
  <c r="O111" i="16"/>
  <c r="N111" i="16"/>
  <c r="M111" i="16"/>
  <c r="K111" i="16"/>
  <c r="I111" i="16"/>
  <c r="G111" i="16"/>
  <c r="U110" i="16"/>
  <c r="T110" i="16"/>
  <c r="N110" i="16"/>
  <c r="O110" i="16" s="1"/>
  <c r="M110" i="16"/>
  <c r="K110" i="16"/>
  <c r="I110" i="16"/>
  <c r="G110" i="16"/>
  <c r="U109" i="16"/>
  <c r="T109" i="16"/>
  <c r="O109" i="16"/>
  <c r="N109" i="16"/>
  <c r="M109" i="16"/>
  <c r="K109" i="16"/>
  <c r="I109" i="16"/>
  <c r="G109" i="16"/>
  <c r="U108" i="16"/>
  <c r="T108" i="16"/>
  <c r="N108" i="16"/>
  <c r="O108" i="16" s="1"/>
  <c r="M108" i="16"/>
  <c r="K108" i="16"/>
  <c r="I108" i="16"/>
  <c r="G108" i="16"/>
  <c r="U107" i="16"/>
  <c r="T107" i="16"/>
  <c r="O107" i="16"/>
  <c r="N107" i="16"/>
  <c r="M107" i="16"/>
  <c r="K107" i="16"/>
  <c r="I107" i="16"/>
  <c r="G107" i="16"/>
  <c r="S106" i="16"/>
  <c r="R106" i="16"/>
  <c r="Q106" i="16"/>
  <c r="T106" i="16" s="1"/>
  <c r="P106" i="16"/>
  <c r="N106" i="16"/>
  <c r="L106" i="16"/>
  <c r="J106" i="16"/>
  <c r="H106" i="16"/>
  <c r="I106" i="16" s="1"/>
  <c r="F106" i="16"/>
  <c r="E106" i="16"/>
  <c r="D106" i="16"/>
  <c r="U105" i="16"/>
  <c r="T105" i="16"/>
  <c r="N105" i="16"/>
  <c r="O105" i="16" s="1"/>
  <c r="M105" i="16"/>
  <c r="K105" i="16"/>
  <c r="I105" i="16"/>
  <c r="G105" i="16"/>
  <c r="S102" i="16"/>
  <c r="R102" i="16"/>
  <c r="Q102" i="16"/>
  <c r="T102" i="16" s="1"/>
  <c r="P102" i="16"/>
  <c r="U102" i="16" s="1"/>
  <c r="L102" i="16"/>
  <c r="J102" i="16"/>
  <c r="H102" i="16"/>
  <c r="F102" i="16"/>
  <c r="N102" i="16" s="1"/>
  <c r="E102" i="16"/>
  <c r="K102" i="16" s="1"/>
  <c r="D102" i="16"/>
  <c r="G102" i="16" s="1"/>
  <c r="S101" i="16"/>
  <c r="R101" i="16"/>
  <c r="Q101" i="16"/>
  <c r="T101" i="16" s="1"/>
  <c r="P101" i="16"/>
  <c r="L101" i="16"/>
  <c r="J101" i="16"/>
  <c r="I101" i="16"/>
  <c r="H101" i="16"/>
  <c r="U101" i="16" s="1"/>
  <c r="F101" i="16"/>
  <c r="E101" i="16"/>
  <c r="D101" i="16"/>
  <c r="G101" i="16" s="1"/>
  <c r="U100" i="16"/>
  <c r="T100" i="16"/>
  <c r="O100" i="16"/>
  <c r="N100" i="16"/>
  <c r="M100" i="16"/>
  <c r="K100" i="16"/>
  <c r="I100" i="16"/>
  <c r="G100" i="16"/>
  <c r="U99" i="16"/>
  <c r="T99" i="16"/>
  <c r="O99" i="16"/>
  <c r="N99" i="16"/>
  <c r="M99" i="16"/>
  <c r="K99" i="16"/>
  <c r="I99" i="16"/>
  <c r="G99" i="16"/>
  <c r="U98" i="16"/>
  <c r="T98" i="16"/>
  <c r="O98" i="16"/>
  <c r="N98" i="16"/>
  <c r="M98" i="16"/>
  <c r="K98" i="16"/>
  <c r="I98" i="16"/>
  <c r="G98" i="16"/>
  <c r="U97" i="16"/>
  <c r="T97" i="16"/>
  <c r="O97" i="16"/>
  <c r="N97" i="16"/>
  <c r="M97" i="16"/>
  <c r="K97" i="16"/>
  <c r="I97" i="16"/>
  <c r="G97" i="16"/>
  <c r="S96" i="16"/>
  <c r="R96" i="16"/>
  <c r="Q96" i="16"/>
  <c r="P96" i="16"/>
  <c r="L96" i="16"/>
  <c r="J96" i="16"/>
  <c r="H96" i="16"/>
  <c r="U96" i="16" s="1"/>
  <c r="F96" i="16"/>
  <c r="E96" i="16"/>
  <c r="D96" i="16"/>
  <c r="U95" i="16"/>
  <c r="T95" i="16"/>
  <c r="N95" i="16"/>
  <c r="O95" i="16" s="1"/>
  <c r="M95" i="16"/>
  <c r="K95" i="16"/>
  <c r="I95" i="16"/>
  <c r="G95" i="16"/>
  <c r="U94" i="16"/>
  <c r="T94" i="16"/>
  <c r="O94" i="16"/>
  <c r="N94" i="16"/>
  <c r="M94" i="16"/>
  <c r="K94" i="16"/>
  <c r="I94" i="16"/>
  <c r="G94" i="16"/>
  <c r="U93" i="16"/>
  <c r="T93" i="16"/>
  <c r="O93" i="16"/>
  <c r="N93" i="16"/>
  <c r="M93" i="16"/>
  <c r="K93" i="16"/>
  <c r="I93" i="16"/>
  <c r="G93" i="16"/>
  <c r="U92" i="16"/>
  <c r="T92" i="16"/>
  <c r="N92" i="16"/>
  <c r="O92" i="16" s="1"/>
  <c r="M92" i="16"/>
  <c r="K92" i="16"/>
  <c r="I92" i="16"/>
  <c r="G92" i="16"/>
  <c r="S91" i="16"/>
  <c r="R91" i="16"/>
  <c r="Q91" i="16"/>
  <c r="T91" i="16" s="1"/>
  <c r="P91" i="16"/>
  <c r="U91" i="16" s="1"/>
  <c r="L91" i="16"/>
  <c r="J91" i="16"/>
  <c r="I91" i="16"/>
  <c r="H91" i="16"/>
  <c r="F91" i="16"/>
  <c r="E91" i="16"/>
  <c r="D91" i="16"/>
  <c r="U90" i="16"/>
  <c r="T90" i="16"/>
  <c r="O90" i="16"/>
  <c r="N90" i="16"/>
  <c r="M90" i="16"/>
  <c r="K90" i="16"/>
  <c r="I90" i="16"/>
  <c r="G90" i="16"/>
  <c r="U89" i="16"/>
  <c r="T89" i="16"/>
  <c r="O89" i="16"/>
  <c r="N89" i="16"/>
  <c r="M89" i="16"/>
  <c r="K89" i="16"/>
  <c r="I89" i="16"/>
  <c r="G89" i="16"/>
  <c r="U88" i="16"/>
  <c r="T88" i="16"/>
  <c r="O88" i="16"/>
  <c r="N88" i="16"/>
  <c r="M88" i="16"/>
  <c r="K88" i="16"/>
  <c r="I88" i="16"/>
  <c r="G88" i="16"/>
  <c r="S85" i="16"/>
  <c r="R85" i="16"/>
  <c r="Q85" i="16"/>
  <c r="P85" i="16"/>
  <c r="U85" i="16" s="1"/>
  <c r="L85" i="16"/>
  <c r="J85" i="16"/>
  <c r="H85" i="16"/>
  <c r="G85" i="16"/>
  <c r="F85" i="16"/>
  <c r="N85" i="16" s="1"/>
  <c r="E85" i="16"/>
  <c r="D85" i="16"/>
  <c r="S84" i="16"/>
  <c r="R84" i="16"/>
  <c r="Q84" i="16"/>
  <c r="T84" i="16" s="1"/>
  <c r="P84" i="16"/>
  <c r="U84" i="16" s="1"/>
  <c r="L84" i="16"/>
  <c r="J84" i="16"/>
  <c r="H84" i="16"/>
  <c r="F84" i="16"/>
  <c r="N84" i="16" s="1"/>
  <c r="E84" i="16"/>
  <c r="D84" i="16"/>
  <c r="U83" i="16"/>
  <c r="T83" i="16"/>
  <c r="O83" i="16"/>
  <c r="N83" i="16"/>
  <c r="M83" i="16"/>
  <c r="K83" i="16"/>
  <c r="I83" i="16"/>
  <c r="G83" i="16"/>
  <c r="U82" i="16"/>
  <c r="T82" i="16"/>
  <c r="O82" i="16"/>
  <c r="N82" i="16"/>
  <c r="M82" i="16"/>
  <c r="K82" i="16"/>
  <c r="I82" i="16"/>
  <c r="G82" i="16"/>
  <c r="U81" i="16"/>
  <c r="T81" i="16"/>
  <c r="O81" i="16"/>
  <c r="N81" i="16"/>
  <c r="M81" i="16"/>
  <c r="K81" i="16"/>
  <c r="I81" i="16"/>
  <c r="G81" i="16"/>
  <c r="U80" i="16"/>
  <c r="T80" i="16"/>
  <c r="O80" i="16"/>
  <c r="N80" i="16"/>
  <c r="M80" i="16"/>
  <c r="K80" i="16"/>
  <c r="I80" i="16"/>
  <c r="G80" i="16"/>
  <c r="U79" i="16"/>
  <c r="T79" i="16"/>
  <c r="O79" i="16"/>
  <c r="N79" i="16"/>
  <c r="M79" i="16"/>
  <c r="K79" i="16"/>
  <c r="I79" i="16"/>
  <c r="G79" i="16"/>
  <c r="S78" i="16"/>
  <c r="T78" i="16" s="1"/>
  <c r="R78" i="16"/>
  <c r="Q78" i="16"/>
  <c r="P78" i="16"/>
  <c r="L78" i="16"/>
  <c r="J78" i="16"/>
  <c r="H78" i="16"/>
  <c r="U78" i="16" s="1"/>
  <c r="F78" i="16"/>
  <c r="N78" i="16" s="1"/>
  <c r="E78" i="16"/>
  <c r="M78" i="16" s="1"/>
  <c r="D78" i="16"/>
  <c r="U77" i="16"/>
  <c r="T77" i="16"/>
  <c r="O77" i="16"/>
  <c r="N77" i="16"/>
  <c r="M77" i="16"/>
  <c r="K77" i="16"/>
  <c r="I77" i="16"/>
  <c r="G77" i="16"/>
  <c r="U76" i="16"/>
  <c r="T76" i="16"/>
  <c r="O76" i="16"/>
  <c r="N76" i="16"/>
  <c r="M76" i="16"/>
  <c r="K76" i="16"/>
  <c r="I76" i="16"/>
  <c r="G76" i="16"/>
  <c r="U75" i="16"/>
  <c r="T75" i="16"/>
  <c r="O75" i="16"/>
  <c r="N75" i="16"/>
  <c r="M75" i="16"/>
  <c r="K75" i="16"/>
  <c r="I75" i="16"/>
  <c r="G75" i="16"/>
  <c r="U74" i="16"/>
  <c r="T74" i="16"/>
  <c r="N74" i="16"/>
  <c r="O74" i="16" s="1"/>
  <c r="M74" i="16"/>
  <c r="K74" i="16"/>
  <c r="I74" i="16"/>
  <c r="G74" i="16"/>
  <c r="U73" i="16"/>
  <c r="T73" i="16"/>
  <c r="N73" i="16"/>
  <c r="O73" i="16" s="1"/>
  <c r="M73" i="16"/>
  <c r="K73" i="16"/>
  <c r="I73" i="16"/>
  <c r="G73" i="16"/>
  <c r="U72" i="16"/>
  <c r="T72" i="16"/>
  <c r="N72" i="16"/>
  <c r="O72" i="16" s="1"/>
  <c r="M72" i="16"/>
  <c r="K72" i="16"/>
  <c r="I72" i="16"/>
  <c r="G72" i="16"/>
  <c r="U71" i="16"/>
  <c r="T71" i="16"/>
  <c r="O71" i="16"/>
  <c r="N71" i="16"/>
  <c r="M71" i="16"/>
  <c r="K71" i="16"/>
  <c r="I71" i="16"/>
  <c r="G71" i="16"/>
  <c r="S70" i="16"/>
  <c r="R70" i="16"/>
  <c r="Q70" i="16"/>
  <c r="T70" i="16" s="1"/>
  <c r="P70" i="16"/>
  <c r="U70" i="16" s="1"/>
  <c r="M70" i="16"/>
  <c r="L70" i="16"/>
  <c r="J70" i="16"/>
  <c r="H70" i="16"/>
  <c r="F70" i="16"/>
  <c r="E70" i="16"/>
  <c r="K70" i="16" s="1"/>
  <c r="D70" i="16"/>
  <c r="I70" i="16" s="1"/>
  <c r="U69" i="16"/>
  <c r="T69" i="16"/>
  <c r="N69" i="16"/>
  <c r="O69" i="16" s="1"/>
  <c r="M69" i="16"/>
  <c r="K69" i="16"/>
  <c r="I69" i="16"/>
  <c r="G69" i="16"/>
  <c r="U68" i="16"/>
  <c r="T68" i="16"/>
  <c r="O68" i="16"/>
  <c r="N68" i="16"/>
  <c r="M68" i="16"/>
  <c r="K68" i="16"/>
  <c r="I68" i="16"/>
  <c r="G68" i="16"/>
  <c r="U67" i="16"/>
  <c r="T67" i="16"/>
  <c r="N67" i="16"/>
  <c r="O67" i="16" s="1"/>
  <c r="M67" i="16"/>
  <c r="K67" i="16"/>
  <c r="I67" i="16"/>
  <c r="G67" i="16"/>
  <c r="U66" i="16"/>
  <c r="T66" i="16"/>
  <c r="O66" i="16"/>
  <c r="N66" i="16"/>
  <c r="M66" i="16"/>
  <c r="K66" i="16"/>
  <c r="I66" i="16"/>
  <c r="G66" i="16"/>
  <c r="U65" i="16"/>
  <c r="T65" i="16"/>
  <c r="O65" i="16"/>
  <c r="N65" i="16"/>
  <c r="M65" i="16"/>
  <c r="K65" i="16"/>
  <c r="I65" i="16"/>
  <c r="G65" i="16"/>
  <c r="U64" i="16"/>
  <c r="T64" i="16"/>
  <c r="O64" i="16"/>
  <c r="N64" i="16"/>
  <c r="M64" i="16"/>
  <c r="K64" i="16"/>
  <c r="I64" i="16"/>
  <c r="G64" i="16"/>
  <c r="S63" i="16"/>
  <c r="R63" i="16"/>
  <c r="Q63" i="16"/>
  <c r="T63" i="16" s="1"/>
  <c r="P63" i="16"/>
  <c r="U63" i="16" s="1"/>
  <c r="L63" i="16"/>
  <c r="K63" i="16"/>
  <c r="J63" i="16"/>
  <c r="I63" i="16"/>
  <c r="H63" i="16"/>
  <c r="F63" i="16"/>
  <c r="E63" i="16"/>
  <c r="M63" i="16" s="1"/>
  <c r="D63" i="16"/>
  <c r="G63" i="16" s="1"/>
  <c r="U62" i="16"/>
  <c r="T62" i="16"/>
  <c r="O62" i="16"/>
  <c r="N62" i="16"/>
  <c r="M62" i="16"/>
  <c r="K62" i="16"/>
  <c r="I62" i="16"/>
  <c r="G62" i="16"/>
  <c r="U61" i="16"/>
  <c r="T61" i="16"/>
  <c r="O61" i="16"/>
  <c r="N61" i="16"/>
  <c r="M61" i="16"/>
  <c r="K61" i="16"/>
  <c r="I61" i="16"/>
  <c r="G61" i="16"/>
  <c r="U60" i="16"/>
  <c r="T60" i="16"/>
  <c r="O60" i="16"/>
  <c r="N60" i="16"/>
  <c r="M60" i="16"/>
  <c r="K60" i="16"/>
  <c r="I60" i="16"/>
  <c r="G60" i="16"/>
  <c r="U59" i="16"/>
  <c r="T59" i="16"/>
  <c r="O59" i="16"/>
  <c r="N59" i="16"/>
  <c r="M59" i="16"/>
  <c r="K59" i="16"/>
  <c r="I59" i="16"/>
  <c r="G59" i="16"/>
  <c r="U58" i="16"/>
  <c r="S58" i="16"/>
  <c r="R58" i="16"/>
  <c r="Q58" i="16"/>
  <c r="T58" i="16" s="1"/>
  <c r="P58" i="16"/>
  <c r="L58" i="16"/>
  <c r="J58" i="16"/>
  <c r="H58" i="16"/>
  <c r="I58" i="16" s="1"/>
  <c r="F58" i="16"/>
  <c r="E58" i="16"/>
  <c r="M58" i="16" s="1"/>
  <c r="D58" i="16"/>
  <c r="U57" i="16"/>
  <c r="T57" i="16"/>
  <c r="N57" i="16"/>
  <c r="O57" i="16" s="1"/>
  <c r="M57" i="16"/>
  <c r="K57" i="16"/>
  <c r="I57" i="16"/>
  <c r="G57" i="16"/>
  <c r="S54" i="16"/>
  <c r="R54" i="16"/>
  <c r="Q54" i="16"/>
  <c r="P54" i="16"/>
  <c r="U54" i="16" s="1"/>
  <c r="L54" i="16"/>
  <c r="K54" i="16"/>
  <c r="J54" i="16"/>
  <c r="H54" i="16"/>
  <c r="F54" i="16"/>
  <c r="N54" i="16" s="1"/>
  <c r="E54" i="16"/>
  <c r="D54" i="16"/>
  <c r="I54" i="16" s="1"/>
  <c r="S53" i="16"/>
  <c r="R53" i="16"/>
  <c r="Q53" i="16"/>
  <c r="P53" i="16"/>
  <c r="L53" i="16"/>
  <c r="J53" i="16"/>
  <c r="I53" i="16"/>
  <c r="H53" i="16"/>
  <c r="U53" i="16" s="1"/>
  <c r="F53" i="16"/>
  <c r="G53" i="16" s="1"/>
  <c r="E53" i="16"/>
  <c r="K53" i="16" s="1"/>
  <c r="D53" i="16"/>
  <c r="U52" i="16"/>
  <c r="T52" i="16"/>
  <c r="O52" i="16"/>
  <c r="N52" i="16"/>
  <c r="M52" i="16"/>
  <c r="K52" i="16"/>
  <c r="I52" i="16"/>
  <c r="G52" i="16"/>
  <c r="U51" i="16"/>
  <c r="T51" i="16"/>
  <c r="N51" i="16"/>
  <c r="O51" i="16" s="1"/>
  <c r="M51" i="16"/>
  <c r="K51" i="16"/>
  <c r="I51" i="16"/>
  <c r="G51" i="16"/>
  <c r="U50" i="16"/>
  <c r="T50" i="16"/>
  <c r="N50" i="16"/>
  <c r="O50" i="16" s="1"/>
  <c r="M50" i="16"/>
  <c r="K50" i="16"/>
  <c r="I50" i="16"/>
  <c r="G50" i="16"/>
  <c r="U49" i="16"/>
  <c r="T49" i="16"/>
  <c r="O49" i="16"/>
  <c r="N49" i="16"/>
  <c r="M49" i="16"/>
  <c r="K49" i="16"/>
  <c r="I49" i="16"/>
  <c r="G49" i="16"/>
  <c r="U48" i="16"/>
  <c r="T48" i="16"/>
  <c r="O48" i="16"/>
  <c r="N48" i="16"/>
  <c r="M48" i="16"/>
  <c r="K48" i="16"/>
  <c r="I48" i="16"/>
  <c r="G48" i="16"/>
  <c r="S47" i="16"/>
  <c r="R47" i="16"/>
  <c r="Q47" i="16"/>
  <c r="T47" i="16" s="1"/>
  <c r="P47" i="16"/>
  <c r="U47" i="16" s="1"/>
  <c r="L47" i="16"/>
  <c r="K47" i="16"/>
  <c r="J47" i="16"/>
  <c r="H47" i="16"/>
  <c r="F47" i="16"/>
  <c r="N47" i="16" s="1"/>
  <c r="E47" i="16"/>
  <c r="D47" i="16"/>
  <c r="G47" i="16" s="1"/>
  <c r="U46" i="16"/>
  <c r="T46" i="16"/>
  <c r="N46" i="16"/>
  <c r="O46" i="16" s="1"/>
  <c r="M46" i="16"/>
  <c r="K46" i="16"/>
  <c r="I46" i="16"/>
  <c r="G46" i="16"/>
  <c r="U45" i="16"/>
  <c r="T45" i="16"/>
  <c r="O45" i="16"/>
  <c r="N45" i="16"/>
  <c r="M45" i="16"/>
  <c r="K45" i="16"/>
  <c r="I45" i="16"/>
  <c r="G45" i="16"/>
  <c r="U44" i="16"/>
  <c r="T44" i="16"/>
  <c r="O44" i="16"/>
  <c r="N44" i="16"/>
  <c r="M44" i="16"/>
  <c r="K44" i="16"/>
  <c r="I44" i="16"/>
  <c r="G44" i="16"/>
  <c r="U43" i="16"/>
  <c r="T43" i="16"/>
  <c r="N43" i="16"/>
  <c r="O43" i="16" s="1"/>
  <c r="M43" i="16"/>
  <c r="K43" i="16"/>
  <c r="I43" i="16"/>
  <c r="G43" i="16"/>
  <c r="U42" i="16"/>
  <c r="T42" i="16"/>
  <c r="O42" i="16"/>
  <c r="N42" i="16"/>
  <c r="M42" i="16"/>
  <c r="K42" i="16"/>
  <c r="I42" i="16"/>
  <c r="G42" i="16"/>
  <c r="U41" i="16"/>
  <c r="T41" i="16"/>
  <c r="O41" i="16"/>
  <c r="N41" i="16"/>
  <c r="M41" i="16"/>
  <c r="K41" i="16"/>
  <c r="I41" i="16"/>
  <c r="G41" i="16"/>
  <c r="S40" i="16"/>
  <c r="R40" i="16"/>
  <c r="Q40" i="16"/>
  <c r="P40" i="16"/>
  <c r="U40" i="16" s="1"/>
  <c r="L40" i="16"/>
  <c r="J40" i="16"/>
  <c r="H40" i="16"/>
  <c r="G40" i="16"/>
  <c r="F40" i="16"/>
  <c r="N40" i="16" s="1"/>
  <c r="E40" i="16"/>
  <c r="M40" i="16" s="1"/>
  <c r="D40" i="16"/>
  <c r="I40" i="16" s="1"/>
  <c r="U39" i="16"/>
  <c r="T39" i="16"/>
  <c r="O39" i="16"/>
  <c r="N39" i="16"/>
  <c r="M39" i="16"/>
  <c r="K39" i="16"/>
  <c r="I39" i="16"/>
  <c r="G39" i="16"/>
  <c r="U38" i="16"/>
  <c r="T38" i="16"/>
  <c r="O38" i="16"/>
  <c r="N38" i="16"/>
  <c r="M38" i="16"/>
  <c r="K38" i="16"/>
  <c r="I38" i="16"/>
  <c r="G38" i="16"/>
  <c r="U37" i="16"/>
  <c r="T37" i="16"/>
  <c r="N37" i="16"/>
  <c r="O37" i="16" s="1"/>
  <c r="M37" i="16"/>
  <c r="K37" i="16"/>
  <c r="I37" i="16"/>
  <c r="G37" i="16"/>
  <c r="U36" i="16"/>
  <c r="T36" i="16"/>
  <c r="O36" i="16"/>
  <c r="N36" i="16"/>
  <c r="M36" i="16"/>
  <c r="K36" i="16"/>
  <c r="I36" i="16"/>
  <c r="G36" i="16"/>
  <c r="S35" i="16"/>
  <c r="R35" i="16"/>
  <c r="Q35" i="16"/>
  <c r="P35" i="16"/>
  <c r="U35" i="16" s="1"/>
  <c r="L35" i="16"/>
  <c r="K35" i="16"/>
  <c r="J35" i="16"/>
  <c r="H35" i="16"/>
  <c r="F35" i="16"/>
  <c r="N35" i="16" s="1"/>
  <c r="E35" i="16"/>
  <c r="D35" i="16"/>
  <c r="I35" i="16" s="1"/>
  <c r="U34" i="16"/>
  <c r="T34" i="16"/>
  <c r="O34" i="16"/>
  <c r="N34" i="16"/>
  <c r="M34" i="16"/>
  <c r="K34" i="16"/>
  <c r="I34" i="16"/>
  <c r="G34" i="16"/>
  <c r="U33" i="16"/>
  <c r="T33" i="16"/>
  <c r="O33" i="16"/>
  <c r="N33" i="16"/>
  <c r="M33" i="16"/>
  <c r="K33" i="16"/>
  <c r="I33" i="16"/>
  <c r="G33" i="16"/>
  <c r="U32" i="16"/>
  <c r="T32" i="16"/>
  <c r="O32" i="16"/>
  <c r="N32" i="16"/>
  <c r="M32" i="16"/>
  <c r="K32" i="16"/>
  <c r="I32" i="16"/>
  <c r="G32" i="16"/>
  <c r="U31" i="16"/>
  <c r="T31" i="16"/>
  <c r="O31" i="16"/>
  <c r="N31" i="16"/>
  <c r="M31" i="16"/>
  <c r="K31" i="16"/>
  <c r="I31" i="16"/>
  <c r="G31" i="16"/>
  <c r="U30" i="16"/>
  <c r="T30" i="16"/>
  <c r="O30" i="16"/>
  <c r="N30" i="16"/>
  <c r="M30" i="16"/>
  <c r="K30" i="16"/>
  <c r="I30" i="16"/>
  <c r="G30" i="16"/>
  <c r="U29" i="16"/>
  <c r="T29" i="16"/>
  <c r="O29" i="16"/>
  <c r="N29" i="16"/>
  <c r="M29" i="16"/>
  <c r="K29" i="16"/>
  <c r="I29" i="16"/>
  <c r="G29" i="16"/>
  <c r="U28" i="16"/>
  <c r="T28" i="16"/>
  <c r="O28" i="16"/>
  <c r="N28" i="16"/>
  <c r="M28" i="16"/>
  <c r="K28" i="16"/>
  <c r="I28" i="16"/>
  <c r="G28" i="16"/>
  <c r="U27" i="16"/>
  <c r="S27" i="16"/>
  <c r="R27" i="16"/>
  <c r="Q27" i="16"/>
  <c r="T27" i="16" s="1"/>
  <c r="P27" i="16"/>
  <c r="L27" i="16"/>
  <c r="J27" i="16"/>
  <c r="H27" i="16"/>
  <c r="F27" i="16"/>
  <c r="E27" i="16"/>
  <c r="K27" i="16" s="1"/>
  <c r="D27" i="16"/>
  <c r="U26" i="16"/>
  <c r="T26" i="16"/>
  <c r="O26" i="16"/>
  <c r="N26" i="16"/>
  <c r="M26" i="16"/>
  <c r="K26" i="16"/>
  <c r="I26" i="16"/>
  <c r="G26" i="16"/>
  <c r="U25" i="16"/>
  <c r="T25" i="16"/>
  <c r="O25" i="16"/>
  <c r="N25" i="16"/>
  <c r="M25" i="16"/>
  <c r="K25" i="16"/>
  <c r="I25" i="16"/>
  <c r="G25" i="16"/>
  <c r="U24" i="16"/>
  <c r="T24" i="16"/>
  <c r="N24" i="16"/>
  <c r="O24" i="16" s="1"/>
  <c r="M24" i="16"/>
  <c r="K24" i="16"/>
  <c r="I24" i="16"/>
  <c r="G24" i="16"/>
  <c r="U23" i="16"/>
  <c r="T23" i="16"/>
  <c r="O23" i="16"/>
  <c r="N23" i="16"/>
  <c r="M23" i="16"/>
  <c r="K23" i="16"/>
  <c r="I23" i="16"/>
  <c r="G23" i="16"/>
  <c r="U22" i="16"/>
  <c r="T22" i="16"/>
  <c r="O22" i="16"/>
  <c r="N22" i="16"/>
  <c r="M22" i="16"/>
  <c r="K22" i="16"/>
  <c r="I22" i="16"/>
  <c r="G22" i="16"/>
  <c r="U21" i="16"/>
  <c r="T21" i="16"/>
  <c r="O21" i="16"/>
  <c r="N21" i="16"/>
  <c r="M21" i="16"/>
  <c r="K21" i="16"/>
  <c r="I21" i="16"/>
  <c r="G21" i="16"/>
  <c r="U20" i="16"/>
  <c r="T20" i="16"/>
  <c r="O20" i="16"/>
  <c r="N20" i="16"/>
  <c r="M20" i="16"/>
  <c r="K20" i="16"/>
  <c r="I20" i="16"/>
  <c r="G20" i="16"/>
  <c r="S19" i="16"/>
  <c r="R19" i="16"/>
  <c r="Q19" i="16"/>
  <c r="T19" i="16" s="1"/>
  <c r="P19" i="16"/>
  <c r="L19" i="16"/>
  <c r="J19" i="16"/>
  <c r="K19" i="16" s="1"/>
  <c r="H19" i="16"/>
  <c r="I19" i="16" s="1"/>
  <c r="F19" i="16"/>
  <c r="E19" i="16"/>
  <c r="D19" i="16"/>
  <c r="G19" i="16" s="1"/>
  <c r="U18" i="16"/>
  <c r="T18" i="16"/>
  <c r="N18" i="16"/>
  <c r="O18" i="16" s="1"/>
  <c r="M18" i="16"/>
  <c r="K18" i="16"/>
  <c r="I18" i="16"/>
  <c r="G18" i="16"/>
  <c r="U17" i="16"/>
  <c r="T17" i="16"/>
  <c r="O17" i="16"/>
  <c r="N17" i="16"/>
  <c r="M17" i="16"/>
  <c r="K17" i="16"/>
  <c r="I17" i="16"/>
  <c r="G17" i="16"/>
  <c r="U16" i="16"/>
  <c r="T16" i="16"/>
  <c r="N16" i="16"/>
  <c r="O16" i="16" s="1"/>
  <c r="M16" i="16"/>
  <c r="K16" i="16"/>
  <c r="I16" i="16"/>
  <c r="G16" i="16"/>
  <c r="U15" i="16"/>
  <c r="T15" i="16"/>
  <c r="O15" i="16"/>
  <c r="N15" i="16"/>
  <c r="M15" i="16"/>
  <c r="K15" i="16"/>
  <c r="I15" i="16"/>
  <c r="G15" i="16"/>
  <c r="U14" i="16"/>
  <c r="T14" i="16"/>
  <c r="N14" i="16"/>
  <c r="O14" i="16" s="1"/>
  <c r="M14" i="16"/>
  <c r="K14" i="16"/>
  <c r="I14" i="16"/>
  <c r="G14" i="16"/>
  <c r="U13" i="16"/>
  <c r="T13" i="16"/>
  <c r="O13" i="16"/>
  <c r="N13" i="16"/>
  <c r="M13" i="16"/>
  <c r="K13" i="16"/>
  <c r="I13" i="16"/>
  <c r="G13" i="16"/>
  <c r="U12" i="16"/>
  <c r="T12" i="16"/>
  <c r="O12" i="16"/>
  <c r="N12" i="16"/>
  <c r="M12" i="16"/>
  <c r="K12" i="16"/>
  <c r="I12" i="16"/>
  <c r="G12" i="16"/>
  <c r="U11" i="16"/>
  <c r="T11" i="16"/>
  <c r="N11" i="16"/>
  <c r="O11" i="16" s="1"/>
  <c r="M11" i="16"/>
  <c r="K11" i="16"/>
  <c r="I11" i="16"/>
  <c r="G11" i="16"/>
  <c r="S10" i="16"/>
  <c r="R10" i="16"/>
  <c r="Q10" i="16"/>
  <c r="T10" i="16" s="1"/>
  <c r="P10" i="16"/>
  <c r="U10" i="16" s="1"/>
  <c r="L10" i="16"/>
  <c r="J10" i="16"/>
  <c r="H10" i="16"/>
  <c r="F10" i="16"/>
  <c r="N10" i="16" s="1"/>
  <c r="E10" i="16"/>
  <c r="D10" i="16"/>
  <c r="U9" i="16"/>
  <c r="T9" i="16"/>
  <c r="O9" i="16"/>
  <c r="N9" i="16"/>
  <c r="M9" i="16"/>
  <c r="K9" i="16"/>
  <c r="I9" i="16"/>
  <c r="G9" i="16"/>
  <c r="U8" i="16"/>
  <c r="T8" i="16"/>
  <c r="O8" i="16"/>
  <c r="N8" i="16"/>
  <c r="M8" i="16"/>
  <c r="K8" i="16"/>
  <c r="I8" i="16"/>
  <c r="G8" i="16"/>
  <c r="T339" i="15"/>
  <c r="S339" i="15"/>
  <c r="R339" i="15"/>
  <c r="Q339" i="15"/>
  <c r="P339" i="15"/>
  <c r="U339" i="15" s="1"/>
  <c r="L339" i="15"/>
  <c r="J339" i="15"/>
  <c r="H339" i="15"/>
  <c r="F339" i="15"/>
  <c r="E339" i="15"/>
  <c r="D339" i="15"/>
  <c r="S338" i="15"/>
  <c r="R338" i="15"/>
  <c r="Q338" i="15"/>
  <c r="T338" i="15" s="1"/>
  <c r="P338" i="15"/>
  <c r="U338" i="15" s="1"/>
  <c r="L338" i="15"/>
  <c r="J338" i="15"/>
  <c r="H338" i="15"/>
  <c r="F338" i="15"/>
  <c r="E338" i="15"/>
  <c r="M338" i="15" s="1"/>
  <c r="D338" i="15"/>
  <c r="S337" i="15"/>
  <c r="R337" i="15"/>
  <c r="Q337" i="15"/>
  <c r="T337" i="15" s="1"/>
  <c r="P337" i="15"/>
  <c r="L337" i="15"/>
  <c r="J337" i="15"/>
  <c r="H337" i="15"/>
  <c r="F337" i="15"/>
  <c r="E337" i="15"/>
  <c r="D337" i="15"/>
  <c r="U336" i="15"/>
  <c r="T336" i="15"/>
  <c r="O336" i="15"/>
  <c r="N336" i="15"/>
  <c r="M336" i="15"/>
  <c r="K336" i="15"/>
  <c r="I336" i="15"/>
  <c r="G336" i="15"/>
  <c r="U335" i="15"/>
  <c r="T335" i="15"/>
  <c r="N335" i="15"/>
  <c r="O335" i="15" s="1"/>
  <c r="M335" i="15"/>
  <c r="K335" i="15"/>
  <c r="I335" i="15"/>
  <c r="G335" i="15"/>
  <c r="U334" i="15"/>
  <c r="T334" i="15"/>
  <c r="N334" i="15"/>
  <c r="O334" i="15" s="1"/>
  <c r="M334" i="15"/>
  <c r="K334" i="15"/>
  <c r="I334" i="15"/>
  <c r="G334" i="15"/>
  <c r="U333" i="15"/>
  <c r="T333" i="15"/>
  <c r="N333" i="15"/>
  <c r="O333" i="15" s="1"/>
  <c r="M333" i="15"/>
  <c r="K333" i="15"/>
  <c r="I333" i="15"/>
  <c r="G333" i="15"/>
  <c r="S332" i="15"/>
  <c r="T332" i="15" s="1"/>
  <c r="R332" i="15"/>
  <c r="Q332" i="15"/>
  <c r="P332" i="15"/>
  <c r="L332" i="15"/>
  <c r="K332" i="15"/>
  <c r="J332" i="15"/>
  <c r="H332" i="15"/>
  <c r="U332" i="15" s="1"/>
  <c r="F332" i="15"/>
  <c r="E332" i="15"/>
  <c r="M332" i="15" s="1"/>
  <c r="D332" i="15"/>
  <c r="U331" i="15"/>
  <c r="T331" i="15"/>
  <c r="N331" i="15"/>
  <c r="O331" i="15" s="1"/>
  <c r="M331" i="15"/>
  <c r="K331" i="15"/>
  <c r="I331" i="15"/>
  <c r="G331" i="15"/>
  <c r="U330" i="15"/>
  <c r="T330" i="15"/>
  <c r="N330" i="15"/>
  <c r="O330" i="15" s="1"/>
  <c r="M330" i="15"/>
  <c r="K330" i="15"/>
  <c r="I330" i="15"/>
  <c r="G330" i="15"/>
  <c r="U329" i="15"/>
  <c r="T329" i="15"/>
  <c r="N329" i="15"/>
  <c r="O329" i="15" s="1"/>
  <c r="M329" i="15"/>
  <c r="K329" i="15"/>
  <c r="I329" i="15"/>
  <c r="G329" i="15"/>
  <c r="U328" i="15"/>
  <c r="T328" i="15"/>
  <c r="N328" i="15"/>
  <c r="O328" i="15" s="1"/>
  <c r="M328" i="15"/>
  <c r="K328" i="15"/>
  <c r="I328" i="15"/>
  <c r="G328" i="15"/>
  <c r="U327" i="15"/>
  <c r="T327" i="15"/>
  <c r="N327" i="15"/>
  <c r="O327" i="15" s="1"/>
  <c r="M327" i="15"/>
  <c r="K327" i="15"/>
  <c r="I327" i="15"/>
  <c r="G327" i="15"/>
  <c r="U326" i="15"/>
  <c r="T326" i="15"/>
  <c r="N326" i="15"/>
  <c r="O326" i="15" s="1"/>
  <c r="M326" i="15"/>
  <c r="K326" i="15"/>
  <c r="I326" i="15"/>
  <c r="G326" i="15"/>
  <c r="U325" i="15"/>
  <c r="T325" i="15"/>
  <c r="N325" i="15"/>
  <c r="O325" i="15" s="1"/>
  <c r="M325" i="15"/>
  <c r="K325" i="15"/>
  <c r="I325" i="15"/>
  <c r="G325" i="15"/>
  <c r="U324" i="15"/>
  <c r="T324" i="15"/>
  <c r="N324" i="15"/>
  <c r="O324" i="15" s="1"/>
  <c r="M324" i="15"/>
  <c r="K324" i="15"/>
  <c r="I324" i="15"/>
  <c r="G324" i="15"/>
  <c r="S323" i="15"/>
  <c r="R323" i="15"/>
  <c r="Q323" i="15"/>
  <c r="T323" i="15" s="1"/>
  <c r="P323" i="15"/>
  <c r="U323" i="15" s="1"/>
  <c r="L323" i="15"/>
  <c r="J323" i="15"/>
  <c r="H323" i="15"/>
  <c r="F323" i="15"/>
  <c r="E323" i="15"/>
  <c r="K323" i="15" s="1"/>
  <c r="D323" i="15"/>
  <c r="U322" i="15"/>
  <c r="T322" i="15"/>
  <c r="N322" i="15"/>
  <c r="O322" i="15" s="1"/>
  <c r="M322" i="15"/>
  <c r="K322" i="15"/>
  <c r="I322" i="15"/>
  <c r="G322" i="15"/>
  <c r="U321" i="15"/>
  <c r="T321" i="15"/>
  <c r="N321" i="15"/>
  <c r="O321" i="15" s="1"/>
  <c r="M321" i="15"/>
  <c r="K321" i="15"/>
  <c r="I321" i="15"/>
  <c r="G321" i="15"/>
  <c r="U320" i="15"/>
  <c r="T320" i="15"/>
  <c r="N320" i="15"/>
  <c r="O320" i="15" s="1"/>
  <c r="M320" i="15"/>
  <c r="K320" i="15"/>
  <c r="I320" i="15"/>
  <c r="G320" i="15"/>
  <c r="U319" i="15"/>
  <c r="T319" i="15"/>
  <c r="N319" i="15"/>
  <c r="O319" i="15" s="1"/>
  <c r="M319" i="15"/>
  <c r="K319" i="15"/>
  <c r="I319" i="15"/>
  <c r="G319" i="15"/>
  <c r="U318" i="15"/>
  <c r="T318" i="15"/>
  <c r="N318" i="15"/>
  <c r="O318" i="15" s="1"/>
  <c r="M318" i="15"/>
  <c r="K318" i="15"/>
  <c r="I318" i="15"/>
  <c r="G318" i="15"/>
  <c r="S317" i="15"/>
  <c r="R317" i="15"/>
  <c r="Q317" i="15"/>
  <c r="T317" i="15" s="1"/>
  <c r="P317" i="15"/>
  <c r="U317" i="15" s="1"/>
  <c r="L317" i="15"/>
  <c r="J317" i="15"/>
  <c r="I317" i="15"/>
  <c r="H317" i="15"/>
  <c r="F317" i="15"/>
  <c r="E317" i="15"/>
  <c r="M317" i="15" s="1"/>
  <c r="D317" i="15"/>
  <c r="U316" i="15"/>
  <c r="T316" i="15"/>
  <c r="O316" i="15"/>
  <c r="N316" i="15"/>
  <c r="M316" i="15"/>
  <c r="K316" i="15"/>
  <c r="I316" i="15"/>
  <c r="G316" i="15"/>
  <c r="U315" i="15"/>
  <c r="T315" i="15"/>
  <c r="O315" i="15"/>
  <c r="N315" i="15"/>
  <c r="M315" i="15"/>
  <c r="K315" i="15"/>
  <c r="I315" i="15"/>
  <c r="G315" i="15"/>
  <c r="U314" i="15"/>
  <c r="T314" i="15"/>
  <c r="O314" i="15"/>
  <c r="N314" i="15"/>
  <c r="M314" i="15"/>
  <c r="K314" i="15"/>
  <c r="I314" i="15"/>
  <c r="G314" i="15"/>
  <c r="U313" i="15"/>
  <c r="T313" i="15"/>
  <c r="O313" i="15"/>
  <c r="N313" i="15"/>
  <c r="M313" i="15"/>
  <c r="K313" i="15"/>
  <c r="I313" i="15"/>
  <c r="G313" i="15"/>
  <c r="U312" i="15"/>
  <c r="T312" i="15"/>
  <c r="O312" i="15"/>
  <c r="N312" i="15"/>
  <c r="M312" i="15"/>
  <c r="K312" i="15"/>
  <c r="I312" i="15"/>
  <c r="G312" i="15"/>
  <c r="U311" i="15"/>
  <c r="T311" i="15"/>
  <c r="O311" i="15"/>
  <c r="N311" i="15"/>
  <c r="M311" i="15"/>
  <c r="K311" i="15"/>
  <c r="I311" i="15"/>
  <c r="G311" i="15"/>
  <c r="S310" i="15"/>
  <c r="R310" i="15"/>
  <c r="Q310" i="15"/>
  <c r="P310" i="15"/>
  <c r="L310" i="15"/>
  <c r="J310" i="15"/>
  <c r="H310" i="15"/>
  <c r="F310" i="15"/>
  <c r="E310" i="15"/>
  <c r="K310" i="15" s="1"/>
  <c r="D310" i="15"/>
  <c r="U309" i="15"/>
  <c r="T309" i="15"/>
  <c r="N309" i="15"/>
  <c r="O309" i="15" s="1"/>
  <c r="M309" i="15"/>
  <c r="K309" i="15"/>
  <c r="I309" i="15"/>
  <c r="G309" i="15"/>
  <c r="U308" i="15"/>
  <c r="T308" i="15"/>
  <c r="N308" i="15"/>
  <c r="O308" i="15" s="1"/>
  <c r="M308" i="15"/>
  <c r="K308" i="15"/>
  <c r="I308" i="15"/>
  <c r="G308" i="15"/>
  <c r="U307" i="15"/>
  <c r="T307" i="15"/>
  <c r="N307" i="15"/>
  <c r="O307" i="15" s="1"/>
  <c r="M307" i="15"/>
  <c r="K307" i="15"/>
  <c r="I307" i="15"/>
  <c r="G307" i="15"/>
  <c r="U306" i="15"/>
  <c r="T306" i="15"/>
  <c r="N306" i="15"/>
  <c r="O306" i="15" s="1"/>
  <c r="M306" i="15"/>
  <c r="K306" i="15"/>
  <c r="I306" i="15"/>
  <c r="G306" i="15"/>
  <c r="U305" i="15"/>
  <c r="T305" i="15"/>
  <c r="N305" i="15"/>
  <c r="O305" i="15" s="1"/>
  <c r="M305" i="15"/>
  <c r="K305" i="15"/>
  <c r="I305" i="15"/>
  <c r="G305" i="15"/>
  <c r="U304" i="15"/>
  <c r="T304" i="15"/>
  <c r="N304" i="15"/>
  <c r="O304" i="15" s="1"/>
  <c r="M304" i="15"/>
  <c r="K304" i="15"/>
  <c r="I304" i="15"/>
  <c r="G304" i="15"/>
  <c r="S303" i="15"/>
  <c r="R303" i="15"/>
  <c r="Q303" i="15"/>
  <c r="P303" i="15"/>
  <c r="U303" i="15" s="1"/>
  <c r="L303" i="15"/>
  <c r="J303" i="15"/>
  <c r="H303" i="15"/>
  <c r="F303" i="15"/>
  <c r="E303" i="15"/>
  <c r="D303" i="15"/>
  <c r="I303" i="15" s="1"/>
  <c r="U302" i="15"/>
  <c r="T302" i="15"/>
  <c r="N302" i="15"/>
  <c r="O302" i="15" s="1"/>
  <c r="M302" i="15"/>
  <c r="K302" i="15"/>
  <c r="I302" i="15"/>
  <c r="G302" i="15"/>
  <c r="T299" i="15"/>
  <c r="S299" i="15"/>
  <c r="R299" i="15"/>
  <c r="Q299" i="15"/>
  <c r="P299" i="15"/>
  <c r="L299" i="15"/>
  <c r="J299" i="15"/>
  <c r="H299" i="15"/>
  <c r="U299" i="15" s="1"/>
  <c r="F299" i="15"/>
  <c r="E299" i="15"/>
  <c r="D299" i="15"/>
  <c r="S298" i="15"/>
  <c r="R298" i="15"/>
  <c r="Q298" i="15"/>
  <c r="P298" i="15"/>
  <c r="U298" i="15" s="1"/>
  <c r="N298" i="15"/>
  <c r="L298" i="15"/>
  <c r="J298" i="15"/>
  <c r="H298" i="15"/>
  <c r="F298" i="15"/>
  <c r="E298" i="15"/>
  <c r="D298" i="15"/>
  <c r="U297" i="15"/>
  <c r="T297" i="15"/>
  <c r="O297" i="15"/>
  <c r="N297" i="15"/>
  <c r="M297" i="15"/>
  <c r="K297" i="15"/>
  <c r="I297" i="15"/>
  <c r="G297" i="15"/>
  <c r="U296" i="15"/>
  <c r="T296" i="15"/>
  <c r="O296" i="15"/>
  <c r="N296" i="15"/>
  <c r="M296" i="15"/>
  <c r="K296" i="15"/>
  <c r="I296" i="15"/>
  <c r="G296" i="15"/>
  <c r="U295" i="15"/>
  <c r="T295" i="15"/>
  <c r="O295" i="15"/>
  <c r="N295" i="15"/>
  <c r="M295" i="15"/>
  <c r="K295" i="15"/>
  <c r="I295" i="15"/>
  <c r="G295" i="15"/>
  <c r="U294" i="15"/>
  <c r="T294" i="15"/>
  <c r="O294" i="15"/>
  <c r="N294" i="15"/>
  <c r="M294" i="15"/>
  <c r="K294" i="15"/>
  <c r="I294" i="15"/>
  <c r="G294" i="15"/>
  <c r="U293" i="15"/>
  <c r="T293" i="15"/>
  <c r="O293" i="15"/>
  <c r="N293" i="15"/>
  <c r="M293" i="15"/>
  <c r="K293" i="15"/>
  <c r="I293" i="15"/>
  <c r="G293" i="15"/>
  <c r="S292" i="15"/>
  <c r="R292" i="15"/>
  <c r="Q292" i="15"/>
  <c r="T292" i="15" s="1"/>
  <c r="P292" i="15"/>
  <c r="L292" i="15"/>
  <c r="J292" i="15"/>
  <c r="H292" i="15"/>
  <c r="I292" i="15" s="1"/>
  <c r="F292" i="15"/>
  <c r="E292" i="15"/>
  <c r="D292" i="15"/>
  <c r="U291" i="15"/>
  <c r="T291" i="15"/>
  <c r="O291" i="15"/>
  <c r="N291" i="15"/>
  <c r="M291" i="15"/>
  <c r="K291" i="15"/>
  <c r="I291" i="15"/>
  <c r="G291" i="15"/>
  <c r="U290" i="15"/>
  <c r="T290" i="15"/>
  <c r="N290" i="15"/>
  <c r="O290" i="15" s="1"/>
  <c r="M290" i="15"/>
  <c r="K290" i="15"/>
  <c r="I290" i="15"/>
  <c r="G290" i="15"/>
  <c r="U289" i="15"/>
  <c r="T289" i="15"/>
  <c r="N289" i="15"/>
  <c r="O289" i="15" s="1"/>
  <c r="M289" i="15"/>
  <c r="K289" i="15"/>
  <c r="I289" i="15"/>
  <c r="G289" i="15"/>
  <c r="U288" i="15"/>
  <c r="T288" i="15"/>
  <c r="N288" i="15"/>
  <c r="O288" i="15" s="1"/>
  <c r="M288" i="15"/>
  <c r="K288" i="15"/>
  <c r="I288" i="15"/>
  <c r="G288" i="15"/>
  <c r="U287" i="15"/>
  <c r="T287" i="15"/>
  <c r="N287" i="15"/>
  <c r="O287" i="15" s="1"/>
  <c r="M287" i="15"/>
  <c r="K287" i="15"/>
  <c r="I287" i="15"/>
  <c r="G287" i="15"/>
  <c r="U286" i="15"/>
  <c r="T286" i="15"/>
  <c r="N286" i="15"/>
  <c r="O286" i="15" s="1"/>
  <c r="M286" i="15"/>
  <c r="K286" i="15"/>
  <c r="I286" i="15"/>
  <c r="G286" i="15"/>
  <c r="S285" i="15"/>
  <c r="R285" i="15"/>
  <c r="Q285" i="15"/>
  <c r="P285" i="15"/>
  <c r="U285" i="15" s="1"/>
  <c r="L285" i="15"/>
  <c r="J285" i="15"/>
  <c r="H285" i="15"/>
  <c r="F285" i="15"/>
  <c r="N285" i="15" s="1"/>
  <c r="E285" i="15"/>
  <c r="D285" i="15"/>
  <c r="I285" i="15" s="1"/>
  <c r="U284" i="15"/>
  <c r="T284" i="15"/>
  <c r="O284" i="15"/>
  <c r="N284" i="15"/>
  <c r="M284" i="15"/>
  <c r="K284" i="15"/>
  <c r="I284" i="15"/>
  <c r="G284" i="15"/>
  <c r="U283" i="15"/>
  <c r="T283" i="15"/>
  <c r="N283" i="15"/>
  <c r="O283" i="15" s="1"/>
  <c r="M283" i="15"/>
  <c r="K283" i="15"/>
  <c r="I283" i="15"/>
  <c r="G283" i="15"/>
  <c r="U282" i="15"/>
  <c r="T282" i="15"/>
  <c r="N282" i="15"/>
  <c r="O282" i="15" s="1"/>
  <c r="M282" i="15"/>
  <c r="K282" i="15"/>
  <c r="I282" i="15"/>
  <c r="G282" i="15"/>
  <c r="U281" i="15"/>
  <c r="T281" i="15"/>
  <c r="N281" i="15"/>
  <c r="O281" i="15" s="1"/>
  <c r="M281" i="15"/>
  <c r="K281" i="15"/>
  <c r="I281" i="15"/>
  <c r="G281" i="15"/>
  <c r="U280" i="15"/>
  <c r="T280" i="15"/>
  <c r="N280" i="15"/>
  <c r="O280" i="15" s="1"/>
  <c r="M280" i="15"/>
  <c r="K280" i="15"/>
  <c r="I280" i="15"/>
  <c r="G280" i="15"/>
  <c r="U279" i="15"/>
  <c r="T279" i="15"/>
  <c r="N279" i="15"/>
  <c r="O279" i="15" s="1"/>
  <c r="M279" i="15"/>
  <c r="K279" i="15"/>
  <c r="I279" i="15"/>
  <c r="G279" i="15"/>
  <c r="U278" i="15"/>
  <c r="T278" i="15"/>
  <c r="N278" i="15"/>
  <c r="O278" i="15" s="1"/>
  <c r="M278" i="15"/>
  <c r="K278" i="15"/>
  <c r="I278" i="15"/>
  <c r="G278" i="15"/>
  <c r="U277" i="15"/>
  <c r="T277" i="15"/>
  <c r="N277" i="15"/>
  <c r="O277" i="15" s="1"/>
  <c r="M277" i="15"/>
  <c r="K277" i="15"/>
  <c r="I277" i="15"/>
  <c r="G277" i="15"/>
  <c r="U276" i="15"/>
  <c r="T276" i="15"/>
  <c r="N276" i="15"/>
  <c r="O276" i="15" s="1"/>
  <c r="M276" i="15"/>
  <c r="K276" i="15"/>
  <c r="I276" i="15"/>
  <c r="G276" i="15"/>
  <c r="S275" i="15"/>
  <c r="R275" i="15"/>
  <c r="Q275" i="15"/>
  <c r="T275" i="15" s="1"/>
  <c r="P275" i="15"/>
  <c r="U275" i="15" s="1"/>
  <c r="L275" i="15"/>
  <c r="J275" i="15"/>
  <c r="H275" i="15"/>
  <c r="F275" i="15"/>
  <c r="E275" i="15"/>
  <c r="D275" i="15"/>
  <c r="U274" i="15"/>
  <c r="T274" i="15"/>
  <c r="O274" i="15"/>
  <c r="N274" i="15"/>
  <c r="M274" i="15"/>
  <c r="K274" i="15"/>
  <c r="I274" i="15"/>
  <c r="G274" i="15"/>
  <c r="U273" i="15"/>
  <c r="T273" i="15"/>
  <c r="N273" i="15"/>
  <c r="O273" i="15" s="1"/>
  <c r="M273" i="15"/>
  <c r="K273" i="15"/>
  <c r="I273" i="15"/>
  <c r="G273" i="15"/>
  <c r="U272" i="15"/>
  <c r="T272" i="15"/>
  <c r="N272" i="15"/>
  <c r="O272" i="15" s="1"/>
  <c r="M272" i="15"/>
  <c r="K272" i="15"/>
  <c r="I272" i="15"/>
  <c r="G272" i="15"/>
  <c r="U271" i="15"/>
  <c r="T271" i="15"/>
  <c r="N271" i="15"/>
  <c r="O271" i="15" s="1"/>
  <c r="M271" i="15"/>
  <c r="K271" i="15"/>
  <c r="I271" i="15"/>
  <c r="G271" i="15"/>
  <c r="U270" i="15"/>
  <c r="T270" i="15"/>
  <c r="N270" i="15"/>
  <c r="O270" i="15" s="1"/>
  <c r="M270" i="15"/>
  <c r="K270" i="15"/>
  <c r="I270" i="15"/>
  <c r="G270" i="15"/>
  <c r="U269" i="15"/>
  <c r="T269" i="15"/>
  <c r="N269" i="15"/>
  <c r="O269" i="15" s="1"/>
  <c r="M269" i="15"/>
  <c r="K269" i="15"/>
  <c r="I269" i="15"/>
  <c r="G269" i="15"/>
  <c r="U268" i="15"/>
  <c r="T268" i="15"/>
  <c r="N268" i="15"/>
  <c r="O268" i="15" s="1"/>
  <c r="M268" i="15"/>
  <c r="K268" i="15"/>
  <c r="I268" i="15"/>
  <c r="G268" i="15"/>
  <c r="S267" i="15"/>
  <c r="R267" i="15"/>
  <c r="Q267" i="15"/>
  <c r="P267" i="15"/>
  <c r="L267" i="15"/>
  <c r="J267" i="15"/>
  <c r="H267" i="15"/>
  <c r="G267" i="15"/>
  <c r="F267" i="15"/>
  <c r="N267" i="15" s="1"/>
  <c r="O267" i="15" s="1"/>
  <c r="E267" i="15"/>
  <c r="D267" i="15"/>
  <c r="U266" i="15"/>
  <c r="T266" i="15"/>
  <c r="O266" i="15"/>
  <c r="N266" i="15"/>
  <c r="M266" i="15"/>
  <c r="K266" i="15"/>
  <c r="I266" i="15"/>
  <c r="G266" i="15"/>
  <c r="U265" i="15"/>
  <c r="T265" i="15"/>
  <c r="N265" i="15"/>
  <c r="O265" i="15" s="1"/>
  <c r="M265" i="15"/>
  <c r="K265" i="15"/>
  <c r="I265" i="15"/>
  <c r="G265" i="15"/>
  <c r="U264" i="15"/>
  <c r="T264" i="15"/>
  <c r="N264" i="15"/>
  <c r="O264" i="15" s="1"/>
  <c r="M264" i="15"/>
  <c r="K264" i="15"/>
  <c r="I264" i="15"/>
  <c r="G264" i="15"/>
  <c r="U263" i="15"/>
  <c r="T263" i="15"/>
  <c r="N263" i="15"/>
  <c r="O263" i="15" s="1"/>
  <c r="M263" i="15"/>
  <c r="K263" i="15"/>
  <c r="I263" i="15"/>
  <c r="G263" i="15"/>
  <c r="S260" i="15"/>
  <c r="R260" i="15"/>
  <c r="Q260" i="15"/>
  <c r="T260" i="15" s="1"/>
  <c r="P260" i="15"/>
  <c r="L260" i="15"/>
  <c r="J260" i="15"/>
  <c r="K260" i="15" s="1"/>
  <c r="I260" i="15"/>
  <c r="H260" i="15"/>
  <c r="F260" i="15"/>
  <c r="E260" i="15"/>
  <c r="D260" i="15"/>
  <c r="U259" i="15"/>
  <c r="S259" i="15"/>
  <c r="R259" i="15"/>
  <c r="Q259" i="15"/>
  <c r="P259" i="15"/>
  <c r="L259" i="15"/>
  <c r="J259" i="15"/>
  <c r="H259" i="15"/>
  <c r="F259" i="15"/>
  <c r="E259" i="15"/>
  <c r="M259" i="15" s="1"/>
  <c r="D259" i="15"/>
  <c r="U258" i="15"/>
  <c r="T258" i="15"/>
  <c r="O258" i="15"/>
  <c r="N258" i="15"/>
  <c r="M258" i="15"/>
  <c r="K258" i="15"/>
  <c r="I258" i="15"/>
  <c r="G258" i="15"/>
  <c r="U257" i="15"/>
  <c r="T257" i="15"/>
  <c r="N257" i="15"/>
  <c r="O257" i="15" s="1"/>
  <c r="M257" i="15"/>
  <c r="K257" i="15"/>
  <c r="I257" i="15"/>
  <c r="G257" i="15"/>
  <c r="U256" i="15"/>
  <c r="T256" i="15"/>
  <c r="N256" i="15"/>
  <c r="O256" i="15" s="1"/>
  <c r="M256" i="15"/>
  <c r="K256" i="15"/>
  <c r="I256" i="15"/>
  <c r="G256" i="15"/>
  <c r="U255" i="15"/>
  <c r="T255" i="15"/>
  <c r="N255" i="15"/>
  <c r="O255" i="15" s="1"/>
  <c r="M255" i="15"/>
  <c r="K255" i="15"/>
  <c r="I255" i="15"/>
  <c r="G255" i="15"/>
  <c r="T254" i="15"/>
  <c r="S254" i="15"/>
  <c r="R254" i="15"/>
  <c r="Q254" i="15"/>
  <c r="P254" i="15"/>
  <c r="L254" i="15"/>
  <c r="J254" i="15"/>
  <c r="H254" i="15"/>
  <c r="U254" i="15" s="1"/>
  <c r="F254" i="15"/>
  <c r="N254" i="15" s="1"/>
  <c r="E254" i="15"/>
  <c r="D254" i="15"/>
  <c r="U253" i="15"/>
  <c r="T253" i="15"/>
  <c r="O253" i="15"/>
  <c r="N253" i="15"/>
  <c r="M253" i="15"/>
  <c r="K253" i="15"/>
  <c r="I253" i="15"/>
  <c r="G253" i="15"/>
  <c r="U252" i="15"/>
  <c r="T252" i="15"/>
  <c r="O252" i="15"/>
  <c r="N252" i="15"/>
  <c r="M252" i="15"/>
  <c r="K252" i="15"/>
  <c r="I252" i="15"/>
  <c r="G252" i="15"/>
  <c r="U251" i="15"/>
  <c r="T251" i="15"/>
  <c r="N251" i="15"/>
  <c r="O251" i="15" s="1"/>
  <c r="M251" i="15"/>
  <c r="K251" i="15"/>
  <c r="I251" i="15"/>
  <c r="G251" i="15"/>
  <c r="U250" i="15"/>
  <c r="T250" i="15"/>
  <c r="N250" i="15"/>
  <c r="O250" i="15" s="1"/>
  <c r="M250" i="15"/>
  <c r="K250" i="15"/>
  <c r="I250" i="15"/>
  <c r="G250" i="15"/>
  <c r="U249" i="15"/>
  <c r="T249" i="15"/>
  <c r="N249" i="15"/>
  <c r="O249" i="15" s="1"/>
  <c r="M249" i="15"/>
  <c r="K249" i="15"/>
  <c r="I249" i="15"/>
  <c r="G249" i="15"/>
  <c r="U248" i="15"/>
  <c r="T248" i="15"/>
  <c r="N248" i="15"/>
  <c r="O248" i="15" s="1"/>
  <c r="M248" i="15"/>
  <c r="K248" i="15"/>
  <c r="I248" i="15"/>
  <c r="G248" i="15"/>
  <c r="S247" i="15"/>
  <c r="R247" i="15"/>
  <c r="Q247" i="15"/>
  <c r="P247" i="15"/>
  <c r="L247" i="15"/>
  <c r="J247" i="15"/>
  <c r="H247" i="15"/>
  <c r="I247" i="15" s="1"/>
  <c r="F247" i="15"/>
  <c r="E247" i="15"/>
  <c r="M247" i="15" s="1"/>
  <c r="D247" i="15"/>
  <c r="G247" i="15" s="1"/>
  <c r="U246" i="15"/>
  <c r="T246" i="15"/>
  <c r="N246" i="15"/>
  <c r="O246" i="15" s="1"/>
  <c r="M246" i="15"/>
  <c r="K246" i="15"/>
  <c r="I246" i="15"/>
  <c r="G246" i="15"/>
  <c r="U245" i="15"/>
  <c r="T245" i="15"/>
  <c r="N245" i="15"/>
  <c r="O245" i="15" s="1"/>
  <c r="M245" i="15"/>
  <c r="K245" i="15"/>
  <c r="I245" i="15"/>
  <c r="G245" i="15"/>
  <c r="U244" i="15"/>
  <c r="T244" i="15"/>
  <c r="N244" i="15"/>
  <c r="O244" i="15" s="1"/>
  <c r="M244" i="15"/>
  <c r="K244" i="15"/>
  <c r="I244" i="15"/>
  <c r="G244" i="15"/>
  <c r="U243" i="15"/>
  <c r="T243" i="15"/>
  <c r="N243" i="15"/>
  <c r="O243" i="15" s="1"/>
  <c r="M243" i="15"/>
  <c r="K243" i="15"/>
  <c r="I243" i="15"/>
  <c r="G243" i="15"/>
  <c r="U242" i="15"/>
  <c r="T242" i="15"/>
  <c r="N242" i="15"/>
  <c r="O242" i="15" s="1"/>
  <c r="M242" i="15"/>
  <c r="K242" i="15"/>
  <c r="I242" i="15"/>
  <c r="G242" i="15"/>
  <c r="U241" i="15"/>
  <c r="T241" i="15"/>
  <c r="O241" i="15"/>
  <c r="N241" i="15"/>
  <c r="M241" i="15"/>
  <c r="K241" i="15"/>
  <c r="I241" i="15"/>
  <c r="G241" i="15"/>
  <c r="S240" i="15"/>
  <c r="R240" i="15"/>
  <c r="Q240" i="15"/>
  <c r="P240" i="15"/>
  <c r="U240" i="15" s="1"/>
  <c r="L240" i="15"/>
  <c r="K240" i="15"/>
  <c r="J240" i="15"/>
  <c r="H240" i="15"/>
  <c r="F240" i="15"/>
  <c r="E240" i="15"/>
  <c r="D240" i="15"/>
  <c r="U239" i="15"/>
  <c r="T239" i="15"/>
  <c r="O239" i="15"/>
  <c r="N239" i="15"/>
  <c r="M239" i="15"/>
  <c r="K239" i="15"/>
  <c r="I239" i="15"/>
  <c r="G239" i="15"/>
  <c r="U238" i="15"/>
  <c r="T238" i="15"/>
  <c r="N238" i="15"/>
  <c r="O238" i="15" s="1"/>
  <c r="M238" i="15"/>
  <c r="K238" i="15"/>
  <c r="I238" i="15"/>
  <c r="G238" i="15"/>
  <c r="U237" i="15"/>
  <c r="T237" i="15"/>
  <c r="N237" i="15"/>
  <c r="O237" i="15" s="1"/>
  <c r="M237" i="15"/>
  <c r="K237" i="15"/>
  <c r="I237" i="15"/>
  <c r="G237" i="15"/>
  <c r="U236" i="15"/>
  <c r="T236" i="15"/>
  <c r="N236" i="15"/>
  <c r="O236" i="15" s="1"/>
  <c r="M236" i="15"/>
  <c r="K236" i="15"/>
  <c r="I236" i="15"/>
  <c r="G236" i="15"/>
  <c r="U235" i="15"/>
  <c r="T235" i="15"/>
  <c r="N235" i="15"/>
  <c r="O235" i="15" s="1"/>
  <c r="M235" i="15"/>
  <c r="K235" i="15"/>
  <c r="I235" i="15"/>
  <c r="G235" i="15"/>
  <c r="U234" i="15"/>
  <c r="T234" i="15"/>
  <c r="N234" i="15"/>
  <c r="O234" i="15" s="1"/>
  <c r="M234" i="15"/>
  <c r="K234" i="15"/>
  <c r="I234" i="15"/>
  <c r="G234" i="15"/>
  <c r="S231" i="15"/>
  <c r="R231" i="15"/>
  <c r="Q231" i="15"/>
  <c r="T231" i="15" s="1"/>
  <c r="P231" i="15"/>
  <c r="U231" i="15" s="1"/>
  <c r="L231" i="15"/>
  <c r="J231" i="15"/>
  <c r="H231" i="15"/>
  <c r="F231" i="15"/>
  <c r="N231" i="15" s="1"/>
  <c r="E231" i="15"/>
  <c r="M231" i="15" s="1"/>
  <c r="D231" i="15"/>
  <c r="S230" i="15"/>
  <c r="R230" i="15"/>
  <c r="Q230" i="15"/>
  <c r="T230" i="15" s="1"/>
  <c r="P230" i="15"/>
  <c r="U230" i="15" s="1"/>
  <c r="N230" i="15"/>
  <c r="L230" i="15"/>
  <c r="J230" i="15"/>
  <c r="H230" i="15"/>
  <c r="F230" i="15"/>
  <c r="E230" i="15"/>
  <c r="K230" i="15" s="1"/>
  <c r="D230" i="15"/>
  <c r="I230" i="15" s="1"/>
  <c r="U229" i="15"/>
  <c r="T229" i="15"/>
  <c r="O229" i="15"/>
  <c r="N229" i="15"/>
  <c r="M229" i="15"/>
  <c r="K229" i="15"/>
  <c r="I229" i="15"/>
  <c r="G229" i="15"/>
  <c r="U228" i="15"/>
  <c r="T228" i="15"/>
  <c r="N228" i="15"/>
  <c r="O228" i="15" s="1"/>
  <c r="M228" i="15"/>
  <c r="K228" i="15"/>
  <c r="I228" i="15"/>
  <c r="G228" i="15"/>
  <c r="U227" i="15"/>
  <c r="T227" i="15"/>
  <c r="N227" i="15"/>
  <c r="O227" i="15" s="1"/>
  <c r="M227" i="15"/>
  <c r="K227" i="15"/>
  <c r="I227" i="15"/>
  <c r="G227" i="15"/>
  <c r="U226" i="15"/>
  <c r="T226" i="15"/>
  <c r="N226" i="15"/>
  <c r="O226" i="15" s="1"/>
  <c r="M226" i="15"/>
  <c r="K226" i="15"/>
  <c r="I226" i="15"/>
  <c r="G226" i="15"/>
  <c r="U225" i="15"/>
  <c r="T225" i="15"/>
  <c r="N225" i="15"/>
  <c r="O225" i="15" s="1"/>
  <c r="M225" i="15"/>
  <c r="K225" i="15"/>
  <c r="I225" i="15"/>
  <c r="G225" i="15"/>
  <c r="S224" i="15"/>
  <c r="R224" i="15"/>
  <c r="Q224" i="15"/>
  <c r="T224" i="15" s="1"/>
  <c r="P224" i="15"/>
  <c r="U224" i="15" s="1"/>
  <c r="N224" i="15"/>
  <c r="L224" i="15"/>
  <c r="J224" i="15"/>
  <c r="H224" i="15"/>
  <c r="F224" i="15"/>
  <c r="E224" i="15"/>
  <c r="D224" i="15"/>
  <c r="U223" i="15"/>
  <c r="T223" i="15"/>
  <c r="O223" i="15"/>
  <c r="N223" i="15"/>
  <c r="M223" i="15"/>
  <c r="K223" i="15"/>
  <c r="I223" i="15"/>
  <c r="G223" i="15"/>
  <c r="U222" i="15"/>
  <c r="T222" i="15"/>
  <c r="N222" i="15"/>
  <c r="O222" i="15" s="1"/>
  <c r="M222" i="15"/>
  <c r="K222" i="15"/>
  <c r="I222" i="15"/>
  <c r="G222" i="15"/>
  <c r="U221" i="15"/>
  <c r="T221" i="15"/>
  <c r="N221" i="15"/>
  <c r="O221" i="15" s="1"/>
  <c r="M221" i="15"/>
  <c r="K221" i="15"/>
  <c r="I221" i="15"/>
  <c r="G221" i="15"/>
  <c r="U220" i="15"/>
  <c r="T220" i="15"/>
  <c r="N220" i="15"/>
  <c r="O220" i="15" s="1"/>
  <c r="M220" i="15"/>
  <c r="K220" i="15"/>
  <c r="I220" i="15"/>
  <c r="G220" i="15"/>
  <c r="U219" i="15"/>
  <c r="T219" i="15"/>
  <c r="N219" i="15"/>
  <c r="O219" i="15" s="1"/>
  <c r="M219" i="15"/>
  <c r="K219" i="15"/>
  <c r="I219" i="15"/>
  <c r="G219" i="15"/>
  <c r="U218" i="15"/>
  <c r="T218" i="15"/>
  <c r="N218" i="15"/>
  <c r="O218" i="15" s="1"/>
  <c r="M218" i="15"/>
  <c r="K218" i="15"/>
  <c r="I218" i="15"/>
  <c r="G218" i="15"/>
  <c r="U217" i="15"/>
  <c r="T217" i="15"/>
  <c r="N217" i="15"/>
  <c r="O217" i="15" s="1"/>
  <c r="M217" i="15"/>
  <c r="K217" i="15"/>
  <c r="I217" i="15"/>
  <c r="G217" i="15"/>
  <c r="T216" i="15"/>
  <c r="S216" i="15"/>
  <c r="R216" i="15"/>
  <c r="Q216" i="15"/>
  <c r="P216" i="15"/>
  <c r="L216" i="15"/>
  <c r="J216" i="15"/>
  <c r="K216" i="15" s="1"/>
  <c r="I216" i="15"/>
  <c r="H216" i="15"/>
  <c r="F216" i="15"/>
  <c r="E216" i="15"/>
  <c r="D216" i="15"/>
  <c r="U215" i="15"/>
  <c r="T215" i="15"/>
  <c r="O215" i="15"/>
  <c r="N215" i="15"/>
  <c r="M215" i="15"/>
  <c r="K215" i="15"/>
  <c r="I215" i="15"/>
  <c r="G215" i="15"/>
  <c r="U214" i="15"/>
  <c r="T214" i="15"/>
  <c r="N214" i="15"/>
  <c r="O214" i="15" s="1"/>
  <c r="M214" i="15"/>
  <c r="K214" i="15"/>
  <c r="I214" i="15"/>
  <c r="G214" i="15"/>
  <c r="U213" i="15"/>
  <c r="T213" i="15"/>
  <c r="N213" i="15"/>
  <c r="O213" i="15" s="1"/>
  <c r="M213" i="15"/>
  <c r="K213" i="15"/>
  <c r="I213" i="15"/>
  <c r="G213" i="15"/>
  <c r="U212" i="15"/>
  <c r="T212" i="15"/>
  <c r="N212" i="15"/>
  <c r="O212" i="15" s="1"/>
  <c r="M212" i="15"/>
  <c r="K212" i="15"/>
  <c r="I212" i="15"/>
  <c r="G212" i="15"/>
  <c r="U211" i="15"/>
  <c r="T211" i="15"/>
  <c r="N211" i="15"/>
  <c r="O211" i="15" s="1"/>
  <c r="M211" i="15"/>
  <c r="K211" i="15"/>
  <c r="I211" i="15"/>
  <c r="G211" i="15"/>
  <c r="U210" i="15"/>
  <c r="T210" i="15"/>
  <c r="N210" i="15"/>
  <c r="O210" i="15" s="1"/>
  <c r="M210" i="15"/>
  <c r="K210" i="15"/>
  <c r="I210" i="15"/>
  <c r="G210" i="15"/>
  <c r="U209" i="15"/>
  <c r="T209" i="15"/>
  <c r="N209" i="15"/>
  <c r="O209" i="15" s="1"/>
  <c r="M209" i="15"/>
  <c r="K209" i="15"/>
  <c r="I209" i="15"/>
  <c r="G209" i="15"/>
  <c r="U208" i="15"/>
  <c r="T208" i="15"/>
  <c r="N208" i="15"/>
  <c r="O208" i="15" s="1"/>
  <c r="M208" i="15"/>
  <c r="K208" i="15"/>
  <c r="I208" i="15"/>
  <c r="G208" i="15"/>
  <c r="S205" i="15"/>
  <c r="T205" i="15" s="1"/>
  <c r="R205" i="15"/>
  <c r="Q205" i="15"/>
  <c r="P205" i="15"/>
  <c r="U205" i="15" s="1"/>
  <c r="L205" i="15"/>
  <c r="J205" i="15"/>
  <c r="H205" i="15"/>
  <c r="F205" i="15"/>
  <c r="N205" i="15" s="1"/>
  <c r="E205" i="15"/>
  <c r="D205" i="15"/>
  <c r="T204" i="15"/>
  <c r="S204" i="15"/>
  <c r="R204" i="15"/>
  <c r="Q204" i="15"/>
  <c r="P204" i="15"/>
  <c r="L204" i="15"/>
  <c r="M204" i="15" s="1"/>
  <c r="J204" i="15"/>
  <c r="H204" i="15"/>
  <c r="G204" i="15"/>
  <c r="F204" i="15"/>
  <c r="E204" i="15"/>
  <c r="K204" i="15" s="1"/>
  <c r="D204" i="15"/>
  <c r="U203" i="15"/>
  <c r="T203" i="15"/>
  <c r="O203" i="15"/>
  <c r="N203" i="15"/>
  <c r="M203" i="15"/>
  <c r="K203" i="15"/>
  <c r="I203" i="15"/>
  <c r="G203" i="15"/>
  <c r="U202" i="15"/>
  <c r="T202" i="15"/>
  <c r="N202" i="15"/>
  <c r="O202" i="15" s="1"/>
  <c r="M202" i="15"/>
  <c r="K202" i="15"/>
  <c r="I202" i="15"/>
  <c r="G202" i="15"/>
  <c r="U201" i="15"/>
  <c r="T201" i="15"/>
  <c r="N201" i="15"/>
  <c r="O201" i="15" s="1"/>
  <c r="M201" i="15"/>
  <c r="K201" i="15"/>
  <c r="I201" i="15"/>
  <c r="G201" i="15"/>
  <c r="U200" i="15"/>
  <c r="T200" i="15"/>
  <c r="N200" i="15"/>
  <c r="O200" i="15" s="1"/>
  <c r="M200" i="15"/>
  <c r="K200" i="15"/>
  <c r="I200" i="15"/>
  <c r="G200" i="15"/>
  <c r="U199" i="15"/>
  <c r="T199" i="15"/>
  <c r="N199" i="15"/>
  <c r="O199" i="15" s="1"/>
  <c r="M199" i="15"/>
  <c r="K199" i="15"/>
  <c r="I199" i="15"/>
  <c r="G199" i="15"/>
  <c r="S198" i="15"/>
  <c r="R198" i="15"/>
  <c r="Q198" i="15"/>
  <c r="T198" i="15" s="1"/>
  <c r="P198" i="15"/>
  <c r="L198" i="15"/>
  <c r="J198" i="15"/>
  <c r="H198" i="15"/>
  <c r="U198" i="15" s="1"/>
  <c r="F198" i="15"/>
  <c r="E198" i="15"/>
  <c r="D198" i="15"/>
  <c r="U197" i="15"/>
  <c r="T197" i="15"/>
  <c r="O197" i="15"/>
  <c r="N197" i="15"/>
  <c r="M197" i="15"/>
  <c r="K197" i="15"/>
  <c r="I197" i="15"/>
  <c r="G197" i="15"/>
  <c r="U196" i="15"/>
  <c r="T196" i="15"/>
  <c r="O196" i="15"/>
  <c r="N196" i="15"/>
  <c r="M196" i="15"/>
  <c r="K196" i="15"/>
  <c r="I196" i="15"/>
  <c r="G196" i="15"/>
  <c r="U195" i="15"/>
  <c r="T195" i="15"/>
  <c r="O195" i="15"/>
  <c r="N195" i="15"/>
  <c r="M195" i="15"/>
  <c r="K195" i="15"/>
  <c r="I195" i="15"/>
  <c r="G195" i="15"/>
  <c r="U194" i="15"/>
  <c r="T194" i="15"/>
  <c r="O194" i="15"/>
  <c r="N194" i="15"/>
  <c r="M194" i="15"/>
  <c r="K194" i="15"/>
  <c r="I194" i="15"/>
  <c r="G194" i="15"/>
  <c r="U193" i="15"/>
  <c r="T193" i="15"/>
  <c r="O193" i="15"/>
  <c r="N193" i="15"/>
  <c r="M193" i="15"/>
  <c r="K193" i="15"/>
  <c r="I193" i="15"/>
  <c r="G193" i="15"/>
  <c r="U192" i="15"/>
  <c r="T192" i="15"/>
  <c r="O192" i="15"/>
  <c r="N192" i="15"/>
  <c r="M192" i="15"/>
  <c r="K192" i="15"/>
  <c r="I192" i="15"/>
  <c r="G192" i="15"/>
  <c r="S191" i="15"/>
  <c r="R191" i="15"/>
  <c r="Q191" i="15"/>
  <c r="T191" i="15" s="1"/>
  <c r="P191" i="15"/>
  <c r="N191" i="15"/>
  <c r="L191" i="15"/>
  <c r="J191" i="15"/>
  <c r="H191" i="15"/>
  <c r="F191" i="15"/>
  <c r="E191" i="15"/>
  <c r="D191" i="15"/>
  <c r="U190" i="15"/>
  <c r="T190" i="15"/>
  <c r="O190" i="15"/>
  <c r="N190" i="15"/>
  <c r="M190" i="15"/>
  <c r="K190" i="15"/>
  <c r="I190" i="15"/>
  <c r="G190" i="15"/>
  <c r="U189" i="15"/>
  <c r="T189" i="15"/>
  <c r="O189" i="15"/>
  <c r="N189" i="15"/>
  <c r="M189" i="15"/>
  <c r="K189" i="15"/>
  <c r="I189" i="15"/>
  <c r="G189" i="15"/>
  <c r="U188" i="15"/>
  <c r="T188" i="15"/>
  <c r="O188" i="15"/>
  <c r="N188" i="15"/>
  <c r="M188" i="15"/>
  <c r="K188" i="15"/>
  <c r="I188" i="15"/>
  <c r="G188" i="15"/>
  <c r="U187" i="15"/>
  <c r="T187" i="15"/>
  <c r="O187" i="15"/>
  <c r="N187" i="15"/>
  <c r="M187" i="15"/>
  <c r="K187" i="15"/>
  <c r="I187" i="15"/>
  <c r="G187" i="15"/>
  <c r="U186" i="15"/>
  <c r="T186" i="15"/>
  <c r="O186" i="15"/>
  <c r="N186" i="15"/>
  <c r="M186" i="15"/>
  <c r="K186" i="15"/>
  <c r="I186" i="15"/>
  <c r="G186" i="15"/>
  <c r="S185" i="15"/>
  <c r="R185" i="15"/>
  <c r="Q185" i="15"/>
  <c r="T185" i="15" s="1"/>
  <c r="P185" i="15"/>
  <c r="L185" i="15"/>
  <c r="J185" i="15"/>
  <c r="H185" i="15"/>
  <c r="F185" i="15"/>
  <c r="N185" i="15" s="1"/>
  <c r="E185" i="15"/>
  <c r="K185" i="15" s="1"/>
  <c r="D185" i="15"/>
  <c r="U184" i="15"/>
  <c r="T184" i="15"/>
  <c r="O184" i="15"/>
  <c r="N184" i="15"/>
  <c r="M184" i="15"/>
  <c r="K184" i="15"/>
  <c r="I184" i="15"/>
  <c r="G184" i="15"/>
  <c r="U183" i="15"/>
  <c r="T183" i="15"/>
  <c r="O183" i="15"/>
  <c r="N183" i="15"/>
  <c r="M183" i="15"/>
  <c r="K183" i="15"/>
  <c r="I183" i="15"/>
  <c r="G183" i="15"/>
  <c r="U182" i="15"/>
  <c r="T182" i="15"/>
  <c r="O182" i="15"/>
  <c r="N182" i="15"/>
  <c r="M182" i="15"/>
  <c r="K182" i="15"/>
  <c r="I182" i="15"/>
  <c r="G182" i="15"/>
  <c r="U181" i="15"/>
  <c r="T181" i="15"/>
  <c r="O181" i="15"/>
  <c r="N181" i="15"/>
  <c r="M181" i="15"/>
  <c r="K181" i="15"/>
  <c r="I181" i="15"/>
  <c r="G181" i="15"/>
  <c r="U180" i="15"/>
  <c r="T180" i="15"/>
  <c r="O180" i="15"/>
  <c r="N180" i="15"/>
  <c r="M180" i="15"/>
  <c r="K180" i="15"/>
  <c r="I180" i="15"/>
  <c r="G180" i="15"/>
  <c r="S179" i="15"/>
  <c r="T179" i="15" s="1"/>
  <c r="R179" i="15"/>
  <c r="Q179" i="15"/>
  <c r="P179" i="15"/>
  <c r="L179" i="15"/>
  <c r="J179" i="15"/>
  <c r="H179" i="15"/>
  <c r="F179" i="15"/>
  <c r="G179" i="15" s="1"/>
  <c r="E179" i="15"/>
  <c r="D179" i="15"/>
  <c r="U178" i="15"/>
  <c r="T178" i="15"/>
  <c r="O178" i="15"/>
  <c r="N178" i="15"/>
  <c r="M178" i="15"/>
  <c r="K178" i="15"/>
  <c r="I178" i="15"/>
  <c r="G178" i="15"/>
  <c r="U177" i="15"/>
  <c r="T177" i="15"/>
  <c r="N177" i="15"/>
  <c r="O177" i="15" s="1"/>
  <c r="M177" i="15"/>
  <c r="K177" i="15"/>
  <c r="I177" i="15"/>
  <c r="G177" i="15"/>
  <c r="U176" i="15"/>
  <c r="T176" i="15"/>
  <c r="N176" i="15"/>
  <c r="O176" i="15" s="1"/>
  <c r="M176" i="15"/>
  <c r="K176" i="15"/>
  <c r="I176" i="15"/>
  <c r="G176" i="15"/>
  <c r="U175" i="15"/>
  <c r="T175" i="15"/>
  <c r="N175" i="15"/>
  <c r="O175" i="15" s="1"/>
  <c r="M175" i="15"/>
  <c r="K175" i="15"/>
  <c r="I175" i="15"/>
  <c r="G175" i="15"/>
  <c r="U174" i="15"/>
  <c r="T174" i="15"/>
  <c r="N174" i="15"/>
  <c r="O174" i="15" s="1"/>
  <c r="M174" i="15"/>
  <c r="K174" i="15"/>
  <c r="I174" i="15"/>
  <c r="G174" i="15"/>
  <c r="U173" i="15"/>
  <c r="T173" i="15"/>
  <c r="N173" i="15"/>
  <c r="O173" i="15" s="1"/>
  <c r="M173" i="15"/>
  <c r="K173" i="15"/>
  <c r="I173" i="15"/>
  <c r="G173" i="15"/>
  <c r="T170" i="15"/>
  <c r="S170" i="15"/>
  <c r="R170" i="15"/>
  <c r="Q170" i="15"/>
  <c r="P170" i="15"/>
  <c r="L170" i="15"/>
  <c r="M170" i="15" s="1"/>
  <c r="J170" i="15"/>
  <c r="H170" i="15"/>
  <c r="U170" i="15" s="1"/>
  <c r="F170" i="15"/>
  <c r="E170" i="15"/>
  <c r="D170" i="15"/>
  <c r="S169" i="15"/>
  <c r="R169" i="15"/>
  <c r="Q169" i="15"/>
  <c r="P169" i="15"/>
  <c r="U169" i="15" s="1"/>
  <c r="L169" i="15"/>
  <c r="J169" i="15"/>
  <c r="I169" i="15"/>
  <c r="H169" i="15"/>
  <c r="F169" i="15"/>
  <c r="N169" i="15" s="1"/>
  <c r="E169" i="15"/>
  <c r="K169" i="15" s="1"/>
  <c r="D169" i="15"/>
  <c r="U168" i="15"/>
  <c r="T168" i="15"/>
  <c r="O168" i="15"/>
  <c r="N168" i="15"/>
  <c r="M168" i="15"/>
  <c r="K168" i="15"/>
  <c r="I168" i="15"/>
  <c r="G168" i="15"/>
  <c r="U167" i="15"/>
  <c r="T167" i="15"/>
  <c r="N167" i="15"/>
  <c r="O167" i="15" s="1"/>
  <c r="M167" i="15"/>
  <c r="K167" i="15"/>
  <c r="I167" i="15"/>
  <c r="G167" i="15"/>
  <c r="U166" i="15"/>
  <c r="T166" i="15"/>
  <c r="N166" i="15"/>
  <c r="O166" i="15" s="1"/>
  <c r="M166" i="15"/>
  <c r="K166" i="15"/>
  <c r="I166" i="15"/>
  <c r="G166" i="15"/>
  <c r="U165" i="15"/>
  <c r="T165" i="15"/>
  <c r="N165" i="15"/>
  <c r="O165" i="15" s="1"/>
  <c r="M165" i="15"/>
  <c r="K165" i="15"/>
  <c r="I165" i="15"/>
  <c r="G165" i="15"/>
  <c r="U164" i="15"/>
  <c r="T164" i="15"/>
  <c r="N164" i="15"/>
  <c r="O164" i="15" s="1"/>
  <c r="M164" i="15"/>
  <c r="K164" i="15"/>
  <c r="I164" i="15"/>
  <c r="G164" i="15"/>
  <c r="U163" i="15"/>
  <c r="T163" i="15"/>
  <c r="S163" i="15"/>
  <c r="R163" i="15"/>
  <c r="Q163" i="15"/>
  <c r="P163" i="15"/>
  <c r="M163" i="15"/>
  <c r="L163" i="15"/>
  <c r="J163" i="15"/>
  <c r="K163" i="15" s="1"/>
  <c r="H163" i="15"/>
  <c r="F163" i="15"/>
  <c r="E163" i="15"/>
  <c r="D163" i="15"/>
  <c r="U162" i="15"/>
  <c r="T162" i="15"/>
  <c r="O162" i="15"/>
  <c r="N162" i="15"/>
  <c r="M162" i="15"/>
  <c r="K162" i="15"/>
  <c r="I162" i="15"/>
  <c r="G162" i="15"/>
  <c r="U161" i="15"/>
  <c r="T161" i="15"/>
  <c r="N161" i="15"/>
  <c r="O161" i="15" s="1"/>
  <c r="M161" i="15"/>
  <c r="K161" i="15"/>
  <c r="I161" i="15"/>
  <c r="G161" i="15"/>
  <c r="U160" i="15"/>
  <c r="T160" i="15"/>
  <c r="N160" i="15"/>
  <c r="O160" i="15" s="1"/>
  <c r="M160" i="15"/>
  <c r="K160" i="15"/>
  <c r="I160" i="15"/>
  <c r="G160" i="15"/>
  <c r="U159" i="15"/>
  <c r="T159" i="15"/>
  <c r="N159" i="15"/>
  <c r="O159" i="15" s="1"/>
  <c r="M159" i="15"/>
  <c r="K159" i="15"/>
  <c r="I159" i="15"/>
  <c r="G159" i="15"/>
  <c r="U158" i="15"/>
  <c r="T158" i="15"/>
  <c r="N158" i="15"/>
  <c r="O158" i="15" s="1"/>
  <c r="M158" i="15"/>
  <c r="K158" i="15"/>
  <c r="I158" i="15"/>
  <c r="G158" i="15"/>
  <c r="S157" i="15"/>
  <c r="R157" i="15"/>
  <c r="Q157" i="15"/>
  <c r="P157" i="15"/>
  <c r="U157" i="15" s="1"/>
  <c r="L157" i="15"/>
  <c r="J157" i="15"/>
  <c r="H157" i="15"/>
  <c r="F157" i="15"/>
  <c r="N157" i="15" s="1"/>
  <c r="E157" i="15"/>
  <c r="D157" i="15"/>
  <c r="U156" i="15"/>
  <c r="T156" i="15"/>
  <c r="N156" i="15"/>
  <c r="O156" i="15" s="1"/>
  <c r="M156" i="15"/>
  <c r="K156" i="15"/>
  <c r="I156" i="15"/>
  <c r="G156" i="15"/>
  <c r="U155" i="15"/>
  <c r="T155" i="15"/>
  <c r="N155" i="15"/>
  <c r="O155" i="15" s="1"/>
  <c r="M155" i="15"/>
  <c r="K155" i="15"/>
  <c r="I155" i="15"/>
  <c r="G155" i="15"/>
  <c r="U154" i="15"/>
  <c r="T154" i="15"/>
  <c r="N154" i="15"/>
  <c r="O154" i="15" s="1"/>
  <c r="M154" i="15"/>
  <c r="K154" i="15"/>
  <c r="I154" i="15"/>
  <c r="G154" i="15"/>
  <c r="U153" i="15"/>
  <c r="T153" i="15"/>
  <c r="N153" i="15"/>
  <c r="O153" i="15" s="1"/>
  <c r="M153" i="15"/>
  <c r="K153" i="15"/>
  <c r="I153" i="15"/>
  <c r="G153" i="15"/>
  <c r="U152" i="15"/>
  <c r="T152" i="15"/>
  <c r="N152" i="15"/>
  <c r="O152" i="15" s="1"/>
  <c r="M152" i="15"/>
  <c r="K152" i="15"/>
  <c r="I152" i="15"/>
  <c r="G152" i="15"/>
  <c r="U151" i="15"/>
  <c r="T151" i="15"/>
  <c r="N151" i="15"/>
  <c r="O151" i="15" s="1"/>
  <c r="M151" i="15"/>
  <c r="K151" i="15"/>
  <c r="I151" i="15"/>
  <c r="G151" i="15"/>
  <c r="S150" i="15"/>
  <c r="R150" i="15"/>
  <c r="Q150" i="15"/>
  <c r="T150" i="15" s="1"/>
  <c r="P150" i="15"/>
  <c r="N150" i="15"/>
  <c r="L150" i="15"/>
  <c r="J150" i="15"/>
  <c r="H150" i="15"/>
  <c r="F150" i="15"/>
  <c r="E150" i="15"/>
  <c r="D150" i="15"/>
  <c r="U149" i="15"/>
  <c r="T149" i="15"/>
  <c r="O149" i="15"/>
  <c r="N149" i="15"/>
  <c r="M149" i="15"/>
  <c r="K149" i="15"/>
  <c r="I149" i="15"/>
  <c r="G149" i="15"/>
  <c r="U148" i="15"/>
  <c r="T148" i="15"/>
  <c r="N148" i="15"/>
  <c r="O148" i="15" s="1"/>
  <c r="M148" i="15"/>
  <c r="K148" i="15"/>
  <c r="I148" i="15"/>
  <c r="G148" i="15"/>
  <c r="U147" i="15"/>
  <c r="T147" i="15"/>
  <c r="N147" i="15"/>
  <c r="O147" i="15" s="1"/>
  <c r="M147" i="15"/>
  <c r="K147" i="15"/>
  <c r="I147" i="15"/>
  <c r="G147" i="15"/>
  <c r="U146" i="15"/>
  <c r="T146" i="15"/>
  <c r="N146" i="15"/>
  <c r="O146" i="15" s="1"/>
  <c r="M146" i="15"/>
  <c r="K146" i="15"/>
  <c r="I146" i="15"/>
  <c r="G146" i="15"/>
  <c r="U145" i="15"/>
  <c r="T145" i="15"/>
  <c r="N145" i="15"/>
  <c r="O145" i="15" s="1"/>
  <c r="M145" i="15"/>
  <c r="K145" i="15"/>
  <c r="I145" i="15"/>
  <c r="G145" i="15"/>
  <c r="S144" i="15"/>
  <c r="R144" i="15"/>
  <c r="Q144" i="15"/>
  <c r="T144" i="15" s="1"/>
  <c r="P144" i="15"/>
  <c r="U144" i="15" s="1"/>
  <c r="L144" i="15"/>
  <c r="J144" i="15"/>
  <c r="H144" i="15"/>
  <c r="F144" i="15"/>
  <c r="G144" i="15" s="1"/>
  <c r="E144" i="15"/>
  <c r="D144" i="15"/>
  <c r="I144" i="15" s="1"/>
  <c r="U143" i="15"/>
  <c r="T143" i="15"/>
  <c r="O143" i="15"/>
  <c r="N143" i="15"/>
  <c r="M143" i="15"/>
  <c r="K143" i="15"/>
  <c r="I143" i="15"/>
  <c r="G143" i="15"/>
  <c r="U142" i="15"/>
  <c r="T142" i="15"/>
  <c r="N142" i="15"/>
  <c r="O142" i="15" s="1"/>
  <c r="M142" i="15"/>
  <c r="K142" i="15"/>
  <c r="I142" i="15"/>
  <c r="G142" i="15"/>
  <c r="U141" i="15"/>
  <c r="T141" i="15"/>
  <c r="N141" i="15"/>
  <c r="O141" i="15" s="1"/>
  <c r="M141" i="15"/>
  <c r="K141" i="15"/>
  <c r="I141" i="15"/>
  <c r="G141" i="15"/>
  <c r="U140" i="15"/>
  <c r="T140" i="15"/>
  <c r="N140" i="15"/>
  <c r="O140" i="15" s="1"/>
  <c r="M140" i="15"/>
  <c r="K140" i="15"/>
  <c r="I140" i="15"/>
  <c r="G140" i="15"/>
  <c r="U139" i="15"/>
  <c r="T139" i="15"/>
  <c r="N139" i="15"/>
  <c r="O139" i="15" s="1"/>
  <c r="M139" i="15"/>
  <c r="K139" i="15"/>
  <c r="I139" i="15"/>
  <c r="G139" i="15"/>
  <c r="U138" i="15"/>
  <c r="T138" i="15"/>
  <c r="O138" i="15"/>
  <c r="N138" i="15"/>
  <c r="M138" i="15"/>
  <c r="K138" i="15"/>
  <c r="I138" i="15"/>
  <c r="G138" i="15"/>
  <c r="S137" i="15"/>
  <c r="R137" i="15"/>
  <c r="Q137" i="15"/>
  <c r="P137" i="15"/>
  <c r="L137" i="15"/>
  <c r="J137" i="15"/>
  <c r="I137" i="15"/>
  <c r="H137" i="15"/>
  <c r="F137" i="15"/>
  <c r="N137" i="15" s="1"/>
  <c r="E137" i="15"/>
  <c r="M137" i="15" s="1"/>
  <c r="D137" i="15"/>
  <c r="U136" i="15"/>
  <c r="T136" i="15"/>
  <c r="O136" i="15"/>
  <c r="N136" i="15"/>
  <c r="M136" i="15"/>
  <c r="K136" i="15"/>
  <c r="I136" i="15"/>
  <c r="G136" i="15"/>
  <c r="U135" i="15"/>
  <c r="T135" i="15"/>
  <c r="N135" i="15"/>
  <c r="O135" i="15" s="1"/>
  <c r="M135" i="15"/>
  <c r="K135" i="15"/>
  <c r="I135" i="15"/>
  <c r="G135" i="15"/>
  <c r="U134" i="15"/>
  <c r="T134" i="15"/>
  <c r="N134" i="15"/>
  <c r="O134" i="15" s="1"/>
  <c r="M134" i="15"/>
  <c r="K134" i="15"/>
  <c r="I134" i="15"/>
  <c r="G134" i="15"/>
  <c r="U133" i="15"/>
  <c r="T133" i="15"/>
  <c r="N133" i="15"/>
  <c r="O133" i="15" s="1"/>
  <c r="M133" i="15"/>
  <c r="K133" i="15"/>
  <c r="I133" i="15"/>
  <c r="G133" i="15"/>
  <c r="S132" i="15"/>
  <c r="R132" i="15"/>
  <c r="Q132" i="15"/>
  <c r="P132" i="15"/>
  <c r="U132" i="15" s="1"/>
  <c r="M132" i="15"/>
  <c r="L132" i="15"/>
  <c r="J132" i="15"/>
  <c r="H132" i="15"/>
  <c r="F132" i="15"/>
  <c r="E132" i="15"/>
  <c r="D132" i="15"/>
  <c r="U131" i="15"/>
  <c r="T131" i="15"/>
  <c r="O131" i="15"/>
  <c r="N131" i="15"/>
  <c r="M131" i="15"/>
  <c r="K131" i="15"/>
  <c r="I131" i="15"/>
  <c r="G131" i="15"/>
  <c r="U130" i="15"/>
  <c r="T130" i="15"/>
  <c r="N130" i="15"/>
  <c r="O130" i="15" s="1"/>
  <c r="M130" i="15"/>
  <c r="K130" i="15"/>
  <c r="I130" i="15"/>
  <c r="G130" i="15"/>
  <c r="U129" i="15"/>
  <c r="T129" i="15"/>
  <c r="N129" i="15"/>
  <c r="O129" i="15" s="1"/>
  <c r="M129" i="15"/>
  <c r="K129" i="15"/>
  <c r="I129" i="15"/>
  <c r="G129" i="15"/>
  <c r="U128" i="15"/>
  <c r="T128" i="15"/>
  <c r="N128" i="15"/>
  <c r="O128" i="15" s="1"/>
  <c r="M128" i="15"/>
  <c r="K128" i="15"/>
  <c r="I128" i="15"/>
  <c r="G128" i="15"/>
  <c r="U127" i="15"/>
  <c r="T127" i="15"/>
  <c r="N127" i="15"/>
  <c r="O127" i="15" s="1"/>
  <c r="M127" i="15"/>
  <c r="K127" i="15"/>
  <c r="I127" i="15"/>
  <c r="G127" i="15"/>
  <c r="S126" i="15"/>
  <c r="R126" i="15"/>
  <c r="Q126" i="15"/>
  <c r="T126" i="15" s="1"/>
  <c r="P126" i="15"/>
  <c r="U126" i="15" s="1"/>
  <c r="L126" i="15"/>
  <c r="J126" i="15"/>
  <c r="H126" i="15"/>
  <c r="F126" i="15"/>
  <c r="N126" i="15" s="1"/>
  <c r="E126" i="15"/>
  <c r="K126" i="15" s="1"/>
  <c r="D126" i="15"/>
  <c r="I126" i="15" s="1"/>
  <c r="U125" i="15"/>
  <c r="T125" i="15"/>
  <c r="O125" i="15"/>
  <c r="N125" i="15"/>
  <c r="M125" i="15"/>
  <c r="K125" i="15"/>
  <c r="I125" i="15"/>
  <c r="G125" i="15"/>
  <c r="U124" i="15"/>
  <c r="T124" i="15"/>
  <c r="O124" i="15"/>
  <c r="N124" i="15"/>
  <c r="M124" i="15"/>
  <c r="K124" i="15"/>
  <c r="I124" i="15"/>
  <c r="G124" i="15"/>
  <c r="U123" i="15"/>
  <c r="T123" i="15"/>
  <c r="O123" i="15"/>
  <c r="N123" i="15"/>
  <c r="M123" i="15"/>
  <c r="K123" i="15"/>
  <c r="I123" i="15"/>
  <c r="G123" i="15"/>
  <c r="U122" i="15"/>
  <c r="T122" i="15"/>
  <c r="O122" i="15"/>
  <c r="N122" i="15"/>
  <c r="M122" i="15"/>
  <c r="K122" i="15"/>
  <c r="I122" i="15"/>
  <c r="G122" i="15"/>
  <c r="S121" i="15"/>
  <c r="R121" i="15"/>
  <c r="Q121" i="15"/>
  <c r="P121" i="15"/>
  <c r="L121" i="15"/>
  <c r="K121" i="15"/>
  <c r="J121" i="15"/>
  <c r="I121" i="15"/>
  <c r="H121" i="15"/>
  <c r="F121" i="15"/>
  <c r="G121" i="15" s="1"/>
  <c r="E121" i="15"/>
  <c r="D121" i="15"/>
  <c r="U120" i="15"/>
  <c r="T120" i="15"/>
  <c r="O120" i="15"/>
  <c r="N120" i="15"/>
  <c r="M120" i="15"/>
  <c r="K120" i="15"/>
  <c r="I120" i="15"/>
  <c r="G120" i="15"/>
  <c r="U119" i="15"/>
  <c r="T119" i="15"/>
  <c r="N119" i="15"/>
  <c r="O119" i="15" s="1"/>
  <c r="M119" i="15"/>
  <c r="K119" i="15"/>
  <c r="I119" i="15"/>
  <c r="G119" i="15"/>
  <c r="U118" i="15"/>
  <c r="T118" i="15"/>
  <c r="N118" i="15"/>
  <c r="O118" i="15" s="1"/>
  <c r="M118" i="15"/>
  <c r="K118" i="15"/>
  <c r="I118" i="15"/>
  <c r="G118" i="15"/>
  <c r="U117" i="15"/>
  <c r="T117" i="15"/>
  <c r="N117" i="15"/>
  <c r="O117" i="15" s="1"/>
  <c r="M117" i="15"/>
  <c r="K117" i="15"/>
  <c r="I117" i="15"/>
  <c r="G117" i="15"/>
  <c r="U116" i="15"/>
  <c r="T116" i="15"/>
  <c r="N116" i="15"/>
  <c r="O116" i="15" s="1"/>
  <c r="M116" i="15"/>
  <c r="K116" i="15"/>
  <c r="I116" i="15"/>
  <c r="G116" i="15"/>
  <c r="U115" i="15"/>
  <c r="T115" i="15"/>
  <c r="N115" i="15"/>
  <c r="O115" i="15" s="1"/>
  <c r="M115" i="15"/>
  <c r="K115" i="15"/>
  <c r="I115" i="15"/>
  <c r="G115" i="15"/>
  <c r="U114" i="15"/>
  <c r="T114" i="15"/>
  <c r="N114" i="15"/>
  <c r="O114" i="15" s="1"/>
  <c r="M114" i="15"/>
  <c r="K114" i="15"/>
  <c r="I114" i="15"/>
  <c r="G114" i="15"/>
  <c r="U113" i="15"/>
  <c r="T113" i="15"/>
  <c r="N113" i="15"/>
  <c r="O113" i="15" s="1"/>
  <c r="M113" i="15"/>
  <c r="K113" i="15"/>
  <c r="I113" i="15"/>
  <c r="G113" i="15"/>
  <c r="S112" i="15"/>
  <c r="R112" i="15"/>
  <c r="Q112" i="15"/>
  <c r="P112" i="15"/>
  <c r="L112" i="15"/>
  <c r="J112" i="15"/>
  <c r="H112" i="15"/>
  <c r="F112" i="15"/>
  <c r="N112" i="15" s="1"/>
  <c r="E112" i="15"/>
  <c r="D112" i="15"/>
  <c r="U111" i="15"/>
  <c r="T111" i="15"/>
  <c r="O111" i="15"/>
  <c r="N111" i="15"/>
  <c r="M111" i="15"/>
  <c r="K111" i="15"/>
  <c r="I111" i="15"/>
  <c r="G111" i="15"/>
  <c r="U110" i="15"/>
  <c r="T110" i="15"/>
  <c r="N110" i="15"/>
  <c r="O110" i="15" s="1"/>
  <c r="M110" i="15"/>
  <c r="K110" i="15"/>
  <c r="I110" i="15"/>
  <c r="G110" i="15"/>
  <c r="U109" i="15"/>
  <c r="T109" i="15"/>
  <c r="N109" i="15"/>
  <c r="O109" i="15" s="1"/>
  <c r="M109" i="15"/>
  <c r="K109" i="15"/>
  <c r="I109" i="15"/>
  <c r="G109" i="15"/>
  <c r="U108" i="15"/>
  <c r="T108" i="15"/>
  <c r="N108" i="15"/>
  <c r="O108" i="15" s="1"/>
  <c r="M108" i="15"/>
  <c r="K108" i="15"/>
  <c r="I108" i="15"/>
  <c r="G108" i="15"/>
  <c r="U107" i="15"/>
  <c r="T107" i="15"/>
  <c r="N107" i="15"/>
  <c r="O107" i="15" s="1"/>
  <c r="M107" i="15"/>
  <c r="K107" i="15"/>
  <c r="I107" i="15"/>
  <c r="G107" i="15"/>
  <c r="S106" i="15"/>
  <c r="R106" i="15"/>
  <c r="Q106" i="15"/>
  <c r="T106" i="15" s="1"/>
  <c r="P106" i="15"/>
  <c r="U106" i="15" s="1"/>
  <c r="L106" i="15"/>
  <c r="J106" i="15"/>
  <c r="H106" i="15"/>
  <c r="F106" i="15"/>
  <c r="N106" i="15" s="1"/>
  <c r="E106" i="15"/>
  <c r="M106" i="15" s="1"/>
  <c r="D106" i="15"/>
  <c r="U105" i="15"/>
  <c r="T105" i="15"/>
  <c r="N105" i="15"/>
  <c r="O105" i="15" s="1"/>
  <c r="M105" i="15"/>
  <c r="K105" i="15"/>
  <c r="I105" i="15"/>
  <c r="G105" i="15"/>
  <c r="T102" i="15"/>
  <c r="S102" i="15"/>
  <c r="R102" i="15"/>
  <c r="Q102" i="15"/>
  <c r="P102" i="15"/>
  <c r="M102" i="15"/>
  <c r="L102" i="15"/>
  <c r="J102" i="15"/>
  <c r="H102" i="15"/>
  <c r="U102" i="15" s="1"/>
  <c r="F102" i="15"/>
  <c r="E102" i="15"/>
  <c r="D102" i="15"/>
  <c r="S101" i="15"/>
  <c r="R101" i="15"/>
  <c r="Q101" i="15"/>
  <c r="P101" i="15"/>
  <c r="U101" i="15" s="1"/>
  <c r="L101" i="15"/>
  <c r="J101" i="15"/>
  <c r="H101" i="15"/>
  <c r="F101" i="15"/>
  <c r="E101" i="15"/>
  <c r="K101" i="15" s="1"/>
  <c r="D101" i="15"/>
  <c r="I101" i="15" s="1"/>
  <c r="U100" i="15"/>
  <c r="T100" i="15"/>
  <c r="O100" i="15"/>
  <c r="N100" i="15"/>
  <c r="M100" i="15"/>
  <c r="K100" i="15"/>
  <c r="I100" i="15"/>
  <c r="G100" i="15"/>
  <c r="U99" i="15"/>
  <c r="T99" i="15"/>
  <c r="O99" i="15"/>
  <c r="N99" i="15"/>
  <c r="M99" i="15"/>
  <c r="K99" i="15"/>
  <c r="I99" i="15"/>
  <c r="G99" i="15"/>
  <c r="U98" i="15"/>
  <c r="T98" i="15"/>
  <c r="O98" i="15"/>
  <c r="N98" i="15"/>
  <c r="M98" i="15"/>
  <c r="K98" i="15"/>
  <c r="I98" i="15"/>
  <c r="G98" i="15"/>
  <c r="U97" i="15"/>
  <c r="T97" i="15"/>
  <c r="O97" i="15"/>
  <c r="N97" i="15"/>
  <c r="M97" i="15"/>
  <c r="K97" i="15"/>
  <c r="I97" i="15"/>
  <c r="G97" i="15"/>
  <c r="S96" i="15"/>
  <c r="R96" i="15"/>
  <c r="Q96" i="15"/>
  <c r="P96" i="15"/>
  <c r="L96" i="15"/>
  <c r="K96" i="15"/>
  <c r="J96" i="15"/>
  <c r="H96" i="15"/>
  <c r="I96" i="15" s="1"/>
  <c r="F96" i="15"/>
  <c r="E96" i="15"/>
  <c r="D96" i="15"/>
  <c r="U95" i="15"/>
  <c r="T95" i="15"/>
  <c r="O95" i="15"/>
  <c r="N95" i="15"/>
  <c r="M95" i="15"/>
  <c r="K95" i="15"/>
  <c r="I95" i="15"/>
  <c r="G95" i="15"/>
  <c r="U94" i="15"/>
  <c r="T94" i="15"/>
  <c r="N94" i="15"/>
  <c r="O94" i="15" s="1"/>
  <c r="M94" i="15"/>
  <c r="K94" i="15"/>
  <c r="I94" i="15"/>
  <c r="G94" i="15"/>
  <c r="U93" i="15"/>
  <c r="T93" i="15"/>
  <c r="N93" i="15"/>
  <c r="O93" i="15" s="1"/>
  <c r="M93" i="15"/>
  <c r="K93" i="15"/>
  <c r="I93" i="15"/>
  <c r="G93" i="15"/>
  <c r="U92" i="15"/>
  <c r="T92" i="15"/>
  <c r="N92" i="15"/>
  <c r="O92" i="15" s="1"/>
  <c r="M92" i="15"/>
  <c r="K92" i="15"/>
  <c r="I92" i="15"/>
  <c r="G92" i="15"/>
  <c r="S91" i="15"/>
  <c r="R91" i="15"/>
  <c r="Q91" i="15"/>
  <c r="T91" i="15" s="1"/>
  <c r="P91" i="15"/>
  <c r="U91" i="15" s="1"/>
  <c r="L91" i="15"/>
  <c r="J91" i="15"/>
  <c r="H91" i="15"/>
  <c r="F91" i="15"/>
  <c r="E91" i="15"/>
  <c r="M91" i="15" s="1"/>
  <c r="D91" i="15"/>
  <c r="U90" i="15"/>
  <c r="T90" i="15"/>
  <c r="N90" i="15"/>
  <c r="O90" i="15" s="1"/>
  <c r="M90" i="15"/>
  <c r="K90" i="15"/>
  <c r="I90" i="15"/>
  <c r="G90" i="15"/>
  <c r="U89" i="15"/>
  <c r="T89" i="15"/>
  <c r="N89" i="15"/>
  <c r="O89" i="15" s="1"/>
  <c r="M89" i="15"/>
  <c r="K89" i="15"/>
  <c r="I89" i="15"/>
  <c r="G89" i="15"/>
  <c r="U88" i="15"/>
  <c r="T88" i="15"/>
  <c r="N88" i="15"/>
  <c r="O88" i="15" s="1"/>
  <c r="M88" i="15"/>
  <c r="K88" i="15"/>
  <c r="I88" i="15"/>
  <c r="G88" i="15"/>
  <c r="S85" i="15"/>
  <c r="R85" i="15"/>
  <c r="Q85" i="15"/>
  <c r="T85" i="15" s="1"/>
  <c r="P85" i="15"/>
  <c r="U85" i="15" s="1"/>
  <c r="L85" i="15"/>
  <c r="M85" i="15" s="1"/>
  <c r="J85" i="15"/>
  <c r="H85" i="15"/>
  <c r="F85" i="15"/>
  <c r="N85" i="15" s="1"/>
  <c r="E85" i="15"/>
  <c r="D85" i="15"/>
  <c r="I85" i="15" s="1"/>
  <c r="S84" i="15"/>
  <c r="R84" i="15"/>
  <c r="Q84" i="15"/>
  <c r="P84" i="15"/>
  <c r="L84" i="15"/>
  <c r="J84" i="15"/>
  <c r="I84" i="15"/>
  <c r="H84" i="15"/>
  <c r="F84" i="15"/>
  <c r="E84" i="15"/>
  <c r="M84" i="15" s="1"/>
  <c r="D84" i="15"/>
  <c r="U83" i="15"/>
  <c r="T83" i="15"/>
  <c r="O83" i="15"/>
  <c r="N83" i="15"/>
  <c r="M83" i="15"/>
  <c r="K83" i="15"/>
  <c r="I83" i="15"/>
  <c r="G83" i="15"/>
  <c r="U82" i="15"/>
  <c r="T82" i="15"/>
  <c r="O82" i="15"/>
  <c r="N82" i="15"/>
  <c r="M82" i="15"/>
  <c r="K82" i="15"/>
  <c r="I82" i="15"/>
  <c r="G82" i="15"/>
  <c r="U81" i="15"/>
  <c r="T81" i="15"/>
  <c r="N81" i="15"/>
  <c r="O81" i="15" s="1"/>
  <c r="M81" i="15"/>
  <c r="K81" i="15"/>
  <c r="I81" i="15"/>
  <c r="G81" i="15"/>
  <c r="U80" i="15"/>
  <c r="T80" i="15"/>
  <c r="N80" i="15"/>
  <c r="O80" i="15" s="1"/>
  <c r="M80" i="15"/>
  <c r="K80" i="15"/>
  <c r="I80" i="15"/>
  <c r="G80" i="15"/>
  <c r="U79" i="15"/>
  <c r="T79" i="15"/>
  <c r="N79" i="15"/>
  <c r="O79" i="15" s="1"/>
  <c r="M79" i="15"/>
  <c r="K79" i="15"/>
  <c r="I79" i="15"/>
  <c r="G79" i="15"/>
  <c r="S78" i="15"/>
  <c r="R78" i="15"/>
  <c r="Q78" i="15"/>
  <c r="P78" i="15"/>
  <c r="L78" i="15"/>
  <c r="M78" i="15" s="1"/>
  <c r="J78" i="15"/>
  <c r="K78" i="15" s="1"/>
  <c r="H78" i="15"/>
  <c r="F78" i="15"/>
  <c r="E78" i="15"/>
  <c r="D78" i="15"/>
  <c r="U77" i="15"/>
  <c r="T77" i="15"/>
  <c r="O77" i="15"/>
  <c r="N77" i="15"/>
  <c r="M77" i="15"/>
  <c r="K77" i="15"/>
  <c r="I77" i="15"/>
  <c r="G77" i="15"/>
  <c r="U76" i="15"/>
  <c r="T76" i="15"/>
  <c r="N76" i="15"/>
  <c r="O76" i="15" s="1"/>
  <c r="M76" i="15"/>
  <c r="K76" i="15"/>
  <c r="I76" i="15"/>
  <c r="G76" i="15"/>
  <c r="U75" i="15"/>
  <c r="T75" i="15"/>
  <c r="N75" i="15"/>
  <c r="O75" i="15" s="1"/>
  <c r="M75" i="15"/>
  <c r="K75" i="15"/>
  <c r="I75" i="15"/>
  <c r="G75" i="15"/>
  <c r="U74" i="15"/>
  <c r="T74" i="15"/>
  <c r="N74" i="15"/>
  <c r="O74" i="15" s="1"/>
  <c r="M74" i="15"/>
  <c r="K74" i="15"/>
  <c r="I74" i="15"/>
  <c r="G74" i="15"/>
  <c r="U73" i="15"/>
  <c r="T73" i="15"/>
  <c r="N73" i="15"/>
  <c r="O73" i="15" s="1"/>
  <c r="M73" i="15"/>
  <c r="K73" i="15"/>
  <c r="I73" i="15"/>
  <c r="G73" i="15"/>
  <c r="U72" i="15"/>
  <c r="T72" i="15"/>
  <c r="N72" i="15"/>
  <c r="O72" i="15" s="1"/>
  <c r="M72" i="15"/>
  <c r="K72" i="15"/>
  <c r="I72" i="15"/>
  <c r="G72" i="15"/>
  <c r="U71" i="15"/>
  <c r="T71" i="15"/>
  <c r="N71" i="15"/>
  <c r="O71" i="15" s="1"/>
  <c r="M71" i="15"/>
  <c r="K71" i="15"/>
  <c r="I71" i="15"/>
  <c r="G71" i="15"/>
  <c r="U70" i="15"/>
  <c r="S70" i="15"/>
  <c r="T70" i="15" s="1"/>
  <c r="R70" i="15"/>
  <c r="Q70" i="15"/>
  <c r="P70" i="15"/>
  <c r="M70" i="15"/>
  <c r="L70" i="15"/>
  <c r="J70" i="15"/>
  <c r="K70" i="15" s="1"/>
  <c r="H70" i="15"/>
  <c r="N70" i="15" s="1"/>
  <c r="F70" i="15"/>
  <c r="E70" i="15"/>
  <c r="D70" i="15"/>
  <c r="U69" i="15"/>
  <c r="T69" i="15"/>
  <c r="O69" i="15"/>
  <c r="N69" i="15"/>
  <c r="M69" i="15"/>
  <c r="K69" i="15"/>
  <c r="I69" i="15"/>
  <c r="G69" i="15"/>
  <c r="U68" i="15"/>
  <c r="T68" i="15"/>
  <c r="N68" i="15"/>
  <c r="O68" i="15" s="1"/>
  <c r="M68" i="15"/>
  <c r="K68" i="15"/>
  <c r="I68" i="15"/>
  <c r="G68" i="15"/>
  <c r="U67" i="15"/>
  <c r="T67" i="15"/>
  <c r="N67" i="15"/>
  <c r="O67" i="15" s="1"/>
  <c r="M67" i="15"/>
  <c r="K67" i="15"/>
  <c r="I67" i="15"/>
  <c r="G67" i="15"/>
  <c r="U66" i="15"/>
  <c r="T66" i="15"/>
  <c r="N66" i="15"/>
  <c r="O66" i="15" s="1"/>
  <c r="M66" i="15"/>
  <c r="K66" i="15"/>
  <c r="I66" i="15"/>
  <c r="G66" i="15"/>
  <c r="U65" i="15"/>
  <c r="T65" i="15"/>
  <c r="N65" i="15"/>
  <c r="O65" i="15" s="1"/>
  <c r="M65" i="15"/>
  <c r="K65" i="15"/>
  <c r="I65" i="15"/>
  <c r="G65" i="15"/>
  <c r="U64" i="15"/>
  <c r="T64" i="15"/>
  <c r="N64" i="15"/>
  <c r="O64" i="15" s="1"/>
  <c r="M64" i="15"/>
  <c r="K64" i="15"/>
  <c r="I64" i="15"/>
  <c r="G64" i="15"/>
  <c r="U63" i="15"/>
  <c r="S63" i="15"/>
  <c r="R63" i="15"/>
  <c r="Q63" i="15"/>
  <c r="P63" i="15"/>
  <c r="M63" i="15"/>
  <c r="L63" i="15"/>
  <c r="J63" i="15"/>
  <c r="H63" i="15"/>
  <c r="N63" i="15" s="1"/>
  <c r="F63" i="15"/>
  <c r="E63" i="15"/>
  <c r="D63" i="15"/>
  <c r="U62" i="15"/>
  <c r="T62" i="15"/>
  <c r="O62" i="15"/>
  <c r="N62" i="15"/>
  <c r="M62" i="15"/>
  <c r="K62" i="15"/>
  <c r="I62" i="15"/>
  <c r="G62" i="15"/>
  <c r="U61" i="15"/>
  <c r="T61" i="15"/>
  <c r="N61" i="15"/>
  <c r="O61" i="15" s="1"/>
  <c r="M61" i="15"/>
  <c r="K61" i="15"/>
  <c r="I61" i="15"/>
  <c r="G61" i="15"/>
  <c r="U60" i="15"/>
  <c r="T60" i="15"/>
  <c r="N60" i="15"/>
  <c r="O60" i="15" s="1"/>
  <c r="M60" i="15"/>
  <c r="K60" i="15"/>
  <c r="I60" i="15"/>
  <c r="G60" i="15"/>
  <c r="U59" i="15"/>
  <c r="T59" i="15"/>
  <c r="N59" i="15"/>
  <c r="O59" i="15" s="1"/>
  <c r="M59" i="15"/>
  <c r="K59" i="15"/>
  <c r="I59" i="15"/>
  <c r="G59" i="15"/>
  <c r="S58" i="15"/>
  <c r="R58" i="15"/>
  <c r="Q58" i="15"/>
  <c r="P58" i="15"/>
  <c r="U58" i="15" s="1"/>
  <c r="N58" i="15"/>
  <c r="L58" i="15"/>
  <c r="K58" i="15"/>
  <c r="J58" i="15"/>
  <c r="H58" i="15"/>
  <c r="F58" i="15"/>
  <c r="E58" i="15"/>
  <c r="D58" i="15"/>
  <c r="I58" i="15" s="1"/>
  <c r="U57" i="15"/>
  <c r="T57" i="15"/>
  <c r="N57" i="15"/>
  <c r="O57" i="15" s="1"/>
  <c r="M57" i="15"/>
  <c r="K57" i="15"/>
  <c r="I57" i="15"/>
  <c r="G57" i="15"/>
  <c r="S54" i="15"/>
  <c r="R54" i="15"/>
  <c r="Q54" i="15"/>
  <c r="T54" i="15" s="1"/>
  <c r="P54" i="15"/>
  <c r="U54" i="15" s="1"/>
  <c r="L54" i="15"/>
  <c r="J54" i="15"/>
  <c r="H54" i="15"/>
  <c r="F54" i="15"/>
  <c r="N54" i="15" s="1"/>
  <c r="E54" i="15"/>
  <c r="K54" i="15" s="1"/>
  <c r="D54" i="15"/>
  <c r="S53" i="15"/>
  <c r="R53" i="15"/>
  <c r="Q53" i="15"/>
  <c r="T53" i="15" s="1"/>
  <c r="P53" i="15"/>
  <c r="U53" i="15" s="1"/>
  <c r="N53" i="15"/>
  <c r="M53" i="15"/>
  <c r="L53" i="15"/>
  <c r="J53" i="15"/>
  <c r="H53" i="15"/>
  <c r="F53" i="15"/>
  <c r="E53" i="15"/>
  <c r="K53" i="15" s="1"/>
  <c r="D53" i="15"/>
  <c r="I53" i="15" s="1"/>
  <c r="U52" i="15"/>
  <c r="T52" i="15"/>
  <c r="O52" i="15"/>
  <c r="N52" i="15"/>
  <c r="M52" i="15"/>
  <c r="K52" i="15"/>
  <c r="I52" i="15"/>
  <c r="G52" i="15"/>
  <c r="U51" i="15"/>
  <c r="T51" i="15"/>
  <c r="N51" i="15"/>
  <c r="O51" i="15" s="1"/>
  <c r="M51" i="15"/>
  <c r="K51" i="15"/>
  <c r="I51" i="15"/>
  <c r="G51" i="15"/>
  <c r="U50" i="15"/>
  <c r="T50" i="15"/>
  <c r="N50" i="15"/>
  <c r="O50" i="15" s="1"/>
  <c r="M50" i="15"/>
  <c r="K50" i="15"/>
  <c r="I50" i="15"/>
  <c r="G50" i="15"/>
  <c r="U49" i="15"/>
  <c r="T49" i="15"/>
  <c r="N49" i="15"/>
  <c r="O49" i="15" s="1"/>
  <c r="M49" i="15"/>
  <c r="K49" i="15"/>
  <c r="I49" i="15"/>
  <c r="G49" i="15"/>
  <c r="U48" i="15"/>
  <c r="T48" i="15"/>
  <c r="N48" i="15"/>
  <c r="O48" i="15" s="1"/>
  <c r="M48" i="15"/>
  <c r="K48" i="15"/>
  <c r="I48" i="15"/>
  <c r="G48" i="15"/>
  <c r="S47" i="15"/>
  <c r="R47" i="15"/>
  <c r="Q47" i="15"/>
  <c r="T47" i="15" s="1"/>
  <c r="P47" i="15"/>
  <c r="N47" i="15"/>
  <c r="L47" i="15"/>
  <c r="J47" i="15"/>
  <c r="H47" i="15"/>
  <c r="F47" i="15"/>
  <c r="E47" i="15"/>
  <c r="M47" i="15" s="1"/>
  <c r="D47" i="15"/>
  <c r="I47" i="15" s="1"/>
  <c r="U46" i="15"/>
  <c r="T46" i="15"/>
  <c r="O46" i="15"/>
  <c r="N46" i="15"/>
  <c r="M46" i="15"/>
  <c r="K46" i="15"/>
  <c r="I46" i="15"/>
  <c r="G46" i="15"/>
  <c r="U45" i="15"/>
  <c r="T45" i="15"/>
  <c r="N45" i="15"/>
  <c r="O45" i="15" s="1"/>
  <c r="M45" i="15"/>
  <c r="K45" i="15"/>
  <c r="I45" i="15"/>
  <c r="G45" i="15"/>
  <c r="U44" i="15"/>
  <c r="T44" i="15"/>
  <c r="N44" i="15"/>
  <c r="O44" i="15" s="1"/>
  <c r="M44" i="15"/>
  <c r="K44" i="15"/>
  <c r="I44" i="15"/>
  <c r="G44" i="15"/>
  <c r="U43" i="15"/>
  <c r="T43" i="15"/>
  <c r="N43" i="15"/>
  <c r="O43" i="15" s="1"/>
  <c r="M43" i="15"/>
  <c r="K43" i="15"/>
  <c r="I43" i="15"/>
  <c r="G43" i="15"/>
  <c r="U42" i="15"/>
  <c r="T42" i="15"/>
  <c r="N42" i="15"/>
  <c r="O42" i="15" s="1"/>
  <c r="M42" i="15"/>
  <c r="K42" i="15"/>
  <c r="I42" i="15"/>
  <c r="G42" i="15"/>
  <c r="U41" i="15"/>
  <c r="T41" i="15"/>
  <c r="N41" i="15"/>
  <c r="O41" i="15" s="1"/>
  <c r="M41" i="15"/>
  <c r="K41" i="15"/>
  <c r="I41" i="15"/>
  <c r="G41" i="15"/>
  <c r="S40" i="15"/>
  <c r="T40" i="15" s="1"/>
  <c r="R40" i="15"/>
  <c r="Q40" i="15"/>
  <c r="P40" i="15"/>
  <c r="L40" i="15"/>
  <c r="J40" i="15"/>
  <c r="K40" i="15" s="1"/>
  <c r="H40" i="15"/>
  <c r="I40" i="15" s="1"/>
  <c r="F40" i="15"/>
  <c r="N40" i="15" s="1"/>
  <c r="E40" i="15"/>
  <c r="D40" i="15"/>
  <c r="U39" i="15"/>
  <c r="T39" i="15"/>
  <c r="O39" i="15"/>
  <c r="N39" i="15"/>
  <c r="M39" i="15"/>
  <c r="K39" i="15"/>
  <c r="I39" i="15"/>
  <c r="G39" i="15"/>
  <c r="U38" i="15"/>
  <c r="T38" i="15"/>
  <c r="O38" i="15"/>
  <c r="N38" i="15"/>
  <c r="M38" i="15"/>
  <c r="K38" i="15"/>
  <c r="I38" i="15"/>
  <c r="G38" i="15"/>
  <c r="U37" i="15"/>
  <c r="T37" i="15"/>
  <c r="O37" i="15"/>
  <c r="N37" i="15"/>
  <c r="M37" i="15"/>
  <c r="K37" i="15"/>
  <c r="I37" i="15"/>
  <c r="G37" i="15"/>
  <c r="U36" i="15"/>
  <c r="T36" i="15"/>
  <c r="O36" i="15"/>
  <c r="N36" i="15"/>
  <c r="M36" i="15"/>
  <c r="K36" i="15"/>
  <c r="I36" i="15"/>
  <c r="G36" i="15"/>
  <c r="S35" i="15"/>
  <c r="T35" i="15" s="1"/>
  <c r="R35" i="15"/>
  <c r="Q35" i="15"/>
  <c r="P35" i="15"/>
  <c r="U35" i="15" s="1"/>
  <c r="L35" i="15"/>
  <c r="J35" i="15"/>
  <c r="H35" i="15"/>
  <c r="F35" i="15"/>
  <c r="N35" i="15" s="1"/>
  <c r="E35" i="15"/>
  <c r="M35" i="15" s="1"/>
  <c r="D35" i="15"/>
  <c r="I35" i="15" s="1"/>
  <c r="U34" i="15"/>
  <c r="T34" i="15"/>
  <c r="O34" i="15"/>
  <c r="N34" i="15"/>
  <c r="M34" i="15"/>
  <c r="K34" i="15"/>
  <c r="I34" i="15"/>
  <c r="G34" i="15"/>
  <c r="U33" i="15"/>
  <c r="T33" i="15"/>
  <c r="N33" i="15"/>
  <c r="O33" i="15" s="1"/>
  <c r="M33" i="15"/>
  <c r="K33" i="15"/>
  <c r="I33" i="15"/>
  <c r="G33" i="15"/>
  <c r="U32" i="15"/>
  <c r="T32" i="15"/>
  <c r="N32" i="15"/>
  <c r="O32" i="15" s="1"/>
  <c r="M32" i="15"/>
  <c r="K32" i="15"/>
  <c r="I32" i="15"/>
  <c r="G32" i="15"/>
  <c r="U31" i="15"/>
  <c r="T31" i="15"/>
  <c r="N31" i="15"/>
  <c r="O31" i="15" s="1"/>
  <c r="M31" i="15"/>
  <c r="K31" i="15"/>
  <c r="I31" i="15"/>
  <c r="G31" i="15"/>
  <c r="U30" i="15"/>
  <c r="T30" i="15"/>
  <c r="N30" i="15"/>
  <c r="O30" i="15" s="1"/>
  <c r="M30" i="15"/>
  <c r="K30" i="15"/>
  <c r="I30" i="15"/>
  <c r="G30" i="15"/>
  <c r="U29" i="15"/>
  <c r="T29" i="15"/>
  <c r="N29" i="15"/>
  <c r="O29" i="15" s="1"/>
  <c r="M29" i="15"/>
  <c r="K29" i="15"/>
  <c r="I29" i="15"/>
  <c r="G29" i="15"/>
  <c r="U28" i="15"/>
  <c r="T28" i="15"/>
  <c r="N28" i="15"/>
  <c r="O28" i="15" s="1"/>
  <c r="M28" i="15"/>
  <c r="K28" i="15"/>
  <c r="I28" i="15"/>
  <c r="G28" i="15"/>
  <c r="S27" i="15"/>
  <c r="R27" i="15"/>
  <c r="Q27" i="15"/>
  <c r="P27" i="15"/>
  <c r="U27" i="15" s="1"/>
  <c r="L27" i="15"/>
  <c r="M27" i="15" s="1"/>
  <c r="J27" i="15"/>
  <c r="K27" i="15" s="1"/>
  <c r="H27" i="15"/>
  <c r="F27" i="15"/>
  <c r="E27" i="15"/>
  <c r="D27" i="15"/>
  <c r="I27" i="15" s="1"/>
  <c r="U26" i="15"/>
  <c r="T26" i="15"/>
  <c r="N26" i="15"/>
  <c r="O26" i="15" s="1"/>
  <c r="M26" i="15"/>
  <c r="K26" i="15"/>
  <c r="I26" i="15"/>
  <c r="G26" i="15"/>
  <c r="U25" i="15"/>
  <c r="T25" i="15"/>
  <c r="N25" i="15"/>
  <c r="O25" i="15" s="1"/>
  <c r="M25" i="15"/>
  <c r="K25" i="15"/>
  <c r="I25" i="15"/>
  <c r="G25" i="15"/>
  <c r="U24" i="15"/>
  <c r="T24" i="15"/>
  <c r="N24" i="15"/>
  <c r="O24" i="15" s="1"/>
  <c r="M24" i="15"/>
  <c r="K24" i="15"/>
  <c r="I24" i="15"/>
  <c r="G24" i="15"/>
  <c r="U23" i="15"/>
  <c r="T23" i="15"/>
  <c r="N23" i="15"/>
  <c r="O23" i="15" s="1"/>
  <c r="M23" i="15"/>
  <c r="K23" i="15"/>
  <c r="I23" i="15"/>
  <c r="G23" i="15"/>
  <c r="U22" i="15"/>
  <c r="T22" i="15"/>
  <c r="N22" i="15"/>
  <c r="O22" i="15" s="1"/>
  <c r="M22" i="15"/>
  <c r="K22" i="15"/>
  <c r="I22" i="15"/>
  <c r="G22" i="15"/>
  <c r="U21" i="15"/>
  <c r="T21" i="15"/>
  <c r="N21" i="15"/>
  <c r="O21" i="15" s="1"/>
  <c r="M21" i="15"/>
  <c r="K21" i="15"/>
  <c r="I21" i="15"/>
  <c r="G21" i="15"/>
  <c r="U20" i="15"/>
  <c r="T20" i="15"/>
  <c r="N20" i="15"/>
  <c r="O20" i="15" s="1"/>
  <c r="M20" i="15"/>
  <c r="K20" i="15"/>
  <c r="I20" i="15"/>
  <c r="G20" i="15"/>
  <c r="U19" i="15"/>
  <c r="S19" i="15"/>
  <c r="R19" i="15"/>
  <c r="Q19" i="15"/>
  <c r="T19" i="15" s="1"/>
  <c r="P19" i="15"/>
  <c r="L19" i="15"/>
  <c r="J19" i="15"/>
  <c r="H19" i="15"/>
  <c r="I19" i="15" s="1"/>
  <c r="F19" i="15"/>
  <c r="E19" i="15"/>
  <c r="D19" i="15"/>
  <c r="U18" i="15"/>
  <c r="T18" i="15"/>
  <c r="O18" i="15"/>
  <c r="N18" i="15"/>
  <c r="M18" i="15"/>
  <c r="K18" i="15"/>
  <c r="I18" i="15"/>
  <c r="G18" i="15"/>
  <c r="U17" i="15"/>
  <c r="T17" i="15"/>
  <c r="O17" i="15"/>
  <c r="N17" i="15"/>
  <c r="M17" i="15"/>
  <c r="K17" i="15"/>
  <c r="I17" i="15"/>
  <c r="G17" i="15"/>
  <c r="U16" i="15"/>
  <c r="T16" i="15"/>
  <c r="O16" i="15"/>
  <c r="N16" i="15"/>
  <c r="M16" i="15"/>
  <c r="K16" i="15"/>
  <c r="I16" i="15"/>
  <c r="G16" i="15"/>
  <c r="U15" i="15"/>
  <c r="T15" i="15"/>
  <c r="O15" i="15"/>
  <c r="N15" i="15"/>
  <c r="M15" i="15"/>
  <c r="K15" i="15"/>
  <c r="I15" i="15"/>
  <c r="G15" i="15"/>
  <c r="U14" i="15"/>
  <c r="T14" i="15"/>
  <c r="O14" i="15"/>
  <c r="N14" i="15"/>
  <c r="M14" i="15"/>
  <c r="K14" i="15"/>
  <c r="I14" i="15"/>
  <c r="G14" i="15"/>
  <c r="U13" i="15"/>
  <c r="T13" i="15"/>
  <c r="O13" i="15"/>
  <c r="N13" i="15"/>
  <c r="M13" i="15"/>
  <c r="K13" i="15"/>
  <c r="I13" i="15"/>
  <c r="G13" i="15"/>
  <c r="U12" i="15"/>
  <c r="T12" i="15"/>
  <c r="O12" i="15"/>
  <c r="N12" i="15"/>
  <c r="M12" i="15"/>
  <c r="K12" i="15"/>
  <c r="I12" i="15"/>
  <c r="G12" i="15"/>
  <c r="U11" i="15"/>
  <c r="T11" i="15"/>
  <c r="O11" i="15"/>
  <c r="N11" i="15"/>
  <c r="M11" i="15"/>
  <c r="K11" i="15"/>
  <c r="I11" i="15"/>
  <c r="G11" i="15"/>
  <c r="S10" i="15"/>
  <c r="R10" i="15"/>
  <c r="Q10" i="15"/>
  <c r="T10" i="15" s="1"/>
  <c r="P10" i="15"/>
  <c r="U10" i="15" s="1"/>
  <c r="L10" i="15"/>
  <c r="J10" i="15"/>
  <c r="H10" i="15"/>
  <c r="F10" i="15"/>
  <c r="E10" i="15"/>
  <c r="D10" i="15"/>
  <c r="G10" i="15" s="1"/>
  <c r="U9" i="15"/>
  <c r="T9" i="15"/>
  <c r="N9" i="15"/>
  <c r="O9" i="15" s="1"/>
  <c r="M9" i="15"/>
  <c r="K9" i="15"/>
  <c r="I9" i="15"/>
  <c r="G9" i="15"/>
  <c r="U8" i="15"/>
  <c r="T8" i="15"/>
  <c r="N8" i="15"/>
  <c r="O8" i="15" s="1"/>
  <c r="M8" i="15"/>
  <c r="K8" i="15"/>
  <c r="I8" i="15"/>
  <c r="G8" i="15"/>
  <c r="S339" i="14"/>
  <c r="R339" i="14"/>
  <c r="Q339" i="14"/>
  <c r="P339" i="14"/>
  <c r="U339" i="14" s="1"/>
  <c r="L339" i="14"/>
  <c r="J339" i="14"/>
  <c r="H339" i="14"/>
  <c r="F339" i="14"/>
  <c r="N339" i="14" s="1"/>
  <c r="E339" i="14"/>
  <c r="K339" i="14" s="1"/>
  <c r="D339" i="14"/>
  <c r="I339" i="14" s="1"/>
  <c r="S338" i="14"/>
  <c r="T338" i="14" s="1"/>
  <c r="R338" i="14"/>
  <c r="Q338" i="14"/>
  <c r="P338" i="14"/>
  <c r="O338" i="14"/>
  <c r="L338" i="14"/>
  <c r="J338" i="14"/>
  <c r="H338" i="14"/>
  <c r="G338" i="14"/>
  <c r="F338" i="14"/>
  <c r="N338" i="14" s="1"/>
  <c r="E338" i="14"/>
  <c r="D338" i="14"/>
  <c r="I338" i="14" s="1"/>
  <c r="S337" i="14"/>
  <c r="R337" i="14"/>
  <c r="Q337" i="14"/>
  <c r="P337" i="14"/>
  <c r="L337" i="14"/>
  <c r="J337" i="14"/>
  <c r="H337" i="14"/>
  <c r="F337" i="14"/>
  <c r="N337" i="14" s="1"/>
  <c r="E337" i="14"/>
  <c r="D337" i="14"/>
  <c r="I337" i="14" s="1"/>
  <c r="U336" i="14"/>
  <c r="T336" i="14"/>
  <c r="O336" i="14"/>
  <c r="N336" i="14"/>
  <c r="M336" i="14"/>
  <c r="K336" i="14"/>
  <c r="I336" i="14"/>
  <c r="G336" i="14"/>
  <c r="U335" i="14"/>
  <c r="T335" i="14"/>
  <c r="O335" i="14"/>
  <c r="N335" i="14"/>
  <c r="M335" i="14"/>
  <c r="K335" i="14"/>
  <c r="I335" i="14"/>
  <c r="G335" i="14"/>
  <c r="U334" i="14"/>
  <c r="T334" i="14"/>
  <c r="O334" i="14"/>
  <c r="N334" i="14"/>
  <c r="M334" i="14"/>
  <c r="K334" i="14"/>
  <c r="I334" i="14"/>
  <c r="G334" i="14"/>
  <c r="U333" i="14"/>
  <c r="T333" i="14"/>
  <c r="O333" i="14"/>
  <c r="N333" i="14"/>
  <c r="M333" i="14"/>
  <c r="K333" i="14"/>
  <c r="I333" i="14"/>
  <c r="G333" i="14"/>
  <c r="S332" i="14"/>
  <c r="T332" i="14" s="1"/>
  <c r="R332" i="14"/>
  <c r="Q332" i="14"/>
  <c r="P332" i="14"/>
  <c r="U332" i="14" s="1"/>
  <c r="L332" i="14"/>
  <c r="J332" i="14"/>
  <c r="K332" i="14" s="1"/>
  <c r="H332" i="14"/>
  <c r="F332" i="14"/>
  <c r="N332" i="14" s="1"/>
  <c r="E332" i="14"/>
  <c r="D332" i="14"/>
  <c r="U331" i="14"/>
  <c r="T331" i="14"/>
  <c r="O331" i="14"/>
  <c r="N331" i="14"/>
  <c r="M331" i="14"/>
  <c r="K331" i="14"/>
  <c r="I331" i="14"/>
  <c r="G331" i="14"/>
  <c r="U330" i="14"/>
  <c r="T330" i="14"/>
  <c r="N330" i="14"/>
  <c r="O330" i="14" s="1"/>
  <c r="M330" i="14"/>
  <c r="K330" i="14"/>
  <c r="I330" i="14"/>
  <c r="G330" i="14"/>
  <c r="U329" i="14"/>
  <c r="T329" i="14"/>
  <c r="N329" i="14"/>
  <c r="O329" i="14" s="1"/>
  <c r="M329" i="14"/>
  <c r="K329" i="14"/>
  <c r="I329" i="14"/>
  <c r="G329" i="14"/>
  <c r="U328" i="14"/>
  <c r="T328" i="14"/>
  <c r="N328" i="14"/>
  <c r="O328" i="14" s="1"/>
  <c r="M328" i="14"/>
  <c r="K328" i="14"/>
  <c r="I328" i="14"/>
  <c r="G328" i="14"/>
  <c r="U327" i="14"/>
  <c r="T327" i="14"/>
  <c r="N327" i="14"/>
  <c r="O327" i="14" s="1"/>
  <c r="M327" i="14"/>
  <c r="K327" i="14"/>
  <c r="I327" i="14"/>
  <c r="G327" i="14"/>
  <c r="U326" i="14"/>
  <c r="T326" i="14"/>
  <c r="N326" i="14"/>
  <c r="O326" i="14" s="1"/>
  <c r="M326" i="14"/>
  <c r="K326" i="14"/>
  <c r="I326" i="14"/>
  <c r="G326" i="14"/>
  <c r="U325" i="14"/>
  <c r="T325" i="14"/>
  <c r="N325" i="14"/>
  <c r="O325" i="14" s="1"/>
  <c r="M325" i="14"/>
  <c r="K325" i="14"/>
  <c r="I325" i="14"/>
  <c r="G325" i="14"/>
  <c r="U324" i="14"/>
  <c r="T324" i="14"/>
  <c r="N324" i="14"/>
  <c r="O324" i="14" s="1"/>
  <c r="M324" i="14"/>
  <c r="K324" i="14"/>
  <c r="I324" i="14"/>
  <c r="G324" i="14"/>
  <c r="S323" i="14"/>
  <c r="R323" i="14"/>
  <c r="Q323" i="14"/>
  <c r="T323" i="14" s="1"/>
  <c r="P323" i="14"/>
  <c r="L323" i="14"/>
  <c r="J323" i="14"/>
  <c r="H323" i="14"/>
  <c r="U323" i="14" s="1"/>
  <c r="F323" i="14"/>
  <c r="E323" i="14"/>
  <c r="D323" i="14"/>
  <c r="U322" i="14"/>
  <c r="T322" i="14"/>
  <c r="O322" i="14"/>
  <c r="N322" i="14"/>
  <c r="M322" i="14"/>
  <c r="K322" i="14"/>
  <c r="I322" i="14"/>
  <c r="G322" i="14"/>
  <c r="U321" i="14"/>
  <c r="T321" i="14"/>
  <c r="N321" i="14"/>
  <c r="O321" i="14" s="1"/>
  <c r="M321" i="14"/>
  <c r="K321" i="14"/>
  <c r="I321" i="14"/>
  <c r="G321" i="14"/>
  <c r="U320" i="14"/>
  <c r="T320" i="14"/>
  <c r="N320" i="14"/>
  <c r="O320" i="14" s="1"/>
  <c r="M320" i="14"/>
  <c r="K320" i="14"/>
  <c r="I320" i="14"/>
  <c r="G320" i="14"/>
  <c r="U319" i="14"/>
  <c r="T319" i="14"/>
  <c r="N319" i="14"/>
  <c r="O319" i="14" s="1"/>
  <c r="M319" i="14"/>
  <c r="K319" i="14"/>
  <c r="I319" i="14"/>
  <c r="G319" i="14"/>
  <c r="U318" i="14"/>
  <c r="T318" i="14"/>
  <c r="N318" i="14"/>
  <c r="O318" i="14" s="1"/>
  <c r="M318" i="14"/>
  <c r="K318" i="14"/>
  <c r="I318" i="14"/>
  <c r="G318" i="14"/>
  <c r="T317" i="14"/>
  <c r="S317" i="14"/>
  <c r="R317" i="14"/>
  <c r="Q317" i="14"/>
  <c r="P317" i="14"/>
  <c r="L317" i="14"/>
  <c r="J317" i="14"/>
  <c r="H317" i="14"/>
  <c r="F317" i="14"/>
  <c r="E317" i="14"/>
  <c r="D317" i="14"/>
  <c r="U316" i="14"/>
  <c r="T316" i="14"/>
  <c r="O316" i="14"/>
  <c r="N316" i="14"/>
  <c r="M316" i="14"/>
  <c r="K316" i="14"/>
  <c r="I316" i="14"/>
  <c r="G316" i="14"/>
  <c r="U315" i="14"/>
  <c r="T315" i="14"/>
  <c r="N315" i="14"/>
  <c r="O315" i="14" s="1"/>
  <c r="M315" i="14"/>
  <c r="K315" i="14"/>
  <c r="I315" i="14"/>
  <c r="G315" i="14"/>
  <c r="U314" i="14"/>
  <c r="T314" i="14"/>
  <c r="N314" i="14"/>
  <c r="O314" i="14" s="1"/>
  <c r="M314" i="14"/>
  <c r="K314" i="14"/>
  <c r="I314" i="14"/>
  <c r="G314" i="14"/>
  <c r="U313" i="14"/>
  <c r="T313" i="14"/>
  <c r="N313" i="14"/>
  <c r="O313" i="14" s="1"/>
  <c r="M313" i="14"/>
  <c r="K313" i="14"/>
  <c r="I313" i="14"/>
  <c r="G313" i="14"/>
  <c r="U312" i="14"/>
  <c r="T312" i="14"/>
  <c r="N312" i="14"/>
  <c r="O312" i="14" s="1"/>
  <c r="M312" i="14"/>
  <c r="K312" i="14"/>
  <c r="I312" i="14"/>
  <c r="G312" i="14"/>
  <c r="U311" i="14"/>
  <c r="T311" i="14"/>
  <c r="N311" i="14"/>
  <c r="O311" i="14" s="1"/>
  <c r="M311" i="14"/>
  <c r="K311" i="14"/>
  <c r="I311" i="14"/>
  <c r="G311" i="14"/>
  <c r="S310" i="14"/>
  <c r="R310" i="14"/>
  <c r="Q310" i="14"/>
  <c r="P310" i="14"/>
  <c r="L310" i="14"/>
  <c r="J310" i="14"/>
  <c r="K310" i="14" s="1"/>
  <c r="H310" i="14"/>
  <c r="F310" i="14"/>
  <c r="N310" i="14" s="1"/>
  <c r="E310" i="14"/>
  <c r="D310" i="14"/>
  <c r="U309" i="14"/>
  <c r="T309" i="14"/>
  <c r="O309" i="14"/>
  <c r="N309" i="14"/>
  <c r="M309" i="14"/>
  <c r="K309" i="14"/>
  <c r="I309" i="14"/>
  <c r="G309" i="14"/>
  <c r="U308" i="14"/>
  <c r="T308" i="14"/>
  <c r="N308" i="14"/>
  <c r="O308" i="14" s="1"/>
  <c r="M308" i="14"/>
  <c r="K308" i="14"/>
  <c r="I308" i="14"/>
  <c r="G308" i="14"/>
  <c r="U307" i="14"/>
  <c r="T307" i="14"/>
  <c r="N307" i="14"/>
  <c r="O307" i="14" s="1"/>
  <c r="M307" i="14"/>
  <c r="K307" i="14"/>
  <c r="I307" i="14"/>
  <c r="G307" i="14"/>
  <c r="U306" i="14"/>
  <c r="T306" i="14"/>
  <c r="N306" i="14"/>
  <c r="O306" i="14" s="1"/>
  <c r="M306" i="14"/>
  <c r="K306" i="14"/>
  <c r="I306" i="14"/>
  <c r="G306" i="14"/>
  <c r="U305" i="14"/>
  <c r="T305" i="14"/>
  <c r="N305" i="14"/>
  <c r="O305" i="14" s="1"/>
  <c r="M305" i="14"/>
  <c r="K305" i="14"/>
  <c r="I305" i="14"/>
  <c r="G305" i="14"/>
  <c r="U304" i="14"/>
  <c r="T304" i="14"/>
  <c r="O304" i="14"/>
  <c r="N304" i="14"/>
  <c r="M304" i="14"/>
  <c r="K304" i="14"/>
  <c r="I304" i="14"/>
  <c r="G304" i="14"/>
  <c r="S303" i="14"/>
  <c r="R303" i="14"/>
  <c r="Q303" i="14"/>
  <c r="P303" i="14"/>
  <c r="U303" i="14" s="1"/>
  <c r="L303" i="14"/>
  <c r="J303" i="14"/>
  <c r="H303" i="14"/>
  <c r="F303" i="14"/>
  <c r="E303" i="14"/>
  <c r="M303" i="14" s="1"/>
  <c r="D303" i="14"/>
  <c r="U302" i="14"/>
  <c r="T302" i="14"/>
  <c r="N302" i="14"/>
  <c r="O302" i="14" s="1"/>
  <c r="M302" i="14"/>
  <c r="K302" i="14"/>
  <c r="I302" i="14"/>
  <c r="G302" i="14"/>
  <c r="U299" i="14"/>
  <c r="S299" i="14"/>
  <c r="R299" i="14"/>
  <c r="Q299" i="14"/>
  <c r="T299" i="14" s="1"/>
  <c r="P299" i="14"/>
  <c r="L299" i="14"/>
  <c r="J299" i="14"/>
  <c r="H299" i="14"/>
  <c r="F299" i="14"/>
  <c r="N299" i="14" s="1"/>
  <c r="E299" i="14"/>
  <c r="K299" i="14" s="1"/>
  <c r="D299" i="14"/>
  <c r="I299" i="14" s="1"/>
  <c r="S298" i="14"/>
  <c r="R298" i="14"/>
  <c r="Q298" i="14"/>
  <c r="T298" i="14" s="1"/>
  <c r="P298" i="14"/>
  <c r="L298" i="14"/>
  <c r="J298" i="14"/>
  <c r="H298" i="14"/>
  <c r="F298" i="14"/>
  <c r="E298" i="14"/>
  <c r="K298" i="14" s="1"/>
  <c r="D298" i="14"/>
  <c r="G298" i="14" s="1"/>
  <c r="U297" i="14"/>
  <c r="T297" i="14"/>
  <c r="O297" i="14"/>
  <c r="N297" i="14"/>
  <c r="M297" i="14"/>
  <c r="K297" i="14"/>
  <c r="I297" i="14"/>
  <c r="G297" i="14"/>
  <c r="U296" i="14"/>
  <c r="T296" i="14"/>
  <c r="N296" i="14"/>
  <c r="O296" i="14" s="1"/>
  <c r="M296" i="14"/>
  <c r="K296" i="14"/>
  <c r="I296" i="14"/>
  <c r="G296" i="14"/>
  <c r="U295" i="14"/>
  <c r="T295" i="14"/>
  <c r="N295" i="14"/>
  <c r="O295" i="14" s="1"/>
  <c r="M295" i="14"/>
  <c r="K295" i="14"/>
  <c r="I295" i="14"/>
  <c r="G295" i="14"/>
  <c r="U294" i="14"/>
  <c r="T294" i="14"/>
  <c r="N294" i="14"/>
  <c r="O294" i="14" s="1"/>
  <c r="M294" i="14"/>
  <c r="K294" i="14"/>
  <c r="I294" i="14"/>
  <c r="G294" i="14"/>
  <c r="U293" i="14"/>
  <c r="T293" i="14"/>
  <c r="N293" i="14"/>
  <c r="O293" i="14" s="1"/>
  <c r="M293" i="14"/>
  <c r="K293" i="14"/>
  <c r="I293" i="14"/>
  <c r="G293" i="14"/>
  <c r="S292" i="14"/>
  <c r="R292" i="14"/>
  <c r="Q292" i="14"/>
  <c r="T292" i="14" s="1"/>
  <c r="P292" i="14"/>
  <c r="U292" i="14" s="1"/>
  <c r="L292" i="14"/>
  <c r="J292" i="14"/>
  <c r="H292" i="14"/>
  <c r="F292" i="14"/>
  <c r="E292" i="14"/>
  <c r="M292" i="14" s="1"/>
  <c r="D292" i="14"/>
  <c r="U291" i="14"/>
  <c r="T291" i="14"/>
  <c r="O291" i="14"/>
  <c r="N291" i="14"/>
  <c r="M291" i="14"/>
  <c r="K291" i="14"/>
  <c r="I291" i="14"/>
  <c r="G291" i="14"/>
  <c r="U290" i="14"/>
  <c r="T290" i="14"/>
  <c r="N290" i="14"/>
  <c r="O290" i="14" s="1"/>
  <c r="M290" i="14"/>
  <c r="K290" i="14"/>
  <c r="I290" i="14"/>
  <c r="G290" i="14"/>
  <c r="U289" i="14"/>
  <c r="T289" i="14"/>
  <c r="N289" i="14"/>
  <c r="O289" i="14" s="1"/>
  <c r="M289" i="14"/>
  <c r="K289" i="14"/>
  <c r="I289" i="14"/>
  <c r="G289" i="14"/>
  <c r="U288" i="14"/>
  <c r="T288" i="14"/>
  <c r="N288" i="14"/>
  <c r="O288" i="14" s="1"/>
  <c r="M288" i="14"/>
  <c r="K288" i="14"/>
  <c r="I288" i="14"/>
  <c r="G288" i="14"/>
  <c r="U287" i="14"/>
  <c r="T287" i="14"/>
  <c r="N287" i="14"/>
  <c r="O287" i="14" s="1"/>
  <c r="M287" i="14"/>
  <c r="K287" i="14"/>
  <c r="I287" i="14"/>
  <c r="G287" i="14"/>
  <c r="U286" i="14"/>
  <c r="T286" i="14"/>
  <c r="N286" i="14"/>
  <c r="O286" i="14" s="1"/>
  <c r="M286" i="14"/>
  <c r="K286" i="14"/>
  <c r="I286" i="14"/>
  <c r="G286" i="14"/>
  <c r="S285" i="14"/>
  <c r="R285" i="14"/>
  <c r="Q285" i="14"/>
  <c r="P285" i="14"/>
  <c r="L285" i="14"/>
  <c r="J285" i="14"/>
  <c r="H285" i="14"/>
  <c r="F285" i="14"/>
  <c r="E285" i="14"/>
  <c r="K285" i="14" s="1"/>
  <c r="D285" i="14"/>
  <c r="U284" i="14"/>
  <c r="T284" i="14"/>
  <c r="O284" i="14"/>
  <c r="N284" i="14"/>
  <c r="M284" i="14"/>
  <c r="K284" i="14"/>
  <c r="I284" i="14"/>
  <c r="G284" i="14"/>
  <c r="U283" i="14"/>
  <c r="T283" i="14"/>
  <c r="N283" i="14"/>
  <c r="O283" i="14" s="1"/>
  <c r="M283" i="14"/>
  <c r="K283" i="14"/>
  <c r="I283" i="14"/>
  <c r="G283" i="14"/>
  <c r="U282" i="14"/>
  <c r="T282" i="14"/>
  <c r="N282" i="14"/>
  <c r="O282" i="14" s="1"/>
  <c r="M282" i="14"/>
  <c r="K282" i="14"/>
  <c r="I282" i="14"/>
  <c r="G282" i="14"/>
  <c r="U281" i="14"/>
  <c r="T281" i="14"/>
  <c r="N281" i="14"/>
  <c r="O281" i="14" s="1"/>
  <c r="M281" i="14"/>
  <c r="K281" i="14"/>
  <c r="I281" i="14"/>
  <c r="G281" i="14"/>
  <c r="U280" i="14"/>
  <c r="T280" i="14"/>
  <c r="N280" i="14"/>
  <c r="O280" i="14" s="1"/>
  <c r="M280" i="14"/>
  <c r="K280" i="14"/>
  <c r="I280" i="14"/>
  <c r="G280" i="14"/>
  <c r="U279" i="14"/>
  <c r="T279" i="14"/>
  <c r="N279" i="14"/>
  <c r="O279" i="14" s="1"/>
  <c r="M279" i="14"/>
  <c r="K279" i="14"/>
  <c r="I279" i="14"/>
  <c r="G279" i="14"/>
  <c r="U278" i="14"/>
  <c r="T278" i="14"/>
  <c r="N278" i="14"/>
  <c r="O278" i="14" s="1"/>
  <c r="M278" i="14"/>
  <c r="K278" i="14"/>
  <c r="I278" i="14"/>
  <c r="G278" i="14"/>
  <c r="U277" i="14"/>
  <c r="T277" i="14"/>
  <c r="N277" i="14"/>
  <c r="O277" i="14" s="1"/>
  <c r="M277" i="14"/>
  <c r="K277" i="14"/>
  <c r="I277" i="14"/>
  <c r="G277" i="14"/>
  <c r="U276" i="14"/>
  <c r="T276" i="14"/>
  <c r="N276" i="14"/>
  <c r="O276" i="14" s="1"/>
  <c r="M276" i="14"/>
  <c r="K276" i="14"/>
  <c r="I276" i="14"/>
  <c r="G276" i="14"/>
  <c r="U275" i="14"/>
  <c r="S275" i="14"/>
  <c r="R275" i="14"/>
  <c r="Q275" i="14"/>
  <c r="T275" i="14" s="1"/>
  <c r="P275" i="14"/>
  <c r="L275" i="14"/>
  <c r="J275" i="14"/>
  <c r="H275" i="14"/>
  <c r="F275" i="14"/>
  <c r="E275" i="14"/>
  <c r="M275" i="14" s="1"/>
  <c r="D275" i="14"/>
  <c r="I275" i="14" s="1"/>
  <c r="U274" i="14"/>
  <c r="T274" i="14"/>
  <c r="O274" i="14"/>
  <c r="N274" i="14"/>
  <c r="M274" i="14"/>
  <c r="K274" i="14"/>
  <c r="I274" i="14"/>
  <c r="G274" i="14"/>
  <c r="U273" i="14"/>
  <c r="T273" i="14"/>
  <c r="N273" i="14"/>
  <c r="O273" i="14" s="1"/>
  <c r="M273" i="14"/>
  <c r="K273" i="14"/>
  <c r="I273" i="14"/>
  <c r="G273" i="14"/>
  <c r="U272" i="14"/>
  <c r="T272" i="14"/>
  <c r="N272" i="14"/>
  <c r="O272" i="14" s="1"/>
  <c r="M272" i="14"/>
  <c r="K272" i="14"/>
  <c r="I272" i="14"/>
  <c r="G272" i="14"/>
  <c r="U271" i="14"/>
  <c r="T271" i="14"/>
  <c r="N271" i="14"/>
  <c r="O271" i="14" s="1"/>
  <c r="M271" i="14"/>
  <c r="K271" i="14"/>
  <c r="I271" i="14"/>
  <c r="G271" i="14"/>
  <c r="U270" i="14"/>
  <c r="T270" i="14"/>
  <c r="N270" i="14"/>
  <c r="O270" i="14" s="1"/>
  <c r="M270" i="14"/>
  <c r="K270" i="14"/>
  <c r="I270" i="14"/>
  <c r="G270" i="14"/>
  <c r="U269" i="14"/>
  <c r="T269" i="14"/>
  <c r="N269" i="14"/>
  <c r="O269" i="14" s="1"/>
  <c r="M269" i="14"/>
  <c r="K269" i="14"/>
  <c r="I269" i="14"/>
  <c r="G269" i="14"/>
  <c r="U268" i="14"/>
  <c r="T268" i="14"/>
  <c r="N268" i="14"/>
  <c r="O268" i="14" s="1"/>
  <c r="M268" i="14"/>
  <c r="K268" i="14"/>
  <c r="I268" i="14"/>
  <c r="G268" i="14"/>
  <c r="S267" i="14"/>
  <c r="T267" i="14" s="1"/>
  <c r="R267" i="14"/>
  <c r="Q267" i="14"/>
  <c r="P267" i="14"/>
  <c r="L267" i="14"/>
  <c r="J267" i="14"/>
  <c r="H267" i="14"/>
  <c r="F267" i="14"/>
  <c r="G267" i="14" s="1"/>
  <c r="E267" i="14"/>
  <c r="D267" i="14"/>
  <c r="U266" i="14"/>
  <c r="T266" i="14"/>
  <c r="O266" i="14"/>
  <c r="N266" i="14"/>
  <c r="M266" i="14"/>
  <c r="K266" i="14"/>
  <c r="I266" i="14"/>
  <c r="G266" i="14"/>
  <c r="U265" i="14"/>
  <c r="T265" i="14"/>
  <c r="N265" i="14"/>
  <c r="O265" i="14" s="1"/>
  <c r="M265" i="14"/>
  <c r="K265" i="14"/>
  <c r="I265" i="14"/>
  <c r="G265" i="14"/>
  <c r="U264" i="14"/>
  <c r="T264" i="14"/>
  <c r="N264" i="14"/>
  <c r="O264" i="14" s="1"/>
  <c r="M264" i="14"/>
  <c r="K264" i="14"/>
  <c r="I264" i="14"/>
  <c r="G264" i="14"/>
  <c r="U263" i="14"/>
  <c r="T263" i="14"/>
  <c r="N263" i="14"/>
  <c r="O263" i="14" s="1"/>
  <c r="M263" i="14"/>
  <c r="K263" i="14"/>
  <c r="I263" i="14"/>
  <c r="G263" i="14"/>
  <c r="S260" i="14"/>
  <c r="R260" i="14"/>
  <c r="Q260" i="14"/>
  <c r="P260" i="14"/>
  <c r="U260" i="14" s="1"/>
  <c r="L260" i="14"/>
  <c r="J260" i="14"/>
  <c r="K260" i="14" s="1"/>
  <c r="H260" i="14"/>
  <c r="F260" i="14"/>
  <c r="N260" i="14" s="1"/>
  <c r="E260" i="14"/>
  <c r="D260" i="14"/>
  <c r="I260" i="14" s="1"/>
  <c r="S259" i="14"/>
  <c r="T259" i="14" s="1"/>
  <c r="R259" i="14"/>
  <c r="Q259" i="14"/>
  <c r="P259" i="14"/>
  <c r="L259" i="14"/>
  <c r="J259" i="14"/>
  <c r="H259" i="14"/>
  <c r="F259" i="14"/>
  <c r="N259" i="14" s="1"/>
  <c r="E259" i="14"/>
  <c r="K259" i="14" s="1"/>
  <c r="D259" i="14"/>
  <c r="U258" i="14"/>
  <c r="T258" i="14"/>
  <c r="O258" i="14"/>
  <c r="N258" i="14"/>
  <c r="M258" i="14"/>
  <c r="K258" i="14"/>
  <c r="I258" i="14"/>
  <c r="G258" i="14"/>
  <c r="U257" i="14"/>
  <c r="T257" i="14"/>
  <c r="N257" i="14"/>
  <c r="O257" i="14" s="1"/>
  <c r="M257" i="14"/>
  <c r="K257" i="14"/>
  <c r="I257" i="14"/>
  <c r="G257" i="14"/>
  <c r="U256" i="14"/>
  <c r="T256" i="14"/>
  <c r="N256" i="14"/>
  <c r="O256" i="14" s="1"/>
  <c r="M256" i="14"/>
  <c r="K256" i="14"/>
  <c r="I256" i="14"/>
  <c r="G256" i="14"/>
  <c r="U255" i="14"/>
  <c r="T255" i="14"/>
  <c r="N255" i="14"/>
  <c r="O255" i="14" s="1"/>
  <c r="M255" i="14"/>
  <c r="K255" i="14"/>
  <c r="I255" i="14"/>
  <c r="G255" i="14"/>
  <c r="T254" i="14"/>
  <c r="S254" i="14"/>
  <c r="R254" i="14"/>
  <c r="Q254" i="14"/>
  <c r="P254" i="14"/>
  <c r="U254" i="14" s="1"/>
  <c r="L254" i="14"/>
  <c r="J254" i="14"/>
  <c r="H254" i="14"/>
  <c r="F254" i="14"/>
  <c r="G254" i="14" s="1"/>
  <c r="E254" i="14"/>
  <c r="K254" i="14" s="1"/>
  <c r="D254" i="14"/>
  <c r="U253" i="14"/>
  <c r="T253" i="14"/>
  <c r="O253" i="14"/>
  <c r="N253" i="14"/>
  <c r="M253" i="14"/>
  <c r="K253" i="14"/>
  <c r="I253" i="14"/>
  <c r="G253" i="14"/>
  <c r="U252" i="14"/>
  <c r="T252" i="14"/>
  <c r="O252" i="14"/>
  <c r="N252" i="14"/>
  <c r="M252" i="14"/>
  <c r="K252" i="14"/>
  <c r="I252" i="14"/>
  <c r="G252" i="14"/>
  <c r="U251" i="14"/>
  <c r="T251" i="14"/>
  <c r="N251" i="14"/>
  <c r="O251" i="14" s="1"/>
  <c r="M251" i="14"/>
  <c r="K251" i="14"/>
  <c r="I251" i="14"/>
  <c r="G251" i="14"/>
  <c r="U250" i="14"/>
  <c r="T250" i="14"/>
  <c r="N250" i="14"/>
  <c r="O250" i="14" s="1"/>
  <c r="M250" i="14"/>
  <c r="K250" i="14"/>
  <c r="I250" i="14"/>
  <c r="G250" i="14"/>
  <c r="U249" i="14"/>
  <c r="T249" i="14"/>
  <c r="N249" i="14"/>
  <c r="O249" i="14" s="1"/>
  <c r="M249" i="14"/>
  <c r="K249" i="14"/>
  <c r="I249" i="14"/>
  <c r="G249" i="14"/>
  <c r="U248" i="14"/>
  <c r="T248" i="14"/>
  <c r="N248" i="14"/>
  <c r="O248" i="14" s="1"/>
  <c r="M248" i="14"/>
  <c r="K248" i="14"/>
  <c r="I248" i="14"/>
  <c r="G248" i="14"/>
  <c r="S247" i="14"/>
  <c r="T247" i="14" s="1"/>
  <c r="R247" i="14"/>
  <c r="Q247" i="14"/>
  <c r="P247" i="14"/>
  <c r="L247" i="14"/>
  <c r="J247" i="14"/>
  <c r="H247" i="14"/>
  <c r="F247" i="14"/>
  <c r="G247" i="14" s="1"/>
  <c r="E247" i="14"/>
  <c r="K247" i="14" s="1"/>
  <c r="D247" i="14"/>
  <c r="U246" i="14"/>
  <c r="T246" i="14"/>
  <c r="O246" i="14"/>
  <c r="N246" i="14"/>
  <c r="M246" i="14"/>
  <c r="K246" i="14"/>
  <c r="I246" i="14"/>
  <c r="G246" i="14"/>
  <c r="U245" i="14"/>
  <c r="T245" i="14"/>
  <c r="N245" i="14"/>
  <c r="O245" i="14" s="1"/>
  <c r="M245" i="14"/>
  <c r="K245" i="14"/>
  <c r="I245" i="14"/>
  <c r="G245" i="14"/>
  <c r="U244" i="14"/>
  <c r="T244" i="14"/>
  <c r="N244" i="14"/>
  <c r="O244" i="14" s="1"/>
  <c r="M244" i="14"/>
  <c r="K244" i="14"/>
  <c r="I244" i="14"/>
  <c r="G244" i="14"/>
  <c r="U243" i="14"/>
  <c r="T243" i="14"/>
  <c r="N243" i="14"/>
  <c r="O243" i="14" s="1"/>
  <c r="M243" i="14"/>
  <c r="K243" i="14"/>
  <c r="I243" i="14"/>
  <c r="G243" i="14"/>
  <c r="U242" i="14"/>
  <c r="T242" i="14"/>
  <c r="N242" i="14"/>
  <c r="O242" i="14" s="1"/>
  <c r="M242" i="14"/>
  <c r="K242" i="14"/>
  <c r="I242" i="14"/>
  <c r="G242" i="14"/>
  <c r="U241" i="14"/>
  <c r="T241" i="14"/>
  <c r="O241" i="14"/>
  <c r="N241" i="14"/>
  <c r="M241" i="14"/>
  <c r="K241" i="14"/>
  <c r="I241" i="14"/>
  <c r="G241" i="14"/>
  <c r="S240" i="14"/>
  <c r="R240" i="14"/>
  <c r="Q240" i="14"/>
  <c r="P240" i="14"/>
  <c r="U240" i="14" s="1"/>
  <c r="L240" i="14"/>
  <c r="J240" i="14"/>
  <c r="H240" i="14"/>
  <c r="F240" i="14"/>
  <c r="N240" i="14" s="1"/>
  <c r="E240" i="14"/>
  <c r="M240" i="14" s="1"/>
  <c r="D240" i="14"/>
  <c r="U239" i="14"/>
  <c r="T239" i="14"/>
  <c r="O239" i="14"/>
  <c r="N239" i="14"/>
  <c r="M239" i="14"/>
  <c r="K239" i="14"/>
  <c r="I239" i="14"/>
  <c r="G239" i="14"/>
  <c r="U238" i="14"/>
  <c r="T238" i="14"/>
  <c r="O238" i="14"/>
  <c r="N238" i="14"/>
  <c r="M238" i="14"/>
  <c r="K238" i="14"/>
  <c r="I238" i="14"/>
  <c r="G238" i="14"/>
  <c r="U237" i="14"/>
  <c r="T237" i="14"/>
  <c r="O237" i="14"/>
  <c r="N237" i="14"/>
  <c r="M237" i="14"/>
  <c r="K237" i="14"/>
  <c r="I237" i="14"/>
  <c r="G237" i="14"/>
  <c r="U236" i="14"/>
  <c r="T236" i="14"/>
  <c r="O236" i="14"/>
  <c r="N236" i="14"/>
  <c r="M236" i="14"/>
  <c r="K236" i="14"/>
  <c r="I236" i="14"/>
  <c r="G236" i="14"/>
  <c r="U235" i="14"/>
  <c r="T235" i="14"/>
  <c r="O235" i="14"/>
  <c r="N235" i="14"/>
  <c r="M235" i="14"/>
  <c r="K235" i="14"/>
  <c r="I235" i="14"/>
  <c r="G235" i="14"/>
  <c r="U234" i="14"/>
  <c r="T234" i="14"/>
  <c r="O234" i="14"/>
  <c r="N234" i="14"/>
  <c r="M234" i="14"/>
  <c r="K234" i="14"/>
  <c r="I234" i="14"/>
  <c r="G234" i="14"/>
  <c r="S231" i="14"/>
  <c r="R231" i="14"/>
  <c r="Q231" i="14"/>
  <c r="P231" i="14"/>
  <c r="L231" i="14"/>
  <c r="J231" i="14"/>
  <c r="K231" i="14" s="1"/>
  <c r="H231" i="14"/>
  <c r="F231" i="14"/>
  <c r="E231" i="14"/>
  <c r="D231" i="14"/>
  <c r="U230" i="14"/>
  <c r="S230" i="14"/>
  <c r="R230" i="14"/>
  <c r="Q230" i="14"/>
  <c r="T230" i="14" s="1"/>
  <c r="P230" i="14"/>
  <c r="L230" i="14"/>
  <c r="J230" i="14"/>
  <c r="H230" i="14"/>
  <c r="F230" i="14"/>
  <c r="G230" i="14" s="1"/>
  <c r="E230" i="14"/>
  <c r="M230" i="14" s="1"/>
  <c r="D230" i="14"/>
  <c r="I230" i="14" s="1"/>
  <c r="U229" i="14"/>
  <c r="T229" i="14"/>
  <c r="O229" i="14"/>
  <c r="N229" i="14"/>
  <c r="M229" i="14"/>
  <c r="K229" i="14"/>
  <c r="I229" i="14"/>
  <c r="G229" i="14"/>
  <c r="U228" i="14"/>
  <c r="T228" i="14"/>
  <c r="N228" i="14"/>
  <c r="O228" i="14" s="1"/>
  <c r="M228" i="14"/>
  <c r="K228" i="14"/>
  <c r="I228" i="14"/>
  <c r="G228" i="14"/>
  <c r="U227" i="14"/>
  <c r="T227" i="14"/>
  <c r="N227" i="14"/>
  <c r="O227" i="14" s="1"/>
  <c r="M227" i="14"/>
  <c r="K227" i="14"/>
  <c r="I227" i="14"/>
  <c r="G227" i="14"/>
  <c r="U226" i="14"/>
  <c r="T226" i="14"/>
  <c r="N226" i="14"/>
  <c r="O226" i="14" s="1"/>
  <c r="M226" i="14"/>
  <c r="K226" i="14"/>
  <c r="I226" i="14"/>
  <c r="G226" i="14"/>
  <c r="U225" i="14"/>
  <c r="T225" i="14"/>
  <c r="N225" i="14"/>
  <c r="O225" i="14" s="1"/>
  <c r="M225" i="14"/>
  <c r="K225" i="14"/>
  <c r="I225" i="14"/>
  <c r="G225" i="14"/>
  <c r="S224" i="14"/>
  <c r="R224" i="14"/>
  <c r="Q224" i="14"/>
  <c r="T224" i="14" s="1"/>
  <c r="P224" i="14"/>
  <c r="L224" i="14"/>
  <c r="J224" i="14"/>
  <c r="H224" i="14"/>
  <c r="F224" i="14"/>
  <c r="E224" i="14"/>
  <c r="K224" i="14" s="1"/>
  <c r="D224" i="14"/>
  <c r="G224" i="14" s="1"/>
  <c r="U223" i="14"/>
  <c r="T223" i="14"/>
  <c r="O223" i="14"/>
  <c r="N223" i="14"/>
  <c r="M223" i="14"/>
  <c r="K223" i="14"/>
  <c r="I223" i="14"/>
  <c r="G223" i="14"/>
  <c r="U222" i="14"/>
  <c r="T222" i="14"/>
  <c r="N222" i="14"/>
  <c r="O222" i="14" s="1"/>
  <c r="M222" i="14"/>
  <c r="K222" i="14"/>
  <c r="I222" i="14"/>
  <c r="G222" i="14"/>
  <c r="U221" i="14"/>
  <c r="T221" i="14"/>
  <c r="N221" i="14"/>
  <c r="O221" i="14" s="1"/>
  <c r="M221" i="14"/>
  <c r="K221" i="14"/>
  <c r="I221" i="14"/>
  <c r="G221" i="14"/>
  <c r="U220" i="14"/>
  <c r="T220" i="14"/>
  <c r="N220" i="14"/>
  <c r="O220" i="14" s="1"/>
  <c r="M220" i="14"/>
  <c r="K220" i="14"/>
  <c r="I220" i="14"/>
  <c r="G220" i="14"/>
  <c r="U219" i="14"/>
  <c r="T219" i="14"/>
  <c r="N219" i="14"/>
  <c r="O219" i="14" s="1"/>
  <c r="M219" i="14"/>
  <c r="K219" i="14"/>
  <c r="I219" i="14"/>
  <c r="G219" i="14"/>
  <c r="U218" i="14"/>
  <c r="T218" i="14"/>
  <c r="N218" i="14"/>
  <c r="O218" i="14" s="1"/>
  <c r="M218" i="14"/>
  <c r="K218" i="14"/>
  <c r="I218" i="14"/>
  <c r="G218" i="14"/>
  <c r="U217" i="14"/>
  <c r="T217" i="14"/>
  <c r="N217" i="14"/>
  <c r="O217" i="14" s="1"/>
  <c r="M217" i="14"/>
  <c r="K217" i="14"/>
  <c r="I217" i="14"/>
  <c r="G217" i="14"/>
  <c r="S216" i="14"/>
  <c r="R216" i="14"/>
  <c r="Q216" i="14"/>
  <c r="P216" i="14"/>
  <c r="U216" i="14" s="1"/>
  <c r="L216" i="14"/>
  <c r="J216" i="14"/>
  <c r="K216" i="14" s="1"/>
  <c r="H216" i="14"/>
  <c r="I216" i="14" s="1"/>
  <c r="F216" i="14"/>
  <c r="N216" i="14" s="1"/>
  <c r="E216" i="14"/>
  <c r="D216" i="14"/>
  <c r="U215" i="14"/>
  <c r="T215" i="14"/>
  <c r="O215" i="14"/>
  <c r="N215" i="14"/>
  <c r="M215" i="14"/>
  <c r="K215" i="14"/>
  <c r="I215" i="14"/>
  <c r="G215" i="14"/>
  <c r="U214" i="14"/>
  <c r="T214" i="14"/>
  <c r="O214" i="14"/>
  <c r="N214" i="14"/>
  <c r="M214" i="14"/>
  <c r="K214" i="14"/>
  <c r="I214" i="14"/>
  <c r="G214" i="14"/>
  <c r="U213" i="14"/>
  <c r="T213" i="14"/>
  <c r="O213" i="14"/>
  <c r="N213" i="14"/>
  <c r="M213" i="14"/>
  <c r="K213" i="14"/>
  <c r="I213" i="14"/>
  <c r="G213" i="14"/>
  <c r="U212" i="14"/>
  <c r="T212" i="14"/>
  <c r="O212" i="14"/>
  <c r="N212" i="14"/>
  <c r="M212" i="14"/>
  <c r="K212" i="14"/>
  <c r="I212" i="14"/>
  <c r="G212" i="14"/>
  <c r="U211" i="14"/>
  <c r="T211" i="14"/>
  <c r="O211" i="14"/>
  <c r="N211" i="14"/>
  <c r="M211" i="14"/>
  <c r="K211" i="14"/>
  <c r="I211" i="14"/>
  <c r="G211" i="14"/>
  <c r="U210" i="14"/>
  <c r="T210" i="14"/>
  <c r="O210" i="14"/>
  <c r="N210" i="14"/>
  <c r="M210" i="14"/>
  <c r="K210" i="14"/>
  <c r="I210" i="14"/>
  <c r="G210" i="14"/>
  <c r="U209" i="14"/>
  <c r="T209" i="14"/>
  <c r="O209" i="14"/>
  <c r="N209" i="14"/>
  <c r="M209" i="14"/>
  <c r="K209" i="14"/>
  <c r="I209" i="14"/>
  <c r="G209" i="14"/>
  <c r="U208" i="14"/>
  <c r="T208" i="14"/>
  <c r="O208" i="14"/>
  <c r="N208" i="14"/>
  <c r="M208" i="14"/>
  <c r="K208" i="14"/>
  <c r="I208" i="14"/>
  <c r="G208" i="14"/>
  <c r="S205" i="14"/>
  <c r="T205" i="14" s="1"/>
  <c r="R205" i="14"/>
  <c r="Q205" i="14"/>
  <c r="P205" i="14"/>
  <c r="U205" i="14" s="1"/>
  <c r="L205" i="14"/>
  <c r="J205" i="14"/>
  <c r="H205" i="14"/>
  <c r="F205" i="14"/>
  <c r="N205" i="14" s="1"/>
  <c r="E205" i="14"/>
  <c r="K205" i="14" s="1"/>
  <c r="D205" i="14"/>
  <c r="S204" i="14"/>
  <c r="T204" i="14" s="1"/>
  <c r="R204" i="14"/>
  <c r="Q204" i="14"/>
  <c r="P204" i="14"/>
  <c r="U204" i="14" s="1"/>
  <c r="N204" i="14"/>
  <c r="O204" i="14" s="1"/>
  <c r="M204" i="14"/>
  <c r="L204" i="14"/>
  <c r="J204" i="14"/>
  <c r="H204" i="14"/>
  <c r="F204" i="14"/>
  <c r="E204" i="14"/>
  <c r="D204" i="14"/>
  <c r="U203" i="14"/>
  <c r="T203" i="14"/>
  <c r="N203" i="14"/>
  <c r="O203" i="14" s="1"/>
  <c r="M203" i="14"/>
  <c r="K203" i="14"/>
  <c r="I203" i="14"/>
  <c r="G203" i="14"/>
  <c r="U202" i="14"/>
  <c r="T202" i="14"/>
  <c r="N202" i="14"/>
  <c r="O202" i="14" s="1"/>
  <c r="M202" i="14"/>
  <c r="K202" i="14"/>
  <c r="I202" i="14"/>
  <c r="G202" i="14"/>
  <c r="U201" i="14"/>
  <c r="T201" i="14"/>
  <c r="O201" i="14"/>
  <c r="N201" i="14"/>
  <c r="M201" i="14"/>
  <c r="K201" i="14"/>
  <c r="I201" i="14"/>
  <c r="G201" i="14"/>
  <c r="U200" i="14"/>
  <c r="T200" i="14"/>
  <c r="O200" i="14"/>
  <c r="N200" i="14"/>
  <c r="M200" i="14"/>
  <c r="K200" i="14"/>
  <c r="I200" i="14"/>
  <c r="G200" i="14"/>
  <c r="U199" i="14"/>
  <c r="T199" i="14"/>
  <c r="O199" i="14"/>
  <c r="N199" i="14"/>
  <c r="M199" i="14"/>
  <c r="K199" i="14"/>
  <c r="I199" i="14"/>
  <c r="G199" i="14"/>
  <c r="S198" i="14"/>
  <c r="R198" i="14"/>
  <c r="Q198" i="14"/>
  <c r="T198" i="14" s="1"/>
  <c r="P198" i="14"/>
  <c r="U198" i="14" s="1"/>
  <c r="L198" i="14"/>
  <c r="J198" i="14"/>
  <c r="H198" i="14"/>
  <c r="F198" i="14"/>
  <c r="N198" i="14" s="1"/>
  <c r="O198" i="14" s="1"/>
  <c r="E198" i="14"/>
  <c r="K198" i="14" s="1"/>
  <c r="D198" i="14"/>
  <c r="I198" i="14" s="1"/>
  <c r="U197" i="14"/>
  <c r="T197" i="14"/>
  <c r="O197" i="14"/>
  <c r="N197" i="14"/>
  <c r="M197" i="14"/>
  <c r="K197" i="14"/>
  <c r="I197" i="14"/>
  <c r="G197" i="14"/>
  <c r="U196" i="14"/>
  <c r="T196" i="14"/>
  <c r="N196" i="14"/>
  <c r="O196" i="14" s="1"/>
  <c r="M196" i="14"/>
  <c r="K196" i="14"/>
  <c r="I196" i="14"/>
  <c r="G196" i="14"/>
  <c r="U195" i="14"/>
  <c r="T195" i="14"/>
  <c r="N195" i="14"/>
  <c r="O195" i="14" s="1"/>
  <c r="M195" i="14"/>
  <c r="K195" i="14"/>
  <c r="I195" i="14"/>
  <c r="G195" i="14"/>
  <c r="U194" i="14"/>
  <c r="T194" i="14"/>
  <c r="N194" i="14"/>
  <c r="O194" i="14" s="1"/>
  <c r="M194" i="14"/>
  <c r="K194" i="14"/>
  <c r="I194" i="14"/>
  <c r="G194" i="14"/>
  <c r="U193" i="14"/>
  <c r="T193" i="14"/>
  <c r="N193" i="14"/>
  <c r="O193" i="14" s="1"/>
  <c r="M193" i="14"/>
  <c r="K193" i="14"/>
  <c r="I193" i="14"/>
  <c r="G193" i="14"/>
  <c r="U192" i="14"/>
  <c r="T192" i="14"/>
  <c r="N192" i="14"/>
  <c r="O192" i="14" s="1"/>
  <c r="M192" i="14"/>
  <c r="K192" i="14"/>
  <c r="I192" i="14"/>
  <c r="G192" i="14"/>
  <c r="S191" i="14"/>
  <c r="R191" i="14"/>
  <c r="Q191" i="14"/>
  <c r="T191" i="14" s="1"/>
  <c r="P191" i="14"/>
  <c r="U191" i="14" s="1"/>
  <c r="N191" i="14"/>
  <c r="L191" i="14"/>
  <c r="J191" i="14"/>
  <c r="H191" i="14"/>
  <c r="F191" i="14"/>
  <c r="E191" i="14"/>
  <c r="M191" i="14" s="1"/>
  <c r="D191" i="14"/>
  <c r="U190" i="14"/>
  <c r="T190" i="14"/>
  <c r="N190" i="14"/>
  <c r="O190" i="14" s="1"/>
  <c r="M190" i="14"/>
  <c r="K190" i="14"/>
  <c r="I190" i="14"/>
  <c r="G190" i="14"/>
  <c r="U189" i="14"/>
  <c r="T189" i="14"/>
  <c r="O189" i="14"/>
  <c r="N189" i="14"/>
  <c r="M189" i="14"/>
  <c r="K189" i="14"/>
  <c r="I189" i="14"/>
  <c r="G189" i="14"/>
  <c r="U188" i="14"/>
  <c r="T188" i="14"/>
  <c r="N188" i="14"/>
  <c r="O188" i="14" s="1"/>
  <c r="M188" i="14"/>
  <c r="K188" i="14"/>
  <c r="I188" i="14"/>
  <c r="G188" i="14"/>
  <c r="U187" i="14"/>
  <c r="T187" i="14"/>
  <c r="N187" i="14"/>
  <c r="O187" i="14" s="1"/>
  <c r="M187" i="14"/>
  <c r="K187" i="14"/>
  <c r="I187" i="14"/>
  <c r="G187" i="14"/>
  <c r="U186" i="14"/>
  <c r="T186" i="14"/>
  <c r="O186" i="14"/>
  <c r="N186" i="14"/>
  <c r="M186" i="14"/>
  <c r="K186" i="14"/>
  <c r="I186" i="14"/>
  <c r="G186" i="14"/>
  <c r="S185" i="14"/>
  <c r="R185" i="14"/>
  <c r="Q185" i="14"/>
  <c r="P185" i="14"/>
  <c r="L185" i="14"/>
  <c r="J185" i="14"/>
  <c r="H185" i="14"/>
  <c r="F185" i="14"/>
  <c r="E185" i="14"/>
  <c r="D185" i="14"/>
  <c r="U184" i="14"/>
  <c r="T184" i="14"/>
  <c r="N184" i="14"/>
  <c r="O184" i="14" s="1"/>
  <c r="M184" i="14"/>
  <c r="K184" i="14"/>
  <c r="I184" i="14"/>
  <c r="G184" i="14"/>
  <c r="U183" i="14"/>
  <c r="T183" i="14"/>
  <c r="O183" i="14"/>
  <c r="N183" i="14"/>
  <c r="M183" i="14"/>
  <c r="K183" i="14"/>
  <c r="I183" i="14"/>
  <c r="G183" i="14"/>
  <c r="U182" i="14"/>
  <c r="T182" i="14"/>
  <c r="O182" i="14"/>
  <c r="N182" i="14"/>
  <c r="M182" i="14"/>
  <c r="K182" i="14"/>
  <c r="I182" i="14"/>
  <c r="G182" i="14"/>
  <c r="U181" i="14"/>
  <c r="T181" i="14"/>
  <c r="O181" i="14"/>
  <c r="N181" i="14"/>
  <c r="M181" i="14"/>
  <c r="K181" i="14"/>
  <c r="I181" i="14"/>
  <c r="G181" i="14"/>
  <c r="U180" i="14"/>
  <c r="T180" i="14"/>
  <c r="O180" i="14"/>
  <c r="N180" i="14"/>
  <c r="M180" i="14"/>
  <c r="K180" i="14"/>
  <c r="I180" i="14"/>
  <c r="G180" i="14"/>
  <c r="T179" i="14"/>
  <c r="S179" i="14"/>
  <c r="R179" i="14"/>
  <c r="Q179" i="14"/>
  <c r="P179" i="14"/>
  <c r="U179" i="14" s="1"/>
  <c r="L179" i="14"/>
  <c r="J179" i="14"/>
  <c r="H179" i="14"/>
  <c r="N179" i="14" s="1"/>
  <c r="O179" i="14" s="1"/>
  <c r="F179" i="14"/>
  <c r="E179" i="14"/>
  <c r="D179" i="14"/>
  <c r="U178" i="14"/>
  <c r="T178" i="14"/>
  <c r="N178" i="14"/>
  <c r="O178" i="14" s="1"/>
  <c r="M178" i="14"/>
  <c r="K178" i="14"/>
  <c r="I178" i="14"/>
  <c r="G178" i="14"/>
  <c r="U177" i="14"/>
  <c r="T177" i="14"/>
  <c r="O177" i="14"/>
  <c r="N177" i="14"/>
  <c r="M177" i="14"/>
  <c r="K177" i="14"/>
  <c r="I177" i="14"/>
  <c r="G177" i="14"/>
  <c r="U176" i="14"/>
  <c r="T176" i="14"/>
  <c r="O176" i="14"/>
  <c r="N176" i="14"/>
  <c r="M176" i="14"/>
  <c r="K176" i="14"/>
  <c r="I176" i="14"/>
  <c r="G176" i="14"/>
  <c r="U175" i="14"/>
  <c r="T175" i="14"/>
  <c r="N175" i="14"/>
  <c r="O175" i="14" s="1"/>
  <c r="M175" i="14"/>
  <c r="K175" i="14"/>
  <c r="I175" i="14"/>
  <c r="G175" i="14"/>
  <c r="U174" i="14"/>
  <c r="T174" i="14"/>
  <c r="N174" i="14"/>
  <c r="O174" i="14" s="1"/>
  <c r="M174" i="14"/>
  <c r="K174" i="14"/>
  <c r="I174" i="14"/>
  <c r="G174" i="14"/>
  <c r="U173" i="14"/>
  <c r="T173" i="14"/>
  <c r="O173" i="14"/>
  <c r="N173" i="14"/>
  <c r="M173" i="14"/>
  <c r="K173" i="14"/>
  <c r="I173" i="14"/>
  <c r="G173" i="14"/>
  <c r="S170" i="14"/>
  <c r="R170" i="14"/>
  <c r="Q170" i="14"/>
  <c r="T170" i="14" s="1"/>
  <c r="P170" i="14"/>
  <c r="L170" i="14"/>
  <c r="J170" i="14"/>
  <c r="H170" i="14"/>
  <c r="F170" i="14"/>
  <c r="E170" i="14"/>
  <c r="K170" i="14" s="1"/>
  <c r="D170" i="14"/>
  <c r="S169" i="14"/>
  <c r="R169" i="14"/>
  <c r="Q169" i="14"/>
  <c r="T169" i="14" s="1"/>
  <c r="P169" i="14"/>
  <c r="U169" i="14" s="1"/>
  <c r="L169" i="14"/>
  <c r="J169" i="14"/>
  <c r="K169" i="14" s="1"/>
  <c r="I169" i="14"/>
  <c r="H169" i="14"/>
  <c r="N169" i="14" s="1"/>
  <c r="F169" i="14"/>
  <c r="E169" i="14"/>
  <c r="M169" i="14" s="1"/>
  <c r="D169" i="14"/>
  <c r="U168" i="14"/>
  <c r="T168" i="14"/>
  <c r="N168" i="14"/>
  <c r="O168" i="14" s="1"/>
  <c r="M168" i="14"/>
  <c r="K168" i="14"/>
  <c r="I168" i="14"/>
  <c r="G168" i="14"/>
  <c r="U167" i="14"/>
  <c r="T167" i="14"/>
  <c r="O167" i="14"/>
  <c r="N167" i="14"/>
  <c r="M167" i="14"/>
  <c r="K167" i="14"/>
  <c r="I167" i="14"/>
  <c r="G167" i="14"/>
  <c r="U166" i="14"/>
  <c r="T166" i="14"/>
  <c r="O166" i="14"/>
  <c r="N166" i="14"/>
  <c r="M166" i="14"/>
  <c r="K166" i="14"/>
  <c r="I166" i="14"/>
  <c r="G166" i="14"/>
  <c r="U165" i="14"/>
  <c r="T165" i="14"/>
  <c r="O165" i="14"/>
  <c r="N165" i="14"/>
  <c r="M165" i="14"/>
  <c r="K165" i="14"/>
  <c r="I165" i="14"/>
  <c r="G165" i="14"/>
  <c r="U164" i="14"/>
  <c r="T164" i="14"/>
  <c r="O164" i="14"/>
  <c r="N164" i="14"/>
  <c r="M164" i="14"/>
  <c r="K164" i="14"/>
  <c r="I164" i="14"/>
  <c r="G164" i="14"/>
  <c r="S163" i="14"/>
  <c r="R163" i="14"/>
  <c r="Q163" i="14"/>
  <c r="P163" i="14"/>
  <c r="U163" i="14" s="1"/>
  <c r="L163" i="14"/>
  <c r="J163" i="14"/>
  <c r="H163" i="14"/>
  <c r="F163" i="14"/>
  <c r="E163" i="14"/>
  <c r="K163" i="14" s="1"/>
  <c r="D163" i="14"/>
  <c r="U162" i="14"/>
  <c r="T162" i="14"/>
  <c r="N162" i="14"/>
  <c r="O162" i="14" s="1"/>
  <c r="M162" i="14"/>
  <c r="K162" i="14"/>
  <c r="I162" i="14"/>
  <c r="G162" i="14"/>
  <c r="U161" i="14"/>
  <c r="T161" i="14"/>
  <c r="O161" i="14"/>
  <c r="N161" i="14"/>
  <c r="M161" i="14"/>
  <c r="K161" i="14"/>
  <c r="I161" i="14"/>
  <c r="G161" i="14"/>
  <c r="U160" i="14"/>
  <c r="T160" i="14"/>
  <c r="O160" i="14"/>
  <c r="N160" i="14"/>
  <c r="M160" i="14"/>
  <c r="K160" i="14"/>
  <c r="I160" i="14"/>
  <c r="G160" i="14"/>
  <c r="U159" i="14"/>
  <c r="T159" i="14"/>
  <c r="O159" i="14"/>
  <c r="N159" i="14"/>
  <c r="M159" i="14"/>
  <c r="K159" i="14"/>
  <c r="I159" i="14"/>
  <c r="G159" i="14"/>
  <c r="U158" i="14"/>
  <c r="T158" i="14"/>
  <c r="N158" i="14"/>
  <c r="O158" i="14" s="1"/>
  <c r="M158" i="14"/>
  <c r="K158" i="14"/>
  <c r="I158" i="14"/>
  <c r="G158" i="14"/>
  <c r="S157" i="14"/>
  <c r="T157" i="14" s="1"/>
  <c r="R157" i="14"/>
  <c r="Q157" i="14"/>
  <c r="P157" i="14"/>
  <c r="U157" i="14" s="1"/>
  <c r="L157" i="14"/>
  <c r="J157" i="14"/>
  <c r="H157" i="14"/>
  <c r="N157" i="14" s="1"/>
  <c r="F157" i="14"/>
  <c r="E157" i="14"/>
  <c r="M157" i="14" s="1"/>
  <c r="D157" i="14"/>
  <c r="U156" i="14"/>
  <c r="T156" i="14"/>
  <c r="N156" i="14"/>
  <c r="O156" i="14" s="1"/>
  <c r="M156" i="14"/>
  <c r="K156" i="14"/>
  <c r="I156" i="14"/>
  <c r="G156" i="14"/>
  <c r="U155" i="14"/>
  <c r="T155" i="14"/>
  <c r="O155" i="14"/>
  <c r="N155" i="14"/>
  <c r="M155" i="14"/>
  <c r="K155" i="14"/>
  <c r="I155" i="14"/>
  <c r="G155" i="14"/>
  <c r="U154" i="14"/>
  <c r="T154" i="14"/>
  <c r="O154" i="14"/>
  <c r="N154" i="14"/>
  <c r="M154" i="14"/>
  <c r="K154" i="14"/>
  <c r="I154" i="14"/>
  <c r="G154" i="14"/>
  <c r="U153" i="14"/>
  <c r="T153" i="14"/>
  <c r="N153" i="14"/>
  <c r="O153" i="14" s="1"/>
  <c r="M153" i="14"/>
  <c r="K153" i="14"/>
  <c r="I153" i="14"/>
  <c r="G153" i="14"/>
  <c r="U152" i="14"/>
  <c r="T152" i="14"/>
  <c r="N152" i="14"/>
  <c r="O152" i="14" s="1"/>
  <c r="M152" i="14"/>
  <c r="K152" i="14"/>
  <c r="I152" i="14"/>
  <c r="G152" i="14"/>
  <c r="U151" i="14"/>
  <c r="T151" i="14"/>
  <c r="N151" i="14"/>
  <c r="O151" i="14" s="1"/>
  <c r="M151" i="14"/>
  <c r="K151" i="14"/>
  <c r="I151" i="14"/>
  <c r="G151" i="14"/>
  <c r="S150" i="14"/>
  <c r="R150" i="14"/>
  <c r="Q150" i="14"/>
  <c r="T150" i="14" s="1"/>
  <c r="P150" i="14"/>
  <c r="U150" i="14" s="1"/>
  <c r="L150" i="14"/>
  <c r="J150" i="14"/>
  <c r="H150" i="14"/>
  <c r="F150" i="14"/>
  <c r="N150" i="14" s="1"/>
  <c r="E150" i="14"/>
  <c r="K150" i="14" s="1"/>
  <c r="D150" i="14"/>
  <c r="I150" i="14" s="1"/>
  <c r="U149" i="14"/>
  <c r="T149" i="14"/>
  <c r="O149" i="14"/>
  <c r="N149" i="14"/>
  <c r="M149" i="14"/>
  <c r="K149" i="14"/>
  <c r="I149" i="14"/>
  <c r="G149" i="14"/>
  <c r="U148" i="14"/>
  <c r="T148" i="14"/>
  <c r="O148" i="14"/>
  <c r="N148" i="14"/>
  <c r="M148" i="14"/>
  <c r="K148" i="14"/>
  <c r="I148" i="14"/>
  <c r="G148" i="14"/>
  <c r="U147" i="14"/>
  <c r="T147" i="14"/>
  <c r="N147" i="14"/>
  <c r="O147" i="14" s="1"/>
  <c r="M147" i="14"/>
  <c r="K147" i="14"/>
  <c r="I147" i="14"/>
  <c r="G147" i="14"/>
  <c r="U146" i="14"/>
  <c r="T146" i="14"/>
  <c r="O146" i="14"/>
  <c r="N146" i="14"/>
  <c r="M146" i="14"/>
  <c r="K146" i="14"/>
  <c r="I146" i="14"/>
  <c r="G146" i="14"/>
  <c r="U145" i="14"/>
  <c r="T145" i="14"/>
  <c r="O145" i="14"/>
  <c r="N145" i="14"/>
  <c r="M145" i="14"/>
  <c r="K145" i="14"/>
  <c r="I145" i="14"/>
  <c r="G145" i="14"/>
  <c r="S144" i="14"/>
  <c r="R144" i="14"/>
  <c r="Q144" i="14"/>
  <c r="P144" i="14"/>
  <c r="L144" i="14"/>
  <c r="J144" i="14"/>
  <c r="K144" i="14" s="1"/>
  <c r="H144" i="14"/>
  <c r="F144" i="14"/>
  <c r="E144" i="14"/>
  <c r="M144" i="14" s="1"/>
  <c r="D144" i="14"/>
  <c r="U143" i="14"/>
  <c r="T143" i="14"/>
  <c r="N143" i="14"/>
  <c r="O143" i="14" s="1"/>
  <c r="M143" i="14"/>
  <c r="K143" i="14"/>
  <c r="I143" i="14"/>
  <c r="G143" i="14"/>
  <c r="U142" i="14"/>
  <c r="T142" i="14"/>
  <c r="O142" i="14"/>
  <c r="N142" i="14"/>
  <c r="M142" i="14"/>
  <c r="K142" i="14"/>
  <c r="I142" i="14"/>
  <c r="G142" i="14"/>
  <c r="U141" i="14"/>
  <c r="T141" i="14"/>
  <c r="O141" i="14"/>
  <c r="N141" i="14"/>
  <c r="M141" i="14"/>
  <c r="K141" i="14"/>
  <c r="I141" i="14"/>
  <c r="G141" i="14"/>
  <c r="U140" i="14"/>
  <c r="T140" i="14"/>
  <c r="N140" i="14"/>
  <c r="O140" i="14" s="1"/>
  <c r="M140" i="14"/>
  <c r="K140" i="14"/>
  <c r="I140" i="14"/>
  <c r="G140" i="14"/>
  <c r="U139" i="14"/>
  <c r="T139" i="14"/>
  <c r="O139" i="14"/>
  <c r="N139" i="14"/>
  <c r="M139" i="14"/>
  <c r="K139" i="14"/>
  <c r="I139" i="14"/>
  <c r="G139" i="14"/>
  <c r="U138" i="14"/>
  <c r="T138" i="14"/>
  <c r="O138" i="14"/>
  <c r="N138" i="14"/>
  <c r="M138" i="14"/>
  <c r="K138" i="14"/>
  <c r="I138" i="14"/>
  <c r="G138" i="14"/>
  <c r="S137" i="14"/>
  <c r="T137" i="14" s="1"/>
  <c r="R137" i="14"/>
  <c r="Q137" i="14"/>
  <c r="P137" i="14"/>
  <c r="U137" i="14" s="1"/>
  <c r="N137" i="14"/>
  <c r="L137" i="14"/>
  <c r="J137" i="14"/>
  <c r="H137" i="14"/>
  <c r="F137" i="14"/>
  <c r="E137" i="14"/>
  <c r="D137" i="14"/>
  <c r="U136" i="14"/>
  <c r="T136" i="14"/>
  <c r="N136" i="14"/>
  <c r="O136" i="14" s="1"/>
  <c r="M136" i="14"/>
  <c r="K136" i="14"/>
  <c r="I136" i="14"/>
  <c r="G136" i="14"/>
  <c r="U135" i="14"/>
  <c r="T135" i="14"/>
  <c r="O135" i="14"/>
  <c r="N135" i="14"/>
  <c r="M135" i="14"/>
  <c r="K135" i="14"/>
  <c r="I135" i="14"/>
  <c r="G135" i="14"/>
  <c r="U134" i="14"/>
  <c r="T134" i="14"/>
  <c r="O134" i="14"/>
  <c r="N134" i="14"/>
  <c r="M134" i="14"/>
  <c r="K134" i="14"/>
  <c r="I134" i="14"/>
  <c r="G134" i="14"/>
  <c r="U133" i="14"/>
  <c r="T133" i="14"/>
  <c r="N133" i="14"/>
  <c r="O133" i="14" s="1"/>
  <c r="M133" i="14"/>
  <c r="K133" i="14"/>
  <c r="I133" i="14"/>
  <c r="G133" i="14"/>
  <c r="S132" i="14"/>
  <c r="R132" i="14"/>
  <c r="Q132" i="14"/>
  <c r="T132" i="14" s="1"/>
  <c r="P132" i="14"/>
  <c r="U132" i="14" s="1"/>
  <c r="L132" i="14"/>
  <c r="J132" i="14"/>
  <c r="H132" i="14"/>
  <c r="F132" i="14"/>
  <c r="E132" i="14"/>
  <c r="K132" i="14" s="1"/>
  <c r="D132" i="14"/>
  <c r="I132" i="14" s="1"/>
  <c r="U131" i="14"/>
  <c r="T131" i="14"/>
  <c r="N131" i="14"/>
  <c r="O131" i="14" s="1"/>
  <c r="M131" i="14"/>
  <c r="K131" i="14"/>
  <c r="I131" i="14"/>
  <c r="G131" i="14"/>
  <c r="U130" i="14"/>
  <c r="T130" i="14"/>
  <c r="N130" i="14"/>
  <c r="O130" i="14" s="1"/>
  <c r="M130" i="14"/>
  <c r="K130" i="14"/>
  <c r="I130" i="14"/>
  <c r="G130" i="14"/>
  <c r="U129" i="14"/>
  <c r="T129" i="14"/>
  <c r="O129" i="14"/>
  <c r="N129" i="14"/>
  <c r="M129" i="14"/>
  <c r="K129" i="14"/>
  <c r="I129" i="14"/>
  <c r="G129" i="14"/>
  <c r="U128" i="14"/>
  <c r="T128" i="14"/>
  <c r="N128" i="14"/>
  <c r="O128" i="14" s="1"/>
  <c r="M128" i="14"/>
  <c r="K128" i="14"/>
  <c r="I128" i="14"/>
  <c r="G128" i="14"/>
  <c r="U127" i="14"/>
  <c r="T127" i="14"/>
  <c r="N127" i="14"/>
  <c r="O127" i="14" s="1"/>
  <c r="M127" i="14"/>
  <c r="K127" i="14"/>
  <c r="I127" i="14"/>
  <c r="G127" i="14"/>
  <c r="S126" i="14"/>
  <c r="R126" i="14"/>
  <c r="Q126" i="14"/>
  <c r="T126" i="14" s="1"/>
  <c r="P126" i="14"/>
  <c r="U126" i="14" s="1"/>
  <c r="L126" i="14"/>
  <c r="J126" i="14"/>
  <c r="H126" i="14"/>
  <c r="F126" i="14"/>
  <c r="E126" i="14"/>
  <c r="K126" i="14" s="1"/>
  <c r="D126" i="14"/>
  <c r="I126" i="14" s="1"/>
  <c r="U125" i="14"/>
  <c r="T125" i="14"/>
  <c r="O125" i="14"/>
  <c r="N125" i="14"/>
  <c r="M125" i="14"/>
  <c r="K125" i="14"/>
  <c r="I125" i="14"/>
  <c r="G125" i="14"/>
  <c r="U124" i="14"/>
  <c r="T124" i="14"/>
  <c r="N124" i="14"/>
  <c r="O124" i="14" s="1"/>
  <c r="M124" i="14"/>
  <c r="K124" i="14"/>
  <c r="I124" i="14"/>
  <c r="G124" i="14"/>
  <c r="U123" i="14"/>
  <c r="T123" i="14"/>
  <c r="O123" i="14"/>
  <c r="N123" i="14"/>
  <c r="M123" i="14"/>
  <c r="K123" i="14"/>
  <c r="I123" i="14"/>
  <c r="G123" i="14"/>
  <c r="U122" i="14"/>
  <c r="T122" i="14"/>
  <c r="O122" i="14"/>
  <c r="N122" i="14"/>
  <c r="M122" i="14"/>
  <c r="K122" i="14"/>
  <c r="I122" i="14"/>
  <c r="G122" i="14"/>
  <c r="S121" i="14"/>
  <c r="R121" i="14"/>
  <c r="Q121" i="14"/>
  <c r="T121" i="14" s="1"/>
  <c r="P121" i="14"/>
  <c r="L121" i="14"/>
  <c r="J121" i="14"/>
  <c r="H121" i="14"/>
  <c r="U121" i="14" s="1"/>
  <c r="F121" i="14"/>
  <c r="E121" i="14"/>
  <c r="D121" i="14"/>
  <c r="G121" i="14" s="1"/>
  <c r="U120" i="14"/>
  <c r="T120" i="14"/>
  <c r="N120" i="14"/>
  <c r="O120" i="14" s="1"/>
  <c r="M120" i="14"/>
  <c r="K120" i="14"/>
  <c r="I120" i="14"/>
  <c r="G120" i="14"/>
  <c r="U119" i="14"/>
  <c r="T119" i="14"/>
  <c r="N119" i="14"/>
  <c r="O119" i="14" s="1"/>
  <c r="M119" i="14"/>
  <c r="K119" i="14"/>
  <c r="I119" i="14"/>
  <c r="G119" i="14"/>
  <c r="U118" i="14"/>
  <c r="T118" i="14"/>
  <c r="O118" i="14"/>
  <c r="N118" i="14"/>
  <c r="M118" i="14"/>
  <c r="K118" i="14"/>
  <c r="I118" i="14"/>
  <c r="G118" i="14"/>
  <c r="U117" i="14"/>
  <c r="T117" i="14"/>
  <c r="N117" i="14"/>
  <c r="O117" i="14" s="1"/>
  <c r="M117" i="14"/>
  <c r="K117" i="14"/>
  <c r="I117" i="14"/>
  <c r="G117" i="14"/>
  <c r="U116" i="14"/>
  <c r="T116" i="14"/>
  <c r="O116" i="14"/>
  <c r="N116" i="14"/>
  <c r="M116" i="14"/>
  <c r="K116" i="14"/>
  <c r="I116" i="14"/>
  <c r="G116" i="14"/>
  <c r="U115" i="14"/>
  <c r="T115" i="14"/>
  <c r="O115" i="14"/>
  <c r="N115" i="14"/>
  <c r="M115" i="14"/>
  <c r="K115" i="14"/>
  <c r="I115" i="14"/>
  <c r="G115" i="14"/>
  <c r="U114" i="14"/>
  <c r="T114" i="14"/>
  <c r="N114" i="14"/>
  <c r="O114" i="14" s="1"/>
  <c r="M114" i="14"/>
  <c r="K114" i="14"/>
  <c r="I114" i="14"/>
  <c r="G114" i="14"/>
  <c r="U113" i="14"/>
  <c r="T113" i="14"/>
  <c r="O113" i="14"/>
  <c r="N113" i="14"/>
  <c r="M113" i="14"/>
  <c r="K113" i="14"/>
  <c r="I113" i="14"/>
  <c r="G113" i="14"/>
  <c r="S112" i="14"/>
  <c r="R112" i="14"/>
  <c r="Q112" i="14"/>
  <c r="T112" i="14" s="1"/>
  <c r="P112" i="14"/>
  <c r="L112" i="14"/>
  <c r="J112" i="14"/>
  <c r="H112" i="14"/>
  <c r="I112" i="14" s="1"/>
  <c r="F112" i="14"/>
  <c r="E112" i="14"/>
  <c r="M112" i="14" s="1"/>
  <c r="D112" i="14"/>
  <c r="U111" i="14"/>
  <c r="T111" i="14"/>
  <c r="N111" i="14"/>
  <c r="O111" i="14" s="1"/>
  <c r="M111" i="14"/>
  <c r="K111" i="14"/>
  <c r="I111" i="14"/>
  <c r="G111" i="14"/>
  <c r="U110" i="14"/>
  <c r="T110" i="14"/>
  <c r="O110" i="14"/>
  <c r="N110" i="14"/>
  <c r="M110" i="14"/>
  <c r="K110" i="14"/>
  <c r="I110" i="14"/>
  <c r="G110" i="14"/>
  <c r="U109" i="14"/>
  <c r="T109" i="14"/>
  <c r="O109" i="14"/>
  <c r="N109" i="14"/>
  <c r="M109" i="14"/>
  <c r="K109" i="14"/>
  <c r="I109" i="14"/>
  <c r="G109" i="14"/>
  <c r="U108" i="14"/>
  <c r="T108" i="14"/>
  <c r="O108" i="14"/>
  <c r="N108" i="14"/>
  <c r="M108" i="14"/>
  <c r="K108" i="14"/>
  <c r="I108" i="14"/>
  <c r="G108" i="14"/>
  <c r="U107" i="14"/>
  <c r="T107" i="14"/>
  <c r="O107" i="14"/>
  <c r="N107" i="14"/>
  <c r="M107" i="14"/>
  <c r="K107" i="14"/>
  <c r="I107" i="14"/>
  <c r="G107" i="14"/>
  <c r="S106" i="14"/>
  <c r="R106" i="14"/>
  <c r="Q106" i="14"/>
  <c r="P106" i="14"/>
  <c r="U106" i="14" s="1"/>
  <c r="L106" i="14"/>
  <c r="K106" i="14"/>
  <c r="J106" i="14"/>
  <c r="H106" i="14"/>
  <c r="I106" i="14" s="1"/>
  <c r="F106" i="14"/>
  <c r="N106" i="14" s="1"/>
  <c r="E106" i="14"/>
  <c r="D106" i="14"/>
  <c r="U105" i="14"/>
  <c r="T105" i="14"/>
  <c r="N105" i="14"/>
  <c r="O105" i="14" s="1"/>
  <c r="M105" i="14"/>
  <c r="K105" i="14"/>
  <c r="I105" i="14"/>
  <c r="G105" i="14"/>
  <c r="S102" i="14"/>
  <c r="T102" i="14" s="1"/>
  <c r="R102" i="14"/>
  <c r="Q102" i="14"/>
  <c r="P102" i="14"/>
  <c r="U102" i="14" s="1"/>
  <c r="L102" i="14"/>
  <c r="J102" i="14"/>
  <c r="H102" i="14"/>
  <c r="F102" i="14"/>
  <c r="N102" i="14" s="1"/>
  <c r="E102" i="14"/>
  <c r="M102" i="14" s="1"/>
  <c r="D102" i="14"/>
  <c r="I102" i="14" s="1"/>
  <c r="S101" i="14"/>
  <c r="T101" i="14" s="1"/>
  <c r="R101" i="14"/>
  <c r="Q101" i="14"/>
  <c r="P101" i="14"/>
  <c r="U101" i="14" s="1"/>
  <c r="L101" i="14"/>
  <c r="J101" i="14"/>
  <c r="H101" i="14"/>
  <c r="F101" i="14"/>
  <c r="N101" i="14" s="1"/>
  <c r="O101" i="14" s="1"/>
  <c r="E101" i="14"/>
  <c r="D101" i="14"/>
  <c r="U100" i="14"/>
  <c r="T100" i="14"/>
  <c r="O100" i="14"/>
  <c r="N100" i="14"/>
  <c r="M100" i="14"/>
  <c r="K100" i="14"/>
  <c r="I100" i="14"/>
  <c r="G100" i="14"/>
  <c r="U99" i="14"/>
  <c r="T99" i="14"/>
  <c r="N99" i="14"/>
  <c r="O99" i="14" s="1"/>
  <c r="M99" i="14"/>
  <c r="K99" i="14"/>
  <c r="I99" i="14"/>
  <c r="G99" i="14"/>
  <c r="U98" i="14"/>
  <c r="T98" i="14"/>
  <c r="N98" i="14"/>
  <c r="O98" i="14" s="1"/>
  <c r="M98" i="14"/>
  <c r="K98" i="14"/>
  <c r="I98" i="14"/>
  <c r="G98" i="14"/>
  <c r="U97" i="14"/>
  <c r="T97" i="14"/>
  <c r="N97" i="14"/>
  <c r="O97" i="14" s="1"/>
  <c r="M97" i="14"/>
  <c r="K97" i="14"/>
  <c r="I97" i="14"/>
  <c r="G97" i="14"/>
  <c r="S96" i="14"/>
  <c r="R96" i="14"/>
  <c r="Q96" i="14"/>
  <c r="P96" i="14"/>
  <c r="U96" i="14" s="1"/>
  <c r="L96" i="14"/>
  <c r="J96" i="14"/>
  <c r="K96" i="14" s="1"/>
  <c r="H96" i="14"/>
  <c r="I96" i="14" s="1"/>
  <c r="F96" i="14"/>
  <c r="G96" i="14" s="1"/>
  <c r="E96" i="14"/>
  <c r="D96" i="14"/>
  <c r="U95" i="14"/>
  <c r="T95" i="14"/>
  <c r="O95" i="14"/>
  <c r="N95" i="14"/>
  <c r="M95" i="14"/>
  <c r="K95" i="14"/>
  <c r="I95" i="14"/>
  <c r="G95" i="14"/>
  <c r="U94" i="14"/>
  <c r="T94" i="14"/>
  <c r="O94" i="14"/>
  <c r="N94" i="14"/>
  <c r="M94" i="14"/>
  <c r="K94" i="14"/>
  <c r="I94" i="14"/>
  <c r="G94" i="14"/>
  <c r="U93" i="14"/>
  <c r="T93" i="14"/>
  <c r="O93" i="14"/>
  <c r="N93" i="14"/>
  <c r="M93" i="14"/>
  <c r="K93" i="14"/>
  <c r="I93" i="14"/>
  <c r="G93" i="14"/>
  <c r="U92" i="14"/>
  <c r="T92" i="14"/>
  <c r="O92" i="14"/>
  <c r="N92" i="14"/>
  <c r="M92" i="14"/>
  <c r="K92" i="14"/>
  <c r="I92" i="14"/>
  <c r="G92" i="14"/>
  <c r="S91" i="14"/>
  <c r="R91" i="14"/>
  <c r="Q91" i="14"/>
  <c r="P91" i="14"/>
  <c r="U91" i="14" s="1"/>
  <c r="L91" i="14"/>
  <c r="J91" i="14"/>
  <c r="H91" i="14"/>
  <c r="F91" i="14"/>
  <c r="N91" i="14" s="1"/>
  <c r="E91" i="14"/>
  <c r="D91" i="14"/>
  <c r="U90" i="14"/>
  <c r="T90" i="14"/>
  <c r="N90" i="14"/>
  <c r="O90" i="14" s="1"/>
  <c r="M90" i="14"/>
  <c r="K90" i="14"/>
  <c r="I90" i="14"/>
  <c r="G90" i="14"/>
  <c r="U89" i="14"/>
  <c r="T89" i="14"/>
  <c r="N89" i="14"/>
  <c r="O89" i="14" s="1"/>
  <c r="M89" i="14"/>
  <c r="K89" i="14"/>
  <c r="I89" i="14"/>
  <c r="G89" i="14"/>
  <c r="U88" i="14"/>
  <c r="T88" i="14"/>
  <c r="N88" i="14"/>
  <c r="O88" i="14" s="1"/>
  <c r="M88" i="14"/>
  <c r="K88" i="14"/>
  <c r="I88" i="14"/>
  <c r="G88" i="14"/>
  <c r="T85" i="14"/>
  <c r="S85" i="14"/>
  <c r="R85" i="14"/>
  <c r="Q85" i="14"/>
  <c r="P85" i="14"/>
  <c r="L85" i="14"/>
  <c r="J85" i="14"/>
  <c r="H85" i="14"/>
  <c r="U85" i="14" s="1"/>
  <c r="F85" i="14"/>
  <c r="N85" i="14" s="1"/>
  <c r="E85" i="14"/>
  <c r="K85" i="14" s="1"/>
  <c r="D85" i="14"/>
  <c r="S84" i="14"/>
  <c r="R84" i="14"/>
  <c r="Q84" i="14"/>
  <c r="T84" i="14" s="1"/>
  <c r="P84" i="14"/>
  <c r="U84" i="14" s="1"/>
  <c r="L84" i="14"/>
  <c r="J84" i="14"/>
  <c r="H84" i="14"/>
  <c r="F84" i="14"/>
  <c r="E84" i="14"/>
  <c r="D84" i="14"/>
  <c r="I84" i="14" s="1"/>
  <c r="U83" i="14"/>
  <c r="T83" i="14"/>
  <c r="O83" i="14"/>
  <c r="N83" i="14"/>
  <c r="M83" i="14"/>
  <c r="K83" i="14"/>
  <c r="I83" i="14"/>
  <c r="G83" i="14"/>
  <c r="U82" i="14"/>
  <c r="T82" i="14"/>
  <c r="N82" i="14"/>
  <c r="O82" i="14" s="1"/>
  <c r="M82" i="14"/>
  <c r="K82" i="14"/>
  <c r="I82" i="14"/>
  <c r="G82" i="14"/>
  <c r="U81" i="14"/>
  <c r="T81" i="14"/>
  <c r="N81" i="14"/>
  <c r="O81" i="14" s="1"/>
  <c r="M81" i="14"/>
  <c r="K81" i="14"/>
  <c r="I81" i="14"/>
  <c r="G81" i="14"/>
  <c r="U80" i="14"/>
  <c r="T80" i="14"/>
  <c r="N80" i="14"/>
  <c r="O80" i="14" s="1"/>
  <c r="M80" i="14"/>
  <c r="K80" i="14"/>
  <c r="I80" i="14"/>
  <c r="G80" i="14"/>
  <c r="U79" i="14"/>
  <c r="T79" i="14"/>
  <c r="N79" i="14"/>
  <c r="O79" i="14" s="1"/>
  <c r="M79" i="14"/>
  <c r="K79" i="14"/>
  <c r="I79" i="14"/>
  <c r="G79" i="14"/>
  <c r="S78" i="14"/>
  <c r="R78" i="14"/>
  <c r="Q78" i="14"/>
  <c r="P78" i="14"/>
  <c r="U78" i="14" s="1"/>
  <c r="L78" i="14"/>
  <c r="J78" i="14"/>
  <c r="K78" i="14" s="1"/>
  <c r="H78" i="14"/>
  <c r="I78" i="14" s="1"/>
  <c r="F78" i="14"/>
  <c r="G78" i="14" s="1"/>
  <c r="E78" i="14"/>
  <c r="D78" i="14"/>
  <c r="U77" i="14"/>
  <c r="T77" i="14"/>
  <c r="O77" i="14"/>
  <c r="N77" i="14"/>
  <c r="M77" i="14"/>
  <c r="K77" i="14"/>
  <c r="I77" i="14"/>
  <c r="G77" i="14"/>
  <c r="U76" i="14"/>
  <c r="T76" i="14"/>
  <c r="O76" i="14"/>
  <c r="N76" i="14"/>
  <c r="M76" i="14"/>
  <c r="K76" i="14"/>
  <c r="I76" i="14"/>
  <c r="G76" i="14"/>
  <c r="U75" i="14"/>
  <c r="T75" i="14"/>
  <c r="O75" i="14"/>
  <c r="N75" i="14"/>
  <c r="M75" i="14"/>
  <c r="K75" i="14"/>
  <c r="I75" i="14"/>
  <c r="G75" i="14"/>
  <c r="U74" i="14"/>
  <c r="T74" i="14"/>
  <c r="O74" i="14"/>
  <c r="N74" i="14"/>
  <c r="M74" i="14"/>
  <c r="K74" i="14"/>
  <c r="I74" i="14"/>
  <c r="G74" i="14"/>
  <c r="U73" i="14"/>
  <c r="T73" i="14"/>
  <c r="O73" i="14"/>
  <c r="N73" i="14"/>
  <c r="M73" i="14"/>
  <c r="K73" i="14"/>
  <c r="I73" i="14"/>
  <c r="G73" i="14"/>
  <c r="U72" i="14"/>
  <c r="T72" i="14"/>
  <c r="O72" i="14"/>
  <c r="N72" i="14"/>
  <c r="M72" i="14"/>
  <c r="K72" i="14"/>
  <c r="I72" i="14"/>
  <c r="G72" i="14"/>
  <c r="U71" i="14"/>
  <c r="T71" i="14"/>
  <c r="O71" i="14"/>
  <c r="N71" i="14"/>
  <c r="M71" i="14"/>
  <c r="K71" i="14"/>
  <c r="I71" i="14"/>
  <c r="G71" i="14"/>
  <c r="S70" i="14"/>
  <c r="R70" i="14"/>
  <c r="Q70" i="14"/>
  <c r="P70" i="14"/>
  <c r="U70" i="14" s="1"/>
  <c r="L70" i="14"/>
  <c r="J70" i="14"/>
  <c r="H70" i="14"/>
  <c r="F70" i="14"/>
  <c r="N70" i="14" s="1"/>
  <c r="E70" i="14"/>
  <c r="D70" i="14"/>
  <c r="U69" i="14"/>
  <c r="T69" i="14"/>
  <c r="O69" i="14"/>
  <c r="N69" i="14"/>
  <c r="M69" i="14"/>
  <c r="K69" i="14"/>
  <c r="I69" i="14"/>
  <c r="G69" i="14"/>
  <c r="U68" i="14"/>
  <c r="T68" i="14"/>
  <c r="N68" i="14"/>
  <c r="O68" i="14" s="1"/>
  <c r="M68" i="14"/>
  <c r="K68" i="14"/>
  <c r="I68" i="14"/>
  <c r="G68" i="14"/>
  <c r="U67" i="14"/>
  <c r="T67" i="14"/>
  <c r="N67" i="14"/>
  <c r="O67" i="14" s="1"/>
  <c r="M67" i="14"/>
  <c r="K67" i="14"/>
  <c r="I67" i="14"/>
  <c r="G67" i="14"/>
  <c r="U66" i="14"/>
  <c r="T66" i="14"/>
  <c r="N66" i="14"/>
  <c r="O66" i="14" s="1"/>
  <c r="M66" i="14"/>
  <c r="K66" i="14"/>
  <c r="I66" i="14"/>
  <c r="G66" i="14"/>
  <c r="U65" i="14"/>
  <c r="T65" i="14"/>
  <c r="N65" i="14"/>
  <c r="O65" i="14" s="1"/>
  <c r="M65" i="14"/>
  <c r="K65" i="14"/>
  <c r="I65" i="14"/>
  <c r="G65" i="14"/>
  <c r="U64" i="14"/>
  <c r="T64" i="14"/>
  <c r="N64" i="14"/>
  <c r="O64" i="14" s="1"/>
  <c r="M64" i="14"/>
  <c r="K64" i="14"/>
  <c r="I64" i="14"/>
  <c r="G64" i="14"/>
  <c r="S63" i="14"/>
  <c r="R63" i="14"/>
  <c r="Q63" i="14"/>
  <c r="T63" i="14" s="1"/>
  <c r="P63" i="14"/>
  <c r="U63" i="14" s="1"/>
  <c r="L63" i="14"/>
  <c r="J63" i="14"/>
  <c r="H63" i="14"/>
  <c r="F63" i="14"/>
  <c r="E63" i="14"/>
  <c r="M63" i="14" s="1"/>
  <c r="D63" i="14"/>
  <c r="I63" i="14" s="1"/>
  <c r="U62" i="14"/>
  <c r="T62" i="14"/>
  <c r="O62" i="14"/>
  <c r="N62" i="14"/>
  <c r="M62" i="14"/>
  <c r="K62" i="14"/>
  <c r="I62" i="14"/>
  <c r="G62" i="14"/>
  <c r="U61" i="14"/>
  <c r="T61" i="14"/>
  <c r="N61" i="14"/>
  <c r="O61" i="14" s="1"/>
  <c r="M61" i="14"/>
  <c r="K61" i="14"/>
  <c r="I61" i="14"/>
  <c r="G61" i="14"/>
  <c r="U60" i="14"/>
  <c r="T60" i="14"/>
  <c r="N60" i="14"/>
  <c r="O60" i="14" s="1"/>
  <c r="M60" i="14"/>
  <c r="K60" i="14"/>
  <c r="I60" i="14"/>
  <c r="G60" i="14"/>
  <c r="U59" i="14"/>
  <c r="T59" i="14"/>
  <c r="N59" i="14"/>
  <c r="O59" i="14" s="1"/>
  <c r="M59" i="14"/>
  <c r="K59" i="14"/>
  <c r="I59" i="14"/>
  <c r="G59" i="14"/>
  <c r="S58" i="14"/>
  <c r="T58" i="14" s="1"/>
  <c r="R58" i="14"/>
  <c r="Q58" i="14"/>
  <c r="P58" i="14"/>
  <c r="U58" i="14" s="1"/>
  <c r="L58" i="14"/>
  <c r="J58" i="14"/>
  <c r="H58" i="14"/>
  <c r="F58" i="14"/>
  <c r="E58" i="14"/>
  <c r="K58" i="14" s="1"/>
  <c r="D58" i="14"/>
  <c r="I58" i="14" s="1"/>
  <c r="U57" i="14"/>
  <c r="T57" i="14"/>
  <c r="N57" i="14"/>
  <c r="O57" i="14" s="1"/>
  <c r="M57" i="14"/>
  <c r="K57" i="14"/>
  <c r="I57" i="14"/>
  <c r="G57" i="14"/>
  <c r="S54" i="14"/>
  <c r="R54" i="14"/>
  <c r="Q54" i="14"/>
  <c r="T54" i="14" s="1"/>
  <c r="P54" i="14"/>
  <c r="L54" i="14"/>
  <c r="J54" i="14"/>
  <c r="K54" i="14" s="1"/>
  <c r="I54" i="14"/>
  <c r="H54" i="14"/>
  <c r="F54" i="14"/>
  <c r="E54" i="14"/>
  <c r="M54" i="14" s="1"/>
  <c r="D54" i="14"/>
  <c r="S53" i="14"/>
  <c r="R53" i="14"/>
  <c r="Q53" i="14"/>
  <c r="T53" i="14" s="1"/>
  <c r="P53" i="14"/>
  <c r="U53" i="14" s="1"/>
  <c r="L53" i="14"/>
  <c r="J53" i="14"/>
  <c r="K53" i="14" s="1"/>
  <c r="H53" i="14"/>
  <c r="F53" i="14"/>
  <c r="E53" i="14"/>
  <c r="D53" i="14"/>
  <c r="U52" i="14"/>
  <c r="T52" i="14"/>
  <c r="N52" i="14"/>
  <c r="O52" i="14" s="1"/>
  <c r="M52" i="14"/>
  <c r="K52" i="14"/>
  <c r="I52" i="14"/>
  <c r="G52" i="14"/>
  <c r="U51" i="14"/>
  <c r="T51" i="14"/>
  <c r="O51" i="14"/>
  <c r="N51" i="14"/>
  <c r="M51" i="14"/>
  <c r="K51" i="14"/>
  <c r="I51" i="14"/>
  <c r="G51" i="14"/>
  <c r="U50" i="14"/>
  <c r="T50" i="14"/>
  <c r="O50" i="14"/>
  <c r="N50" i="14"/>
  <c r="M50" i="14"/>
  <c r="K50" i="14"/>
  <c r="I50" i="14"/>
  <c r="G50" i="14"/>
  <c r="U49" i="14"/>
  <c r="T49" i="14"/>
  <c r="O49" i="14"/>
  <c r="N49" i="14"/>
  <c r="M49" i="14"/>
  <c r="K49" i="14"/>
  <c r="I49" i="14"/>
  <c r="G49" i="14"/>
  <c r="U48" i="14"/>
  <c r="T48" i="14"/>
  <c r="O48" i="14"/>
  <c r="N48" i="14"/>
  <c r="M48" i="14"/>
  <c r="K48" i="14"/>
  <c r="I48" i="14"/>
  <c r="G48" i="14"/>
  <c r="T47" i="14"/>
  <c r="S47" i="14"/>
  <c r="R47" i="14"/>
  <c r="Q47" i="14"/>
  <c r="P47" i="14"/>
  <c r="L47" i="14"/>
  <c r="J47" i="14"/>
  <c r="H47" i="14"/>
  <c r="U47" i="14" s="1"/>
  <c r="F47" i="14"/>
  <c r="N47" i="14" s="1"/>
  <c r="E47" i="14"/>
  <c r="K47" i="14" s="1"/>
  <c r="D47" i="14"/>
  <c r="U46" i="14"/>
  <c r="T46" i="14"/>
  <c r="O46" i="14"/>
  <c r="N46" i="14"/>
  <c r="M46" i="14"/>
  <c r="K46" i="14"/>
  <c r="I46" i="14"/>
  <c r="G46" i="14"/>
  <c r="U45" i="14"/>
  <c r="T45" i="14"/>
  <c r="N45" i="14"/>
  <c r="O45" i="14" s="1"/>
  <c r="M45" i="14"/>
  <c r="K45" i="14"/>
  <c r="I45" i="14"/>
  <c r="G45" i="14"/>
  <c r="U44" i="14"/>
  <c r="T44" i="14"/>
  <c r="O44" i="14"/>
  <c r="N44" i="14"/>
  <c r="M44" i="14"/>
  <c r="K44" i="14"/>
  <c r="I44" i="14"/>
  <c r="G44" i="14"/>
  <c r="U43" i="14"/>
  <c r="T43" i="14"/>
  <c r="O43" i="14"/>
  <c r="N43" i="14"/>
  <c r="M43" i="14"/>
  <c r="K43" i="14"/>
  <c r="I43" i="14"/>
  <c r="G43" i="14"/>
  <c r="U42" i="14"/>
  <c r="T42" i="14"/>
  <c r="O42" i="14"/>
  <c r="N42" i="14"/>
  <c r="M42" i="14"/>
  <c r="K42" i="14"/>
  <c r="I42" i="14"/>
  <c r="G42" i="14"/>
  <c r="U41" i="14"/>
  <c r="T41" i="14"/>
  <c r="O41" i="14"/>
  <c r="N41" i="14"/>
  <c r="M41" i="14"/>
  <c r="K41" i="14"/>
  <c r="I41" i="14"/>
  <c r="G41" i="14"/>
  <c r="S40" i="14"/>
  <c r="T40" i="14" s="1"/>
  <c r="R40" i="14"/>
  <c r="Q40" i="14"/>
  <c r="P40" i="14"/>
  <c r="L40" i="14"/>
  <c r="J40" i="14"/>
  <c r="H40" i="14"/>
  <c r="U40" i="14" s="1"/>
  <c r="F40" i="14"/>
  <c r="N40" i="14" s="1"/>
  <c r="O40" i="14" s="1"/>
  <c r="E40" i="14"/>
  <c r="D40" i="14"/>
  <c r="U39" i="14"/>
  <c r="T39" i="14"/>
  <c r="N39" i="14"/>
  <c r="O39" i="14" s="1"/>
  <c r="M39" i="14"/>
  <c r="K39" i="14"/>
  <c r="I39" i="14"/>
  <c r="G39" i="14"/>
  <c r="U38" i="14"/>
  <c r="T38" i="14"/>
  <c r="O38" i="14"/>
  <c r="N38" i="14"/>
  <c r="M38" i="14"/>
  <c r="K38" i="14"/>
  <c r="I38" i="14"/>
  <c r="G38" i="14"/>
  <c r="U37" i="14"/>
  <c r="T37" i="14"/>
  <c r="N37" i="14"/>
  <c r="O37" i="14" s="1"/>
  <c r="M37" i="14"/>
  <c r="K37" i="14"/>
  <c r="I37" i="14"/>
  <c r="G37" i="14"/>
  <c r="U36" i="14"/>
  <c r="T36" i="14"/>
  <c r="O36" i="14"/>
  <c r="N36" i="14"/>
  <c r="M36" i="14"/>
  <c r="K36" i="14"/>
  <c r="I36" i="14"/>
  <c r="G36" i="14"/>
  <c r="S35" i="14"/>
  <c r="R35" i="14"/>
  <c r="Q35" i="14"/>
  <c r="P35" i="14"/>
  <c r="U35" i="14" s="1"/>
  <c r="L35" i="14"/>
  <c r="J35" i="14"/>
  <c r="K35" i="14" s="1"/>
  <c r="H35" i="14"/>
  <c r="I35" i="14" s="1"/>
  <c r="F35" i="14"/>
  <c r="G35" i="14" s="1"/>
  <c r="E35" i="14"/>
  <c r="D35" i="14"/>
  <c r="U34" i="14"/>
  <c r="T34" i="14"/>
  <c r="O34" i="14"/>
  <c r="N34" i="14"/>
  <c r="M34" i="14"/>
  <c r="K34" i="14"/>
  <c r="I34" i="14"/>
  <c r="G34" i="14"/>
  <c r="U33" i="14"/>
  <c r="T33" i="14"/>
  <c r="O33" i="14"/>
  <c r="N33" i="14"/>
  <c r="M33" i="14"/>
  <c r="K33" i="14"/>
  <c r="I33" i="14"/>
  <c r="G33" i="14"/>
  <c r="U32" i="14"/>
  <c r="T32" i="14"/>
  <c r="O32" i="14"/>
  <c r="N32" i="14"/>
  <c r="M32" i="14"/>
  <c r="K32" i="14"/>
  <c r="I32" i="14"/>
  <c r="G32" i="14"/>
  <c r="U31" i="14"/>
  <c r="T31" i="14"/>
  <c r="O31" i="14"/>
  <c r="N31" i="14"/>
  <c r="M31" i="14"/>
  <c r="K31" i="14"/>
  <c r="I31" i="14"/>
  <c r="G31" i="14"/>
  <c r="U30" i="14"/>
  <c r="T30" i="14"/>
  <c r="O30" i="14"/>
  <c r="N30" i="14"/>
  <c r="M30" i="14"/>
  <c r="K30" i="14"/>
  <c r="I30" i="14"/>
  <c r="G30" i="14"/>
  <c r="U29" i="14"/>
  <c r="T29" i="14"/>
  <c r="O29" i="14"/>
  <c r="N29" i="14"/>
  <c r="M29" i="14"/>
  <c r="K29" i="14"/>
  <c r="I29" i="14"/>
  <c r="G29" i="14"/>
  <c r="U28" i="14"/>
  <c r="T28" i="14"/>
  <c r="O28" i="14"/>
  <c r="N28" i="14"/>
  <c r="M28" i="14"/>
  <c r="K28" i="14"/>
  <c r="I28" i="14"/>
  <c r="G28" i="14"/>
  <c r="S27" i="14"/>
  <c r="R27" i="14"/>
  <c r="Q27" i="14"/>
  <c r="P27" i="14"/>
  <c r="U27" i="14" s="1"/>
  <c r="L27" i="14"/>
  <c r="J27" i="14"/>
  <c r="H27" i="14"/>
  <c r="F27" i="14"/>
  <c r="N27" i="14" s="1"/>
  <c r="E27" i="14"/>
  <c r="D27" i="14"/>
  <c r="U26" i="14"/>
  <c r="T26" i="14"/>
  <c r="N26" i="14"/>
  <c r="O26" i="14" s="1"/>
  <c r="M26" i="14"/>
  <c r="K26" i="14"/>
  <c r="I26" i="14"/>
  <c r="G26" i="14"/>
  <c r="U25" i="14"/>
  <c r="T25" i="14"/>
  <c r="O25" i="14"/>
  <c r="N25" i="14"/>
  <c r="M25" i="14"/>
  <c r="K25" i="14"/>
  <c r="I25" i="14"/>
  <c r="G25" i="14"/>
  <c r="U24" i="14"/>
  <c r="T24" i="14"/>
  <c r="O24" i="14"/>
  <c r="N24" i="14"/>
  <c r="M24" i="14"/>
  <c r="K24" i="14"/>
  <c r="I24" i="14"/>
  <c r="G24" i="14"/>
  <c r="U23" i="14"/>
  <c r="T23" i="14"/>
  <c r="O23" i="14"/>
  <c r="N23" i="14"/>
  <c r="M23" i="14"/>
  <c r="K23" i="14"/>
  <c r="I23" i="14"/>
  <c r="G23" i="14"/>
  <c r="U22" i="14"/>
  <c r="T22" i="14"/>
  <c r="O22" i="14"/>
  <c r="N22" i="14"/>
  <c r="M22" i="14"/>
  <c r="K22" i="14"/>
  <c r="I22" i="14"/>
  <c r="G22" i="14"/>
  <c r="U21" i="14"/>
  <c r="T21" i="14"/>
  <c r="O21" i="14"/>
  <c r="N21" i="14"/>
  <c r="M21" i="14"/>
  <c r="K21" i="14"/>
  <c r="I21" i="14"/>
  <c r="G21" i="14"/>
  <c r="U20" i="14"/>
  <c r="T20" i="14"/>
  <c r="O20" i="14"/>
  <c r="N20" i="14"/>
  <c r="M20" i="14"/>
  <c r="K20" i="14"/>
  <c r="I20" i="14"/>
  <c r="G20" i="14"/>
  <c r="S19" i="14"/>
  <c r="T19" i="14" s="1"/>
  <c r="R19" i="14"/>
  <c r="Q19" i="14"/>
  <c r="P19" i="14"/>
  <c r="L19" i="14"/>
  <c r="J19" i="14"/>
  <c r="H19" i="14"/>
  <c r="U19" i="14" s="1"/>
  <c r="F19" i="14"/>
  <c r="E19" i="14"/>
  <c r="D19" i="14"/>
  <c r="I19" i="14" s="1"/>
  <c r="U18" i="14"/>
  <c r="T18" i="14"/>
  <c r="O18" i="14"/>
  <c r="N18" i="14"/>
  <c r="M18" i="14"/>
  <c r="K18" i="14"/>
  <c r="I18" i="14"/>
  <c r="G18" i="14"/>
  <c r="U17" i="14"/>
  <c r="T17" i="14"/>
  <c r="N17" i="14"/>
  <c r="O17" i="14" s="1"/>
  <c r="M17" i="14"/>
  <c r="K17" i="14"/>
  <c r="I17" i="14"/>
  <c r="G17" i="14"/>
  <c r="U16" i="14"/>
  <c r="T16" i="14"/>
  <c r="N16" i="14"/>
  <c r="O16" i="14" s="1"/>
  <c r="M16" i="14"/>
  <c r="K16" i="14"/>
  <c r="I16" i="14"/>
  <c r="G16" i="14"/>
  <c r="U15" i="14"/>
  <c r="T15" i="14"/>
  <c r="N15" i="14"/>
  <c r="O15" i="14" s="1"/>
  <c r="M15" i="14"/>
  <c r="K15" i="14"/>
  <c r="I15" i="14"/>
  <c r="G15" i="14"/>
  <c r="U14" i="14"/>
  <c r="T14" i="14"/>
  <c r="N14" i="14"/>
  <c r="O14" i="14" s="1"/>
  <c r="M14" i="14"/>
  <c r="K14" i="14"/>
  <c r="I14" i="14"/>
  <c r="G14" i="14"/>
  <c r="U13" i="14"/>
  <c r="T13" i="14"/>
  <c r="N13" i="14"/>
  <c r="O13" i="14" s="1"/>
  <c r="M13" i="14"/>
  <c r="K13" i="14"/>
  <c r="I13" i="14"/>
  <c r="G13" i="14"/>
  <c r="U12" i="14"/>
  <c r="T12" i="14"/>
  <c r="N12" i="14"/>
  <c r="O12" i="14" s="1"/>
  <c r="M12" i="14"/>
  <c r="K12" i="14"/>
  <c r="I12" i="14"/>
  <c r="G12" i="14"/>
  <c r="U11" i="14"/>
  <c r="T11" i="14"/>
  <c r="N11" i="14"/>
  <c r="O11" i="14" s="1"/>
  <c r="M11" i="14"/>
  <c r="K11" i="14"/>
  <c r="I11" i="14"/>
  <c r="G11" i="14"/>
  <c r="S10" i="14"/>
  <c r="T10" i="14" s="1"/>
  <c r="R10" i="14"/>
  <c r="Q10" i="14"/>
  <c r="P10" i="14"/>
  <c r="U10" i="14" s="1"/>
  <c r="L10" i="14"/>
  <c r="J10" i="14"/>
  <c r="H10" i="14"/>
  <c r="F10" i="14"/>
  <c r="E10" i="14"/>
  <c r="K10" i="14" s="1"/>
  <c r="D10" i="14"/>
  <c r="I10" i="14" s="1"/>
  <c r="U9" i="14"/>
  <c r="T9" i="14"/>
  <c r="N9" i="14"/>
  <c r="O9" i="14" s="1"/>
  <c r="M9" i="14"/>
  <c r="K9" i="14"/>
  <c r="I9" i="14"/>
  <c r="G9" i="14"/>
  <c r="U8" i="14"/>
  <c r="T8" i="14"/>
  <c r="N8" i="14"/>
  <c r="O8" i="14" s="1"/>
  <c r="M8" i="14"/>
  <c r="K8" i="14"/>
  <c r="I8" i="14"/>
  <c r="G8" i="14"/>
  <c r="S339" i="13"/>
  <c r="R339" i="13"/>
  <c r="Q339" i="13"/>
  <c r="P339" i="13"/>
  <c r="L339" i="13"/>
  <c r="J339" i="13"/>
  <c r="H339" i="13"/>
  <c r="F339" i="13"/>
  <c r="E339" i="13"/>
  <c r="K339" i="13" s="1"/>
  <c r="D339" i="13"/>
  <c r="U338" i="13"/>
  <c r="S338" i="13"/>
  <c r="R338" i="13"/>
  <c r="Q338" i="13"/>
  <c r="T338" i="13" s="1"/>
  <c r="P338" i="13"/>
  <c r="L338" i="13"/>
  <c r="J338" i="13"/>
  <c r="H338" i="13"/>
  <c r="F338" i="13"/>
  <c r="N338" i="13" s="1"/>
  <c r="E338" i="13"/>
  <c r="D338" i="13"/>
  <c r="I338" i="13" s="1"/>
  <c r="S337" i="13"/>
  <c r="T337" i="13" s="1"/>
  <c r="R337" i="13"/>
  <c r="Q337" i="13"/>
  <c r="P337" i="13"/>
  <c r="L337" i="13"/>
  <c r="J337" i="13"/>
  <c r="H337" i="13"/>
  <c r="F337" i="13"/>
  <c r="N337" i="13" s="1"/>
  <c r="O337" i="13" s="1"/>
  <c r="E337" i="13"/>
  <c r="D337" i="13"/>
  <c r="U336" i="13"/>
  <c r="T336" i="13"/>
  <c r="O336" i="13"/>
  <c r="N336" i="13"/>
  <c r="M336" i="13"/>
  <c r="K336" i="13"/>
  <c r="I336" i="13"/>
  <c r="G336" i="13"/>
  <c r="U335" i="13"/>
  <c r="T335" i="13"/>
  <c r="N335" i="13"/>
  <c r="O335" i="13" s="1"/>
  <c r="M335" i="13"/>
  <c r="K335" i="13"/>
  <c r="I335" i="13"/>
  <c r="G335" i="13"/>
  <c r="U334" i="13"/>
  <c r="T334" i="13"/>
  <c r="N334" i="13"/>
  <c r="O334" i="13" s="1"/>
  <c r="M334" i="13"/>
  <c r="K334" i="13"/>
  <c r="I334" i="13"/>
  <c r="G334" i="13"/>
  <c r="U333" i="13"/>
  <c r="T333" i="13"/>
  <c r="N333" i="13"/>
  <c r="O333" i="13" s="1"/>
  <c r="M333" i="13"/>
  <c r="K333" i="13"/>
  <c r="I333" i="13"/>
  <c r="G333" i="13"/>
  <c r="S332" i="13"/>
  <c r="R332" i="13"/>
  <c r="Q332" i="13"/>
  <c r="P332" i="13"/>
  <c r="L332" i="13"/>
  <c r="J332" i="13"/>
  <c r="K332" i="13" s="1"/>
  <c r="I332" i="13"/>
  <c r="H332" i="13"/>
  <c r="F332" i="13"/>
  <c r="N332" i="13" s="1"/>
  <c r="E332" i="13"/>
  <c r="D332" i="13"/>
  <c r="U331" i="13"/>
  <c r="T331" i="13"/>
  <c r="O331" i="13"/>
  <c r="N331" i="13"/>
  <c r="M331" i="13"/>
  <c r="K331" i="13"/>
  <c r="I331" i="13"/>
  <c r="G331" i="13"/>
  <c r="U330" i="13"/>
  <c r="T330" i="13"/>
  <c r="O330" i="13"/>
  <c r="N330" i="13"/>
  <c r="M330" i="13"/>
  <c r="K330" i="13"/>
  <c r="I330" i="13"/>
  <c r="G330" i="13"/>
  <c r="U329" i="13"/>
  <c r="T329" i="13"/>
  <c r="O329" i="13"/>
  <c r="N329" i="13"/>
  <c r="M329" i="13"/>
  <c r="K329" i="13"/>
  <c r="I329" i="13"/>
  <c r="G329" i="13"/>
  <c r="U328" i="13"/>
  <c r="T328" i="13"/>
  <c r="O328" i="13"/>
  <c r="N328" i="13"/>
  <c r="M328" i="13"/>
  <c r="K328" i="13"/>
  <c r="I328" i="13"/>
  <c r="G328" i="13"/>
  <c r="U327" i="13"/>
  <c r="T327" i="13"/>
  <c r="O327" i="13"/>
  <c r="N327" i="13"/>
  <c r="M327" i="13"/>
  <c r="K327" i="13"/>
  <c r="I327" i="13"/>
  <c r="G327" i="13"/>
  <c r="U326" i="13"/>
  <c r="T326" i="13"/>
  <c r="O326" i="13"/>
  <c r="N326" i="13"/>
  <c r="M326" i="13"/>
  <c r="K326" i="13"/>
  <c r="I326" i="13"/>
  <c r="G326" i="13"/>
  <c r="U325" i="13"/>
  <c r="T325" i="13"/>
  <c r="O325" i="13"/>
  <c r="N325" i="13"/>
  <c r="M325" i="13"/>
  <c r="K325" i="13"/>
  <c r="I325" i="13"/>
  <c r="G325" i="13"/>
  <c r="U324" i="13"/>
  <c r="T324" i="13"/>
  <c r="O324" i="13"/>
  <c r="N324" i="13"/>
  <c r="M324" i="13"/>
  <c r="K324" i="13"/>
  <c r="I324" i="13"/>
  <c r="G324" i="13"/>
  <c r="S323" i="13"/>
  <c r="R323" i="13"/>
  <c r="Q323" i="13"/>
  <c r="T323" i="13" s="1"/>
  <c r="P323" i="13"/>
  <c r="U323" i="13" s="1"/>
  <c r="L323" i="13"/>
  <c r="J323" i="13"/>
  <c r="H323" i="13"/>
  <c r="F323" i="13"/>
  <c r="N323" i="13" s="1"/>
  <c r="E323" i="13"/>
  <c r="K323" i="13" s="1"/>
  <c r="D323" i="13"/>
  <c r="U322" i="13"/>
  <c r="T322" i="13"/>
  <c r="O322" i="13"/>
  <c r="N322" i="13"/>
  <c r="M322" i="13"/>
  <c r="K322" i="13"/>
  <c r="I322" i="13"/>
  <c r="G322" i="13"/>
  <c r="U321" i="13"/>
  <c r="T321" i="13"/>
  <c r="N321" i="13"/>
  <c r="O321" i="13" s="1"/>
  <c r="M321" i="13"/>
  <c r="K321" i="13"/>
  <c r="I321" i="13"/>
  <c r="G321" i="13"/>
  <c r="U320" i="13"/>
  <c r="T320" i="13"/>
  <c r="N320" i="13"/>
  <c r="O320" i="13" s="1"/>
  <c r="M320" i="13"/>
  <c r="K320" i="13"/>
  <c r="I320" i="13"/>
  <c r="G320" i="13"/>
  <c r="U319" i="13"/>
  <c r="T319" i="13"/>
  <c r="N319" i="13"/>
  <c r="O319" i="13" s="1"/>
  <c r="M319" i="13"/>
  <c r="K319" i="13"/>
  <c r="I319" i="13"/>
  <c r="G319" i="13"/>
  <c r="U318" i="13"/>
  <c r="T318" i="13"/>
  <c r="N318" i="13"/>
  <c r="O318" i="13" s="1"/>
  <c r="M318" i="13"/>
  <c r="K318" i="13"/>
  <c r="I318" i="13"/>
  <c r="G318" i="13"/>
  <c r="S317" i="13"/>
  <c r="T317" i="13" s="1"/>
  <c r="R317" i="13"/>
  <c r="Q317" i="13"/>
  <c r="P317" i="13"/>
  <c r="U317" i="13" s="1"/>
  <c r="M317" i="13"/>
  <c r="L317" i="13"/>
  <c r="J317" i="13"/>
  <c r="H317" i="13"/>
  <c r="F317" i="13"/>
  <c r="N317" i="13" s="1"/>
  <c r="E317" i="13"/>
  <c r="K317" i="13" s="1"/>
  <c r="D317" i="13"/>
  <c r="U316" i="13"/>
  <c r="T316" i="13"/>
  <c r="O316" i="13"/>
  <c r="N316" i="13"/>
  <c r="M316" i="13"/>
  <c r="K316" i="13"/>
  <c r="I316" i="13"/>
  <c r="G316" i="13"/>
  <c r="U315" i="13"/>
  <c r="T315" i="13"/>
  <c r="N315" i="13"/>
  <c r="O315" i="13" s="1"/>
  <c r="M315" i="13"/>
  <c r="K315" i="13"/>
  <c r="I315" i="13"/>
  <c r="G315" i="13"/>
  <c r="U314" i="13"/>
  <c r="T314" i="13"/>
  <c r="N314" i="13"/>
  <c r="O314" i="13" s="1"/>
  <c r="M314" i="13"/>
  <c r="K314" i="13"/>
  <c r="I314" i="13"/>
  <c r="G314" i="13"/>
  <c r="U313" i="13"/>
  <c r="T313" i="13"/>
  <c r="N313" i="13"/>
  <c r="O313" i="13" s="1"/>
  <c r="M313" i="13"/>
  <c r="K313" i="13"/>
  <c r="I313" i="13"/>
  <c r="G313" i="13"/>
  <c r="U312" i="13"/>
  <c r="T312" i="13"/>
  <c r="N312" i="13"/>
  <c r="O312" i="13" s="1"/>
  <c r="M312" i="13"/>
  <c r="K312" i="13"/>
  <c r="I312" i="13"/>
  <c r="G312" i="13"/>
  <c r="U311" i="13"/>
  <c r="T311" i="13"/>
  <c r="N311" i="13"/>
  <c r="O311" i="13" s="1"/>
  <c r="M311" i="13"/>
  <c r="K311" i="13"/>
  <c r="I311" i="13"/>
  <c r="G311" i="13"/>
  <c r="S310" i="13"/>
  <c r="R310" i="13"/>
  <c r="Q310" i="13"/>
  <c r="T310" i="13" s="1"/>
  <c r="P310" i="13"/>
  <c r="L310" i="13"/>
  <c r="J310" i="13"/>
  <c r="H310" i="13"/>
  <c r="F310" i="13"/>
  <c r="E310" i="13"/>
  <c r="K310" i="13" s="1"/>
  <c r="D310" i="13"/>
  <c r="U309" i="13"/>
  <c r="T309" i="13"/>
  <c r="N309" i="13"/>
  <c r="O309" i="13" s="1"/>
  <c r="M309" i="13"/>
  <c r="K309" i="13"/>
  <c r="I309" i="13"/>
  <c r="G309" i="13"/>
  <c r="U308" i="13"/>
  <c r="T308" i="13"/>
  <c r="N308" i="13"/>
  <c r="O308" i="13" s="1"/>
  <c r="M308" i="13"/>
  <c r="K308" i="13"/>
  <c r="I308" i="13"/>
  <c r="G308" i="13"/>
  <c r="U307" i="13"/>
  <c r="T307" i="13"/>
  <c r="N307" i="13"/>
  <c r="O307" i="13" s="1"/>
  <c r="M307" i="13"/>
  <c r="K307" i="13"/>
  <c r="I307" i="13"/>
  <c r="G307" i="13"/>
  <c r="U306" i="13"/>
  <c r="T306" i="13"/>
  <c r="N306" i="13"/>
  <c r="O306" i="13" s="1"/>
  <c r="M306" i="13"/>
  <c r="K306" i="13"/>
  <c r="I306" i="13"/>
  <c r="G306" i="13"/>
  <c r="U305" i="13"/>
  <c r="T305" i="13"/>
  <c r="N305" i="13"/>
  <c r="O305" i="13" s="1"/>
  <c r="M305" i="13"/>
  <c r="K305" i="13"/>
  <c r="I305" i="13"/>
  <c r="G305" i="13"/>
  <c r="U304" i="13"/>
  <c r="T304" i="13"/>
  <c r="N304" i="13"/>
  <c r="O304" i="13" s="1"/>
  <c r="M304" i="13"/>
  <c r="K304" i="13"/>
  <c r="I304" i="13"/>
  <c r="G304" i="13"/>
  <c r="S303" i="13"/>
  <c r="R303" i="13"/>
  <c r="Q303" i="13"/>
  <c r="P303" i="13"/>
  <c r="U303" i="13" s="1"/>
  <c r="L303" i="13"/>
  <c r="J303" i="13"/>
  <c r="K303" i="13" s="1"/>
  <c r="H303" i="13"/>
  <c r="I303" i="13" s="1"/>
  <c r="F303" i="13"/>
  <c r="E303" i="13"/>
  <c r="D303" i="13"/>
  <c r="U302" i="13"/>
  <c r="T302" i="13"/>
  <c r="O302" i="13"/>
  <c r="N302" i="13"/>
  <c r="M302" i="13"/>
  <c r="K302" i="13"/>
  <c r="I302" i="13"/>
  <c r="G302" i="13"/>
  <c r="S299" i="13"/>
  <c r="T299" i="13" s="1"/>
  <c r="R299" i="13"/>
  <c r="Q299" i="13"/>
  <c r="P299" i="13"/>
  <c r="U299" i="13" s="1"/>
  <c r="L299" i="13"/>
  <c r="J299" i="13"/>
  <c r="H299" i="13"/>
  <c r="F299" i="13"/>
  <c r="N299" i="13" s="1"/>
  <c r="E299" i="13"/>
  <c r="D299" i="13"/>
  <c r="S298" i="13"/>
  <c r="T298" i="13" s="1"/>
  <c r="R298" i="13"/>
  <c r="Q298" i="13"/>
  <c r="P298" i="13"/>
  <c r="N298" i="13"/>
  <c r="M298" i="13"/>
  <c r="L298" i="13"/>
  <c r="J298" i="13"/>
  <c r="H298" i="13"/>
  <c r="U298" i="13" s="1"/>
  <c r="F298" i="13"/>
  <c r="E298" i="13"/>
  <c r="D298" i="13"/>
  <c r="U297" i="13"/>
  <c r="T297" i="13"/>
  <c r="O297" i="13"/>
  <c r="N297" i="13"/>
  <c r="M297" i="13"/>
  <c r="K297" i="13"/>
  <c r="I297" i="13"/>
  <c r="G297" i="13"/>
  <c r="U296" i="13"/>
  <c r="T296" i="13"/>
  <c r="N296" i="13"/>
  <c r="O296" i="13" s="1"/>
  <c r="M296" i="13"/>
  <c r="K296" i="13"/>
  <c r="I296" i="13"/>
  <c r="G296" i="13"/>
  <c r="U295" i="13"/>
  <c r="T295" i="13"/>
  <c r="N295" i="13"/>
  <c r="O295" i="13" s="1"/>
  <c r="M295" i="13"/>
  <c r="K295" i="13"/>
  <c r="I295" i="13"/>
  <c r="G295" i="13"/>
  <c r="U294" i="13"/>
  <c r="T294" i="13"/>
  <c r="N294" i="13"/>
  <c r="O294" i="13" s="1"/>
  <c r="M294" i="13"/>
  <c r="K294" i="13"/>
  <c r="I294" i="13"/>
  <c r="G294" i="13"/>
  <c r="U293" i="13"/>
  <c r="T293" i="13"/>
  <c r="N293" i="13"/>
  <c r="O293" i="13" s="1"/>
  <c r="M293" i="13"/>
  <c r="K293" i="13"/>
  <c r="I293" i="13"/>
  <c r="G293" i="13"/>
  <c r="S292" i="13"/>
  <c r="T292" i="13" s="1"/>
  <c r="R292" i="13"/>
  <c r="Q292" i="13"/>
  <c r="P292" i="13"/>
  <c r="U292" i="13" s="1"/>
  <c r="L292" i="13"/>
  <c r="J292" i="13"/>
  <c r="H292" i="13"/>
  <c r="F292" i="13"/>
  <c r="N292" i="13" s="1"/>
  <c r="E292" i="13"/>
  <c r="K292" i="13" s="1"/>
  <c r="D292" i="13"/>
  <c r="U291" i="13"/>
  <c r="T291" i="13"/>
  <c r="O291" i="13"/>
  <c r="N291" i="13"/>
  <c r="M291" i="13"/>
  <c r="K291" i="13"/>
  <c r="I291" i="13"/>
  <c r="G291" i="13"/>
  <c r="U290" i="13"/>
  <c r="T290" i="13"/>
  <c r="N290" i="13"/>
  <c r="O290" i="13" s="1"/>
  <c r="M290" i="13"/>
  <c r="K290" i="13"/>
  <c r="I290" i="13"/>
  <c r="G290" i="13"/>
  <c r="U289" i="13"/>
  <c r="T289" i="13"/>
  <c r="N289" i="13"/>
  <c r="O289" i="13" s="1"/>
  <c r="M289" i="13"/>
  <c r="K289" i="13"/>
  <c r="I289" i="13"/>
  <c r="G289" i="13"/>
  <c r="U288" i="13"/>
  <c r="T288" i="13"/>
  <c r="N288" i="13"/>
  <c r="O288" i="13" s="1"/>
  <c r="M288" i="13"/>
  <c r="K288" i="13"/>
  <c r="I288" i="13"/>
  <c r="G288" i="13"/>
  <c r="U287" i="13"/>
  <c r="T287" i="13"/>
  <c r="N287" i="13"/>
  <c r="O287" i="13" s="1"/>
  <c r="M287" i="13"/>
  <c r="K287" i="13"/>
  <c r="I287" i="13"/>
  <c r="G287" i="13"/>
  <c r="U286" i="13"/>
  <c r="T286" i="13"/>
  <c r="N286" i="13"/>
  <c r="O286" i="13" s="1"/>
  <c r="M286" i="13"/>
  <c r="K286" i="13"/>
  <c r="I286" i="13"/>
  <c r="G286" i="13"/>
  <c r="S285" i="13"/>
  <c r="R285" i="13"/>
  <c r="Q285" i="13"/>
  <c r="T285" i="13" s="1"/>
  <c r="P285" i="13"/>
  <c r="U285" i="13" s="1"/>
  <c r="L285" i="13"/>
  <c r="J285" i="13"/>
  <c r="K285" i="13" s="1"/>
  <c r="I285" i="13"/>
  <c r="H285" i="13"/>
  <c r="F285" i="13"/>
  <c r="E285" i="13"/>
  <c r="M285" i="13" s="1"/>
  <c r="D285" i="13"/>
  <c r="U284" i="13"/>
  <c r="T284" i="13"/>
  <c r="O284" i="13"/>
  <c r="N284" i="13"/>
  <c r="M284" i="13"/>
  <c r="K284" i="13"/>
  <c r="I284" i="13"/>
  <c r="G284" i="13"/>
  <c r="U283" i="13"/>
  <c r="T283" i="13"/>
  <c r="O283" i="13"/>
  <c r="N283" i="13"/>
  <c r="M283" i="13"/>
  <c r="K283" i="13"/>
  <c r="I283" i="13"/>
  <c r="G283" i="13"/>
  <c r="U282" i="13"/>
  <c r="T282" i="13"/>
  <c r="O282" i="13"/>
  <c r="N282" i="13"/>
  <c r="M282" i="13"/>
  <c r="K282" i="13"/>
  <c r="I282" i="13"/>
  <c r="G282" i="13"/>
  <c r="U281" i="13"/>
  <c r="T281" i="13"/>
  <c r="O281" i="13"/>
  <c r="N281" i="13"/>
  <c r="M281" i="13"/>
  <c r="K281" i="13"/>
  <c r="I281" i="13"/>
  <c r="G281" i="13"/>
  <c r="U280" i="13"/>
  <c r="T280" i="13"/>
  <c r="O280" i="13"/>
  <c r="N280" i="13"/>
  <c r="M280" i="13"/>
  <c r="K280" i="13"/>
  <c r="I280" i="13"/>
  <c r="G280" i="13"/>
  <c r="U279" i="13"/>
  <c r="T279" i="13"/>
  <c r="O279" i="13"/>
  <c r="N279" i="13"/>
  <c r="M279" i="13"/>
  <c r="K279" i="13"/>
  <c r="I279" i="13"/>
  <c r="G279" i="13"/>
  <c r="U278" i="13"/>
  <c r="T278" i="13"/>
  <c r="O278" i="13"/>
  <c r="N278" i="13"/>
  <c r="M278" i="13"/>
  <c r="K278" i="13"/>
  <c r="I278" i="13"/>
  <c r="G278" i="13"/>
  <c r="U277" i="13"/>
  <c r="T277" i="13"/>
  <c r="O277" i="13"/>
  <c r="N277" i="13"/>
  <c r="M277" i="13"/>
  <c r="K277" i="13"/>
  <c r="I277" i="13"/>
  <c r="G277" i="13"/>
  <c r="U276" i="13"/>
  <c r="T276" i="13"/>
  <c r="O276" i="13"/>
  <c r="N276" i="13"/>
  <c r="M276" i="13"/>
  <c r="K276" i="13"/>
  <c r="I276" i="13"/>
  <c r="G276" i="13"/>
  <c r="S275" i="13"/>
  <c r="R275" i="13"/>
  <c r="Q275" i="13"/>
  <c r="T275" i="13" s="1"/>
  <c r="P275" i="13"/>
  <c r="L275" i="13"/>
  <c r="K275" i="13"/>
  <c r="J275" i="13"/>
  <c r="H275" i="13"/>
  <c r="F275" i="13"/>
  <c r="E275" i="13"/>
  <c r="M275" i="13" s="1"/>
  <c r="D275" i="13"/>
  <c r="U274" i="13"/>
  <c r="T274" i="13"/>
  <c r="O274" i="13"/>
  <c r="N274" i="13"/>
  <c r="M274" i="13"/>
  <c r="K274" i="13"/>
  <c r="I274" i="13"/>
  <c r="G274" i="13"/>
  <c r="U273" i="13"/>
  <c r="T273" i="13"/>
  <c r="N273" i="13"/>
  <c r="O273" i="13" s="1"/>
  <c r="M273" i="13"/>
  <c r="K273" i="13"/>
  <c r="I273" i="13"/>
  <c r="G273" i="13"/>
  <c r="U272" i="13"/>
  <c r="T272" i="13"/>
  <c r="N272" i="13"/>
  <c r="O272" i="13" s="1"/>
  <c r="M272" i="13"/>
  <c r="K272" i="13"/>
  <c r="I272" i="13"/>
  <c r="G272" i="13"/>
  <c r="U271" i="13"/>
  <c r="T271" i="13"/>
  <c r="N271" i="13"/>
  <c r="O271" i="13" s="1"/>
  <c r="M271" i="13"/>
  <c r="K271" i="13"/>
  <c r="I271" i="13"/>
  <c r="G271" i="13"/>
  <c r="U270" i="13"/>
  <c r="T270" i="13"/>
  <c r="N270" i="13"/>
  <c r="O270" i="13" s="1"/>
  <c r="M270" i="13"/>
  <c r="K270" i="13"/>
  <c r="I270" i="13"/>
  <c r="G270" i="13"/>
  <c r="U269" i="13"/>
  <c r="T269" i="13"/>
  <c r="N269" i="13"/>
  <c r="O269" i="13" s="1"/>
  <c r="M269" i="13"/>
  <c r="K269" i="13"/>
  <c r="I269" i="13"/>
  <c r="G269" i="13"/>
  <c r="U268" i="13"/>
  <c r="T268" i="13"/>
  <c r="N268" i="13"/>
  <c r="O268" i="13" s="1"/>
  <c r="M268" i="13"/>
  <c r="K268" i="13"/>
  <c r="I268" i="13"/>
  <c r="G268" i="13"/>
  <c r="S267" i="13"/>
  <c r="T267" i="13" s="1"/>
  <c r="R267" i="13"/>
  <c r="Q267" i="13"/>
  <c r="P267" i="13"/>
  <c r="L267" i="13"/>
  <c r="J267" i="13"/>
  <c r="H267" i="13"/>
  <c r="N267" i="13" s="1"/>
  <c r="F267" i="13"/>
  <c r="E267" i="13"/>
  <c r="D267" i="13"/>
  <c r="U266" i="13"/>
  <c r="T266" i="13"/>
  <c r="O266" i="13"/>
  <c r="N266" i="13"/>
  <c r="M266" i="13"/>
  <c r="K266" i="13"/>
  <c r="I266" i="13"/>
  <c r="G266" i="13"/>
  <c r="U265" i="13"/>
  <c r="T265" i="13"/>
  <c r="N265" i="13"/>
  <c r="O265" i="13" s="1"/>
  <c r="M265" i="13"/>
  <c r="K265" i="13"/>
  <c r="I265" i="13"/>
  <c r="G265" i="13"/>
  <c r="U264" i="13"/>
  <c r="T264" i="13"/>
  <c r="N264" i="13"/>
  <c r="O264" i="13" s="1"/>
  <c r="M264" i="13"/>
  <c r="K264" i="13"/>
  <c r="I264" i="13"/>
  <c r="G264" i="13"/>
  <c r="U263" i="13"/>
  <c r="T263" i="13"/>
  <c r="N263" i="13"/>
  <c r="O263" i="13" s="1"/>
  <c r="M263" i="13"/>
  <c r="K263" i="13"/>
  <c r="I263" i="13"/>
  <c r="G263" i="13"/>
  <c r="S260" i="13"/>
  <c r="R260" i="13"/>
  <c r="Q260" i="13"/>
  <c r="T260" i="13" s="1"/>
  <c r="P260" i="13"/>
  <c r="L260" i="13"/>
  <c r="J260" i="13"/>
  <c r="H260" i="13"/>
  <c r="F260" i="13"/>
  <c r="E260" i="13"/>
  <c r="D260" i="13"/>
  <c r="G260" i="13" s="1"/>
  <c r="S259" i="13"/>
  <c r="R259" i="13"/>
  <c r="Q259" i="13"/>
  <c r="P259" i="13"/>
  <c r="U259" i="13" s="1"/>
  <c r="L259" i="13"/>
  <c r="J259" i="13"/>
  <c r="H259" i="13"/>
  <c r="N259" i="13" s="1"/>
  <c r="O259" i="13" s="1"/>
  <c r="F259" i="13"/>
  <c r="E259" i="13"/>
  <c r="M259" i="13" s="1"/>
  <c r="D259" i="13"/>
  <c r="I259" i="13" s="1"/>
  <c r="U258" i="13"/>
  <c r="T258" i="13"/>
  <c r="O258" i="13"/>
  <c r="N258" i="13"/>
  <c r="M258" i="13"/>
  <c r="K258" i="13"/>
  <c r="I258" i="13"/>
  <c r="G258" i="13"/>
  <c r="U257" i="13"/>
  <c r="T257" i="13"/>
  <c r="N257" i="13"/>
  <c r="O257" i="13" s="1"/>
  <c r="M257" i="13"/>
  <c r="K257" i="13"/>
  <c r="I257" i="13"/>
  <c r="G257" i="13"/>
  <c r="U256" i="13"/>
  <c r="T256" i="13"/>
  <c r="N256" i="13"/>
  <c r="O256" i="13" s="1"/>
  <c r="M256" i="13"/>
  <c r="K256" i="13"/>
  <c r="I256" i="13"/>
  <c r="G256" i="13"/>
  <c r="U255" i="13"/>
  <c r="T255" i="13"/>
  <c r="N255" i="13"/>
  <c r="O255" i="13" s="1"/>
  <c r="M255" i="13"/>
  <c r="K255" i="13"/>
  <c r="I255" i="13"/>
  <c r="G255" i="13"/>
  <c r="S254" i="13"/>
  <c r="T254" i="13" s="1"/>
  <c r="R254" i="13"/>
  <c r="Q254" i="13"/>
  <c r="P254" i="13"/>
  <c r="L254" i="13"/>
  <c r="J254" i="13"/>
  <c r="K254" i="13" s="1"/>
  <c r="H254" i="13"/>
  <c r="F254" i="13"/>
  <c r="E254" i="13"/>
  <c r="D254" i="13"/>
  <c r="U253" i="13"/>
  <c r="T253" i="13"/>
  <c r="N253" i="13"/>
  <c r="O253" i="13" s="1"/>
  <c r="M253" i="13"/>
  <c r="K253" i="13"/>
  <c r="I253" i="13"/>
  <c r="G253" i="13"/>
  <c r="U252" i="13"/>
  <c r="T252" i="13"/>
  <c r="O252" i="13"/>
  <c r="N252" i="13"/>
  <c r="M252" i="13"/>
  <c r="K252" i="13"/>
  <c r="I252" i="13"/>
  <c r="G252" i="13"/>
  <c r="U251" i="13"/>
  <c r="T251" i="13"/>
  <c r="N251" i="13"/>
  <c r="O251" i="13" s="1"/>
  <c r="M251" i="13"/>
  <c r="K251" i="13"/>
  <c r="I251" i="13"/>
  <c r="G251" i="13"/>
  <c r="U250" i="13"/>
  <c r="T250" i="13"/>
  <c r="N250" i="13"/>
  <c r="O250" i="13" s="1"/>
  <c r="M250" i="13"/>
  <c r="K250" i="13"/>
  <c r="I250" i="13"/>
  <c r="G250" i="13"/>
  <c r="U249" i="13"/>
  <c r="T249" i="13"/>
  <c r="N249" i="13"/>
  <c r="O249" i="13" s="1"/>
  <c r="M249" i="13"/>
  <c r="K249" i="13"/>
  <c r="I249" i="13"/>
  <c r="G249" i="13"/>
  <c r="U248" i="13"/>
  <c r="T248" i="13"/>
  <c r="N248" i="13"/>
  <c r="O248" i="13" s="1"/>
  <c r="M248" i="13"/>
  <c r="K248" i="13"/>
  <c r="I248" i="13"/>
  <c r="G248" i="13"/>
  <c r="U247" i="13"/>
  <c r="S247" i="13"/>
  <c r="T247" i="13" s="1"/>
  <c r="R247" i="13"/>
  <c r="Q247" i="13"/>
  <c r="P247" i="13"/>
  <c r="L247" i="13"/>
  <c r="J247" i="13"/>
  <c r="H247" i="13"/>
  <c r="F247" i="13"/>
  <c r="N247" i="13" s="1"/>
  <c r="E247" i="13"/>
  <c r="K247" i="13" s="1"/>
  <c r="D247" i="13"/>
  <c r="I247" i="13" s="1"/>
  <c r="U246" i="13"/>
  <c r="T246" i="13"/>
  <c r="N246" i="13"/>
  <c r="O246" i="13" s="1"/>
  <c r="M246" i="13"/>
  <c r="K246" i="13"/>
  <c r="I246" i="13"/>
  <c r="G246" i="13"/>
  <c r="U245" i="13"/>
  <c r="T245" i="13"/>
  <c r="N245" i="13"/>
  <c r="O245" i="13" s="1"/>
  <c r="M245" i="13"/>
  <c r="K245" i="13"/>
  <c r="I245" i="13"/>
  <c r="G245" i="13"/>
  <c r="U244" i="13"/>
  <c r="T244" i="13"/>
  <c r="N244" i="13"/>
  <c r="O244" i="13" s="1"/>
  <c r="M244" i="13"/>
  <c r="K244" i="13"/>
  <c r="I244" i="13"/>
  <c r="G244" i="13"/>
  <c r="U243" i="13"/>
  <c r="T243" i="13"/>
  <c r="N243" i="13"/>
  <c r="O243" i="13" s="1"/>
  <c r="M243" i="13"/>
  <c r="K243" i="13"/>
  <c r="I243" i="13"/>
  <c r="G243" i="13"/>
  <c r="U242" i="13"/>
  <c r="T242" i="13"/>
  <c r="N242" i="13"/>
  <c r="O242" i="13" s="1"/>
  <c r="M242" i="13"/>
  <c r="K242" i="13"/>
  <c r="I242" i="13"/>
  <c r="G242" i="13"/>
  <c r="U241" i="13"/>
  <c r="T241" i="13"/>
  <c r="O241" i="13"/>
  <c r="N241" i="13"/>
  <c r="M241" i="13"/>
  <c r="K241" i="13"/>
  <c r="I241" i="13"/>
  <c r="G241" i="13"/>
  <c r="S240" i="13"/>
  <c r="R240" i="13"/>
  <c r="Q240" i="13"/>
  <c r="T240" i="13" s="1"/>
  <c r="P240" i="13"/>
  <c r="L240" i="13"/>
  <c r="J240" i="13"/>
  <c r="H240" i="13"/>
  <c r="U240" i="13" s="1"/>
  <c r="F240" i="13"/>
  <c r="E240" i="13"/>
  <c r="K240" i="13" s="1"/>
  <c r="D240" i="13"/>
  <c r="G240" i="13" s="1"/>
  <c r="U239" i="13"/>
  <c r="T239" i="13"/>
  <c r="N239" i="13"/>
  <c r="O239" i="13" s="1"/>
  <c r="M239" i="13"/>
  <c r="K239" i="13"/>
  <c r="I239" i="13"/>
  <c r="G239" i="13"/>
  <c r="U238" i="13"/>
  <c r="T238" i="13"/>
  <c r="N238" i="13"/>
  <c r="O238" i="13" s="1"/>
  <c r="M238" i="13"/>
  <c r="K238" i="13"/>
  <c r="I238" i="13"/>
  <c r="G238" i="13"/>
  <c r="U237" i="13"/>
  <c r="T237" i="13"/>
  <c r="N237" i="13"/>
  <c r="O237" i="13" s="1"/>
  <c r="M237" i="13"/>
  <c r="K237" i="13"/>
  <c r="I237" i="13"/>
  <c r="G237" i="13"/>
  <c r="U236" i="13"/>
  <c r="T236" i="13"/>
  <c r="N236" i="13"/>
  <c r="O236" i="13" s="1"/>
  <c r="M236" i="13"/>
  <c r="K236" i="13"/>
  <c r="I236" i="13"/>
  <c r="G236" i="13"/>
  <c r="U235" i="13"/>
  <c r="T235" i="13"/>
  <c r="N235" i="13"/>
  <c r="O235" i="13" s="1"/>
  <c r="M235" i="13"/>
  <c r="K235" i="13"/>
  <c r="I235" i="13"/>
  <c r="G235" i="13"/>
  <c r="U234" i="13"/>
  <c r="T234" i="13"/>
  <c r="N234" i="13"/>
  <c r="O234" i="13" s="1"/>
  <c r="M234" i="13"/>
  <c r="K234" i="13"/>
  <c r="I234" i="13"/>
  <c r="G234" i="13"/>
  <c r="S231" i="13"/>
  <c r="R231" i="13"/>
  <c r="Q231" i="13"/>
  <c r="T231" i="13" s="1"/>
  <c r="P231" i="13"/>
  <c r="L231" i="13"/>
  <c r="J231" i="13"/>
  <c r="H231" i="13"/>
  <c r="N231" i="13" s="1"/>
  <c r="G231" i="13"/>
  <c r="F231" i="13"/>
  <c r="E231" i="13"/>
  <c r="D231" i="13"/>
  <c r="S230" i="13"/>
  <c r="R230" i="13"/>
  <c r="Q230" i="13"/>
  <c r="P230" i="13"/>
  <c r="L230" i="13"/>
  <c r="J230" i="13"/>
  <c r="K230" i="13" s="1"/>
  <c r="H230" i="13"/>
  <c r="F230" i="13"/>
  <c r="E230" i="13"/>
  <c r="D230" i="13"/>
  <c r="U229" i="13"/>
  <c r="T229" i="13"/>
  <c r="N229" i="13"/>
  <c r="O229" i="13" s="1"/>
  <c r="M229" i="13"/>
  <c r="K229" i="13"/>
  <c r="I229" i="13"/>
  <c r="G229" i="13"/>
  <c r="U228" i="13"/>
  <c r="T228" i="13"/>
  <c r="N228" i="13"/>
  <c r="O228" i="13" s="1"/>
  <c r="M228" i="13"/>
  <c r="K228" i="13"/>
  <c r="I228" i="13"/>
  <c r="G228" i="13"/>
  <c r="U227" i="13"/>
  <c r="T227" i="13"/>
  <c r="N227" i="13"/>
  <c r="O227" i="13" s="1"/>
  <c r="M227" i="13"/>
  <c r="K227" i="13"/>
  <c r="I227" i="13"/>
  <c r="G227" i="13"/>
  <c r="U226" i="13"/>
  <c r="T226" i="13"/>
  <c r="N226" i="13"/>
  <c r="O226" i="13" s="1"/>
  <c r="M226" i="13"/>
  <c r="K226" i="13"/>
  <c r="I226" i="13"/>
  <c r="G226" i="13"/>
  <c r="U225" i="13"/>
  <c r="T225" i="13"/>
  <c r="N225" i="13"/>
  <c r="O225" i="13" s="1"/>
  <c r="M225" i="13"/>
  <c r="K225" i="13"/>
  <c r="I225" i="13"/>
  <c r="G225" i="13"/>
  <c r="S224" i="13"/>
  <c r="R224" i="13"/>
  <c r="Q224" i="13"/>
  <c r="P224" i="13"/>
  <c r="L224" i="13"/>
  <c r="M224" i="13" s="1"/>
  <c r="J224" i="13"/>
  <c r="H224" i="13"/>
  <c r="F224" i="13"/>
  <c r="N224" i="13" s="1"/>
  <c r="E224" i="13"/>
  <c r="K224" i="13" s="1"/>
  <c r="D224" i="13"/>
  <c r="U223" i="13"/>
  <c r="T223" i="13"/>
  <c r="O223" i="13"/>
  <c r="N223" i="13"/>
  <c r="M223" i="13"/>
  <c r="K223" i="13"/>
  <c r="I223" i="13"/>
  <c r="G223" i="13"/>
  <c r="U222" i="13"/>
  <c r="T222" i="13"/>
  <c r="N222" i="13"/>
  <c r="O222" i="13" s="1"/>
  <c r="M222" i="13"/>
  <c r="K222" i="13"/>
  <c r="I222" i="13"/>
  <c r="G222" i="13"/>
  <c r="U221" i="13"/>
  <c r="T221" i="13"/>
  <c r="N221" i="13"/>
  <c r="O221" i="13" s="1"/>
  <c r="M221" i="13"/>
  <c r="K221" i="13"/>
  <c r="I221" i="13"/>
  <c r="G221" i="13"/>
  <c r="U220" i="13"/>
  <c r="T220" i="13"/>
  <c r="N220" i="13"/>
  <c r="O220" i="13" s="1"/>
  <c r="M220" i="13"/>
  <c r="K220" i="13"/>
  <c r="I220" i="13"/>
  <c r="G220" i="13"/>
  <c r="U219" i="13"/>
  <c r="T219" i="13"/>
  <c r="N219" i="13"/>
  <c r="O219" i="13" s="1"/>
  <c r="M219" i="13"/>
  <c r="K219" i="13"/>
  <c r="I219" i="13"/>
  <c r="G219" i="13"/>
  <c r="U218" i="13"/>
  <c r="T218" i="13"/>
  <c r="N218" i="13"/>
  <c r="O218" i="13" s="1"/>
  <c r="M218" i="13"/>
  <c r="K218" i="13"/>
  <c r="I218" i="13"/>
  <c r="G218" i="13"/>
  <c r="U217" i="13"/>
  <c r="T217" i="13"/>
  <c r="N217" i="13"/>
  <c r="O217" i="13" s="1"/>
  <c r="M217" i="13"/>
  <c r="K217" i="13"/>
  <c r="I217" i="13"/>
  <c r="G217" i="13"/>
  <c r="S216" i="13"/>
  <c r="R216" i="13"/>
  <c r="Q216" i="13"/>
  <c r="T216" i="13" s="1"/>
  <c r="P216" i="13"/>
  <c r="L216" i="13"/>
  <c r="J216" i="13"/>
  <c r="H216" i="13"/>
  <c r="F216" i="13"/>
  <c r="E216" i="13"/>
  <c r="M216" i="13" s="1"/>
  <c r="D216" i="13"/>
  <c r="U215" i="13"/>
  <c r="T215" i="13"/>
  <c r="N215" i="13"/>
  <c r="O215" i="13" s="1"/>
  <c r="M215" i="13"/>
  <c r="K215" i="13"/>
  <c r="I215" i="13"/>
  <c r="G215" i="13"/>
  <c r="U214" i="13"/>
  <c r="T214" i="13"/>
  <c r="N214" i="13"/>
  <c r="O214" i="13" s="1"/>
  <c r="M214" i="13"/>
  <c r="K214" i="13"/>
  <c r="I214" i="13"/>
  <c r="G214" i="13"/>
  <c r="U213" i="13"/>
  <c r="T213" i="13"/>
  <c r="N213" i="13"/>
  <c r="O213" i="13" s="1"/>
  <c r="M213" i="13"/>
  <c r="K213" i="13"/>
  <c r="I213" i="13"/>
  <c r="G213" i="13"/>
  <c r="U212" i="13"/>
  <c r="T212" i="13"/>
  <c r="N212" i="13"/>
  <c r="O212" i="13" s="1"/>
  <c r="M212" i="13"/>
  <c r="K212" i="13"/>
  <c r="I212" i="13"/>
  <c r="G212" i="13"/>
  <c r="U211" i="13"/>
  <c r="T211" i="13"/>
  <c r="N211" i="13"/>
  <c r="O211" i="13" s="1"/>
  <c r="M211" i="13"/>
  <c r="K211" i="13"/>
  <c r="I211" i="13"/>
  <c r="G211" i="13"/>
  <c r="U210" i="13"/>
  <c r="T210" i="13"/>
  <c r="N210" i="13"/>
  <c r="O210" i="13" s="1"/>
  <c r="M210" i="13"/>
  <c r="K210" i="13"/>
  <c r="I210" i="13"/>
  <c r="G210" i="13"/>
  <c r="U209" i="13"/>
  <c r="T209" i="13"/>
  <c r="N209" i="13"/>
  <c r="O209" i="13" s="1"/>
  <c r="M209" i="13"/>
  <c r="K209" i="13"/>
  <c r="I209" i="13"/>
  <c r="G209" i="13"/>
  <c r="U208" i="13"/>
  <c r="T208" i="13"/>
  <c r="N208" i="13"/>
  <c r="O208" i="13" s="1"/>
  <c r="M208" i="13"/>
  <c r="K208" i="13"/>
  <c r="I208" i="13"/>
  <c r="G208" i="13"/>
  <c r="T205" i="13"/>
  <c r="S205" i="13"/>
  <c r="R205" i="13"/>
  <c r="Q205" i="13"/>
  <c r="P205" i="13"/>
  <c r="U205" i="13" s="1"/>
  <c r="N205" i="13"/>
  <c r="L205" i="13"/>
  <c r="J205" i="13"/>
  <c r="K205" i="13" s="1"/>
  <c r="H205" i="13"/>
  <c r="F205" i="13"/>
  <c r="E205" i="13"/>
  <c r="D205" i="13"/>
  <c r="S204" i="13"/>
  <c r="R204" i="13"/>
  <c r="Q204" i="13"/>
  <c r="P204" i="13"/>
  <c r="U204" i="13" s="1"/>
  <c r="L204" i="13"/>
  <c r="J204" i="13"/>
  <c r="H204" i="13"/>
  <c r="F204" i="13"/>
  <c r="N204" i="13" s="1"/>
  <c r="E204" i="13"/>
  <c r="K204" i="13" s="1"/>
  <c r="D204" i="13"/>
  <c r="I204" i="13" s="1"/>
  <c r="U203" i="13"/>
  <c r="T203" i="13"/>
  <c r="N203" i="13"/>
  <c r="O203" i="13" s="1"/>
  <c r="M203" i="13"/>
  <c r="K203" i="13"/>
  <c r="I203" i="13"/>
  <c r="G203" i="13"/>
  <c r="U202" i="13"/>
  <c r="T202" i="13"/>
  <c r="O202" i="13"/>
  <c r="N202" i="13"/>
  <c r="M202" i="13"/>
  <c r="K202" i="13"/>
  <c r="I202" i="13"/>
  <c r="G202" i="13"/>
  <c r="U201" i="13"/>
  <c r="T201" i="13"/>
  <c r="N201" i="13"/>
  <c r="O201" i="13" s="1"/>
  <c r="M201" i="13"/>
  <c r="K201" i="13"/>
  <c r="I201" i="13"/>
  <c r="G201" i="13"/>
  <c r="U200" i="13"/>
  <c r="T200" i="13"/>
  <c r="O200" i="13"/>
  <c r="N200" i="13"/>
  <c r="M200" i="13"/>
  <c r="K200" i="13"/>
  <c r="I200" i="13"/>
  <c r="G200" i="13"/>
  <c r="U199" i="13"/>
  <c r="T199" i="13"/>
  <c r="O199" i="13"/>
  <c r="N199" i="13"/>
  <c r="M199" i="13"/>
  <c r="K199" i="13"/>
  <c r="I199" i="13"/>
  <c r="G199" i="13"/>
  <c r="S198" i="13"/>
  <c r="T198" i="13" s="1"/>
  <c r="R198" i="13"/>
  <c r="Q198" i="13"/>
  <c r="P198" i="13"/>
  <c r="M198" i="13"/>
  <c r="L198" i="13"/>
  <c r="J198" i="13"/>
  <c r="K198" i="13" s="1"/>
  <c r="H198" i="13"/>
  <c r="U198" i="13" s="1"/>
  <c r="F198" i="13"/>
  <c r="E198" i="13"/>
  <c r="D198" i="13"/>
  <c r="U197" i="13"/>
  <c r="T197" i="13"/>
  <c r="O197" i="13"/>
  <c r="N197" i="13"/>
  <c r="M197" i="13"/>
  <c r="K197" i="13"/>
  <c r="I197" i="13"/>
  <c r="G197" i="13"/>
  <c r="U196" i="13"/>
  <c r="T196" i="13"/>
  <c r="N196" i="13"/>
  <c r="O196" i="13" s="1"/>
  <c r="M196" i="13"/>
  <c r="K196" i="13"/>
  <c r="I196" i="13"/>
  <c r="G196" i="13"/>
  <c r="U195" i="13"/>
  <c r="T195" i="13"/>
  <c r="N195" i="13"/>
  <c r="O195" i="13" s="1"/>
  <c r="M195" i="13"/>
  <c r="K195" i="13"/>
  <c r="I195" i="13"/>
  <c r="G195" i="13"/>
  <c r="U194" i="13"/>
  <c r="T194" i="13"/>
  <c r="N194" i="13"/>
  <c r="O194" i="13" s="1"/>
  <c r="M194" i="13"/>
  <c r="K194" i="13"/>
  <c r="I194" i="13"/>
  <c r="G194" i="13"/>
  <c r="U193" i="13"/>
  <c r="T193" i="13"/>
  <c r="N193" i="13"/>
  <c r="O193" i="13" s="1"/>
  <c r="M193" i="13"/>
  <c r="K193" i="13"/>
  <c r="I193" i="13"/>
  <c r="G193" i="13"/>
  <c r="U192" i="13"/>
  <c r="T192" i="13"/>
  <c r="N192" i="13"/>
  <c r="O192" i="13" s="1"/>
  <c r="M192" i="13"/>
  <c r="K192" i="13"/>
  <c r="I192" i="13"/>
  <c r="G192" i="13"/>
  <c r="S191" i="13"/>
  <c r="T191" i="13" s="1"/>
  <c r="R191" i="13"/>
  <c r="Q191" i="13"/>
  <c r="P191" i="13"/>
  <c r="L191" i="13"/>
  <c r="J191" i="13"/>
  <c r="H191" i="13"/>
  <c r="U191" i="13" s="1"/>
  <c r="F191" i="13"/>
  <c r="E191" i="13"/>
  <c r="M191" i="13" s="1"/>
  <c r="D191" i="13"/>
  <c r="U190" i="13"/>
  <c r="T190" i="13"/>
  <c r="N190" i="13"/>
  <c r="O190" i="13" s="1"/>
  <c r="M190" i="13"/>
  <c r="K190" i="13"/>
  <c r="I190" i="13"/>
  <c r="G190" i="13"/>
  <c r="U189" i="13"/>
  <c r="T189" i="13"/>
  <c r="O189" i="13"/>
  <c r="N189" i="13"/>
  <c r="M189" i="13"/>
  <c r="K189" i="13"/>
  <c r="I189" i="13"/>
  <c r="G189" i="13"/>
  <c r="U188" i="13"/>
  <c r="T188" i="13"/>
  <c r="N188" i="13"/>
  <c r="O188" i="13" s="1"/>
  <c r="M188" i="13"/>
  <c r="K188" i="13"/>
  <c r="I188" i="13"/>
  <c r="G188" i="13"/>
  <c r="U187" i="13"/>
  <c r="T187" i="13"/>
  <c r="N187" i="13"/>
  <c r="O187" i="13" s="1"/>
  <c r="M187" i="13"/>
  <c r="K187" i="13"/>
  <c r="I187" i="13"/>
  <c r="G187" i="13"/>
  <c r="U186" i="13"/>
  <c r="T186" i="13"/>
  <c r="O186" i="13"/>
  <c r="N186" i="13"/>
  <c r="M186" i="13"/>
  <c r="K186" i="13"/>
  <c r="I186" i="13"/>
  <c r="G186" i="13"/>
  <c r="S185" i="13"/>
  <c r="R185" i="13"/>
  <c r="Q185" i="13"/>
  <c r="P185" i="13"/>
  <c r="L185" i="13"/>
  <c r="J185" i="13"/>
  <c r="H185" i="13"/>
  <c r="F185" i="13"/>
  <c r="N185" i="13" s="1"/>
  <c r="E185" i="13"/>
  <c r="D185" i="13"/>
  <c r="U184" i="13"/>
  <c r="T184" i="13"/>
  <c r="N184" i="13"/>
  <c r="O184" i="13" s="1"/>
  <c r="M184" i="13"/>
  <c r="K184" i="13"/>
  <c r="I184" i="13"/>
  <c r="G184" i="13"/>
  <c r="U183" i="13"/>
  <c r="T183" i="13"/>
  <c r="O183" i="13"/>
  <c r="N183" i="13"/>
  <c r="M183" i="13"/>
  <c r="K183" i="13"/>
  <c r="I183" i="13"/>
  <c r="G183" i="13"/>
  <c r="U182" i="13"/>
  <c r="T182" i="13"/>
  <c r="N182" i="13"/>
  <c r="O182" i="13" s="1"/>
  <c r="M182" i="13"/>
  <c r="K182" i="13"/>
  <c r="I182" i="13"/>
  <c r="G182" i="13"/>
  <c r="U181" i="13"/>
  <c r="T181" i="13"/>
  <c r="O181" i="13"/>
  <c r="N181" i="13"/>
  <c r="M181" i="13"/>
  <c r="K181" i="13"/>
  <c r="I181" i="13"/>
  <c r="G181" i="13"/>
  <c r="U180" i="13"/>
  <c r="T180" i="13"/>
  <c r="O180" i="13"/>
  <c r="N180" i="13"/>
  <c r="M180" i="13"/>
  <c r="K180" i="13"/>
  <c r="I180" i="13"/>
  <c r="G180" i="13"/>
  <c r="S179" i="13"/>
  <c r="R179" i="13"/>
  <c r="Q179" i="13"/>
  <c r="P179" i="13"/>
  <c r="U179" i="13" s="1"/>
  <c r="N179" i="13"/>
  <c r="L179" i="13"/>
  <c r="J179" i="13"/>
  <c r="H179" i="13"/>
  <c r="F179" i="13"/>
  <c r="E179" i="13"/>
  <c r="K179" i="13" s="1"/>
  <c r="D179" i="13"/>
  <c r="I179" i="13" s="1"/>
  <c r="U178" i="13"/>
  <c r="T178" i="13"/>
  <c r="N178" i="13"/>
  <c r="O178" i="13" s="1"/>
  <c r="M178" i="13"/>
  <c r="K178" i="13"/>
  <c r="I178" i="13"/>
  <c r="G178" i="13"/>
  <c r="U177" i="13"/>
  <c r="T177" i="13"/>
  <c r="N177" i="13"/>
  <c r="O177" i="13" s="1"/>
  <c r="M177" i="13"/>
  <c r="K177" i="13"/>
  <c r="I177" i="13"/>
  <c r="G177" i="13"/>
  <c r="U176" i="13"/>
  <c r="T176" i="13"/>
  <c r="O176" i="13"/>
  <c r="N176" i="13"/>
  <c r="M176" i="13"/>
  <c r="K176" i="13"/>
  <c r="I176" i="13"/>
  <c r="G176" i="13"/>
  <c r="U175" i="13"/>
  <c r="T175" i="13"/>
  <c r="N175" i="13"/>
  <c r="O175" i="13" s="1"/>
  <c r="M175" i="13"/>
  <c r="K175" i="13"/>
  <c r="I175" i="13"/>
  <c r="G175" i="13"/>
  <c r="U174" i="13"/>
  <c r="T174" i="13"/>
  <c r="O174" i="13"/>
  <c r="N174" i="13"/>
  <c r="M174" i="13"/>
  <c r="K174" i="13"/>
  <c r="I174" i="13"/>
  <c r="G174" i="13"/>
  <c r="U173" i="13"/>
  <c r="T173" i="13"/>
  <c r="O173" i="13"/>
  <c r="N173" i="13"/>
  <c r="M173" i="13"/>
  <c r="K173" i="13"/>
  <c r="I173" i="13"/>
  <c r="G173" i="13"/>
  <c r="T170" i="13"/>
  <c r="S170" i="13"/>
  <c r="R170" i="13"/>
  <c r="Q170" i="13"/>
  <c r="P170" i="13"/>
  <c r="L170" i="13"/>
  <c r="J170" i="13"/>
  <c r="H170" i="13"/>
  <c r="N170" i="13" s="1"/>
  <c r="F170" i="13"/>
  <c r="E170" i="13"/>
  <c r="D170" i="13"/>
  <c r="U169" i="13"/>
  <c r="S169" i="13"/>
  <c r="R169" i="13"/>
  <c r="Q169" i="13"/>
  <c r="T169" i="13" s="1"/>
  <c r="P169" i="13"/>
  <c r="N169" i="13"/>
  <c r="L169" i="13"/>
  <c r="M169" i="13" s="1"/>
  <c r="J169" i="13"/>
  <c r="H169" i="13"/>
  <c r="F169" i="13"/>
  <c r="E169" i="13"/>
  <c r="D169" i="13"/>
  <c r="I169" i="13" s="1"/>
  <c r="U168" i="13"/>
  <c r="T168" i="13"/>
  <c r="N168" i="13"/>
  <c r="O168" i="13" s="1"/>
  <c r="M168" i="13"/>
  <c r="K168" i="13"/>
  <c r="I168" i="13"/>
  <c r="G168" i="13"/>
  <c r="U167" i="13"/>
  <c r="T167" i="13"/>
  <c r="O167" i="13"/>
  <c r="N167" i="13"/>
  <c r="M167" i="13"/>
  <c r="K167" i="13"/>
  <c r="I167" i="13"/>
  <c r="G167" i="13"/>
  <c r="U166" i="13"/>
  <c r="T166" i="13"/>
  <c r="N166" i="13"/>
  <c r="O166" i="13" s="1"/>
  <c r="M166" i="13"/>
  <c r="K166" i="13"/>
  <c r="I166" i="13"/>
  <c r="G166" i="13"/>
  <c r="U165" i="13"/>
  <c r="T165" i="13"/>
  <c r="O165" i="13"/>
  <c r="N165" i="13"/>
  <c r="M165" i="13"/>
  <c r="K165" i="13"/>
  <c r="I165" i="13"/>
  <c r="G165" i="13"/>
  <c r="U164" i="13"/>
  <c r="T164" i="13"/>
  <c r="O164" i="13"/>
  <c r="N164" i="13"/>
  <c r="M164" i="13"/>
  <c r="K164" i="13"/>
  <c r="I164" i="13"/>
  <c r="G164" i="13"/>
  <c r="S163" i="13"/>
  <c r="R163" i="13"/>
  <c r="Q163" i="13"/>
  <c r="P163" i="13"/>
  <c r="U163" i="13" s="1"/>
  <c r="L163" i="13"/>
  <c r="J163" i="13"/>
  <c r="K163" i="13" s="1"/>
  <c r="H163" i="13"/>
  <c r="F163" i="13"/>
  <c r="N163" i="13" s="1"/>
  <c r="E163" i="13"/>
  <c r="D163" i="13"/>
  <c r="U162" i="13"/>
  <c r="T162" i="13"/>
  <c r="O162" i="13"/>
  <c r="N162" i="13"/>
  <c r="M162" i="13"/>
  <c r="K162" i="13"/>
  <c r="I162" i="13"/>
  <c r="G162" i="13"/>
  <c r="U161" i="13"/>
  <c r="T161" i="13"/>
  <c r="O161" i="13"/>
  <c r="N161" i="13"/>
  <c r="M161" i="13"/>
  <c r="K161" i="13"/>
  <c r="I161" i="13"/>
  <c r="G161" i="13"/>
  <c r="U160" i="13"/>
  <c r="T160" i="13"/>
  <c r="O160" i="13"/>
  <c r="N160" i="13"/>
  <c r="M160" i="13"/>
  <c r="K160" i="13"/>
  <c r="I160" i="13"/>
  <c r="G160" i="13"/>
  <c r="U159" i="13"/>
  <c r="T159" i="13"/>
  <c r="O159" i="13"/>
  <c r="N159" i="13"/>
  <c r="M159" i="13"/>
  <c r="K159" i="13"/>
  <c r="I159" i="13"/>
  <c r="G159" i="13"/>
  <c r="U158" i="13"/>
  <c r="T158" i="13"/>
  <c r="O158" i="13"/>
  <c r="N158" i="13"/>
  <c r="M158" i="13"/>
  <c r="K158" i="13"/>
  <c r="I158" i="13"/>
  <c r="G158" i="13"/>
  <c r="S157" i="13"/>
  <c r="R157" i="13"/>
  <c r="Q157" i="13"/>
  <c r="P157" i="13"/>
  <c r="L157" i="13"/>
  <c r="J157" i="13"/>
  <c r="H157" i="13"/>
  <c r="F157" i="13"/>
  <c r="E157" i="13"/>
  <c r="D157" i="13"/>
  <c r="U156" i="13"/>
  <c r="T156" i="13"/>
  <c r="N156" i="13"/>
  <c r="O156" i="13" s="1"/>
  <c r="M156" i="13"/>
  <c r="K156" i="13"/>
  <c r="I156" i="13"/>
  <c r="G156" i="13"/>
  <c r="U155" i="13"/>
  <c r="T155" i="13"/>
  <c r="O155" i="13"/>
  <c r="N155" i="13"/>
  <c r="M155" i="13"/>
  <c r="K155" i="13"/>
  <c r="I155" i="13"/>
  <c r="G155" i="13"/>
  <c r="U154" i="13"/>
  <c r="T154" i="13"/>
  <c r="O154" i="13"/>
  <c r="N154" i="13"/>
  <c r="M154" i="13"/>
  <c r="K154" i="13"/>
  <c r="I154" i="13"/>
  <c r="G154" i="13"/>
  <c r="U153" i="13"/>
  <c r="T153" i="13"/>
  <c r="O153" i="13"/>
  <c r="N153" i="13"/>
  <c r="M153" i="13"/>
  <c r="K153" i="13"/>
  <c r="I153" i="13"/>
  <c r="G153" i="13"/>
  <c r="U152" i="13"/>
  <c r="T152" i="13"/>
  <c r="N152" i="13"/>
  <c r="O152" i="13" s="1"/>
  <c r="M152" i="13"/>
  <c r="K152" i="13"/>
  <c r="I152" i="13"/>
  <c r="G152" i="13"/>
  <c r="U151" i="13"/>
  <c r="T151" i="13"/>
  <c r="N151" i="13"/>
  <c r="O151" i="13" s="1"/>
  <c r="M151" i="13"/>
  <c r="K151" i="13"/>
  <c r="I151" i="13"/>
  <c r="G151" i="13"/>
  <c r="T150" i="13"/>
  <c r="S150" i="13"/>
  <c r="R150" i="13"/>
  <c r="Q150" i="13"/>
  <c r="P150" i="13"/>
  <c r="U150" i="13" s="1"/>
  <c r="N150" i="13"/>
  <c r="L150" i="13"/>
  <c r="K150" i="13"/>
  <c r="J150" i="13"/>
  <c r="H150" i="13"/>
  <c r="F150" i="13"/>
  <c r="E150" i="13"/>
  <c r="M150" i="13" s="1"/>
  <c r="D150" i="13"/>
  <c r="U149" i="13"/>
  <c r="T149" i="13"/>
  <c r="N149" i="13"/>
  <c r="O149" i="13" s="1"/>
  <c r="M149" i="13"/>
  <c r="K149" i="13"/>
  <c r="I149" i="13"/>
  <c r="G149" i="13"/>
  <c r="U148" i="13"/>
  <c r="T148" i="13"/>
  <c r="O148" i="13"/>
  <c r="N148" i="13"/>
  <c r="M148" i="13"/>
  <c r="K148" i="13"/>
  <c r="I148" i="13"/>
  <c r="G148" i="13"/>
  <c r="U147" i="13"/>
  <c r="T147" i="13"/>
  <c r="O147" i="13"/>
  <c r="N147" i="13"/>
  <c r="M147" i="13"/>
  <c r="K147" i="13"/>
  <c r="I147" i="13"/>
  <c r="G147" i="13"/>
  <c r="U146" i="13"/>
  <c r="T146" i="13"/>
  <c r="O146" i="13"/>
  <c r="N146" i="13"/>
  <c r="M146" i="13"/>
  <c r="K146" i="13"/>
  <c r="I146" i="13"/>
  <c r="G146" i="13"/>
  <c r="U145" i="13"/>
  <c r="T145" i="13"/>
  <c r="O145" i="13"/>
  <c r="N145" i="13"/>
  <c r="M145" i="13"/>
  <c r="K145" i="13"/>
  <c r="I145" i="13"/>
  <c r="G145" i="13"/>
  <c r="S144" i="13"/>
  <c r="R144" i="13"/>
  <c r="Q144" i="13"/>
  <c r="T144" i="13" s="1"/>
  <c r="P144" i="13"/>
  <c r="L144" i="13"/>
  <c r="J144" i="13"/>
  <c r="H144" i="13"/>
  <c r="U144" i="13" s="1"/>
  <c r="F144" i="13"/>
  <c r="N144" i="13" s="1"/>
  <c r="E144" i="13"/>
  <c r="K144" i="13" s="1"/>
  <c r="D144" i="13"/>
  <c r="I144" i="13" s="1"/>
  <c r="U143" i="13"/>
  <c r="T143" i="13"/>
  <c r="N143" i="13"/>
  <c r="O143" i="13" s="1"/>
  <c r="M143" i="13"/>
  <c r="K143" i="13"/>
  <c r="I143" i="13"/>
  <c r="G143" i="13"/>
  <c r="U142" i="13"/>
  <c r="T142" i="13"/>
  <c r="O142" i="13"/>
  <c r="N142" i="13"/>
  <c r="M142" i="13"/>
  <c r="K142" i="13"/>
  <c r="I142" i="13"/>
  <c r="G142" i="13"/>
  <c r="U141" i="13"/>
  <c r="T141" i="13"/>
  <c r="O141" i="13"/>
  <c r="N141" i="13"/>
  <c r="M141" i="13"/>
  <c r="K141" i="13"/>
  <c r="I141" i="13"/>
  <c r="G141" i="13"/>
  <c r="U140" i="13"/>
  <c r="T140" i="13"/>
  <c r="N140" i="13"/>
  <c r="O140" i="13" s="1"/>
  <c r="M140" i="13"/>
  <c r="K140" i="13"/>
  <c r="I140" i="13"/>
  <c r="G140" i="13"/>
  <c r="U139" i="13"/>
  <c r="T139" i="13"/>
  <c r="O139" i="13"/>
  <c r="N139" i="13"/>
  <c r="M139" i="13"/>
  <c r="K139" i="13"/>
  <c r="I139" i="13"/>
  <c r="G139" i="13"/>
  <c r="U138" i="13"/>
  <c r="T138" i="13"/>
  <c r="O138" i="13"/>
  <c r="N138" i="13"/>
  <c r="M138" i="13"/>
  <c r="K138" i="13"/>
  <c r="I138" i="13"/>
  <c r="G138" i="13"/>
  <c r="S137" i="13"/>
  <c r="R137" i="13"/>
  <c r="Q137" i="13"/>
  <c r="T137" i="13" s="1"/>
  <c r="P137" i="13"/>
  <c r="U137" i="13" s="1"/>
  <c r="L137" i="13"/>
  <c r="J137" i="13"/>
  <c r="H137" i="13"/>
  <c r="I137" i="13" s="1"/>
  <c r="F137" i="13"/>
  <c r="G137" i="13" s="1"/>
  <c r="E137" i="13"/>
  <c r="D137" i="13"/>
  <c r="U136" i="13"/>
  <c r="T136" i="13"/>
  <c r="N136" i="13"/>
  <c r="O136" i="13" s="1"/>
  <c r="M136" i="13"/>
  <c r="K136" i="13"/>
  <c r="I136" i="13"/>
  <c r="G136" i="13"/>
  <c r="U135" i="13"/>
  <c r="T135" i="13"/>
  <c r="O135" i="13"/>
  <c r="N135" i="13"/>
  <c r="M135" i="13"/>
  <c r="K135" i="13"/>
  <c r="I135" i="13"/>
  <c r="G135" i="13"/>
  <c r="U134" i="13"/>
  <c r="T134" i="13"/>
  <c r="O134" i="13"/>
  <c r="N134" i="13"/>
  <c r="M134" i="13"/>
  <c r="K134" i="13"/>
  <c r="I134" i="13"/>
  <c r="G134" i="13"/>
  <c r="U133" i="13"/>
  <c r="T133" i="13"/>
  <c r="N133" i="13"/>
  <c r="O133" i="13" s="1"/>
  <c r="M133" i="13"/>
  <c r="K133" i="13"/>
  <c r="I133" i="13"/>
  <c r="G133" i="13"/>
  <c r="S132" i="13"/>
  <c r="R132" i="13"/>
  <c r="Q132" i="13"/>
  <c r="P132" i="13"/>
  <c r="U132" i="13" s="1"/>
  <c r="L132" i="13"/>
  <c r="J132" i="13"/>
  <c r="H132" i="13"/>
  <c r="I132" i="13" s="1"/>
  <c r="G132" i="13"/>
  <c r="F132" i="13"/>
  <c r="N132" i="13" s="1"/>
  <c r="O132" i="13" s="1"/>
  <c r="E132" i="13"/>
  <c r="D132" i="13"/>
  <c r="U131" i="13"/>
  <c r="T131" i="13"/>
  <c r="N131" i="13"/>
  <c r="O131" i="13" s="1"/>
  <c r="M131" i="13"/>
  <c r="K131" i="13"/>
  <c r="I131" i="13"/>
  <c r="G131" i="13"/>
  <c r="U130" i="13"/>
  <c r="T130" i="13"/>
  <c r="O130" i="13"/>
  <c r="N130" i="13"/>
  <c r="M130" i="13"/>
  <c r="K130" i="13"/>
  <c r="I130" i="13"/>
  <c r="G130" i="13"/>
  <c r="U129" i="13"/>
  <c r="T129" i="13"/>
  <c r="O129" i="13"/>
  <c r="N129" i="13"/>
  <c r="M129" i="13"/>
  <c r="K129" i="13"/>
  <c r="I129" i="13"/>
  <c r="G129" i="13"/>
  <c r="U128" i="13"/>
  <c r="T128" i="13"/>
  <c r="O128" i="13"/>
  <c r="N128" i="13"/>
  <c r="M128" i="13"/>
  <c r="K128" i="13"/>
  <c r="I128" i="13"/>
  <c r="G128" i="13"/>
  <c r="U127" i="13"/>
  <c r="T127" i="13"/>
  <c r="O127" i="13"/>
  <c r="N127" i="13"/>
  <c r="M127" i="13"/>
  <c r="K127" i="13"/>
  <c r="I127" i="13"/>
  <c r="G127" i="13"/>
  <c r="S126" i="13"/>
  <c r="R126" i="13"/>
  <c r="Q126" i="13"/>
  <c r="P126" i="13"/>
  <c r="U126" i="13" s="1"/>
  <c r="L126" i="13"/>
  <c r="J126" i="13"/>
  <c r="H126" i="13"/>
  <c r="F126" i="13"/>
  <c r="N126" i="13" s="1"/>
  <c r="E126" i="13"/>
  <c r="M126" i="13" s="1"/>
  <c r="D126" i="13"/>
  <c r="U125" i="13"/>
  <c r="T125" i="13"/>
  <c r="O125" i="13"/>
  <c r="N125" i="13"/>
  <c r="M125" i="13"/>
  <c r="K125" i="13"/>
  <c r="I125" i="13"/>
  <c r="G125" i="13"/>
  <c r="U124" i="13"/>
  <c r="T124" i="13"/>
  <c r="O124" i="13"/>
  <c r="N124" i="13"/>
  <c r="M124" i="13"/>
  <c r="K124" i="13"/>
  <c r="I124" i="13"/>
  <c r="G124" i="13"/>
  <c r="U123" i="13"/>
  <c r="T123" i="13"/>
  <c r="O123" i="13"/>
  <c r="N123" i="13"/>
  <c r="M123" i="13"/>
  <c r="K123" i="13"/>
  <c r="I123" i="13"/>
  <c r="G123" i="13"/>
  <c r="U122" i="13"/>
  <c r="T122" i="13"/>
  <c r="O122" i="13"/>
  <c r="N122" i="13"/>
  <c r="M122" i="13"/>
  <c r="K122" i="13"/>
  <c r="I122" i="13"/>
  <c r="G122" i="13"/>
  <c r="S121" i="13"/>
  <c r="T121" i="13" s="1"/>
  <c r="R121" i="13"/>
  <c r="Q121" i="13"/>
  <c r="P121" i="13"/>
  <c r="U121" i="13" s="1"/>
  <c r="L121" i="13"/>
  <c r="K121" i="13"/>
  <c r="J121" i="13"/>
  <c r="H121" i="13"/>
  <c r="F121" i="13"/>
  <c r="N121" i="13" s="1"/>
  <c r="E121" i="13"/>
  <c r="M121" i="13" s="1"/>
  <c r="D121" i="13"/>
  <c r="U120" i="13"/>
  <c r="T120" i="13"/>
  <c r="O120" i="13"/>
  <c r="N120" i="13"/>
  <c r="M120" i="13"/>
  <c r="K120" i="13"/>
  <c r="I120" i="13"/>
  <c r="G120" i="13"/>
  <c r="U119" i="13"/>
  <c r="T119" i="13"/>
  <c r="O119" i="13"/>
  <c r="N119" i="13"/>
  <c r="M119" i="13"/>
  <c r="K119" i="13"/>
  <c r="I119" i="13"/>
  <c r="G119" i="13"/>
  <c r="U118" i="13"/>
  <c r="T118" i="13"/>
  <c r="O118" i="13"/>
  <c r="N118" i="13"/>
  <c r="M118" i="13"/>
  <c r="K118" i="13"/>
  <c r="I118" i="13"/>
  <c r="G118" i="13"/>
  <c r="U117" i="13"/>
  <c r="T117" i="13"/>
  <c r="O117" i="13"/>
  <c r="N117" i="13"/>
  <c r="M117" i="13"/>
  <c r="K117" i="13"/>
  <c r="I117" i="13"/>
  <c r="G117" i="13"/>
  <c r="U116" i="13"/>
  <c r="T116" i="13"/>
  <c r="O116" i="13"/>
  <c r="N116" i="13"/>
  <c r="M116" i="13"/>
  <c r="K116" i="13"/>
  <c r="I116" i="13"/>
  <c r="G116" i="13"/>
  <c r="U115" i="13"/>
  <c r="T115" i="13"/>
  <c r="O115" i="13"/>
  <c r="N115" i="13"/>
  <c r="M115" i="13"/>
  <c r="K115" i="13"/>
  <c r="I115" i="13"/>
  <c r="G115" i="13"/>
  <c r="U114" i="13"/>
  <c r="T114" i="13"/>
  <c r="O114" i="13"/>
  <c r="N114" i="13"/>
  <c r="M114" i="13"/>
  <c r="K114" i="13"/>
  <c r="I114" i="13"/>
  <c r="G114" i="13"/>
  <c r="U113" i="13"/>
  <c r="T113" i="13"/>
  <c r="O113" i="13"/>
  <c r="N113" i="13"/>
  <c r="M113" i="13"/>
  <c r="K113" i="13"/>
  <c r="I113" i="13"/>
  <c r="G113" i="13"/>
  <c r="U112" i="13"/>
  <c r="S112" i="13"/>
  <c r="R112" i="13"/>
  <c r="Q112" i="13"/>
  <c r="T112" i="13" s="1"/>
  <c r="P112" i="13"/>
  <c r="L112" i="13"/>
  <c r="J112" i="13"/>
  <c r="H112" i="13"/>
  <c r="F112" i="13"/>
  <c r="E112" i="13"/>
  <c r="D112" i="13"/>
  <c r="U111" i="13"/>
  <c r="T111" i="13"/>
  <c r="N111" i="13"/>
  <c r="O111" i="13" s="1"/>
  <c r="M111" i="13"/>
  <c r="K111" i="13"/>
  <c r="I111" i="13"/>
  <c r="G111" i="13"/>
  <c r="U110" i="13"/>
  <c r="T110" i="13"/>
  <c r="O110" i="13"/>
  <c r="N110" i="13"/>
  <c r="M110" i="13"/>
  <c r="K110" i="13"/>
  <c r="I110" i="13"/>
  <c r="G110" i="13"/>
  <c r="U109" i="13"/>
  <c r="T109" i="13"/>
  <c r="O109" i="13"/>
  <c r="N109" i="13"/>
  <c r="M109" i="13"/>
  <c r="K109" i="13"/>
  <c r="I109" i="13"/>
  <c r="G109" i="13"/>
  <c r="U108" i="13"/>
  <c r="T108" i="13"/>
  <c r="O108" i="13"/>
  <c r="N108" i="13"/>
  <c r="M108" i="13"/>
  <c r="K108" i="13"/>
  <c r="I108" i="13"/>
  <c r="G108" i="13"/>
  <c r="U107" i="13"/>
  <c r="T107" i="13"/>
  <c r="O107" i="13"/>
  <c r="N107" i="13"/>
  <c r="M107" i="13"/>
  <c r="K107" i="13"/>
  <c r="I107" i="13"/>
  <c r="G107" i="13"/>
  <c r="S106" i="13"/>
  <c r="R106" i="13"/>
  <c r="Q106" i="13"/>
  <c r="P106" i="13"/>
  <c r="U106" i="13" s="1"/>
  <c r="L106" i="13"/>
  <c r="J106" i="13"/>
  <c r="H106" i="13"/>
  <c r="I106" i="13" s="1"/>
  <c r="F106" i="13"/>
  <c r="E106" i="13"/>
  <c r="D106" i="13"/>
  <c r="U105" i="13"/>
  <c r="T105" i="13"/>
  <c r="N105" i="13"/>
  <c r="O105" i="13" s="1"/>
  <c r="M105" i="13"/>
  <c r="K105" i="13"/>
  <c r="I105" i="13"/>
  <c r="G105" i="13"/>
  <c r="S102" i="13"/>
  <c r="R102" i="13"/>
  <c r="Q102" i="13"/>
  <c r="P102" i="13"/>
  <c r="U102" i="13" s="1"/>
  <c r="L102" i="13"/>
  <c r="J102" i="13"/>
  <c r="K102" i="13" s="1"/>
  <c r="I102" i="13"/>
  <c r="H102" i="13"/>
  <c r="F102" i="13"/>
  <c r="N102" i="13" s="1"/>
  <c r="E102" i="13"/>
  <c r="M102" i="13" s="1"/>
  <c r="D102" i="13"/>
  <c r="S101" i="13"/>
  <c r="R101" i="13"/>
  <c r="Q101" i="13"/>
  <c r="P101" i="13"/>
  <c r="L101" i="13"/>
  <c r="J101" i="13"/>
  <c r="H101" i="13"/>
  <c r="U101" i="13" s="1"/>
  <c r="F101" i="13"/>
  <c r="N101" i="13" s="1"/>
  <c r="E101" i="13"/>
  <c r="D101" i="13"/>
  <c r="I101" i="13" s="1"/>
  <c r="U100" i="13"/>
  <c r="T100" i="13"/>
  <c r="O100" i="13"/>
  <c r="N100" i="13"/>
  <c r="M100" i="13"/>
  <c r="K100" i="13"/>
  <c r="I100" i="13"/>
  <c r="G100" i="13"/>
  <c r="U99" i="13"/>
  <c r="T99" i="13"/>
  <c r="O99" i="13"/>
  <c r="N99" i="13"/>
  <c r="M99" i="13"/>
  <c r="K99" i="13"/>
  <c r="I99" i="13"/>
  <c r="G99" i="13"/>
  <c r="U98" i="13"/>
  <c r="T98" i="13"/>
  <c r="O98" i="13"/>
  <c r="N98" i="13"/>
  <c r="M98" i="13"/>
  <c r="K98" i="13"/>
  <c r="I98" i="13"/>
  <c r="G98" i="13"/>
  <c r="U97" i="13"/>
  <c r="T97" i="13"/>
  <c r="O97" i="13"/>
  <c r="N97" i="13"/>
  <c r="M97" i="13"/>
  <c r="K97" i="13"/>
  <c r="I97" i="13"/>
  <c r="G97" i="13"/>
  <c r="S96" i="13"/>
  <c r="R96" i="13"/>
  <c r="Q96" i="13"/>
  <c r="P96" i="13"/>
  <c r="U96" i="13" s="1"/>
  <c r="L96" i="13"/>
  <c r="J96" i="13"/>
  <c r="H96" i="13"/>
  <c r="F96" i="13"/>
  <c r="E96" i="13"/>
  <c r="M96" i="13" s="1"/>
  <c r="D96" i="13"/>
  <c r="U95" i="13"/>
  <c r="T95" i="13"/>
  <c r="O95" i="13"/>
  <c r="N95" i="13"/>
  <c r="M95" i="13"/>
  <c r="K95" i="13"/>
  <c r="I95" i="13"/>
  <c r="G95" i="13"/>
  <c r="U94" i="13"/>
  <c r="T94" i="13"/>
  <c r="N94" i="13"/>
  <c r="O94" i="13" s="1"/>
  <c r="M94" i="13"/>
  <c r="K94" i="13"/>
  <c r="I94" i="13"/>
  <c r="G94" i="13"/>
  <c r="U93" i="13"/>
  <c r="T93" i="13"/>
  <c r="N93" i="13"/>
  <c r="O93" i="13" s="1"/>
  <c r="M93" i="13"/>
  <c r="K93" i="13"/>
  <c r="I93" i="13"/>
  <c r="G93" i="13"/>
  <c r="U92" i="13"/>
  <c r="T92" i="13"/>
  <c r="N92" i="13"/>
  <c r="O92" i="13" s="1"/>
  <c r="M92" i="13"/>
  <c r="K92" i="13"/>
  <c r="I92" i="13"/>
  <c r="G92" i="13"/>
  <c r="S91" i="13"/>
  <c r="R91" i="13"/>
  <c r="Q91" i="13"/>
  <c r="T91" i="13" s="1"/>
  <c r="P91" i="13"/>
  <c r="L91" i="13"/>
  <c r="J91" i="13"/>
  <c r="H91" i="13"/>
  <c r="I91" i="13" s="1"/>
  <c r="F91" i="13"/>
  <c r="E91" i="13"/>
  <c r="M91" i="13" s="1"/>
  <c r="D91" i="13"/>
  <c r="G91" i="13" s="1"/>
  <c r="U90" i="13"/>
  <c r="T90" i="13"/>
  <c r="N90" i="13"/>
  <c r="O90" i="13" s="1"/>
  <c r="M90" i="13"/>
  <c r="K90" i="13"/>
  <c r="I90" i="13"/>
  <c r="G90" i="13"/>
  <c r="U89" i="13"/>
  <c r="T89" i="13"/>
  <c r="N89" i="13"/>
  <c r="O89" i="13" s="1"/>
  <c r="M89" i="13"/>
  <c r="K89" i="13"/>
  <c r="I89" i="13"/>
  <c r="G89" i="13"/>
  <c r="U88" i="13"/>
  <c r="T88" i="13"/>
  <c r="N88" i="13"/>
  <c r="O88" i="13" s="1"/>
  <c r="M88" i="13"/>
  <c r="K88" i="13"/>
  <c r="I88" i="13"/>
  <c r="G88" i="13"/>
  <c r="S85" i="13"/>
  <c r="R85" i="13"/>
  <c r="Q85" i="13"/>
  <c r="P85" i="13"/>
  <c r="U85" i="13" s="1"/>
  <c r="L85" i="13"/>
  <c r="J85" i="13"/>
  <c r="K85" i="13" s="1"/>
  <c r="H85" i="13"/>
  <c r="F85" i="13"/>
  <c r="N85" i="13" s="1"/>
  <c r="E85" i="13"/>
  <c r="M85" i="13" s="1"/>
  <c r="D85" i="13"/>
  <c r="O85" i="13" s="1"/>
  <c r="S84" i="13"/>
  <c r="R84" i="13"/>
  <c r="Q84" i="13"/>
  <c r="P84" i="13"/>
  <c r="L84" i="13"/>
  <c r="J84" i="13"/>
  <c r="H84" i="13"/>
  <c r="U84" i="13" s="1"/>
  <c r="F84" i="13"/>
  <c r="N84" i="13" s="1"/>
  <c r="E84" i="13"/>
  <c r="D84" i="13"/>
  <c r="I84" i="13" s="1"/>
  <c r="U83" i="13"/>
  <c r="T83" i="13"/>
  <c r="O83" i="13"/>
  <c r="N83" i="13"/>
  <c r="M83" i="13"/>
  <c r="K83" i="13"/>
  <c r="I83" i="13"/>
  <c r="G83" i="13"/>
  <c r="U82" i="13"/>
  <c r="T82" i="13"/>
  <c r="O82" i="13"/>
  <c r="N82" i="13"/>
  <c r="M82" i="13"/>
  <c r="K82" i="13"/>
  <c r="I82" i="13"/>
  <c r="G82" i="13"/>
  <c r="U81" i="13"/>
  <c r="T81" i="13"/>
  <c r="O81" i="13"/>
  <c r="N81" i="13"/>
  <c r="M81" i="13"/>
  <c r="K81" i="13"/>
  <c r="I81" i="13"/>
  <c r="G81" i="13"/>
  <c r="U80" i="13"/>
  <c r="T80" i="13"/>
  <c r="O80" i="13"/>
  <c r="N80" i="13"/>
  <c r="M80" i="13"/>
  <c r="K80" i="13"/>
  <c r="I80" i="13"/>
  <c r="G80" i="13"/>
  <c r="U79" i="13"/>
  <c r="T79" i="13"/>
  <c r="O79" i="13"/>
  <c r="N79" i="13"/>
  <c r="M79" i="13"/>
  <c r="K79" i="13"/>
  <c r="I79" i="13"/>
  <c r="G79" i="13"/>
  <c r="S78" i="13"/>
  <c r="R78" i="13"/>
  <c r="Q78" i="13"/>
  <c r="T78" i="13" s="1"/>
  <c r="P78" i="13"/>
  <c r="U78" i="13" s="1"/>
  <c r="L78" i="13"/>
  <c r="J78" i="13"/>
  <c r="H78" i="13"/>
  <c r="F78" i="13"/>
  <c r="E78" i="13"/>
  <c r="D78" i="13"/>
  <c r="U77" i="13"/>
  <c r="T77" i="13"/>
  <c r="O77" i="13"/>
  <c r="N77" i="13"/>
  <c r="M77" i="13"/>
  <c r="K77" i="13"/>
  <c r="I77" i="13"/>
  <c r="G77" i="13"/>
  <c r="U76" i="13"/>
  <c r="T76" i="13"/>
  <c r="N76" i="13"/>
  <c r="O76" i="13" s="1"/>
  <c r="M76" i="13"/>
  <c r="K76" i="13"/>
  <c r="I76" i="13"/>
  <c r="G76" i="13"/>
  <c r="U75" i="13"/>
  <c r="T75" i="13"/>
  <c r="N75" i="13"/>
  <c r="O75" i="13" s="1"/>
  <c r="M75" i="13"/>
  <c r="K75" i="13"/>
  <c r="I75" i="13"/>
  <c r="G75" i="13"/>
  <c r="U74" i="13"/>
  <c r="T74" i="13"/>
  <c r="N74" i="13"/>
  <c r="O74" i="13" s="1"/>
  <c r="M74" i="13"/>
  <c r="K74" i="13"/>
  <c r="I74" i="13"/>
  <c r="G74" i="13"/>
  <c r="U73" i="13"/>
  <c r="T73" i="13"/>
  <c r="N73" i="13"/>
  <c r="O73" i="13" s="1"/>
  <c r="M73" i="13"/>
  <c r="K73" i="13"/>
  <c r="I73" i="13"/>
  <c r="G73" i="13"/>
  <c r="U72" i="13"/>
  <c r="T72" i="13"/>
  <c r="N72" i="13"/>
  <c r="O72" i="13" s="1"/>
  <c r="M72" i="13"/>
  <c r="K72" i="13"/>
  <c r="I72" i="13"/>
  <c r="G72" i="13"/>
  <c r="U71" i="13"/>
  <c r="T71" i="13"/>
  <c r="N71" i="13"/>
  <c r="O71" i="13" s="1"/>
  <c r="M71" i="13"/>
  <c r="K71" i="13"/>
  <c r="I71" i="13"/>
  <c r="G71" i="13"/>
  <c r="S70" i="13"/>
  <c r="R70" i="13"/>
  <c r="Q70" i="13"/>
  <c r="T70" i="13" s="1"/>
  <c r="P70" i="13"/>
  <c r="L70" i="13"/>
  <c r="J70" i="13"/>
  <c r="H70" i="13"/>
  <c r="I70" i="13" s="1"/>
  <c r="F70" i="13"/>
  <c r="E70" i="13"/>
  <c r="M70" i="13" s="1"/>
  <c r="D70" i="13"/>
  <c r="G70" i="13" s="1"/>
  <c r="U69" i="13"/>
  <c r="T69" i="13"/>
  <c r="O69" i="13"/>
  <c r="N69" i="13"/>
  <c r="M69" i="13"/>
  <c r="K69" i="13"/>
  <c r="I69" i="13"/>
  <c r="G69" i="13"/>
  <c r="U68" i="13"/>
  <c r="T68" i="13"/>
  <c r="N68" i="13"/>
  <c r="O68" i="13" s="1"/>
  <c r="M68" i="13"/>
  <c r="K68" i="13"/>
  <c r="I68" i="13"/>
  <c r="G68" i="13"/>
  <c r="U67" i="13"/>
  <c r="T67" i="13"/>
  <c r="N67" i="13"/>
  <c r="O67" i="13" s="1"/>
  <c r="M67" i="13"/>
  <c r="K67" i="13"/>
  <c r="I67" i="13"/>
  <c r="G67" i="13"/>
  <c r="U66" i="13"/>
  <c r="T66" i="13"/>
  <c r="N66" i="13"/>
  <c r="O66" i="13" s="1"/>
  <c r="M66" i="13"/>
  <c r="K66" i="13"/>
  <c r="I66" i="13"/>
  <c r="G66" i="13"/>
  <c r="U65" i="13"/>
  <c r="T65" i="13"/>
  <c r="N65" i="13"/>
  <c r="O65" i="13" s="1"/>
  <c r="M65" i="13"/>
  <c r="K65" i="13"/>
  <c r="I65" i="13"/>
  <c r="G65" i="13"/>
  <c r="U64" i="13"/>
  <c r="T64" i="13"/>
  <c r="N64" i="13"/>
  <c r="O64" i="13" s="1"/>
  <c r="M64" i="13"/>
  <c r="K64" i="13"/>
  <c r="I64" i="13"/>
  <c r="G64" i="13"/>
  <c r="S63" i="13"/>
  <c r="R63" i="13"/>
  <c r="Q63" i="13"/>
  <c r="T63" i="13" s="1"/>
  <c r="P63" i="13"/>
  <c r="L63" i="13"/>
  <c r="J63" i="13"/>
  <c r="H63" i="13"/>
  <c r="U63" i="13" s="1"/>
  <c r="F63" i="13"/>
  <c r="E63" i="13"/>
  <c r="M63" i="13" s="1"/>
  <c r="D63" i="13"/>
  <c r="U62" i="13"/>
  <c r="T62" i="13"/>
  <c r="O62" i="13"/>
  <c r="N62" i="13"/>
  <c r="M62" i="13"/>
  <c r="K62" i="13"/>
  <c r="I62" i="13"/>
  <c r="G62" i="13"/>
  <c r="U61" i="13"/>
  <c r="T61" i="13"/>
  <c r="N61" i="13"/>
  <c r="O61" i="13" s="1"/>
  <c r="M61" i="13"/>
  <c r="K61" i="13"/>
  <c r="I61" i="13"/>
  <c r="G61" i="13"/>
  <c r="U60" i="13"/>
  <c r="T60" i="13"/>
  <c r="N60" i="13"/>
  <c r="O60" i="13" s="1"/>
  <c r="M60" i="13"/>
  <c r="K60" i="13"/>
  <c r="I60" i="13"/>
  <c r="G60" i="13"/>
  <c r="U59" i="13"/>
  <c r="T59" i="13"/>
  <c r="N59" i="13"/>
  <c r="O59" i="13" s="1"/>
  <c r="M59" i="13"/>
  <c r="K59" i="13"/>
  <c r="I59" i="13"/>
  <c r="G59" i="13"/>
  <c r="S58" i="13"/>
  <c r="R58" i="13"/>
  <c r="Q58" i="13"/>
  <c r="P58" i="13"/>
  <c r="U58" i="13" s="1"/>
  <c r="L58" i="13"/>
  <c r="J58" i="13"/>
  <c r="H58" i="13"/>
  <c r="F58" i="13"/>
  <c r="E58" i="13"/>
  <c r="M58" i="13" s="1"/>
  <c r="D58" i="13"/>
  <c r="I58" i="13" s="1"/>
  <c r="U57" i="13"/>
  <c r="T57" i="13"/>
  <c r="N57" i="13"/>
  <c r="O57" i="13" s="1"/>
  <c r="M57" i="13"/>
  <c r="K57" i="13"/>
  <c r="I57" i="13"/>
  <c r="G57" i="13"/>
  <c r="S54" i="13"/>
  <c r="R54" i="13"/>
  <c r="Q54" i="13"/>
  <c r="T54" i="13" s="1"/>
  <c r="P54" i="13"/>
  <c r="L54" i="13"/>
  <c r="J54" i="13"/>
  <c r="H54" i="13"/>
  <c r="I54" i="13" s="1"/>
  <c r="F54" i="13"/>
  <c r="G54" i="13" s="1"/>
  <c r="E54" i="13"/>
  <c r="D54" i="13"/>
  <c r="S53" i="13"/>
  <c r="R53" i="13"/>
  <c r="Q53" i="13"/>
  <c r="P53" i="13"/>
  <c r="U53" i="13" s="1"/>
  <c r="L53" i="13"/>
  <c r="J53" i="13"/>
  <c r="H53" i="13"/>
  <c r="I53" i="13" s="1"/>
  <c r="F53" i="13"/>
  <c r="E53" i="13"/>
  <c r="D53" i="13"/>
  <c r="U52" i="13"/>
  <c r="T52" i="13"/>
  <c r="N52" i="13"/>
  <c r="O52" i="13" s="1"/>
  <c r="M52" i="13"/>
  <c r="K52" i="13"/>
  <c r="I52" i="13"/>
  <c r="G52" i="13"/>
  <c r="U51" i="13"/>
  <c r="T51" i="13"/>
  <c r="O51" i="13"/>
  <c r="N51" i="13"/>
  <c r="M51" i="13"/>
  <c r="K51" i="13"/>
  <c r="I51" i="13"/>
  <c r="G51" i="13"/>
  <c r="U50" i="13"/>
  <c r="T50" i="13"/>
  <c r="O50" i="13"/>
  <c r="N50" i="13"/>
  <c r="M50" i="13"/>
  <c r="K50" i="13"/>
  <c r="I50" i="13"/>
  <c r="G50" i="13"/>
  <c r="U49" i="13"/>
  <c r="T49" i="13"/>
  <c r="O49" i="13"/>
  <c r="N49" i="13"/>
  <c r="M49" i="13"/>
  <c r="K49" i="13"/>
  <c r="I49" i="13"/>
  <c r="G49" i="13"/>
  <c r="U48" i="13"/>
  <c r="T48" i="13"/>
  <c r="O48" i="13"/>
  <c r="N48" i="13"/>
  <c r="M48" i="13"/>
  <c r="K48" i="13"/>
  <c r="I48" i="13"/>
  <c r="G48" i="13"/>
  <c r="S47" i="13"/>
  <c r="R47" i="13"/>
  <c r="Q47" i="13"/>
  <c r="T47" i="13" s="1"/>
  <c r="P47" i="13"/>
  <c r="U47" i="13" s="1"/>
  <c r="L47" i="13"/>
  <c r="J47" i="13"/>
  <c r="H47" i="13"/>
  <c r="F47" i="13"/>
  <c r="N47" i="13" s="1"/>
  <c r="E47" i="13"/>
  <c r="M47" i="13" s="1"/>
  <c r="D47" i="13"/>
  <c r="O47" i="13" s="1"/>
  <c r="U46" i="13"/>
  <c r="T46" i="13"/>
  <c r="O46" i="13"/>
  <c r="N46" i="13"/>
  <c r="M46" i="13"/>
  <c r="K46" i="13"/>
  <c r="I46" i="13"/>
  <c r="G46" i="13"/>
  <c r="U45" i="13"/>
  <c r="T45" i="13"/>
  <c r="O45" i="13"/>
  <c r="N45" i="13"/>
  <c r="M45" i="13"/>
  <c r="K45" i="13"/>
  <c r="I45" i="13"/>
  <c r="G45" i="13"/>
  <c r="U44" i="13"/>
  <c r="T44" i="13"/>
  <c r="O44" i="13"/>
  <c r="N44" i="13"/>
  <c r="M44" i="13"/>
  <c r="K44" i="13"/>
  <c r="I44" i="13"/>
  <c r="G44" i="13"/>
  <c r="U43" i="13"/>
  <c r="T43" i="13"/>
  <c r="O43" i="13"/>
  <c r="N43" i="13"/>
  <c r="M43" i="13"/>
  <c r="K43" i="13"/>
  <c r="I43" i="13"/>
  <c r="G43" i="13"/>
  <c r="U42" i="13"/>
  <c r="T42" i="13"/>
  <c r="O42" i="13"/>
  <c r="N42" i="13"/>
  <c r="M42" i="13"/>
  <c r="K42" i="13"/>
  <c r="I42" i="13"/>
  <c r="G42" i="13"/>
  <c r="U41" i="13"/>
  <c r="T41" i="13"/>
  <c r="O41" i="13"/>
  <c r="N41" i="13"/>
  <c r="M41" i="13"/>
  <c r="K41" i="13"/>
  <c r="I41" i="13"/>
  <c r="G41" i="13"/>
  <c r="S40" i="13"/>
  <c r="R40" i="13"/>
  <c r="Q40" i="13"/>
  <c r="P40" i="13"/>
  <c r="L40" i="13"/>
  <c r="J40" i="13"/>
  <c r="H40" i="13"/>
  <c r="U40" i="13" s="1"/>
  <c r="F40" i="13"/>
  <c r="N40" i="13" s="1"/>
  <c r="E40" i="13"/>
  <c r="D40" i="13"/>
  <c r="I40" i="13" s="1"/>
  <c r="U39" i="13"/>
  <c r="T39" i="13"/>
  <c r="O39" i="13"/>
  <c r="N39" i="13"/>
  <c r="M39" i="13"/>
  <c r="K39" i="13"/>
  <c r="I39" i="13"/>
  <c r="G39" i="13"/>
  <c r="U38" i="13"/>
  <c r="T38" i="13"/>
  <c r="O38" i="13"/>
  <c r="N38" i="13"/>
  <c r="M38" i="13"/>
  <c r="K38" i="13"/>
  <c r="I38" i="13"/>
  <c r="G38" i="13"/>
  <c r="U37" i="13"/>
  <c r="T37" i="13"/>
  <c r="O37" i="13"/>
  <c r="N37" i="13"/>
  <c r="M37" i="13"/>
  <c r="K37" i="13"/>
  <c r="I37" i="13"/>
  <c r="G37" i="13"/>
  <c r="U36" i="13"/>
  <c r="T36" i="13"/>
  <c r="O36" i="13"/>
  <c r="N36" i="13"/>
  <c r="M36" i="13"/>
  <c r="K36" i="13"/>
  <c r="I36" i="13"/>
  <c r="G36" i="13"/>
  <c r="S35" i="13"/>
  <c r="R35" i="13"/>
  <c r="Q35" i="13"/>
  <c r="T35" i="13" s="1"/>
  <c r="P35" i="13"/>
  <c r="U35" i="13" s="1"/>
  <c r="L35" i="13"/>
  <c r="J35" i="13"/>
  <c r="H35" i="13"/>
  <c r="F35" i="13"/>
  <c r="E35" i="13"/>
  <c r="D35" i="13"/>
  <c r="U34" i="13"/>
  <c r="T34" i="13"/>
  <c r="N34" i="13"/>
  <c r="O34" i="13" s="1"/>
  <c r="M34" i="13"/>
  <c r="K34" i="13"/>
  <c r="I34" i="13"/>
  <c r="G34" i="13"/>
  <c r="U33" i="13"/>
  <c r="T33" i="13"/>
  <c r="O33" i="13"/>
  <c r="N33" i="13"/>
  <c r="M33" i="13"/>
  <c r="K33" i="13"/>
  <c r="I33" i="13"/>
  <c r="G33" i="13"/>
  <c r="U32" i="13"/>
  <c r="T32" i="13"/>
  <c r="O32" i="13"/>
  <c r="N32" i="13"/>
  <c r="M32" i="13"/>
  <c r="K32" i="13"/>
  <c r="I32" i="13"/>
  <c r="G32" i="13"/>
  <c r="U31" i="13"/>
  <c r="T31" i="13"/>
  <c r="O31" i="13"/>
  <c r="N31" i="13"/>
  <c r="M31" i="13"/>
  <c r="K31" i="13"/>
  <c r="I31" i="13"/>
  <c r="G31" i="13"/>
  <c r="U30" i="13"/>
  <c r="T30" i="13"/>
  <c r="O30" i="13"/>
  <c r="N30" i="13"/>
  <c r="M30" i="13"/>
  <c r="K30" i="13"/>
  <c r="I30" i="13"/>
  <c r="G30" i="13"/>
  <c r="U29" i="13"/>
  <c r="T29" i="13"/>
  <c r="O29" i="13"/>
  <c r="N29" i="13"/>
  <c r="M29" i="13"/>
  <c r="K29" i="13"/>
  <c r="I29" i="13"/>
  <c r="G29" i="13"/>
  <c r="U28" i="13"/>
  <c r="T28" i="13"/>
  <c r="O28" i="13"/>
  <c r="N28" i="13"/>
  <c r="M28" i="13"/>
  <c r="K28" i="13"/>
  <c r="I28" i="13"/>
  <c r="G28" i="13"/>
  <c r="S27" i="13"/>
  <c r="R27" i="13"/>
  <c r="Q27" i="13"/>
  <c r="P27" i="13"/>
  <c r="U27" i="13" s="1"/>
  <c r="L27" i="13"/>
  <c r="J27" i="13"/>
  <c r="H27" i="13"/>
  <c r="F27" i="13"/>
  <c r="N27" i="13" s="1"/>
  <c r="O27" i="13" s="1"/>
  <c r="E27" i="13"/>
  <c r="D27" i="13"/>
  <c r="U26" i="13"/>
  <c r="T26" i="13"/>
  <c r="N26" i="13"/>
  <c r="O26" i="13" s="1"/>
  <c r="M26" i="13"/>
  <c r="K26" i="13"/>
  <c r="I26" i="13"/>
  <c r="G26" i="13"/>
  <c r="U25" i="13"/>
  <c r="T25" i="13"/>
  <c r="O25" i="13"/>
  <c r="N25" i="13"/>
  <c r="M25" i="13"/>
  <c r="K25" i="13"/>
  <c r="I25" i="13"/>
  <c r="G25" i="13"/>
  <c r="U24" i="13"/>
  <c r="T24" i="13"/>
  <c r="O24" i="13"/>
  <c r="N24" i="13"/>
  <c r="M24" i="13"/>
  <c r="K24" i="13"/>
  <c r="I24" i="13"/>
  <c r="G24" i="13"/>
  <c r="U23" i="13"/>
  <c r="T23" i="13"/>
  <c r="O23" i="13"/>
  <c r="N23" i="13"/>
  <c r="M23" i="13"/>
  <c r="K23" i="13"/>
  <c r="I23" i="13"/>
  <c r="G23" i="13"/>
  <c r="U22" i="13"/>
  <c r="T22" i="13"/>
  <c r="O22" i="13"/>
  <c r="N22" i="13"/>
  <c r="M22" i="13"/>
  <c r="K22" i="13"/>
  <c r="I22" i="13"/>
  <c r="G22" i="13"/>
  <c r="U21" i="13"/>
  <c r="T21" i="13"/>
  <c r="O21" i="13"/>
  <c r="N21" i="13"/>
  <c r="M21" i="13"/>
  <c r="K21" i="13"/>
  <c r="I21" i="13"/>
  <c r="G21" i="13"/>
  <c r="U20" i="13"/>
  <c r="T20" i="13"/>
  <c r="O20" i="13"/>
  <c r="N20" i="13"/>
  <c r="M20" i="13"/>
  <c r="K20" i="13"/>
  <c r="I20" i="13"/>
  <c r="G20" i="13"/>
  <c r="S19" i="13"/>
  <c r="R19" i="13"/>
  <c r="Q19" i="13"/>
  <c r="T19" i="13" s="1"/>
  <c r="P19" i="13"/>
  <c r="L19" i="13"/>
  <c r="J19" i="13"/>
  <c r="I19" i="13"/>
  <c r="H19" i="13"/>
  <c r="U19" i="13" s="1"/>
  <c r="F19" i="13"/>
  <c r="N19" i="13" s="1"/>
  <c r="E19" i="13"/>
  <c r="M19" i="13" s="1"/>
  <c r="D19" i="13"/>
  <c r="O19" i="13" s="1"/>
  <c r="U18" i="13"/>
  <c r="T18" i="13"/>
  <c r="O18" i="13"/>
  <c r="N18" i="13"/>
  <c r="M18" i="13"/>
  <c r="K18" i="13"/>
  <c r="I18" i="13"/>
  <c r="G18" i="13"/>
  <c r="U17" i="13"/>
  <c r="T17" i="13"/>
  <c r="O17" i="13"/>
  <c r="N17" i="13"/>
  <c r="M17" i="13"/>
  <c r="K17" i="13"/>
  <c r="I17" i="13"/>
  <c r="G17" i="13"/>
  <c r="U16" i="13"/>
  <c r="T16" i="13"/>
  <c r="O16" i="13"/>
  <c r="N16" i="13"/>
  <c r="M16" i="13"/>
  <c r="K16" i="13"/>
  <c r="I16" i="13"/>
  <c r="G16" i="13"/>
  <c r="U15" i="13"/>
  <c r="T15" i="13"/>
  <c r="O15" i="13"/>
  <c r="N15" i="13"/>
  <c r="M15" i="13"/>
  <c r="K15" i="13"/>
  <c r="I15" i="13"/>
  <c r="G15" i="13"/>
  <c r="U14" i="13"/>
  <c r="T14" i="13"/>
  <c r="O14" i="13"/>
  <c r="N14" i="13"/>
  <c r="M14" i="13"/>
  <c r="K14" i="13"/>
  <c r="I14" i="13"/>
  <c r="G14" i="13"/>
  <c r="U13" i="13"/>
  <c r="T13" i="13"/>
  <c r="O13" i="13"/>
  <c r="N13" i="13"/>
  <c r="M13" i="13"/>
  <c r="K13" i="13"/>
  <c r="I13" i="13"/>
  <c r="G13" i="13"/>
  <c r="U12" i="13"/>
  <c r="T12" i="13"/>
  <c r="O12" i="13"/>
  <c r="N12" i="13"/>
  <c r="M12" i="13"/>
  <c r="K12" i="13"/>
  <c r="I12" i="13"/>
  <c r="G12" i="13"/>
  <c r="U11" i="13"/>
  <c r="T11" i="13"/>
  <c r="O11" i="13"/>
  <c r="N11" i="13"/>
  <c r="M11" i="13"/>
  <c r="K11" i="13"/>
  <c r="I11" i="13"/>
  <c r="G11" i="13"/>
  <c r="S10" i="13"/>
  <c r="R10" i="13"/>
  <c r="Q10" i="13"/>
  <c r="P10" i="13"/>
  <c r="U10" i="13" s="1"/>
  <c r="L10" i="13"/>
  <c r="K10" i="13"/>
  <c r="J10" i="13"/>
  <c r="H10" i="13"/>
  <c r="F10" i="13"/>
  <c r="N10" i="13" s="1"/>
  <c r="E10" i="13"/>
  <c r="M10" i="13" s="1"/>
  <c r="D10" i="13"/>
  <c r="I10" i="13" s="1"/>
  <c r="U9" i="13"/>
  <c r="T9" i="13"/>
  <c r="O9" i="13"/>
  <c r="N9" i="13"/>
  <c r="M9" i="13"/>
  <c r="K9" i="13"/>
  <c r="I9" i="13"/>
  <c r="G9" i="13"/>
  <c r="U8" i="13"/>
  <c r="T8" i="13"/>
  <c r="O8" i="13"/>
  <c r="N8" i="13"/>
  <c r="M8" i="13"/>
  <c r="K8" i="13"/>
  <c r="I8" i="13"/>
  <c r="G8" i="13"/>
  <c r="S339" i="12"/>
  <c r="R339" i="12"/>
  <c r="Q339" i="12"/>
  <c r="T339" i="12" s="1"/>
  <c r="P339" i="12"/>
  <c r="U339" i="12" s="1"/>
  <c r="L339" i="12"/>
  <c r="J339" i="12"/>
  <c r="H339" i="12"/>
  <c r="F339" i="12"/>
  <c r="N339" i="12" s="1"/>
  <c r="E339" i="12"/>
  <c r="M339" i="12" s="1"/>
  <c r="D339" i="12"/>
  <c r="I339" i="12" s="1"/>
  <c r="S338" i="12"/>
  <c r="R338" i="12"/>
  <c r="Q338" i="12"/>
  <c r="P338" i="12"/>
  <c r="L338" i="12"/>
  <c r="J338" i="12"/>
  <c r="K338" i="12" s="1"/>
  <c r="H338" i="12"/>
  <c r="F338" i="12"/>
  <c r="E338" i="12"/>
  <c r="M338" i="12" s="1"/>
  <c r="D338" i="12"/>
  <c r="U337" i="12"/>
  <c r="S337" i="12"/>
  <c r="R337" i="12"/>
  <c r="Q337" i="12"/>
  <c r="T337" i="12" s="1"/>
  <c r="P337" i="12"/>
  <c r="L337" i="12"/>
  <c r="J337" i="12"/>
  <c r="H337" i="12"/>
  <c r="F337" i="12"/>
  <c r="N337" i="12" s="1"/>
  <c r="E337" i="12"/>
  <c r="M337" i="12" s="1"/>
  <c r="D337" i="12"/>
  <c r="I337" i="12" s="1"/>
  <c r="U336" i="12"/>
  <c r="T336" i="12"/>
  <c r="O336" i="12"/>
  <c r="N336" i="12"/>
  <c r="M336" i="12"/>
  <c r="K336" i="12"/>
  <c r="I336" i="12"/>
  <c r="G336" i="12"/>
  <c r="U335" i="12"/>
  <c r="T335" i="12"/>
  <c r="N335" i="12"/>
  <c r="O335" i="12" s="1"/>
  <c r="M335" i="12"/>
  <c r="K335" i="12"/>
  <c r="I335" i="12"/>
  <c r="G335" i="12"/>
  <c r="U334" i="12"/>
  <c r="T334" i="12"/>
  <c r="N334" i="12"/>
  <c r="O334" i="12" s="1"/>
  <c r="M334" i="12"/>
  <c r="K334" i="12"/>
  <c r="I334" i="12"/>
  <c r="G334" i="12"/>
  <c r="U333" i="12"/>
  <c r="T333" i="12"/>
  <c r="N333" i="12"/>
  <c r="O333" i="12" s="1"/>
  <c r="M333" i="12"/>
  <c r="K333" i="12"/>
  <c r="I333" i="12"/>
  <c r="G333" i="12"/>
  <c r="S332" i="12"/>
  <c r="T332" i="12" s="1"/>
  <c r="R332" i="12"/>
  <c r="Q332" i="12"/>
  <c r="P332" i="12"/>
  <c r="U332" i="12" s="1"/>
  <c r="L332" i="12"/>
  <c r="J332" i="12"/>
  <c r="H332" i="12"/>
  <c r="F332" i="12"/>
  <c r="N332" i="12" s="1"/>
  <c r="E332" i="12"/>
  <c r="D332" i="12"/>
  <c r="I332" i="12" s="1"/>
  <c r="U331" i="12"/>
  <c r="T331" i="12"/>
  <c r="O331" i="12"/>
  <c r="N331" i="12"/>
  <c r="M331" i="12"/>
  <c r="K331" i="12"/>
  <c r="I331" i="12"/>
  <c r="G331" i="12"/>
  <c r="U330" i="12"/>
  <c r="T330" i="12"/>
  <c r="N330" i="12"/>
  <c r="O330" i="12" s="1"/>
  <c r="M330" i="12"/>
  <c r="K330" i="12"/>
  <c r="I330" i="12"/>
  <c r="G330" i="12"/>
  <c r="U329" i="12"/>
  <c r="T329" i="12"/>
  <c r="N329" i="12"/>
  <c r="O329" i="12" s="1"/>
  <c r="M329" i="12"/>
  <c r="K329" i="12"/>
  <c r="I329" i="12"/>
  <c r="G329" i="12"/>
  <c r="U328" i="12"/>
  <c r="T328" i="12"/>
  <c r="N328" i="12"/>
  <c r="O328" i="12" s="1"/>
  <c r="M328" i="12"/>
  <c r="K328" i="12"/>
  <c r="I328" i="12"/>
  <c r="G328" i="12"/>
  <c r="U327" i="12"/>
  <c r="T327" i="12"/>
  <c r="O327" i="12"/>
  <c r="N327" i="12"/>
  <c r="M327" i="12"/>
  <c r="K327" i="12"/>
  <c r="I327" i="12"/>
  <c r="G327" i="12"/>
  <c r="U326" i="12"/>
  <c r="T326" i="12"/>
  <c r="O326" i="12"/>
  <c r="N326" i="12"/>
  <c r="M326" i="12"/>
  <c r="K326" i="12"/>
  <c r="I326" i="12"/>
  <c r="G326" i="12"/>
  <c r="U325" i="12"/>
  <c r="T325" i="12"/>
  <c r="O325" i="12"/>
  <c r="N325" i="12"/>
  <c r="M325" i="12"/>
  <c r="K325" i="12"/>
  <c r="I325" i="12"/>
  <c r="G325" i="12"/>
  <c r="U324" i="12"/>
  <c r="T324" i="12"/>
  <c r="O324" i="12"/>
  <c r="N324" i="12"/>
  <c r="M324" i="12"/>
  <c r="K324" i="12"/>
  <c r="I324" i="12"/>
  <c r="G324" i="12"/>
  <c r="S323" i="12"/>
  <c r="R323" i="12"/>
  <c r="Q323" i="12"/>
  <c r="T323" i="12" s="1"/>
  <c r="P323" i="12"/>
  <c r="L323" i="12"/>
  <c r="K323" i="12"/>
  <c r="J323" i="12"/>
  <c r="H323" i="12"/>
  <c r="I323" i="12" s="1"/>
  <c r="F323" i="12"/>
  <c r="E323" i="12"/>
  <c r="D323" i="12"/>
  <c r="U322" i="12"/>
  <c r="T322" i="12"/>
  <c r="N322" i="12"/>
  <c r="O322" i="12" s="1"/>
  <c r="M322" i="12"/>
  <c r="K322" i="12"/>
  <c r="I322" i="12"/>
  <c r="G322" i="12"/>
  <c r="U321" i="12"/>
  <c r="T321" i="12"/>
  <c r="N321" i="12"/>
  <c r="O321" i="12" s="1"/>
  <c r="M321" i="12"/>
  <c r="K321" i="12"/>
  <c r="I321" i="12"/>
  <c r="G321" i="12"/>
  <c r="U320" i="12"/>
  <c r="T320" i="12"/>
  <c r="N320" i="12"/>
  <c r="O320" i="12" s="1"/>
  <c r="M320" i="12"/>
  <c r="K320" i="12"/>
  <c r="I320" i="12"/>
  <c r="G320" i="12"/>
  <c r="U319" i="12"/>
  <c r="T319" i="12"/>
  <c r="N319" i="12"/>
  <c r="O319" i="12" s="1"/>
  <c r="M319" i="12"/>
  <c r="K319" i="12"/>
  <c r="I319" i="12"/>
  <c r="G319" i="12"/>
  <c r="U318" i="12"/>
  <c r="T318" i="12"/>
  <c r="N318" i="12"/>
  <c r="O318" i="12" s="1"/>
  <c r="M318" i="12"/>
  <c r="K318" i="12"/>
  <c r="I318" i="12"/>
  <c r="G318" i="12"/>
  <c r="S317" i="12"/>
  <c r="T317" i="12" s="1"/>
  <c r="R317" i="12"/>
  <c r="Q317" i="12"/>
  <c r="P317" i="12"/>
  <c r="L317" i="12"/>
  <c r="K317" i="12"/>
  <c r="J317" i="12"/>
  <c r="H317" i="12"/>
  <c r="F317" i="12"/>
  <c r="E317" i="12"/>
  <c r="D317" i="12"/>
  <c r="U316" i="12"/>
  <c r="T316" i="12"/>
  <c r="O316" i="12"/>
  <c r="N316" i="12"/>
  <c r="M316" i="12"/>
  <c r="K316" i="12"/>
  <c r="I316" i="12"/>
  <c r="G316" i="12"/>
  <c r="U315" i="12"/>
  <c r="T315" i="12"/>
  <c r="N315" i="12"/>
  <c r="O315" i="12" s="1"/>
  <c r="M315" i="12"/>
  <c r="K315" i="12"/>
  <c r="I315" i="12"/>
  <c r="G315" i="12"/>
  <c r="U314" i="12"/>
  <c r="T314" i="12"/>
  <c r="N314" i="12"/>
  <c r="O314" i="12" s="1"/>
  <c r="M314" i="12"/>
  <c r="K314" i="12"/>
  <c r="I314" i="12"/>
  <c r="G314" i="12"/>
  <c r="U313" i="12"/>
  <c r="T313" i="12"/>
  <c r="N313" i="12"/>
  <c r="O313" i="12" s="1"/>
  <c r="M313" i="12"/>
  <c r="K313" i="12"/>
  <c r="I313" i="12"/>
  <c r="G313" i="12"/>
  <c r="U312" i="12"/>
  <c r="T312" i="12"/>
  <c r="N312" i="12"/>
  <c r="O312" i="12" s="1"/>
  <c r="M312" i="12"/>
  <c r="K312" i="12"/>
  <c r="I312" i="12"/>
  <c r="G312" i="12"/>
  <c r="U311" i="12"/>
  <c r="T311" i="12"/>
  <c r="N311" i="12"/>
  <c r="O311" i="12" s="1"/>
  <c r="M311" i="12"/>
  <c r="K311" i="12"/>
  <c r="I311" i="12"/>
  <c r="G311" i="12"/>
  <c r="S310" i="12"/>
  <c r="T310" i="12" s="1"/>
  <c r="R310" i="12"/>
  <c r="Q310" i="12"/>
  <c r="P310" i="12"/>
  <c r="U310" i="12" s="1"/>
  <c r="M310" i="12"/>
  <c r="L310" i="12"/>
  <c r="J310" i="12"/>
  <c r="H310" i="12"/>
  <c r="F310" i="12"/>
  <c r="N310" i="12" s="1"/>
  <c r="E310" i="12"/>
  <c r="K310" i="12" s="1"/>
  <c r="D310" i="12"/>
  <c r="U309" i="12"/>
  <c r="T309" i="12"/>
  <c r="O309" i="12"/>
  <c r="N309" i="12"/>
  <c r="M309" i="12"/>
  <c r="K309" i="12"/>
  <c r="I309" i="12"/>
  <c r="G309" i="12"/>
  <c r="U308" i="12"/>
  <c r="T308" i="12"/>
  <c r="N308" i="12"/>
  <c r="O308" i="12" s="1"/>
  <c r="M308" i="12"/>
  <c r="K308" i="12"/>
  <c r="I308" i="12"/>
  <c r="G308" i="12"/>
  <c r="U307" i="12"/>
  <c r="T307" i="12"/>
  <c r="N307" i="12"/>
  <c r="O307" i="12" s="1"/>
  <c r="M307" i="12"/>
  <c r="K307" i="12"/>
  <c r="I307" i="12"/>
  <c r="G307" i="12"/>
  <c r="U306" i="12"/>
  <c r="T306" i="12"/>
  <c r="N306" i="12"/>
  <c r="O306" i="12" s="1"/>
  <c r="M306" i="12"/>
  <c r="K306" i="12"/>
  <c r="I306" i="12"/>
  <c r="G306" i="12"/>
  <c r="U305" i="12"/>
  <c r="T305" i="12"/>
  <c r="N305" i="12"/>
  <c r="O305" i="12" s="1"/>
  <c r="M305" i="12"/>
  <c r="K305" i="12"/>
  <c r="I305" i="12"/>
  <c r="G305" i="12"/>
  <c r="U304" i="12"/>
  <c r="T304" i="12"/>
  <c r="N304" i="12"/>
  <c r="O304" i="12" s="1"/>
  <c r="M304" i="12"/>
  <c r="K304" i="12"/>
  <c r="I304" i="12"/>
  <c r="G304" i="12"/>
  <c r="S303" i="12"/>
  <c r="R303" i="12"/>
  <c r="Q303" i="12"/>
  <c r="T303" i="12" s="1"/>
  <c r="P303" i="12"/>
  <c r="U303" i="12" s="1"/>
  <c r="L303" i="12"/>
  <c r="J303" i="12"/>
  <c r="K303" i="12" s="1"/>
  <c r="H303" i="12"/>
  <c r="F303" i="12"/>
  <c r="N303" i="12" s="1"/>
  <c r="O303" i="12" s="1"/>
  <c r="E303" i="12"/>
  <c r="D303" i="12"/>
  <c r="I303" i="12" s="1"/>
  <c r="U302" i="12"/>
  <c r="T302" i="12"/>
  <c r="O302" i="12"/>
  <c r="N302" i="12"/>
  <c r="M302" i="12"/>
  <c r="K302" i="12"/>
  <c r="I302" i="12"/>
  <c r="G302" i="12"/>
  <c r="S299" i="12"/>
  <c r="R299" i="12"/>
  <c r="Q299" i="12"/>
  <c r="T299" i="12" s="1"/>
  <c r="P299" i="12"/>
  <c r="L299" i="12"/>
  <c r="K299" i="12"/>
  <c r="J299" i="12"/>
  <c r="H299" i="12"/>
  <c r="I299" i="12" s="1"/>
  <c r="F299" i="12"/>
  <c r="N299" i="12" s="1"/>
  <c r="E299" i="12"/>
  <c r="D299" i="12"/>
  <c r="S298" i="12"/>
  <c r="T298" i="12" s="1"/>
  <c r="R298" i="12"/>
  <c r="Q298" i="12"/>
  <c r="P298" i="12"/>
  <c r="L298" i="12"/>
  <c r="K298" i="12"/>
  <c r="J298" i="12"/>
  <c r="H298" i="12"/>
  <c r="F298" i="12"/>
  <c r="E298" i="12"/>
  <c r="D298" i="12"/>
  <c r="U297" i="12"/>
  <c r="T297" i="12"/>
  <c r="O297" i="12"/>
  <c r="N297" i="12"/>
  <c r="M297" i="12"/>
  <c r="K297" i="12"/>
  <c r="I297" i="12"/>
  <c r="G297" i="12"/>
  <c r="U296" i="12"/>
  <c r="T296" i="12"/>
  <c r="N296" i="12"/>
  <c r="O296" i="12" s="1"/>
  <c r="M296" i="12"/>
  <c r="K296" i="12"/>
  <c r="I296" i="12"/>
  <c r="G296" i="12"/>
  <c r="U295" i="12"/>
  <c r="T295" i="12"/>
  <c r="N295" i="12"/>
  <c r="O295" i="12" s="1"/>
  <c r="M295" i="12"/>
  <c r="K295" i="12"/>
  <c r="I295" i="12"/>
  <c r="G295" i="12"/>
  <c r="U294" i="12"/>
  <c r="T294" i="12"/>
  <c r="N294" i="12"/>
  <c r="O294" i="12" s="1"/>
  <c r="M294" i="12"/>
  <c r="K294" i="12"/>
  <c r="I294" i="12"/>
  <c r="G294" i="12"/>
  <c r="U293" i="12"/>
  <c r="T293" i="12"/>
  <c r="N293" i="12"/>
  <c r="O293" i="12" s="1"/>
  <c r="M293" i="12"/>
  <c r="K293" i="12"/>
  <c r="I293" i="12"/>
  <c r="G293" i="12"/>
  <c r="T292" i="12"/>
  <c r="S292" i="12"/>
  <c r="R292" i="12"/>
  <c r="Q292" i="12"/>
  <c r="P292" i="12"/>
  <c r="U292" i="12" s="1"/>
  <c r="M292" i="12"/>
  <c r="L292" i="12"/>
  <c r="J292" i="12"/>
  <c r="H292" i="12"/>
  <c r="F292" i="12"/>
  <c r="E292" i="12"/>
  <c r="D292" i="12"/>
  <c r="U291" i="12"/>
  <c r="T291" i="12"/>
  <c r="O291" i="12"/>
  <c r="N291" i="12"/>
  <c r="M291" i="12"/>
  <c r="K291" i="12"/>
  <c r="I291" i="12"/>
  <c r="G291" i="12"/>
  <c r="U290" i="12"/>
  <c r="T290" i="12"/>
  <c r="N290" i="12"/>
  <c r="O290" i="12" s="1"/>
  <c r="M290" i="12"/>
  <c r="K290" i="12"/>
  <c r="I290" i="12"/>
  <c r="G290" i="12"/>
  <c r="U289" i="12"/>
  <c r="T289" i="12"/>
  <c r="N289" i="12"/>
  <c r="O289" i="12" s="1"/>
  <c r="M289" i="12"/>
  <c r="K289" i="12"/>
  <c r="I289" i="12"/>
  <c r="G289" i="12"/>
  <c r="U288" i="12"/>
  <c r="T288" i="12"/>
  <c r="N288" i="12"/>
  <c r="O288" i="12" s="1"/>
  <c r="M288" i="12"/>
  <c r="K288" i="12"/>
  <c r="I288" i="12"/>
  <c r="G288" i="12"/>
  <c r="U287" i="12"/>
  <c r="T287" i="12"/>
  <c r="N287" i="12"/>
  <c r="O287" i="12" s="1"/>
  <c r="M287" i="12"/>
  <c r="K287" i="12"/>
  <c r="I287" i="12"/>
  <c r="G287" i="12"/>
  <c r="U286" i="12"/>
  <c r="T286" i="12"/>
  <c r="N286" i="12"/>
  <c r="O286" i="12" s="1"/>
  <c r="M286" i="12"/>
  <c r="K286" i="12"/>
  <c r="I286" i="12"/>
  <c r="G286" i="12"/>
  <c r="S285" i="12"/>
  <c r="T285" i="12" s="1"/>
  <c r="R285" i="12"/>
  <c r="Q285" i="12"/>
  <c r="P285" i="12"/>
  <c r="U285" i="12" s="1"/>
  <c r="O285" i="12"/>
  <c r="L285" i="12"/>
  <c r="J285" i="12"/>
  <c r="H285" i="12"/>
  <c r="F285" i="12"/>
  <c r="N285" i="12" s="1"/>
  <c r="E285" i="12"/>
  <c r="D285" i="12"/>
  <c r="U284" i="12"/>
  <c r="T284" i="12"/>
  <c r="O284" i="12"/>
  <c r="N284" i="12"/>
  <c r="M284" i="12"/>
  <c r="K284" i="12"/>
  <c r="I284" i="12"/>
  <c r="G284" i="12"/>
  <c r="U283" i="12"/>
  <c r="T283" i="12"/>
  <c r="O283" i="12"/>
  <c r="N283" i="12"/>
  <c r="M283" i="12"/>
  <c r="K283" i="12"/>
  <c r="I283" i="12"/>
  <c r="G283" i="12"/>
  <c r="U282" i="12"/>
  <c r="T282" i="12"/>
  <c r="O282" i="12"/>
  <c r="N282" i="12"/>
  <c r="M282" i="12"/>
  <c r="K282" i="12"/>
  <c r="I282" i="12"/>
  <c r="G282" i="12"/>
  <c r="U281" i="12"/>
  <c r="T281" i="12"/>
  <c r="O281" i="12"/>
  <c r="N281" i="12"/>
  <c r="M281" i="12"/>
  <c r="K281" i="12"/>
  <c r="I281" i="12"/>
  <c r="G281" i="12"/>
  <c r="U280" i="12"/>
  <c r="T280" i="12"/>
  <c r="O280" i="12"/>
  <c r="N280" i="12"/>
  <c r="M280" i="12"/>
  <c r="K280" i="12"/>
  <c r="I280" i="12"/>
  <c r="G280" i="12"/>
  <c r="U279" i="12"/>
  <c r="T279" i="12"/>
  <c r="O279" i="12"/>
  <c r="N279" i="12"/>
  <c r="M279" i="12"/>
  <c r="K279" i="12"/>
  <c r="I279" i="12"/>
  <c r="G279" i="12"/>
  <c r="U278" i="12"/>
  <c r="T278" i="12"/>
  <c r="O278" i="12"/>
  <c r="N278" i="12"/>
  <c r="M278" i="12"/>
  <c r="K278" i="12"/>
  <c r="I278" i="12"/>
  <c r="G278" i="12"/>
  <c r="U277" i="12"/>
  <c r="T277" i="12"/>
  <c r="O277" i="12"/>
  <c r="N277" i="12"/>
  <c r="M277" i="12"/>
  <c r="K277" i="12"/>
  <c r="I277" i="12"/>
  <c r="G277" i="12"/>
  <c r="U276" i="12"/>
  <c r="T276" i="12"/>
  <c r="O276" i="12"/>
  <c r="N276" i="12"/>
  <c r="M276" i="12"/>
  <c r="K276" i="12"/>
  <c r="I276" i="12"/>
  <c r="G276" i="12"/>
  <c r="S275" i="12"/>
  <c r="R275" i="12"/>
  <c r="Q275" i="12"/>
  <c r="T275" i="12" s="1"/>
  <c r="P275" i="12"/>
  <c r="L275" i="12"/>
  <c r="K275" i="12"/>
  <c r="J275" i="12"/>
  <c r="H275" i="12"/>
  <c r="I275" i="12" s="1"/>
  <c r="F275" i="12"/>
  <c r="N275" i="12" s="1"/>
  <c r="E275" i="12"/>
  <c r="D275" i="12"/>
  <c r="U274" i="12"/>
  <c r="T274" i="12"/>
  <c r="O274" i="12"/>
  <c r="N274" i="12"/>
  <c r="M274" i="12"/>
  <c r="K274" i="12"/>
  <c r="I274" i="12"/>
  <c r="G274" i="12"/>
  <c r="U273" i="12"/>
  <c r="T273" i="12"/>
  <c r="N273" i="12"/>
  <c r="O273" i="12" s="1"/>
  <c r="M273" i="12"/>
  <c r="K273" i="12"/>
  <c r="I273" i="12"/>
  <c r="G273" i="12"/>
  <c r="U272" i="12"/>
  <c r="T272" i="12"/>
  <c r="N272" i="12"/>
  <c r="O272" i="12" s="1"/>
  <c r="M272" i="12"/>
  <c r="K272" i="12"/>
  <c r="I272" i="12"/>
  <c r="G272" i="12"/>
  <c r="U271" i="12"/>
  <c r="T271" i="12"/>
  <c r="N271" i="12"/>
  <c r="O271" i="12" s="1"/>
  <c r="M271" i="12"/>
  <c r="K271" i="12"/>
  <c r="I271" i="12"/>
  <c r="G271" i="12"/>
  <c r="U270" i="12"/>
  <c r="T270" i="12"/>
  <c r="N270" i="12"/>
  <c r="O270" i="12" s="1"/>
  <c r="M270" i="12"/>
  <c r="K270" i="12"/>
  <c r="I270" i="12"/>
  <c r="G270" i="12"/>
  <c r="U269" i="12"/>
  <c r="T269" i="12"/>
  <c r="N269" i="12"/>
  <c r="O269" i="12" s="1"/>
  <c r="M269" i="12"/>
  <c r="K269" i="12"/>
  <c r="I269" i="12"/>
  <c r="G269" i="12"/>
  <c r="U268" i="12"/>
  <c r="T268" i="12"/>
  <c r="N268" i="12"/>
  <c r="O268" i="12" s="1"/>
  <c r="M268" i="12"/>
  <c r="K268" i="12"/>
  <c r="I268" i="12"/>
  <c r="G268" i="12"/>
  <c r="S267" i="12"/>
  <c r="T267" i="12" s="1"/>
  <c r="R267" i="12"/>
  <c r="Q267" i="12"/>
  <c r="P267" i="12"/>
  <c r="U267" i="12" s="1"/>
  <c r="L267" i="12"/>
  <c r="K267" i="12"/>
  <c r="J267" i="12"/>
  <c r="H267" i="12"/>
  <c r="F267" i="12"/>
  <c r="N267" i="12" s="1"/>
  <c r="E267" i="12"/>
  <c r="D267" i="12"/>
  <c r="U266" i="12"/>
  <c r="T266" i="12"/>
  <c r="O266" i="12"/>
  <c r="N266" i="12"/>
  <c r="M266" i="12"/>
  <c r="K266" i="12"/>
  <c r="I266" i="12"/>
  <c r="G266" i="12"/>
  <c r="U265" i="12"/>
  <c r="T265" i="12"/>
  <c r="N265" i="12"/>
  <c r="O265" i="12" s="1"/>
  <c r="M265" i="12"/>
  <c r="K265" i="12"/>
  <c r="I265" i="12"/>
  <c r="G265" i="12"/>
  <c r="U264" i="12"/>
  <c r="T264" i="12"/>
  <c r="N264" i="12"/>
  <c r="O264" i="12" s="1"/>
  <c r="M264" i="12"/>
  <c r="K264" i="12"/>
  <c r="I264" i="12"/>
  <c r="G264" i="12"/>
  <c r="U263" i="12"/>
  <c r="T263" i="12"/>
  <c r="N263" i="12"/>
  <c r="O263" i="12" s="1"/>
  <c r="M263" i="12"/>
  <c r="K263" i="12"/>
  <c r="I263" i="12"/>
  <c r="G263" i="12"/>
  <c r="U260" i="12"/>
  <c r="S260" i="12"/>
  <c r="R260" i="12"/>
  <c r="Q260" i="12"/>
  <c r="T260" i="12" s="1"/>
  <c r="P260" i="12"/>
  <c r="L260" i="12"/>
  <c r="J260" i="12"/>
  <c r="H260" i="12"/>
  <c r="F260" i="12"/>
  <c r="E260" i="12"/>
  <c r="D260" i="12"/>
  <c r="I260" i="12" s="1"/>
  <c r="S259" i="12"/>
  <c r="R259" i="12"/>
  <c r="Q259" i="12"/>
  <c r="T259" i="12" s="1"/>
  <c r="P259" i="12"/>
  <c r="L259" i="12"/>
  <c r="J259" i="12"/>
  <c r="K259" i="12" s="1"/>
  <c r="H259" i="12"/>
  <c r="F259" i="12"/>
  <c r="E259" i="12"/>
  <c r="D259" i="12"/>
  <c r="U258" i="12"/>
  <c r="T258" i="12"/>
  <c r="O258" i="12"/>
  <c r="N258" i="12"/>
  <c r="M258" i="12"/>
  <c r="K258" i="12"/>
  <c r="I258" i="12"/>
  <c r="G258" i="12"/>
  <c r="U257" i="12"/>
  <c r="T257" i="12"/>
  <c r="O257" i="12"/>
  <c r="N257" i="12"/>
  <c r="M257" i="12"/>
  <c r="K257" i="12"/>
  <c r="I257" i="12"/>
  <c r="G257" i="12"/>
  <c r="U256" i="12"/>
  <c r="T256" i="12"/>
  <c r="O256" i="12"/>
  <c r="N256" i="12"/>
  <c r="M256" i="12"/>
  <c r="K256" i="12"/>
  <c r="I256" i="12"/>
  <c r="G256" i="12"/>
  <c r="U255" i="12"/>
  <c r="T255" i="12"/>
  <c r="O255" i="12"/>
  <c r="N255" i="12"/>
  <c r="M255" i="12"/>
  <c r="K255" i="12"/>
  <c r="I255" i="12"/>
  <c r="G255" i="12"/>
  <c r="S254" i="12"/>
  <c r="R254" i="12"/>
  <c r="Q254" i="12"/>
  <c r="T254" i="12" s="1"/>
  <c r="P254" i="12"/>
  <c r="U254" i="12" s="1"/>
  <c r="L254" i="12"/>
  <c r="K254" i="12"/>
  <c r="J254" i="12"/>
  <c r="H254" i="12"/>
  <c r="I254" i="12" s="1"/>
  <c r="F254" i="12"/>
  <c r="N254" i="12" s="1"/>
  <c r="E254" i="12"/>
  <c r="M254" i="12" s="1"/>
  <c r="D254" i="12"/>
  <c r="U253" i="12"/>
  <c r="T253" i="12"/>
  <c r="O253" i="12"/>
  <c r="N253" i="12"/>
  <c r="M253" i="12"/>
  <c r="K253" i="12"/>
  <c r="I253" i="12"/>
  <c r="G253" i="12"/>
  <c r="U252" i="12"/>
  <c r="T252" i="12"/>
  <c r="O252" i="12"/>
  <c r="N252" i="12"/>
  <c r="M252" i="12"/>
  <c r="K252" i="12"/>
  <c r="I252" i="12"/>
  <c r="G252" i="12"/>
  <c r="U251" i="12"/>
  <c r="T251" i="12"/>
  <c r="O251" i="12"/>
  <c r="N251" i="12"/>
  <c r="M251" i="12"/>
  <c r="K251" i="12"/>
  <c r="I251" i="12"/>
  <c r="G251" i="12"/>
  <c r="U250" i="12"/>
  <c r="T250" i="12"/>
  <c r="O250" i="12"/>
  <c r="N250" i="12"/>
  <c r="M250" i="12"/>
  <c r="K250" i="12"/>
  <c r="I250" i="12"/>
  <c r="G250" i="12"/>
  <c r="U249" i="12"/>
  <c r="T249" i="12"/>
  <c r="O249" i="12"/>
  <c r="N249" i="12"/>
  <c r="M249" i="12"/>
  <c r="K249" i="12"/>
  <c r="I249" i="12"/>
  <c r="G249" i="12"/>
  <c r="U248" i="12"/>
  <c r="T248" i="12"/>
  <c r="O248" i="12"/>
  <c r="N248" i="12"/>
  <c r="M248" i="12"/>
  <c r="K248" i="12"/>
  <c r="I248" i="12"/>
  <c r="G248" i="12"/>
  <c r="S247" i="12"/>
  <c r="R247" i="12"/>
  <c r="Q247" i="12"/>
  <c r="P247" i="12"/>
  <c r="L247" i="12"/>
  <c r="K247" i="12"/>
  <c r="J247" i="12"/>
  <c r="H247" i="12"/>
  <c r="F247" i="12"/>
  <c r="E247" i="12"/>
  <c r="M247" i="12" s="1"/>
  <c r="D247" i="12"/>
  <c r="U246" i="12"/>
  <c r="T246" i="12"/>
  <c r="O246" i="12"/>
  <c r="N246" i="12"/>
  <c r="M246" i="12"/>
  <c r="K246" i="12"/>
  <c r="I246" i="12"/>
  <c r="G246" i="12"/>
  <c r="U245" i="12"/>
  <c r="T245" i="12"/>
  <c r="N245" i="12"/>
  <c r="O245" i="12" s="1"/>
  <c r="M245" i="12"/>
  <c r="K245" i="12"/>
  <c r="I245" i="12"/>
  <c r="G245" i="12"/>
  <c r="U244" i="12"/>
  <c r="T244" i="12"/>
  <c r="N244" i="12"/>
  <c r="O244" i="12" s="1"/>
  <c r="M244" i="12"/>
  <c r="K244" i="12"/>
  <c r="I244" i="12"/>
  <c r="G244" i="12"/>
  <c r="U243" i="12"/>
  <c r="T243" i="12"/>
  <c r="N243" i="12"/>
  <c r="O243" i="12" s="1"/>
  <c r="M243" i="12"/>
  <c r="K243" i="12"/>
  <c r="I243" i="12"/>
  <c r="G243" i="12"/>
  <c r="U242" i="12"/>
  <c r="T242" i="12"/>
  <c r="N242" i="12"/>
  <c r="O242" i="12" s="1"/>
  <c r="M242" i="12"/>
  <c r="K242" i="12"/>
  <c r="I242" i="12"/>
  <c r="G242" i="12"/>
  <c r="U241" i="12"/>
  <c r="T241" i="12"/>
  <c r="O241" i="12"/>
  <c r="N241" i="12"/>
  <c r="M241" i="12"/>
  <c r="K241" i="12"/>
  <c r="I241" i="12"/>
  <c r="G241" i="12"/>
  <c r="S240" i="12"/>
  <c r="T240" i="12" s="1"/>
  <c r="R240" i="12"/>
  <c r="Q240" i="12"/>
  <c r="P240" i="12"/>
  <c r="U240" i="12" s="1"/>
  <c r="M240" i="12"/>
  <c r="L240" i="12"/>
  <c r="J240" i="12"/>
  <c r="H240" i="12"/>
  <c r="F240" i="12"/>
  <c r="N240" i="12" s="1"/>
  <c r="E240" i="12"/>
  <c r="D240" i="12"/>
  <c r="U239" i="12"/>
  <c r="T239" i="12"/>
  <c r="O239" i="12"/>
  <c r="N239" i="12"/>
  <c r="M239" i="12"/>
  <c r="K239" i="12"/>
  <c r="I239" i="12"/>
  <c r="G239" i="12"/>
  <c r="U238" i="12"/>
  <c r="T238" i="12"/>
  <c r="N238" i="12"/>
  <c r="O238" i="12" s="1"/>
  <c r="M238" i="12"/>
  <c r="K238" i="12"/>
  <c r="I238" i="12"/>
  <c r="G238" i="12"/>
  <c r="U237" i="12"/>
  <c r="T237" i="12"/>
  <c r="N237" i="12"/>
  <c r="O237" i="12" s="1"/>
  <c r="M237" i="12"/>
  <c r="K237" i="12"/>
  <c r="I237" i="12"/>
  <c r="G237" i="12"/>
  <c r="U236" i="12"/>
  <c r="T236" i="12"/>
  <c r="N236" i="12"/>
  <c r="O236" i="12" s="1"/>
  <c r="M236" i="12"/>
  <c r="K236" i="12"/>
  <c r="I236" i="12"/>
  <c r="G236" i="12"/>
  <c r="U235" i="12"/>
  <c r="T235" i="12"/>
  <c r="N235" i="12"/>
  <c r="O235" i="12" s="1"/>
  <c r="M235" i="12"/>
  <c r="K235" i="12"/>
  <c r="I235" i="12"/>
  <c r="G235" i="12"/>
  <c r="U234" i="12"/>
  <c r="T234" i="12"/>
  <c r="N234" i="12"/>
  <c r="O234" i="12" s="1"/>
  <c r="M234" i="12"/>
  <c r="K234" i="12"/>
  <c r="I234" i="12"/>
  <c r="G234" i="12"/>
  <c r="S231" i="12"/>
  <c r="R231" i="12"/>
  <c r="Q231" i="12"/>
  <c r="T231" i="12" s="1"/>
  <c r="P231" i="12"/>
  <c r="U231" i="12" s="1"/>
  <c r="N231" i="12"/>
  <c r="L231" i="12"/>
  <c r="J231" i="12"/>
  <c r="H231" i="12"/>
  <c r="F231" i="12"/>
  <c r="E231" i="12"/>
  <c r="D231" i="12"/>
  <c r="I231" i="12" s="1"/>
  <c r="S230" i="12"/>
  <c r="R230" i="12"/>
  <c r="Q230" i="12"/>
  <c r="T230" i="12" s="1"/>
  <c r="P230" i="12"/>
  <c r="U230" i="12" s="1"/>
  <c r="L230" i="12"/>
  <c r="J230" i="12"/>
  <c r="H230" i="12"/>
  <c r="F230" i="12"/>
  <c r="N230" i="12" s="1"/>
  <c r="E230" i="12"/>
  <c r="D230" i="12"/>
  <c r="I230" i="12" s="1"/>
  <c r="U229" i="12"/>
  <c r="T229" i="12"/>
  <c r="O229" i="12"/>
  <c r="N229" i="12"/>
  <c r="M229" i="12"/>
  <c r="K229" i="12"/>
  <c r="I229" i="12"/>
  <c r="G229" i="12"/>
  <c r="U228" i="12"/>
  <c r="T228" i="12"/>
  <c r="O228" i="12"/>
  <c r="N228" i="12"/>
  <c r="M228" i="12"/>
  <c r="K228" i="12"/>
  <c r="I228" i="12"/>
  <c r="G228" i="12"/>
  <c r="U227" i="12"/>
  <c r="T227" i="12"/>
  <c r="O227" i="12"/>
  <c r="N227" i="12"/>
  <c r="M227" i="12"/>
  <c r="K227" i="12"/>
  <c r="I227" i="12"/>
  <c r="G227" i="12"/>
  <c r="U226" i="12"/>
  <c r="T226" i="12"/>
  <c r="O226" i="12"/>
  <c r="N226" i="12"/>
  <c r="M226" i="12"/>
  <c r="K226" i="12"/>
  <c r="I226" i="12"/>
  <c r="G226" i="12"/>
  <c r="U225" i="12"/>
  <c r="T225" i="12"/>
  <c r="O225" i="12"/>
  <c r="N225" i="12"/>
  <c r="M225" i="12"/>
  <c r="K225" i="12"/>
  <c r="I225" i="12"/>
  <c r="G225" i="12"/>
  <c r="S224" i="12"/>
  <c r="R224" i="12"/>
  <c r="Q224" i="12"/>
  <c r="P224" i="12"/>
  <c r="L224" i="12"/>
  <c r="J224" i="12"/>
  <c r="H224" i="12"/>
  <c r="U224" i="12" s="1"/>
  <c r="F224" i="12"/>
  <c r="E224" i="12"/>
  <c r="M224" i="12" s="1"/>
  <c r="D224" i="12"/>
  <c r="U223" i="12"/>
  <c r="T223" i="12"/>
  <c r="O223" i="12"/>
  <c r="N223" i="12"/>
  <c r="M223" i="12"/>
  <c r="K223" i="12"/>
  <c r="I223" i="12"/>
  <c r="G223" i="12"/>
  <c r="U222" i="12"/>
  <c r="T222" i="12"/>
  <c r="N222" i="12"/>
  <c r="O222" i="12" s="1"/>
  <c r="M222" i="12"/>
  <c r="K222" i="12"/>
  <c r="I222" i="12"/>
  <c r="G222" i="12"/>
  <c r="U221" i="12"/>
  <c r="T221" i="12"/>
  <c r="N221" i="12"/>
  <c r="O221" i="12" s="1"/>
  <c r="M221" i="12"/>
  <c r="K221" i="12"/>
  <c r="I221" i="12"/>
  <c r="G221" i="12"/>
  <c r="U220" i="12"/>
  <c r="T220" i="12"/>
  <c r="N220" i="12"/>
  <c r="O220" i="12" s="1"/>
  <c r="M220" i="12"/>
  <c r="K220" i="12"/>
  <c r="I220" i="12"/>
  <c r="G220" i="12"/>
  <c r="U219" i="12"/>
  <c r="T219" i="12"/>
  <c r="N219" i="12"/>
  <c r="O219" i="12" s="1"/>
  <c r="M219" i="12"/>
  <c r="K219" i="12"/>
  <c r="I219" i="12"/>
  <c r="G219" i="12"/>
  <c r="U218" i="12"/>
  <c r="T218" i="12"/>
  <c r="N218" i="12"/>
  <c r="O218" i="12" s="1"/>
  <c r="M218" i="12"/>
  <c r="K218" i="12"/>
  <c r="I218" i="12"/>
  <c r="G218" i="12"/>
  <c r="U217" i="12"/>
  <c r="T217" i="12"/>
  <c r="N217" i="12"/>
  <c r="O217" i="12" s="1"/>
  <c r="M217" i="12"/>
  <c r="K217" i="12"/>
  <c r="I217" i="12"/>
  <c r="G217" i="12"/>
  <c r="T216" i="12"/>
  <c r="S216" i="12"/>
  <c r="R216" i="12"/>
  <c r="Q216" i="12"/>
  <c r="P216" i="12"/>
  <c r="U216" i="12" s="1"/>
  <c r="L216" i="12"/>
  <c r="J216" i="12"/>
  <c r="H216" i="12"/>
  <c r="F216" i="12"/>
  <c r="N216" i="12" s="1"/>
  <c r="E216" i="12"/>
  <c r="D216" i="12"/>
  <c r="U215" i="12"/>
  <c r="T215" i="12"/>
  <c r="O215" i="12"/>
  <c r="N215" i="12"/>
  <c r="M215" i="12"/>
  <c r="K215" i="12"/>
  <c r="I215" i="12"/>
  <c r="G215" i="12"/>
  <c r="U214" i="12"/>
  <c r="T214" i="12"/>
  <c r="N214" i="12"/>
  <c r="O214" i="12" s="1"/>
  <c r="M214" i="12"/>
  <c r="K214" i="12"/>
  <c r="I214" i="12"/>
  <c r="G214" i="12"/>
  <c r="U213" i="12"/>
  <c r="T213" i="12"/>
  <c r="N213" i="12"/>
  <c r="O213" i="12" s="1"/>
  <c r="M213" i="12"/>
  <c r="K213" i="12"/>
  <c r="I213" i="12"/>
  <c r="G213" i="12"/>
  <c r="U212" i="12"/>
  <c r="T212" i="12"/>
  <c r="N212" i="12"/>
  <c r="O212" i="12" s="1"/>
  <c r="M212" i="12"/>
  <c r="K212" i="12"/>
  <c r="I212" i="12"/>
  <c r="G212" i="12"/>
  <c r="U211" i="12"/>
  <c r="T211" i="12"/>
  <c r="N211" i="12"/>
  <c r="O211" i="12" s="1"/>
  <c r="M211" i="12"/>
  <c r="K211" i="12"/>
  <c r="I211" i="12"/>
  <c r="G211" i="12"/>
  <c r="U210" i="12"/>
  <c r="T210" i="12"/>
  <c r="N210" i="12"/>
  <c r="O210" i="12" s="1"/>
  <c r="M210" i="12"/>
  <c r="K210" i="12"/>
  <c r="I210" i="12"/>
  <c r="G210" i="12"/>
  <c r="U209" i="12"/>
  <c r="T209" i="12"/>
  <c r="N209" i="12"/>
  <c r="O209" i="12" s="1"/>
  <c r="M209" i="12"/>
  <c r="K209" i="12"/>
  <c r="I209" i="12"/>
  <c r="G209" i="12"/>
  <c r="U208" i="12"/>
  <c r="T208" i="12"/>
  <c r="N208" i="12"/>
  <c r="O208" i="12" s="1"/>
  <c r="M208" i="12"/>
  <c r="K208" i="12"/>
  <c r="I208" i="12"/>
  <c r="G208" i="12"/>
  <c r="S205" i="12"/>
  <c r="R205" i="12"/>
  <c r="Q205" i="12"/>
  <c r="P205" i="12"/>
  <c r="U205" i="12" s="1"/>
  <c r="N205" i="12"/>
  <c r="L205" i="12"/>
  <c r="J205" i="12"/>
  <c r="H205" i="12"/>
  <c r="F205" i="12"/>
  <c r="E205" i="12"/>
  <c r="D205" i="12"/>
  <c r="S204" i="12"/>
  <c r="R204" i="12"/>
  <c r="Q204" i="12"/>
  <c r="P204" i="12"/>
  <c r="L204" i="12"/>
  <c r="J204" i="12"/>
  <c r="H204" i="12"/>
  <c r="I204" i="12" s="1"/>
  <c r="F204" i="12"/>
  <c r="N204" i="12" s="1"/>
  <c r="E204" i="12"/>
  <c r="K204" i="12" s="1"/>
  <c r="D204" i="12"/>
  <c r="U203" i="12"/>
  <c r="T203" i="12"/>
  <c r="O203" i="12"/>
  <c r="N203" i="12"/>
  <c r="M203" i="12"/>
  <c r="K203" i="12"/>
  <c r="I203" i="12"/>
  <c r="G203" i="12"/>
  <c r="U202" i="12"/>
  <c r="T202" i="12"/>
  <c r="O202" i="12"/>
  <c r="N202" i="12"/>
  <c r="M202" i="12"/>
  <c r="K202" i="12"/>
  <c r="I202" i="12"/>
  <c r="G202" i="12"/>
  <c r="U201" i="12"/>
  <c r="T201" i="12"/>
  <c r="O201" i="12"/>
  <c r="N201" i="12"/>
  <c r="M201" i="12"/>
  <c r="K201" i="12"/>
  <c r="I201" i="12"/>
  <c r="G201" i="12"/>
  <c r="U200" i="12"/>
  <c r="T200" i="12"/>
  <c r="O200" i="12"/>
  <c r="N200" i="12"/>
  <c r="M200" i="12"/>
  <c r="K200" i="12"/>
  <c r="I200" i="12"/>
  <c r="G200" i="12"/>
  <c r="U199" i="12"/>
  <c r="T199" i="12"/>
  <c r="O199" i="12"/>
  <c r="N199" i="12"/>
  <c r="M199" i="12"/>
  <c r="K199" i="12"/>
  <c r="I199" i="12"/>
  <c r="G199" i="12"/>
  <c r="S198" i="12"/>
  <c r="T198" i="12" s="1"/>
  <c r="R198" i="12"/>
  <c r="Q198" i="12"/>
  <c r="P198" i="12"/>
  <c r="U198" i="12" s="1"/>
  <c r="L198" i="12"/>
  <c r="K198" i="12"/>
  <c r="J198" i="12"/>
  <c r="H198" i="12"/>
  <c r="F198" i="12"/>
  <c r="N198" i="12" s="1"/>
  <c r="E198" i="12"/>
  <c r="D198" i="12"/>
  <c r="U197" i="12"/>
  <c r="T197" i="12"/>
  <c r="O197" i="12"/>
  <c r="N197" i="12"/>
  <c r="M197" i="12"/>
  <c r="K197" i="12"/>
  <c r="I197" i="12"/>
  <c r="G197" i="12"/>
  <c r="U196" i="12"/>
  <c r="T196" i="12"/>
  <c r="N196" i="12"/>
  <c r="O196" i="12" s="1"/>
  <c r="M196" i="12"/>
  <c r="K196" i="12"/>
  <c r="I196" i="12"/>
  <c r="G196" i="12"/>
  <c r="U195" i="12"/>
  <c r="T195" i="12"/>
  <c r="N195" i="12"/>
  <c r="O195" i="12" s="1"/>
  <c r="M195" i="12"/>
  <c r="K195" i="12"/>
  <c r="I195" i="12"/>
  <c r="G195" i="12"/>
  <c r="U194" i="12"/>
  <c r="T194" i="12"/>
  <c r="N194" i="12"/>
  <c r="O194" i="12" s="1"/>
  <c r="M194" i="12"/>
  <c r="K194" i="12"/>
  <c r="I194" i="12"/>
  <c r="G194" i="12"/>
  <c r="U193" i="12"/>
  <c r="T193" i="12"/>
  <c r="N193" i="12"/>
  <c r="O193" i="12" s="1"/>
  <c r="M193" i="12"/>
  <c r="K193" i="12"/>
  <c r="I193" i="12"/>
  <c r="G193" i="12"/>
  <c r="U192" i="12"/>
  <c r="T192" i="12"/>
  <c r="N192" i="12"/>
  <c r="O192" i="12" s="1"/>
  <c r="M192" i="12"/>
  <c r="K192" i="12"/>
  <c r="I192" i="12"/>
  <c r="G192" i="12"/>
  <c r="S191" i="12"/>
  <c r="T191" i="12" s="1"/>
  <c r="R191" i="12"/>
  <c r="Q191" i="12"/>
  <c r="P191" i="12"/>
  <c r="U191" i="12" s="1"/>
  <c r="M191" i="12"/>
  <c r="L191" i="12"/>
  <c r="J191" i="12"/>
  <c r="H191" i="12"/>
  <c r="F191" i="12"/>
  <c r="N191" i="12" s="1"/>
  <c r="E191" i="12"/>
  <c r="K191" i="12" s="1"/>
  <c r="D191" i="12"/>
  <c r="U190" i="12"/>
  <c r="T190" i="12"/>
  <c r="O190" i="12"/>
  <c r="N190" i="12"/>
  <c r="M190" i="12"/>
  <c r="K190" i="12"/>
  <c r="I190" i="12"/>
  <c r="G190" i="12"/>
  <c r="U189" i="12"/>
  <c r="T189" i="12"/>
  <c r="N189" i="12"/>
  <c r="O189" i="12" s="1"/>
  <c r="M189" i="12"/>
  <c r="K189" i="12"/>
  <c r="I189" i="12"/>
  <c r="G189" i="12"/>
  <c r="U188" i="12"/>
  <c r="T188" i="12"/>
  <c r="N188" i="12"/>
  <c r="O188" i="12" s="1"/>
  <c r="M188" i="12"/>
  <c r="K188" i="12"/>
  <c r="I188" i="12"/>
  <c r="G188" i="12"/>
  <c r="U187" i="12"/>
  <c r="T187" i="12"/>
  <c r="N187" i="12"/>
  <c r="O187" i="12" s="1"/>
  <c r="M187" i="12"/>
  <c r="K187" i="12"/>
  <c r="I187" i="12"/>
  <c r="G187" i="12"/>
  <c r="U186" i="12"/>
  <c r="T186" i="12"/>
  <c r="N186" i="12"/>
  <c r="O186" i="12" s="1"/>
  <c r="M186" i="12"/>
  <c r="K186" i="12"/>
  <c r="I186" i="12"/>
  <c r="G186" i="12"/>
  <c r="S185" i="12"/>
  <c r="R185" i="12"/>
  <c r="Q185" i="12"/>
  <c r="T185" i="12" s="1"/>
  <c r="P185" i="12"/>
  <c r="U185" i="12" s="1"/>
  <c r="L185" i="12"/>
  <c r="J185" i="12"/>
  <c r="K185" i="12" s="1"/>
  <c r="I185" i="12"/>
  <c r="H185" i="12"/>
  <c r="F185" i="12"/>
  <c r="E185" i="12"/>
  <c r="D185" i="12"/>
  <c r="U184" i="12"/>
  <c r="T184" i="12"/>
  <c r="O184" i="12"/>
  <c r="N184" i="12"/>
  <c r="M184" i="12"/>
  <c r="K184" i="12"/>
  <c r="I184" i="12"/>
  <c r="G184" i="12"/>
  <c r="U183" i="12"/>
  <c r="T183" i="12"/>
  <c r="O183" i="12"/>
  <c r="N183" i="12"/>
  <c r="M183" i="12"/>
  <c r="K183" i="12"/>
  <c r="I183" i="12"/>
  <c r="G183" i="12"/>
  <c r="U182" i="12"/>
  <c r="T182" i="12"/>
  <c r="O182" i="12"/>
  <c r="N182" i="12"/>
  <c r="M182" i="12"/>
  <c r="K182" i="12"/>
  <c r="I182" i="12"/>
  <c r="G182" i="12"/>
  <c r="U181" i="12"/>
  <c r="T181" i="12"/>
  <c r="O181" i="12"/>
  <c r="N181" i="12"/>
  <c r="M181" i="12"/>
  <c r="K181" i="12"/>
  <c r="I181" i="12"/>
  <c r="G181" i="12"/>
  <c r="U180" i="12"/>
  <c r="T180" i="12"/>
  <c r="O180" i="12"/>
  <c r="N180" i="12"/>
  <c r="M180" i="12"/>
  <c r="K180" i="12"/>
  <c r="I180" i="12"/>
  <c r="G180" i="12"/>
  <c r="S179" i="12"/>
  <c r="R179" i="12"/>
  <c r="Q179" i="12"/>
  <c r="P179" i="12"/>
  <c r="L179" i="12"/>
  <c r="K179" i="12"/>
  <c r="J179" i="12"/>
  <c r="H179" i="12"/>
  <c r="I179" i="12" s="1"/>
  <c r="F179" i="12"/>
  <c r="N179" i="12" s="1"/>
  <c r="E179" i="12"/>
  <c r="M179" i="12" s="1"/>
  <c r="D179" i="12"/>
  <c r="U178" i="12"/>
  <c r="T178" i="12"/>
  <c r="N178" i="12"/>
  <c r="O178" i="12" s="1"/>
  <c r="M178" i="12"/>
  <c r="K178" i="12"/>
  <c r="I178" i="12"/>
  <c r="G178" i="12"/>
  <c r="U177" i="12"/>
  <c r="T177" i="12"/>
  <c r="N177" i="12"/>
  <c r="O177" i="12" s="1"/>
  <c r="M177" i="12"/>
  <c r="K177" i="12"/>
  <c r="I177" i="12"/>
  <c r="G177" i="12"/>
  <c r="U176" i="12"/>
  <c r="T176" i="12"/>
  <c r="N176" i="12"/>
  <c r="O176" i="12" s="1"/>
  <c r="M176" i="12"/>
  <c r="K176" i="12"/>
  <c r="I176" i="12"/>
  <c r="G176" i="12"/>
  <c r="U175" i="12"/>
  <c r="T175" i="12"/>
  <c r="N175" i="12"/>
  <c r="O175" i="12" s="1"/>
  <c r="M175" i="12"/>
  <c r="K175" i="12"/>
  <c r="I175" i="12"/>
  <c r="G175" i="12"/>
  <c r="U174" i="12"/>
  <c r="T174" i="12"/>
  <c r="N174" i="12"/>
  <c r="O174" i="12" s="1"/>
  <c r="M174" i="12"/>
  <c r="K174" i="12"/>
  <c r="I174" i="12"/>
  <c r="G174" i="12"/>
  <c r="U173" i="12"/>
  <c r="T173" i="12"/>
  <c r="N173" i="12"/>
  <c r="O173" i="12" s="1"/>
  <c r="M173" i="12"/>
  <c r="K173" i="12"/>
  <c r="I173" i="12"/>
  <c r="G173" i="12"/>
  <c r="S170" i="12"/>
  <c r="R170" i="12"/>
  <c r="Q170" i="12"/>
  <c r="P170" i="12"/>
  <c r="U170" i="12" s="1"/>
  <c r="L170" i="12"/>
  <c r="J170" i="12"/>
  <c r="H170" i="12"/>
  <c r="F170" i="12"/>
  <c r="E170" i="12"/>
  <c r="M170" i="12" s="1"/>
  <c r="D170" i="12"/>
  <c r="S169" i="12"/>
  <c r="R169" i="12"/>
  <c r="Q169" i="12"/>
  <c r="T169" i="12" s="1"/>
  <c r="P169" i="12"/>
  <c r="L169" i="12"/>
  <c r="J169" i="12"/>
  <c r="H169" i="12"/>
  <c r="F169" i="12"/>
  <c r="E169" i="12"/>
  <c r="D169" i="12"/>
  <c r="G169" i="12" s="1"/>
  <c r="U168" i="12"/>
  <c r="T168" i="12"/>
  <c r="O168" i="12"/>
  <c r="N168" i="12"/>
  <c r="M168" i="12"/>
  <c r="K168" i="12"/>
  <c r="I168" i="12"/>
  <c r="G168" i="12"/>
  <c r="U167" i="12"/>
  <c r="T167" i="12"/>
  <c r="O167" i="12"/>
  <c r="N167" i="12"/>
  <c r="M167" i="12"/>
  <c r="K167" i="12"/>
  <c r="I167" i="12"/>
  <c r="G167" i="12"/>
  <c r="U166" i="12"/>
  <c r="T166" i="12"/>
  <c r="N166" i="12"/>
  <c r="O166" i="12" s="1"/>
  <c r="M166" i="12"/>
  <c r="K166" i="12"/>
  <c r="I166" i="12"/>
  <c r="G166" i="12"/>
  <c r="U165" i="12"/>
  <c r="T165" i="12"/>
  <c r="O165" i="12"/>
  <c r="N165" i="12"/>
  <c r="M165" i="12"/>
  <c r="K165" i="12"/>
  <c r="I165" i="12"/>
  <c r="G165" i="12"/>
  <c r="U164" i="12"/>
  <c r="T164" i="12"/>
  <c r="N164" i="12"/>
  <c r="O164" i="12" s="1"/>
  <c r="M164" i="12"/>
  <c r="K164" i="12"/>
  <c r="I164" i="12"/>
  <c r="G164" i="12"/>
  <c r="S163" i="12"/>
  <c r="T163" i="12" s="1"/>
  <c r="R163" i="12"/>
  <c r="Q163" i="12"/>
  <c r="P163" i="12"/>
  <c r="U163" i="12" s="1"/>
  <c r="L163" i="12"/>
  <c r="J163" i="12"/>
  <c r="H163" i="12"/>
  <c r="F163" i="12"/>
  <c r="N163" i="12" s="1"/>
  <c r="E163" i="12"/>
  <c r="D163" i="12"/>
  <c r="I163" i="12" s="1"/>
  <c r="U162" i="12"/>
  <c r="T162" i="12"/>
  <c r="O162" i="12"/>
  <c r="N162" i="12"/>
  <c r="M162" i="12"/>
  <c r="K162" i="12"/>
  <c r="I162" i="12"/>
  <c r="G162" i="12"/>
  <c r="U161" i="12"/>
  <c r="T161" i="12"/>
  <c r="O161" i="12"/>
  <c r="N161" i="12"/>
  <c r="M161" i="12"/>
  <c r="K161" i="12"/>
  <c r="I161" i="12"/>
  <c r="G161" i="12"/>
  <c r="U160" i="12"/>
  <c r="T160" i="12"/>
  <c r="O160" i="12"/>
  <c r="N160" i="12"/>
  <c r="M160" i="12"/>
  <c r="K160" i="12"/>
  <c r="I160" i="12"/>
  <c r="G160" i="12"/>
  <c r="U159" i="12"/>
  <c r="T159" i="12"/>
  <c r="N159" i="12"/>
  <c r="O159" i="12" s="1"/>
  <c r="M159" i="12"/>
  <c r="K159" i="12"/>
  <c r="I159" i="12"/>
  <c r="G159" i="12"/>
  <c r="U158" i="12"/>
  <c r="T158" i="12"/>
  <c r="N158" i="12"/>
  <c r="O158" i="12" s="1"/>
  <c r="M158" i="12"/>
  <c r="K158" i="12"/>
  <c r="I158" i="12"/>
  <c r="G158" i="12"/>
  <c r="S157" i="12"/>
  <c r="R157" i="12"/>
  <c r="Q157" i="12"/>
  <c r="P157" i="12"/>
  <c r="N157" i="12"/>
  <c r="L157" i="12"/>
  <c r="J157" i="12"/>
  <c r="H157" i="12"/>
  <c r="F157" i="12"/>
  <c r="E157" i="12"/>
  <c r="K157" i="12" s="1"/>
  <c r="D157" i="12"/>
  <c r="I157" i="12" s="1"/>
  <c r="U156" i="12"/>
  <c r="T156" i="12"/>
  <c r="O156" i="12"/>
  <c r="N156" i="12"/>
  <c r="M156" i="12"/>
  <c r="K156" i="12"/>
  <c r="I156" i="12"/>
  <c r="G156" i="12"/>
  <c r="U155" i="12"/>
  <c r="T155" i="12"/>
  <c r="N155" i="12"/>
  <c r="O155" i="12" s="1"/>
  <c r="M155" i="12"/>
  <c r="K155" i="12"/>
  <c r="I155" i="12"/>
  <c r="G155" i="12"/>
  <c r="U154" i="12"/>
  <c r="T154" i="12"/>
  <c r="N154" i="12"/>
  <c r="O154" i="12" s="1"/>
  <c r="M154" i="12"/>
  <c r="K154" i="12"/>
  <c r="I154" i="12"/>
  <c r="G154" i="12"/>
  <c r="U153" i="12"/>
  <c r="T153" i="12"/>
  <c r="N153" i="12"/>
  <c r="O153" i="12" s="1"/>
  <c r="M153" i="12"/>
  <c r="K153" i="12"/>
  <c r="I153" i="12"/>
  <c r="G153" i="12"/>
  <c r="U152" i="12"/>
  <c r="T152" i="12"/>
  <c r="N152" i="12"/>
  <c r="O152" i="12" s="1"/>
  <c r="M152" i="12"/>
  <c r="K152" i="12"/>
  <c r="I152" i="12"/>
  <c r="G152" i="12"/>
  <c r="U151" i="12"/>
  <c r="T151" i="12"/>
  <c r="N151" i="12"/>
  <c r="O151" i="12" s="1"/>
  <c r="M151" i="12"/>
  <c r="K151" i="12"/>
  <c r="I151" i="12"/>
  <c r="G151" i="12"/>
  <c r="T150" i="12"/>
  <c r="S150" i="12"/>
  <c r="R150" i="12"/>
  <c r="Q150" i="12"/>
  <c r="P150" i="12"/>
  <c r="L150" i="12"/>
  <c r="M150" i="12" s="1"/>
  <c r="J150" i="12"/>
  <c r="H150" i="12"/>
  <c r="F150" i="12"/>
  <c r="E150" i="12"/>
  <c r="K150" i="12" s="1"/>
  <c r="D150" i="12"/>
  <c r="U149" i="12"/>
  <c r="T149" i="12"/>
  <c r="N149" i="12"/>
  <c r="O149" i="12" s="1"/>
  <c r="M149" i="12"/>
  <c r="K149" i="12"/>
  <c r="I149" i="12"/>
  <c r="G149" i="12"/>
  <c r="U148" i="12"/>
  <c r="T148" i="12"/>
  <c r="O148" i="12"/>
  <c r="N148" i="12"/>
  <c r="M148" i="12"/>
  <c r="K148" i="12"/>
  <c r="I148" i="12"/>
  <c r="G148" i="12"/>
  <c r="U147" i="12"/>
  <c r="T147" i="12"/>
  <c r="O147" i="12"/>
  <c r="N147" i="12"/>
  <c r="M147" i="12"/>
  <c r="K147" i="12"/>
  <c r="I147" i="12"/>
  <c r="G147" i="12"/>
  <c r="U146" i="12"/>
  <c r="T146" i="12"/>
  <c r="O146" i="12"/>
  <c r="N146" i="12"/>
  <c r="M146" i="12"/>
  <c r="K146" i="12"/>
  <c r="I146" i="12"/>
  <c r="G146" i="12"/>
  <c r="U145" i="12"/>
  <c r="T145" i="12"/>
  <c r="N145" i="12"/>
  <c r="O145" i="12" s="1"/>
  <c r="M145" i="12"/>
  <c r="K145" i="12"/>
  <c r="I145" i="12"/>
  <c r="G145" i="12"/>
  <c r="S144" i="12"/>
  <c r="R144" i="12"/>
  <c r="Q144" i="12"/>
  <c r="T144" i="12" s="1"/>
  <c r="P144" i="12"/>
  <c r="L144" i="12"/>
  <c r="J144" i="12"/>
  <c r="H144" i="12"/>
  <c r="N144" i="12" s="1"/>
  <c r="F144" i="12"/>
  <c r="E144" i="12"/>
  <c r="K144" i="12" s="1"/>
  <c r="D144" i="12"/>
  <c r="G144" i="12" s="1"/>
  <c r="U143" i="12"/>
  <c r="T143" i="12"/>
  <c r="O143" i="12"/>
  <c r="N143" i="12"/>
  <c r="M143" i="12"/>
  <c r="K143" i="12"/>
  <c r="I143" i="12"/>
  <c r="G143" i="12"/>
  <c r="U142" i="12"/>
  <c r="T142" i="12"/>
  <c r="N142" i="12"/>
  <c r="O142" i="12" s="1"/>
  <c r="M142" i="12"/>
  <c r="K142" i="12"/>
  <c r="I142" i="12"/>
  <c r="G142" i="12"/>
  <c r="U141" i="12"/>
  <c r="T141" i="12"/>
  <c r="O141" i="12"/>
  <c r="N141" i="12"/>
  <c r="M141" i="12"/>
  <c r="K141" i="12"/>
  <c r="I141" i="12"/>
  <c r="G141" i="12"/>
  <c r="U140" i="12"/>
  <c r="T140" i="12"/>
  <c r="N140" i="12"/>
  <c r="O140" i="12" s="1"/>
  <c r="M140" i="12"/>
  <c r="K140" i="12"/>
  <c r="I140" i="12"/>
  <c r="G140" i="12"/>
  <c r="U139" i="12"/>
  <c r="T139" i="12"/>
  <c r="N139" i="12"/>
  <c r="O139" i="12" s="1"/>
  <c r="M139" i="12"/>
  <c r="K139" i="12"/>
  <c r="I139" i="12"/>
  <c r="G139" i="12"/>
  <c r="U138" i="12"/>
  <c r="T138" i="12"/>
  <c r="N138" i="12"/>
  <c r="O138" i="12" s="1"/>
  <c r="M138" i="12"/>
  <c r="K138" i="12"/>
  <c r="I138" i="12"/>
  <c r="G138" i="12"/>
  <c r="S137" i="12"/>
  <c r="R137" i="12"/>
  <c r="Q137" i="12"/>
  <c r="T137" i="12" s="1"/>
  <c r="P137" i="12"/>
  <c r="L137" i="12"/>
  <c r="J137" i="12"/>
  <c r="K137" i="12" s="1"/>
  <c r="H137" i="12"/>
  <c r="F137" i="12"/>
  <c r="E137" i="12"/>
  <c r="D137" i="12"/>
  <c r="U136" i="12"/>
  <c r="T136" i="12"/>
  <c r="N136" i="12"/>
  <c r="O136" i="12" s="1"/>
  <c r="M136" i="12"/>
  <c r="K136" i="12"/>
  <c r="I136" i="12"/>
  <c r="G136" i="12"/>
  <c r="U135" i="12"/>
  <c r="T135" i="12"/>
  <c r="O135" i="12"/>
  <c r="N135" i="12"/>
  <c r="M135" i="12"/>
  <c r="K135" i="12"/>
  <c r="I135" i="12"/>
  <c r="G135" i="12"/>
  <c r="U134" i="12"/>
  <c r="T134" i="12"/>
  <c r="N134" i="12"/>
  <c r="O134" i="12" s="1"/>
  <c r="M134" i="12"/>
  <c r="K134" i="12"/>
  <c r="I134" i="12"/>
  <c r="G134" i="12"/>
  <c r="U133" i="12"/>
  <c r="T133" i="12"/>
  <c r="N133" i="12"/>
  <c r="O133" i="12" s="1"/>
  <c r="M133" i="12"/>
  <c r="K133" i="12"/>
  <c r="I133" i="12"/>
  <c r="G133" i="12"/>
  <c r="S132" i="12"/>
  <c r="R132" i="12"/>
  <c r="Q132" i="12"/>
  <c r="P132" i="12"/>
  <c r="L132" i="12"/>
  <c r="J132" i="12"/>
  <c r="H132" i="12"/>
  <c r="F132" i="12"/>
  <c r="E132" i="12"/>
  <c r="D132" i="12"/>
  <c r="U131" i="12"/>
  <c r="T131" i="12"/>
  <c r="O131" i="12"/>
  <c r="N131" i="12"/>
  <c r="M131" i="12"/>
  <c r="K131" i="12"/>
  <c r="I131" i="12"/>
  <c r="G131" i="12"/>
  <c r="U130" i="12"/>
  <c r="T130" i="12"/>
  <c r="N130" i="12"/>
  <c r="O130" i="12" s="1"/>
  <c r="M130" i="12"/>
  <c r="K130" i="12"/>
  <c r="I130" i="12"/>
  <c r="G130" i="12"/>
  <c r="U129" i="12"/>
  <c r="T129" i="12"/>
  <c r="N129" i="12"/>
  <c r="O129" i="12" s="1"/>
  <c r="M129" i="12"/>
  <c r="K129" i="12"/>
  <c r="I129" i="12"/>
  <c r="G129" i="12"/>
  <c r="U128" i="12"/>
  <c r="T128" i="12"/>
  <c r="N128" i="12"/>
  <c r="O128" i="12" s="1"/>
  <c r="M128" i="12"/>
  <c r="K128" i="12"/>
  <c r="I128" i="12"/>
  <c r="G128" i="12"/>
  <c r="U127" i="12"/>
  <c r="T127" i="12"/>
  <c r="N127" i="12"/>
  <c r="O127" i="12" s="1"/>
  <c r="M127" i="12"/>
  <c r="K127" i="12"/>
  <c r="I127" i="12"/>
  <c r="G127" i="12"/>
  <c r="S126" i="12"/>
  <c r="T126" i="12" s="1"/>
  <c r="R126" i="12"/>
  <c r="Q126" i="12"/>
  <c r="P126" i="12"/>
  <c r="L126" i="12"/>
  <c r="J126" i="12"/>
  <c r="H126" i="12"/>
  <c r="F126" i="12"/>
  <c r="N126" i="12" s="1"/>
  <c r="E126" i="12"/>
  <c r="K126" i="12" s="1"/>
  <c r="D126" i="12"/>
  <c r="U125" i="12"/>
  <c r="T125" i="12"/>
  <c r="O125" i="12"/>
  <c r="N125" i="12"/>
  <c r="M125" i="12"/>
  <c r="K125" i="12"/>
  <c r="I125" i="12"/>
  <c r="G125" i="12"/>
  <c r="U124" i="12"/>
  <c r="T124" i="12"/>
  <c r="N124" i="12"/>
  <c r="O124" i="12" s="1"/>
  <c r="M124" i="12"/>
  <c r="K124" i="12"/>
  <c r="I124" i="12"/>
  <c r="G124" i="12"/>
  <c r="U123" i="12"/>
  <c r="T123" i="12"/>
  <c r="N123" i="12"/>
  <c r="O123" i="12" s="1"/>
  <c r="M123" i="12"/>
  <c r="K123" i="12"/>
  <c r="I123" i="12"/>
  <c r="G123" i="12"/>
  <c r="U122" i="12"/>
  <c r="T122" i="12"/>
  <c r="N122" i="12"/>
  <c r="O122" i="12" s="1"/>
  <c r="M122" i="12"/>
  <c r="K122" i="12"/>
  <c r="I122" i="12"/>
  <c r="G122" i="12"/>
  <c r="U121" i="12"/>
  <c r="S121" i="12"/>
  <c r="R121" i="12"/>
  <c r="Q121" i="12"/>
  <c r="T121" i="12" s="1"/>
  <c r="P121" i="12"/>
  <c r="L121" i="12"/>
  <c r="J121" i="12"/>
  <c r="H121" i="12"/>
  <c r="F121" i="12"/>
  <c r="E121" i="12"/>
  <c r="D121" i="12"/>
  <c r="U120" i="12"/>
  <c r="T120" i="12"/>
  <c r="O120" i="12"/>
  <c r="N120" i="12"/>
  <c r="M120" i="12"/>
  <c r="K120" i="12"/>
  <c r="I120" i="12"/>
  <c r="G120" i="12"/>
  <c r="U119" i="12"/>
  <c r="T119" i="12"/>
  <c r="O119" i="12"/>
  <c r="N119" i="12"/>
  <c r="M119" i="12"/>
  <c r="K119" i="12"/>
  <c r="I119" i="12"/>
  <c r="G119" i="12"/>
  <c r="U118" i="12"/>
  <c r="T118" i="12"/>
  <c r="O118" i="12"/>
  <c r="N118" i="12"/>
  <c r="M118" i="12"/>
  <c r="K118" i="12"/>
  <c r="I118" i="12"/>
  <c r="G118" i="12"/>
  <c r="U117" i="12"/>
  <c r="T117" i="12"/>
  <c r="N117" i="12"/>
  <c r="O117" i="12" s="1"/>
  <c r="M117" i="12"/>
  <c r="K117" i="12"/>
  <c r="I117" i="12"/>
  <c r="G117" i="12"/>
  <c r="U116" i="12"/>
  <c r="T116" i="12"/>
  <c r="O116" i="12"/>
  <c r="N116" i="12"/>
  <c r="M116" i="12"/>
  <c r="K116" i="12"/>
  <c r="I116" i="12"/>
  <c r="G116" i="12"/>
  <c r="U115" i="12"/>
  <c r="T115" i="12"/>
  <c r="N115" i="12"/>
  <c r="O115" i="12" s="1"/>
  <c r="M115" i="12"/>
  <c r="K115" i="12"/>
  <c r="I115" i="12"/>
  <c r="G115" i="12"/>
  <c r="U114" i="12"/>
  <c r="T114" i="12"/>
  <c r="N114" i="12"/>
  <c r="O114" i="12" s="1"/>
  <c r="M114" i="12"/>
  <c r="K114" i="12"/>
  <c r="I114" i="12"/>
  <c r="G114" i="12"/>
  <c r="U113" i="12"/>
  <c r="T113" i="12"/>
  <c r="N113" i="12"/>
  <c r="O113" i="12" s="1"/>
  <c r="M113" i="12"/>
  <c r="K113" i="12"/>
  <c r="I113" i="12"/>
  <c r="G113" i="12"/>
  <c r="T112" i="12"/>
  <c r="S112" i="12"/>
  <c r="R112" i="12"/>
  <c r="Q112" i="12"/>
  <c r="P112" i="12"/>
  <c r="U112" i="12" s="1"/>
  <c r="L112" i="12"/>
  <c r="J112" i="12"/>
  <c r="H112" i="12"/>
  <c r="F112" i="12"/>
  <c r="N112" i="12" s="1"/>
  <c r="E112" i="12"/>
  <c r="M112" i="12" s="1"/>
  <c r="D112" i="12"/>
  <c r="U111" i="12"/>
  <c r="T111" i="12"/>
  <c r="O111" i="12"/>
  <c r="N111" i="12"/>
  <c r="M111" i="12"/>
  <c r="K111" i="12"/>
  <c r="I111" i="12"/>
  <c r="G111" i="12"/>
  <c r="U110" i="12"/>
  <c r="T110" i="12"/>
  <c r="N110" i="12"/>
  <c r="O110" i="12" s="1"/>
  <c r="M110" i="12"/>
  <c r="K110" i="12"/>
  <c r="I110" i="12"/>
  <c r="G110" i="12"/>
  <c r="U109" i="12"/>
  <c r="T109" i="12"/>
  <c r="N109" i="12"/>
  <c r="O109" i="12" s="1"/>
  <c r="M109" i="12"/>
  <c r="K109" i="12"/>
  <c r="I109" i="12"/>
  <c r="G109" i="12"/>
  <c r="U108" i="12"/>
  <c r="T108" i="12"/>
  <c r="N108" i="12"/>
  <c r="O108" i="12" s="1"/>
  <c r="M108" i="12"/>
  <c r="K108" i="12"/>
  <c r="I108" i="12"/>
  <c r="G108" i="12"/>
  <c r="U107" i="12"/>
  <c r="T107" i="12"/>
  <c r="N107" i="12"/>
  <c r="O107" i="12" s="1"/>
  <c r="M107" i="12"/>
  <c r="K107" i="12"/>
  <c r="I107" i="12"/>
  <c r="G107" i="12"/>
  <c r="S106" i="12"/>
  <c r="R106" i="12"/>
  <c r="Q106" i="12"/>
  <c r="T106" i="12" s="1"/>
  <c r="P106" i="12"/>
  <c r="L106" i="12"/>
  <c r="J106" i="12"/>
  <c r="H106" i="12"/>
  <c r="F106" i="12"/>
  <c r="N106" i="12" s="1"/>
  <c r="E106" i="12"/>
  <c r="M106" i="12" s="1"/>
  <c r="D106" i="12"/>
  <c r="I106" i="12" s="1"/>
  <c r="U105" i="12"/>
  <c r="T105" i="12"/>
  <c r="O105" i="12"/>
  <c r="N105" i="12"/>
  <c r="M105" i="12"/>
  <c r="K105" i="12"/>
  <c r="I105" i="12"/>
  <c r="G105" i="12"/>
  <c r="S102" i="12"/>
  <c r="R102" i="12"/>
  <c r="Q102" i="12"/>
  <c r="P102" i="12"/>
  <c r="L102" i="12"/>
  <c r="J102" i="12"/>
  <c r="H102" i="12"/>
  <c r="F102" i="12"/>
  <c r="E102" i="12"/>
  <c r="M102" i="12" s="1"/>
  <c r="D102" i="12"/>
  <c r="S101" i="12"/>
  <c r="R101" i="12"/>
  <c r="Q101" i="12"/>
  <c r="T101" i="12" s="1"/>
  <c r="P101" i="12"/>
  <c r="L101" i="12"/>
  <c r="J101" i="12"/>
  <c r="H101" i="12"/>
  <c r="U101" i="12" s="1"/>
  <c r="F101" i="12"/>
  <c r="E101" i="12"/>
  <c r="D101" i="12"/>
  <c r="I101" i="12" s="1"/>
  <c r="U100" i="12"/>
  <c r="T100" i="12"/>
  <c r="O100" i="12"/>
  <c r="N100" i="12"/>
  <c r="M100" i="12"/>
  <c r="K100" i="12"/>
  <c r="I100" i="12"/>
  <c r="G100" i="12"/>
  <c r="U99" i="12"/>
  <c r="T99" i="12"/>
  <c r="N99" i="12"/>
  <c r="O99" i="12" s="1"/>
  <c r="M99" i="12"/>
  <c r="K99" i="12"/>
  <c r="I99" i="12"/>
  <c r="G99" i="12"/>
  <c r="U98" i="12"/>
  <c r="T98" i="12"/>
  <c r="N98" i="12"/>
  <c r="O98" i="12" s="1"/>
  <c r="M98" i="12"/>
  <c r="K98" i="12"/>
  <c r="I98" i="12"/>
  <c r="G98" i="12"/>
  <c r="U97" i="12"/>
  <c r="T97" i="12"/>
  <c r="N97" i="12"/>
  <c r="O97" i="12" s="1"/>
  <c r="M97" i="12"/>
  <c r="K97" i="12"/>
  <c r="I97" i="12"/>
  <c r="G97" i="12"/>
  <c r="S96" i="12"/>
  <c r="R96" i="12"/>
  <c r="Q96" i="12"/>
  <c r="T96" i="12" s="1"/>
  <c r="P96" i="12"/>
  <c r="L96" i="12"/>
  <c r="J96" i="12"/>
  <c r="K96" i="12" s="1"/>
  <c r="H96" i="12"/>
  <c r="F96" i="12"/>
  <c r="E96" i="12"/>
  <c r="D96" i="12"/>
  <c r="U95" i="12"/>
  <c r="T95" i="12"/>
  <c r="O95" i="12"/>
  <c r="N95" i="12"/>
  <c r="M95" i="12"/>
  <c r="K95" i="12"/>
  <c r="I95" i="12"/>
  <c r="G95" i="12"/>
  <c r="U94" i="12"/>
  <c r="T94" i="12"/>
  <c r="N94" i="12"/>
  <c r="O94" i="12" s="1"/>
  <c r="M94" i="12"/>
  <c r="K94" i="12"/>
  <c r="I94" i="12"/>
  <c r="G94" i="12"/>
  <c r="U93" i="12"/>
  <c r="T93" i="12"/>
  <c r="N93" i="12"/>
  <c r="O93" i="12" s="1"/>
  <c r="M93" i="12"/>
  <c r="K93" i="12"/>
  <c r="I93" i="12"/>
  <c r="G93" i="12"/>
  <c r="U92" i="12"/>
  <c r="T92" i="12"/>
  <c r="N92" i="12"/>
  <c r="O92" i="12" s="1"/>
  <c r="M92" i="12"/>
  <c r="K92" i="12"/>
  <c r="I92" i="12"/>
  <c r="G92" i="12"/>
  <c r="S91" i="12"/>
  <c r="R91" i="12"/>
  <c r="Q91" i="12"/>
  <c r="T91" i="12" s="1"/>
  <c r="P91" i="12"/>
  <c r="U91" i="12" s="1"/>
  <c r="L91" i="12"/>
  <c r="J91" i="12"/>
  <c r="I91" i="12"/>
  <c r="H91" i="12"/>
  <c r="F91" i="12"/>
  <c r="E91" i="12"/>
  <c r="M91" i="12" s="1"/>
  <c r="D91" i="12"/>
  <c r="U90" i="12"/>
  <c r="T90" i="12"/>
  <c r="N90" i="12"/>
  <c r="O90" i="12" s="1"/>
  <c r="M90" i="12"/>
  <c r="K90" i="12"/>
  <c r="I90" i="12"/>
  <c r="G90" i="12"/>
  <c r="U89" i="12"/>
  <c r="T89" i="12"/>
  <c r="N89" i="12"/>
  <c r="O89" i="12" s="1"/>
  <c r="M89" i="12"/>
  <c r="K89" i="12"/>
  <c r="I89" i="12"/>
  <c r="G89" i="12"/>
  <c r="U88" i="12"/>
  <c r="T88" i="12"/>
  <c r="N88" i="12"/>
  <c r="O88" i="12" s="1"/>
  <c r="M88" i="12"/>
  <c r="K88" i="12"/>
  <c r="I88" i="12"/>
  <c r="G88" i="12"/>
  <c r="S85" i="12"/>
  <c r="T85" i="12" s="1"/>
  <c r="R85" i="12"/>
  <c r="Q85" i="12"/>
  <c r="P85" i="12"/>
  <c r="L85" i="12"/>
  <c r="J85" i="12"/>
  <c r="K85" i="12" s="1"/>
  <c r="H85" i="12"/>
  <c r="F85" i="12"/>
  <c r="E85" i="12"/>
  <c r="D85" i="12"/>
  <c r="S84" i="12"/>
  <c r="R84" i="12"/>
  <c r="Q84" i="12"/>
  <c r="T84" i="12" s="1"/>
  <c r="P84" i="12"/>
  <c r="U84" i="12" s="1"/>
  <c r="L84" i="12"/>
  <c r="J84" i="12"/>
  <c r="H84" i="12"/>
  <c r="F84" i="12"/>
  <c r="N84" i="12" s="1"/>
  <c r="E84" i="12"/>
  <c r="M84" i="12" s="1"/>
  <c r="D84" i="12"/>
  <c r="U83" i="12"/>
  <c r="T83" i="12"/>
  <c r="O83" i="12"/>
  <c r="N83" i="12"/>
  <c r="M83" i="12"/>
  <c r="K83" i="12"/>
  <c r="I83" i="12"/>
  <c r="G83" i="12"/>
  <c r="U82" i="12"/>
  <c r="T82" i="12"/>
  <c r="N82" i="12"/>
  <c r="O82" i="12" s="1"/>
  <c r="M82" i="12"/>
  <c r="K82" i="12"/>
  <c r="I82" i="12"/>
  <c r="G82" i="12"/>
  <c r="U81" i="12"/>
  <c r="T81" i="12"/>
  <c r="N81" i="12"/>
  <c r="O81" i="12" s="1"/>
  <c r="M81" i="12"/>
  <c r="K81" i="12"/>
  <c r="I81" i="12"/>
  <c r="G81" i="12"/>
  <c r="U80" i="12"/>
  <c r="T80" i="12"/>
  <c r="N80" i="12"/>
  <c r="O80" i="12" s="1"/>
  <c r="M80" i="12"/>
  <c r="K80" i="12"/>
  <c r="I80" i="12"/>
  <c r="G80" i="12"/>
  <c r="U79" i="12"/>
  <c r="T79" i="12"/>
  <c r="N79" i="12"/>
  <c r="O79" i="12" s="1"/>
  <c r="M79" i="12"/>
  <c r="K79" i="12"/>
  <c r="I79" i="12"/>
  <c r="G79" i="12"/>
  <c r="S78" i="12"/>
  <c r="T78" i="12" s="1"/>
  <c r="R78" i="12"/>
  <c r="Q78" i="12"/>
  <c r="P78" i="12"/>
  <c r="U78" i="12" s="1"/>
  <c r="L78" i="12"/>
  <c r="J78" i="12"/>
  <c r="H78" i="12"/>
  <c r="F78" i="12"/>
  <c r="N78" i="12" s="1"/>
  <c r="E78" i="12"/>
  <c r="M78" i="12" s="1"/>
  <c r="D78" i="12"/>
  <c r="U77" i="12"/>
  <c r="T77" i="12"/>
  <c r="O77" i="12"/>
  <c r="N77" i="12"/>
  <c r="M77" i="12"/>
  <c r="K77" i="12"/>
  <c r="I77" i="12"/>
  <c r="G77" i="12"/>
  <c r="U76" i="12"/>
  <c r="T76" i="12"/>
  <c r="N76" i="12"/>
  <c r="O76" i="12" s="1"/>
  <c r="M76" i="12"/>
  <c r="K76" i="12"/>
  <c r="I76" i="12"/>
  <c r="G76" i="12"/>
  <c r="U75" i="12"/>
  <c r="T75" i="12"/>
  <c r="N75" i="12"/>
  <c r="O75" i="12" s="1"/>
  <c r="M75" i="12"/>
  <c r="K75" i="12"/>
  <c r="I75" i="12"/>
  <c r="G75" i="12"/>
  <c r="U74" i="12"/>
  <c r="T74" i="12"/>
  <c r="N74" i="12"/>
  <c r="O74" i="12" s="1"/>
  <c r="M74" i="12"/>
  <c r="K74" i="12"/>
  <c r="I74" i="12"/>
  <c r="G74" i="12"/>
  <c r="U73" i="12"/>
  <c r="T73" i="12"/>
  <c r="N73" i="12"/>
  <c r="O73" i="12" s="1"/>
  <c r="M73" i="12"/>
  <c r="K73" i="12"/>
  <c r="I73" i="12"/>
  <c r="G73" i="12"/>
  <c r="U72" i="12"/>
  <c r="T72" i="12"/>
  <c r="N72" i="12"/>
  <c r="O72" i="12" s="1"/>
  <c r="M72" i="12"/>
  <c r="K72" i="12"/>
  <c r="I72" i="12"/>
  <c r="G72" i="12"/>
  <c r="U71" i="12"/>
  <c r="T71" i="12"/>
  <c r="N71" i="12"/>
  <c r="O71" i="12" s="1"/>
  <c r="M71" i="12"/>
  <c r="K71" i="12"/>
  <c r="I71" i="12"/>
  <c r="G71" i="12"/>
  <c r="S70" i="12"/>
  <c r="R70" i="12"/>
  <c r="Q70" i="12"/>
  <c r="P70" i="12"/>
  <c r="L70" i="12"/>
  <c r="J70" i="12"/>
  <c r="H70" i="12"/>
  <c r="F70" i="12"/>
  <c r="N70" i="12" s="1"/>
  <c r="E70" i="12"/>
  <c r="D70" i="12"/>
  <c r="I70" i="12" s="1"/>
  <c r="U69" i="12"/>
  <c r="T69" i="12"/>
  <c r="O69" i="12"/>
  <c r="N69" i="12"/>
  <c r="M69" i="12"/>
  <c r="K69" i="12"/>
  <c r="I69" i="12"/>
  <c r="G69" i="12"/>
  <c r="U68" i="12"/>
  <c r="T68" i="12"/>
  <c r="N68" i="12"/>
  <c r="O68" i="12" s="1"/>
  <c r="M68" i="12"/>
  <c r="K68" i="12"/>
  <c r="I68" i="12"/>
  <c r="G68" i="12"/>
  <c r="U67" i="12"/>
  <c r="T67" i="12"/>
  <c r="N67" i="12"/>
  <c r="O67" i="12" s="1"/>
  <c r="M67" i="12"/>
  <c r="K67" i="12"/>
  <c r="I67" i="12"/>
  <c r="G67" i="12"/>
  <c r="U66" i="12"/>
  <c r="T66" i="12"/>
  <c r="N66" i="12"/>
  <c r="O66" i="12" s="1"/>
  <c r="M66" i="12"/>
  <c r="K66" i="12"/>
  <c r="I66" i="12"/>
  <c r="G66" i="12"/>
  <c r="U65" i="12"/>
  <c r="T65" i="12"/>
  <c r="N65" i="12"/>
  <c r="O65" i="12" s="1"/>
  <c r="M65" i="12"/>
  <c r="K65" i="12"/>
  <c r="I65" i="12"/>
  <c r="G65" i="12"/>
  <c r="U64" i="12"/>
  <c r="T64" i="12"/>
  <c r="N64" i="12"/>
  <c r="O64" i="12" s="1"/>
  <c r="M64" i="12"/>
  <c r="K64" i="12"/>
  <c r="I64" i="12"/>
  <c r="G64" i="12"/>
  <c r="S63" i="12"/>
  <c r="T63" i="12" s="1"/>
  <c r="R63" i="12"/>
  <c r="Q63" i="12"/>
  <c r="P63" i="12"/>
  <c r="L63" i="12"/>
  <c r="K63" i="12"/>
  <c r="J63" i="12"/>
  <c r="H63" i="12"/>
  <c r="F63" i="12"/>
  <c r="N63" i="12" s="1"/>
  <c r="E63" i="12"/>
  <c r="D63" i="12"/>
  <c r="U62" i="12"/>
  <c r="T62" i="12"/>
  <c r="O62" i="12"/>
  <c r="N62" i="12"/>
  <c r="M62" i="12"/>
  <c r="K62" i="12"/>
  <c r="I62" i="12"/>
  <c r="G62" i="12"/>
  <c r="U61" i="12"/>
  <c r="T61" i="12"/>
  <c r="N61" i="12"/>
  <c r="O61" i="12" s="1"/>
  <c r="M61" i="12"/>
  <c r="K61" i="12"/>
  <c r="I61" i="12"/>
  <c r="G61" i="12"/>
  <c r="U60" i="12"/>
  <c r="T60" i="12"/>
  <c r="N60" i="12"/>
  <c r="O60" i="12" s="1"/>
  <c r="M60" i="12"/>
  <c r="K60" i="12"/>
  <c r="I60" i="12"/>
  <c r="G60" i="12"/>
  <c r="U59" i="12"/>
  <c r="T59" i="12"/>
  <c r="N59" i="12"/>
  <c r="O59" i="12" s="1"/>
  <c r="M59" i="12"/>
  <c r="K59" i="12"/>
  <c r="I59" i="12"/>
  <c r="G59" i="12"/>
  <c r="S58" i="12"/>
  <c r="R58" i="12"/>
  <c r="Q58" i="12"/>
  <c r="T58" i="12" s="1"/>
  <c r="P58" i="12"/>
  <c r="U58" i="12" s="1"/>
  <c r="L58" i="12"/>
  <c r="J58" i="12"/>
  <c r="H58" i="12"/>
  <c r="F58" i="12"/>
  <c r="N58" i="12" s="1"/>
  <c r="E58" i="12"/>
  <c r="M58" i="12" s="1"/>
  <c r="D58" i="12"/>
  <c r="U57" i="12"/>
  <c r="T57" i="12"/>
  <c r="N57" i="12"/>
  <c r="O57" i="12" s="1"/>
  <c r="M57" i="12"/>
  <c r="K57" i="12"/>
  <c r="I57" i="12"/>
  <c r="G57" i="12"/>
  <c r="S54" i="12"/>
  <c r="T54" i="12" s="1"/>
  <c r="R54" i="12"/>
  <c r="Q54" i="12"/>
  <c r="P54" i="12"/>
  <c r="U54" i="12" s="1"/>
  <c r="L54" i="12"/>
  <c r="J54" i="12"/>
  <c r="H54" i="12"/>
  <c r="F54" i="12"/>
  <c r="N54" i="12" s="1"/>
  <c r="E54" i="12"/>
  <c r="D54" i="12"/>
  <c r="I54" i="12" s="1"/>
  <c r="S53" i="12"/>
  <c r="R53" i="12"/>
  <c r="Q53" i="12"/>
  <c r="T53" i="12" s="1"/>
  <c r="P53" i="12"/>
  <c r="L53" i="12"/>
  <c r="J53" i="12"/>
  <c r="H53" i="12"/>
  <c r="F53" i="12"/>
  <c r="E53" i="12"/>
  <c r="M53" i="12" s="1"/>
  <c r="D53" i="12"/>
  <c r="U52" i="12"/>
  <c r="T52" i="12"/>
  <c r="O52" i="12"/>
  <c r="N52" i="12"/>
  <c r="M52" i="12"/>
  <c r="K52" i="12"/>
  <c r="I52" i="12"/>
  <c r="G52" i="12"/>
  <c r="U51" i="12"/>
  <c r="T51" i="12"/>
  <c r="N51" i="12"/>
  <c r="O51" i="12" s="1"/>
  <c r="M51" i="12"/>
  <c r="K51" i="12"/>
  <c r="I51" i="12"/>
  <c r="G51" i="12"/>
  <c r="U50" i="12"/>
  <c r="T50" i="12"/>
  <c r="N50" i="12"/>
  <c r="O50" i="12" s="1"/>
  <c r="M50" i="12"/>
  <c r="K50" i="12"/>
  <c r="I50" i="12"/>
  <c r="G50" i="12"/>
  <c r="U49" i="12"/>
  <c r="T49" i="12"/>
  <c r="O49" i="12"/>
  <c r="N49" i="12"/>
  <c r="M49" i="12"/>
  <c r="K49" i="12"/>
  <c r="I49" i="12"/>
  <c r="G49" i="12"/>
  <c r="U48" i="12"/>
  <c r="T48" i="12"/>
  <c r="N48" i="12"/>
  <c r="O48" i="12" s="1"/>
  <c r="M48" i="12"/>
  <c r="K48" i="12"/>
  <c r="I48" i="12"/>
  <c r="G48" i="12"/>
  <c r="S47" i="12"/>
  <c r="R47" i="12"/>
  <c r="Q47" i="12"/>
  <c r="P47" i="12"/>
  <c r="L47" i="12"/>
  <c r="J47" i="12"/>
  <c r="H47" i="12"/>
  <c r="F47" i="12"/>
  <c r="N47" i="12" s="1"/>
  <c r="E47" i="12"/>
  <c r="D47" i="12"/>
  <c r="U46" i="12"/>
  <c r="T46" i="12"/>
  <c r="O46" i="12"/>
  <c r="N46" i="12"/>
  <c r="M46" i="12"/>
  <c r="K46" i="12"/>
  <c r="I46" i="12"/>
  <c r="G46" i="12"/>
  <c r="U45" i="12"/>
  <c r="T45" i="12"/>
  <c r="N45" i="12"/>
  <c r="O45" i="12" s="1"/>
  <c r="M45" i="12"/>
  <c r="K45" i="12"/>
  <c r="I45" i="12"/>
  <c r="G45" i="12"/>
  <c r="U44" i="12"/>
  <c r="T44" i="12"/>
  <c r="O44" i="12"/>
  <c r="N44" i="12"/>
  <c r="M44" i="12"/>
  <c r="K44" i="12"/>
  <c r="I44" i="12"/>
  <c r="G44" i="12"/>
  <c r="U43" i="12"/>
  <c r="T43" i="12"/>
  <c r="N43" i="12"/>
  <c r="O43" i="12" s="1"/>
  <c r="M43" i="12"/>
  <c r="K43" i="12"/>
  <c r="I43" i="12"/>
  <c r="G43" i="12"/>
  <c r="U42" i="12"/>
  <c r="T42" i="12"/>
  <c r="O42" i="12"/>
  <c r="N42" i="12"/>
  <c r="M42" i="12"/>
  <c r="K42" i="12"/>
  <c r="I42" i="12"/>
  <c r="G42" i="12"/>
  <c r="U41" i="12"/>
  <c r="T41" i="12"/>
  <c r="N41" i="12"/>
  <c r="O41" i="12" s="1"/>
  <c r="M41" i="12"/>
  <c r="K41" i="12"/>
  <c r="I41" i="12"/>
  <c r="G41" i="12"/>
  <c r="U40" i="12"/>
  <c r="S40" i="12"/>
  <c r="R40" i="12"/>
  <c r="Q40" i="12"/>
  <c r="T40" i="12" s="1"/>
  <c r="P40" i="12"/>
  <c r="L40" i="12"/>
  <c r="J40" i="12"/>
  <c r="H40" i="12"/>
  <c r="F40" i="12"/>
  <c r="E40" i="12"/>
  <c r="D40" i="12"/>
  <c r="U39" i="12"/>
  <c r="T39" i="12"/>
  <c r="O39" i="12"/>
  <c r="N39" i="12"/>
  <c r="M39" i="12"/>
  <c r="K39" i="12"/>
  <c r="I39" i="12"/>
  <c r="G39" i="12"/>
  <c r="U38" i="12"/>
  <c r="T38" i="12"/>
  <c r="N38" i="12"/>
  <c r="O38" i="12" s="1"/>
  <c r="M38" i="12"/>
  <c r="K38" i="12"/>
  <c r="I38" i="12"/>
  <c r="G38" i="12"/>
  <c r="U37" i="12"/>
  <c r="T37" i="12"/>
  <c r="N37" i="12"/>
  <c r="O37" i="12" s="1"/>
  <c r="M37" i="12"/>
  <c r="K37" i="12"/>
  <c r="I37" i="12"/>
  <c r="G37" i="12"/>
  <c r="U36" i="12"/>
  <c r="T36" i="12"/>
  <c r="N36" i="12"/>
  <c r="O36" i="12" s="1"/>
  <c r="M36" i="12"/>
  <c r="K36" i="12"/>
  <c r="I36" i="12"/>
  <c r="G36" i="12"/>
  <c r="S35" i="12"/>
  <c r="R35" i="12"/>
  <c r="Q35" i="12"/>
  <c r="P35" i="12"/>
  <c r="L35" i="12"/>
  <c r="J35" i="12"/>
  <c r="H35" i="12"/>
  <c r="F35" i="12"/>
  <c r="E35" i="12"/>
  <c r="M35" i="12" s="1"/>
  <c r="D35" i="12"/>
  <c r="U34" i="12"/>
  <c r="T34" i="12"/>
  <c r="O34" i="12"/>
  <c r="N34" i="12"/>
  <c r="M34" i="12"/>
  <c r="K34" i="12"/>
  <c r="I34" i="12"/>
  <c r="G34" i="12"/>
  <c r="U33" i="12"/>
  <c r="T33" i="12"/>
  <c r="N33" i="12"/>
  <c r="O33" i="12" s="1"/>
  <c r="M33" i="12"/>
  <c r="K33" i="12"/>
  <c r="I33" i="12"/>
  <c r="G33" i="12"/>
  <c r="U32" i="12"/>
  <c r="T32" i="12"/>
  <c r="N32" i="12"/>
  <c r="O32" i="12" s="1"/>
  <c r="M32" i="12"/>
  <c r="K32" i="12"/>
  <c r="I32" i="12"/>
  <c r="G32" i="12"/>
  <c r="U31" i="12"/>
  <c r="T31" i="12"/>
  <c r="O31" i="12"/>
  <c r="N31" i="12"/>
  <c r="M31" i="12"/>
  <c r="K31" i="12"/>
  <c r="I31" i="12"/>
  <c r="G31" i="12"/>
  <c r="U30" i="12"/>
  <c r="T30" i="12"/>
  <c r="N30" i="12"/>
  <c r="O30" i="12" s="1"/>
  <c r="M30" i="12"/>
  <c r="K30" i="12"/>
  <c r="I30" i="12"/>
  <c r="G30" i="12"/>
  <c r="U29" i="12"/>
  <c r="T29" i="12"/>
  <c r="O29" i="12"/>
  <c r="N29" i="12"/>
  <c r="M29" i="12"/>
  <c r="K29" i="12"/>
  <c r="I29" i="12"/>
  <c r="G29" i="12"/>
  <c r="U28" i="12"/>
  <c r="T28" i="12"/>
  <c r="N28" i="12"/>
  <c r="O28" i="12" s="1"/>
  <c r="M28" i="12"/>
  <c r="K28" i="12"/>
  <c r="I28" i="12"/>
  <c r="G28" i="12"/>
  <c r="S27" i="12"/>
  <c r="R27" i="12"/>
  <c r="Q27" i="12"/>
  <c r="T27" i="12" s="1"/>
  <c r="P27" i="12"/>
  <c r="L27" i="12"/>
  <c r="J27" i="12"/>
  <c r="H27" i="12"/>
  <c r="F27" i="12"/>
  <c r="E27" i="12"/>
  <c r="D27" i="12"/>
  <c r="I27" i="12" s="1"/>
  <c r="U26" i="12"/>
  <c r="T26" i="12"/>
  <c r="O26" i="12"/>
  <c r="N26" i="12"/>
  <c r="M26" i="12"/>
  <c r="K26" i="12"/>
  <c r="I26" i="12"/>
  <c r="G26" i="12"/>
  <c r="U25" i="12"/>
  <c r="T25" i="12"/>
  <c r="N25" i="12"/>
  <c r="O25" i="12" s="1"/>
  <c r="M25" i="12"/>
  <c r="K25" i="12"/>
  <c r="I25" i="12"/>
  <c r="G25" i="12"/>
  <c r="U24" i="12"/>
  <c r="T24" i="12"/>
  <c r="N24" i="12"/>
  <c r="O24" i="12" s="1"/>
  <c r="M24" i="12"/>
  <c r="K24" i="12"/>
  <c r="I24" i="12"/>
  <c r="G24" i="12"/>
  <c r="U23" i="12"/>
  <c r="T23" i="12"/>
  <c r="N23" i="12"/>
  <c r="O23" i="12" s="1"/>
  <c r="M23" i="12"/>
  <c r="K23" i="12"/>
  <c r="I23" i="12"/>
  <c r="G23" i="12"/>
  <c r="U22" i="12"/>
  <c r="T22" i="12"/>
  <c r="N22" i="12"/>
  <c r="O22" i="12" s="1"/>
  <c r="M22" i="12"/>
  <c r="K22" i="12"/>
  <c r="I22" i="12"/>
  <c r="G22" i="12"/>
  <c r="U21" i="12"/>
  <c r="T21" i="12"/>
  <c r="N21" i="12"/>
  <c r="O21" i="12" s="1"/>
  <c r="M21" i="12"/>
  <c r="K21" i="12"/>
  <c r="I21" i="12"/>
  <c r="G21" i="12"/>
  <c r="U20" i="12"/>
  <c r="T20" i="12"/>
  <c r="N20" i="12"/>
  <c r="O20" i="12" s="1"/>
  <c r="M20" i="12"/>
  <c r="K20" i="12"/>
  <c r="I20" i="12"/>
  <c r="G20" i="12"/>
  <c r="S19" i="12"/>
  <c r="T19" i="12" s="1"/>
  <c r="R19" i="12"/>
  <c r="Q19" i="12"/>
  <c r="P19" i="12"/>
  <c r="L19" i="12"/>
  <c r="K19" i="12"/>
  <c r="J19" i="12"/>
  <c r="H19" i="12"/>
  <c r="F19" i="12"/>
  <c r="E19" i="12"/>
  <c r="D19" i="12"/>
  <c r="U18" i="12"/>
  <c r="T18" i="12"/>
  <c r="O18" i="12"/>
  <c r="N18" i="12"/>
  <c r="M18" i="12"/>
  <c r="K18" i="12"/>
  <c r="I18" i="12"/>
  <c r="G18" i="12"/>
  <c r="U17" i="12"/>
  <c r="T17" i="12"/>
  <c r="N17" i="12"/>
  <c r="O17" i="12" s="1"/>
  <c r="M17" i="12"/>
  <c r="K17" i="12"/>
  <c r="I17" i="12"/>
  <c r="G17" i="12"/>
  <c r="U16" i="12"/>
  <c r="T16" i="12"/>
  <c r="N16" i="12"/>
  <c r="O16" i="12" s="1"/>
  <c r="M16" i="12"/>
  <c r="K16" i="12"/>
  <c r="I16" i="12"/>
  <c r="G16" i="12"/>
  <c r="U15" i="12"/>
  <c r="T15" i="12"/>
  <c r="N15" i="12"/>
  <c r="O15" i="12" s="1"/>
  <c r="M15" i="12"/>
  <c r="K15" i="12"/>
  <c r="I15" i="12"/>
  <c r="G15" i="12"/>
  <c r="U14" i="12"/>
  <c r="T14" i="12"/>
  <c r="N14" i="12"/>
  <c r="O14" i="12" s="1"/>
  <c r="M14" i="12"/>
  <c r="K14" i="12"/>
  <c r="I14" i="12"/>
  <c r="G14" i="12"/>
  <c r="U13" i="12"/>
  <c r="T13" i="12"/>
  <c r="N13" i="12"/>
  <c r="O13" i="12" s="1"/>
  <c r="M13" i="12"/>
  <c r="K13" i="12"/>
  <c r="I13" i="12"/>
  <c r="G13" i="12"/>
  <c r="U12" i="12"/>
  <c r="T12" i="12"/>
  <c r="N12" i="12"/>
  <c r="O12" i="12" s="1"/>
  <c r="M12" i="12"/>
  <c r="K12" i="12"/>
  <c r="I12" i="12"/>
  <c r="G12" i="12"/>
  <c r="U11" i="12"/>
  <c r="T11" i="12"/>
  <c r="N11" i="12"/>
  <c r="O11" i="12" s="1"/>
  <c r="M11" i="12"/>
  <c r="K11" i="12"/>
  <c r="I11" i="12"/>
  <c r="G11" i="12"/>
  <c r="T10" i="12"/>
  <c r="S10" i="12"/>
  <c r="R10" i="12"/>
  <c r="Q10" i="12"/>
  <c r="P10" i="12"/>
  <c r="L10" i="12"/>
  <c r="J10" i="12"/>
  <c r="H10" i="12"/>
  <c r="U10" i="12" s="1"/>
  <c r="F10" i="12"/>
  <c r="N10" i="12" s="1"/>
  <c r="E10" i="12"/>
  <c r="M10" i="12" s="1"/>
  <c r="D10" i="12"/>
  <c r="U9" i="12"/>
  <c r="T9" i="12"/>
  <c r="N9" i="12"/>
  <c r="O9" i="12" s="1"/>
  <c r="M9" i="12"/>
  <c r="K9" i="12"/>
  <c r="I9" i="12"/>
  <c r="G9" i="12"/>
  <c r="U8" i="12"/>
  <c r="T8" i="12"/>
  <c r="N8" i="12"/>
  <c r="O8" i="12" s="1"/>
  <c r="M8" i="12"/>
  <c r="K8" i="12"/>
  <c r="I8" i="12"/>
  <c r="G8" i="12"/>
  <c r="S339" i="11"/>
  <c r="T339" i="11" s="1"/>
  <c r="R339" i="11"/>
  <c r="Q339" i="11"/>
  <c r="P339" i="11"/>
  <c r="U339" i="11" s="1"/>
  <c r="L339" i="11"/>
  <c r="J339" i="11"/>
  <c r="H339" i="11"/>
  <c r="F339" i="11"/>
  <c r="N339" i="11" s="1"/>
  <c r="E339" i="11"/>
  <c r="D339" i="11"/>
  <c r="S338" i="11"/>
  <c r="R338" i="11"/>
  <c r="Q338" i="11"/>
  <c r="P338" i="11"/>
  <c r="L338" i="11"/>
  <c r="J338" i="11"/>
  <c r="H338" i="11"/>
  <c r="F338" i="11"/>
  <c r="E338" i="11"/>
  <c r="D338" i="11"/>
  <c r="I338" i="11" s="1"/>
  <c r="S337" i="11"/>
  <c r="R337" i="11"/>
  <c r="Q337" i="11"/>
  <c r="T337" i="11" s="1"/>
  <c r="P337" i="11"/>
  <c r="U337" i="11" s="1"/>
  <c r="L337" i="11"/>
  <c r="J337" i="11"/>
  <c r="H337" i="11"/>
  <c r="F337" i="11"/>
  <c r="E337" i="11"/>
  <c r="M337" i="11" s="1"/>
  <c r="D337" i="11"/>
  <c r="U336" i="11"/>
  <c r="T336" i="11"/>
  <c r="O336" i="11"/>
  <c r="N336" i="11"/>
  <c r="M336" i="11"/>
  <c r="K336" i="11"/>
  <c r="I336" i="11"/>
  <c r="G336" i="11"/>
  <c r="U335" i="11"/>
  <c r="T335" i="11"/>
  <c r="O335" i="11"/>
  <c r="N335" i="11"/>
  <c r="M335" i="11"/>
  <c r="K335" i="11"/>
  <c r="I335" i="11"/>
  <c r="G335" i="11"/>
  <c r="U334" i="11"/>
  <c r="T334" i="11"/>
  <c r="O334" i="11"/>
  <c r="N334" i="11"/>
  <c r="M334" i="11"/>
  <c r="K334" i="11"/>
  <c r="I334" i="11"/>
  <c r="G334" i="11"/>
  <c r="U333" i="11"/>
  <c r="T333" i="11"/>
  <c r="O333" i="11"/>
  <c r="N333" i="11"/>
  <c r="M333" i="11"/>
  <c r="K333" i="11"/>
  <c r="I333" i="11"/>
  <c r="G333" i="11"/>
  <c r="S332" i="11"/>
  <c r="T332" i="11" s="1"/>
  <c r="R332" i="11"/>
  <c r="Q332" i="11"/>
  <c r="P332" i="11"/>
  <c r="L332" i="11"/>
  <c r="J332" i="11"/>
  <c r="H332" i="11"/>
  <c r="F332" i="11"/>
  <c r="E332" i="11"/>
  <c r="K332" i="11" s="1"/>
  <c r="D332" i="11"/>
  <c r="U331" i="11"/>
  <c r="T331" i="11"/>
  <c r="N331" i="11"/>
  <c r="O331" i="11" s="1"/>
  <c r="M331" i="11"/>
  <c r="K331" i="11"/>
  <c r="I331" i="11"/>
  <c r="G331" i="11"/>
  <c r="U330" i="11"/>
  <c r="T330" i="11"/>
  <c r="N330" i="11"/>
  <c r="O330" i="11" s="1"/>
  <c r="M330" i="11"/>
  <c r="K330" i="11"/>
  <c r="I330" i="11"/>
  <c r="G330" i="11"/>
  <c r="U329" i="11"/>
  <c r="T329" i="11"/>
  <c r="O329" i="11"/>
  <c r="N329" i="11"/>
  <c r="M329" i="11"/>
  <c r="K329" i="11"/>
  <c r="I329" i="11"/>
  <c r="G329" i="11"/>
  <c r="U328" i="11"/>
  <c r="T328" i="11"/>
  <c r="O328" i="11"/>
  <c r="N328" i="11"/>
  <c r="M328" i="11"/>
  <c r="K328" i="11"/>
  <c r="I328" i="11"/>
  <c r="G328" i="11"/>
  <c r="U327" i="11"/>
  <c r="T327" i="11"/>
  <c r="N327" i="11"/>
  <c r="O327" i="11" s="1"/>
  <c r="M327" i="11"/>
  <c r="K327" i="11"/>
  <c r="I327" i="11"/>
  <c r="G327" i="11"/>
  <c r="U326" i="11"/>
  <c r="T326" i="11"/>
  <c r="N326" i="11"/>
  <c r="O326" i="11" s="1"/>
  <c r="M326" i="11"/>
  <c r="K326" i="11"/>
  <c r="I326" i="11"/>
  <c r="G326" i="11"/>
  <c r="U325" i="11"/>
  <c r="T325" i="11"/>
  <c r="N325" i="11"/>
  <c r="O325" i="11" s="1"/>
  <c r="M325" i="11"/>
  <c r="K325" i="11"/>
  <c r="I325" i="11"/>
  <c r="G325" i="11"/>
  <c r="U324" i="11"/>
  <c r="T324" i="11"/>
  <c r="O324" i="11"/>
  <c r="N324" i="11"/>
  <c r="M324" i="11"/>
  <c r="K324" i="11"/>
  <c r="I324" i="11"/>
  <c r="G324" i="11"/>
  <c r="S323" i="11"/>
  <c r="T323" i="11" s="1"/>
  <c r="R323" i="11"/>
  <c r="Q323" i="11"/>
  <c r="P323" i="11"/>
  <c r="L323" i="11"/>
  <c r="M323" i="11" s="1"/>
  <c r="J323" i="11"/>
  <c r="H323" i="11"/>
  <c r="F323" i="11"/>
  <c r="N323" i="11" s="1"/>
  <c r="E323" i="11"/>
  <c r="K323" i="11" s="1"/>
  <c r="D323" i="11"/>
  <c r="U322" i="11"/>
  <c r="T322" i="11"/>
  <c r="N322" i="11"/>
  <c r="O322" i="11" s="1"/>
  <c r="M322" i="11"/>
  <c r="K322" i="11"/>
  <c r="I322" i="11"/>
  <c r="G322" i="11"/>
  <c r="U321" i="11"/>
  <c r="T321" i="11"/>
  <c r="N321" i="11"/>
  <c r="O321" i="11" s="1"/>
  <c r="M321" i="11"/>
  <c r="K321" i="11"/>
  <c r="I321" i="11"/>
  <c r="G321" i="11"/>
  <c r="U320" i="11"/>
  <c r="T320" i="11"/>
  <c r="N320" i="11"/>
  <c r="O320" i="11" s="1"/>
  <c r="M320" i="11"/>
  <c r="K320" i="11"/>
  <c r="I320" i="11"/>
  <c r="G320" i="11"/>
  <c r="U319" i="11"/>
  <c r="T319" i="11"/>
  <c r="N319" i="11"/>
  <c r="O319" i="11" s="1"/>
  <c r="M319" i="11"/>
  <c r="K319" i="11"/>
  <c r="I319" i="11"/>
  <c r="G319" i="11"/>
  <c r="U318" i="11"/>
  <c r="T318" i="11"/>
  <c r="N318" i="11"/>
  <c r="O318" i="11" s="1"/>
  <c r="M318" i="11"/>
  <c r="K318" i="11"/>
  <c r="I318" i="11"/>
  <c r="G318" i="11"/>
  <c r="S317" i="11"/>
  <c r="R317" i="11"/>
  <c r="Q317" i="11"/>
  <c r="T317" i="11" s="1"/>
  <c r="P317" i="11"/>
  <c r="U317" i="11" s="1"/>
  <c r="N317" i="11"/>
  <c r="O317" i="11" s="1"/>
  <c r="L317" i="11"/>
  <c r="J317" i="11"/>
  <c r="H317" i="11"/>
  <c r="G317" i="11"/>
  <c r="F317" i="11"/>
  <c r="E317" i="11"/>
  <c r="D317" i="11"/>
  <c r="I317" i="11" s="1"/>
  <c r="U316" i="11"/>
  <c r="T316" i="11"/>
  <c r="O316" i="11"/>
  <c r="N316" i="11"/>
  <c r="M316" i="11"/>
  <c r="K316" i="11"/>
  <c r="I316" i="11"/>
  <c r="G316" i="11"/>
  <c r="U315" i="11"/>
  <c r="T315" i="11"/>
  <c r="O315" i="11"/>
  <c r="N315" i="11"/>
  <c r="M315" i="11"/>
  <c r="K315" i="11"/>
  <c r="I315" i="11"/>
  <c r="G315" i="11"/>
  <c r="U314" i="11"/>
  <c r="T314" i="11"/>
  <c r="N314" i="11"/>
  <c r="O314" i="11" s="1"/>
  <c r="M314" i="11"/>
  <c r="K314" i="11"/>
  <c r="I314" i="11"/>
  <c r="G314" i="11"/>
  <c r="U313" i="11"/>
  <c r="T313" i="11"/>
  <c r="N313" i="11"/>
  <c r="O313" i="11" s="1"/>
  <c r="M313" i="11"/>
  <c r="K313" i="11"/>
  <c r="I313" i="11"/>
  <c r="G313" i="11"/>
  <c r="U312" i="11"/>
  <c r="T312" i="11"/>
  <c r="N312" i="11"/>
  <c r="O312" i="11" s="1"/>
  <c r="M312" i="11"/>
  <c r="K312" i="11"/>
  <c r="I312" i="11"/>
  <c r="G312" i="11"/>
  <c r="U311" i="11"/>
  <c r="T311" i="11"/>
  <c r="N311" i="11"/>
  <c r="O311" i="11" s="1"/>
  <c r="M311" i="11"/>
  <c r="K311" i="11"/>
  <c r="I311" i="11"/>
  <c r="G311" i="11"/>
  <c r="S310" i="11"/>
  <c r="R310" i="11"/>
  <c r="Q310" i="11"/>
  <c r="T310" i="11" s="1"/>
  <c r="P310" i="11"/>
  <c r="U310" i="11" s="1"/>
  <c r="L310" i="11"/>
  <c r="J310" i="11"/>
  <c r="I310" i="11"/>
  <c r="H310" i="11"/>
  <c r="F310" i="11"/>
  <c r="N310" i="11" s="1"/>
  <c r="E310" i="11"/>
  <c r="D310" i="11"/>
  <c r="U309" i="11"/>
  <c r="T309" i="11"/>
  <c r="O309" i="11"/>
  <c r="N309" i="11"/>
  <c r="M309" i="11"/>
  <c r="K309" i="11"/>
  <c r="I309" i="11"/>
  <c r="G309" i="11"/>
  <c r="U308" i="11"/>
  <c r="T308" i="11"/>
  <c r="O308" i="11"/>
  <c r="N308" i="11"/>
  <c r="M308" i="11"/>
  <c r="K308" i="11"/>
  <c r="I308" i="11"/>
  <c r="G308" i="11"/>
  <c r="U307" i="11"/>
  <c r="T307" i="11"/>
  <c r="N307" i="11"/>
  <c r="O307" i="11" s="1"/>
  <c r="M307" i="11"/>
  <c r="K307" i="11"/>
  <c r="I307" i="11"/>
  <c r="G307" i="11"/>
  <c r="U306" i="11"/>
  <c r="T306" i="11"/>
  <c r="O306" i="11"/>
  <c r="N306" i="11"/>
  <c r="M306" i="11"/>
  <c r="K306" i="11"/>
  <c r="I306" i="11"/>
  <c r="G306" i="11"/>
  <c r="U305" i="11"/>
  <c r="T305" i="11"/>
  <c r="O305" i="11"/>
  <c r="N305" i="11"/>
  <c r="M305" i="11"/>
  <c r="K305" i="11"/>
  <c r="I305" i="11"/>
  <c r="G305" i="11"/>
  <c r="U304" i="11"/>
  <c r="T304" i="11"/>
  <c r="O304" i="11"/>
  <c r="N304" i="11"/>
  <c r="M304" i="11"/>
  <c r="K304" i="11"/>
  <c r="I304" i="11"/>
  <c r="G304" i="11"/>
  <c r="S303" i="11"/>
  <c r="T303" i="11" s="1"/>
  <c r="R303" i="11"/>
  <c r="Q303" i="11"/>
  <c r="P303" i="11"/>
  <c r="U303" i="11" s="1"/>
  <c r="L303" i="11"/>
  <c r="J303" i="11"/>
  <c r="H303" i="11"/>
  <c r="F303" i="11"/>
  <c r="E303" i="11"/>
  <c r="D303" i="11"/>
  <c r="U302" i="11"/>
  <c r="T302" i="11"/>
  <c r="N302" i="11"/>
  <c r="O302" i="11" s="1"/>
  <c r="M302" i="11"/>
  <c r="K302" i="11"/>
  <c r="I302" i="11"/>
  <c r="G302" i="11"/>
  <c r="T299" i="11"/>
  <c r="S299" i="11"/>
  <c r="R299" i="11"/>
  <c r="Q299" i="11"/>
  <c r="P299" i="11"/>
  <c r="L299" i="11"/>
  <c r="J299" i="11"/>
  <c r="H299" i="11"/>
  <c r="N299" i="11" s="1"/>
  <c r="F299" i="11"/>
  <c r="E299" i="11"/>
  <c r="K299" i="11" s="1"/>
  <c r="D299" i="11"/>
  <c r="S298" i="11"/>
  <c r="T298" i="11" s="1"/>
  <c r="R298" i="11"/>
  <c r="Q298" i="11"/>
  <c r="P298" i="11"/>
  <c r="U298" i="11" s="1"/>
  <c r="N298" i="11"/>
  <c r="L298" i="11"/>
  <c r="J298" i="11"/>
  <c r="H298" i="11"/>
  <c r="F298" i="11"/>
  <c r="E298" i="11"/>
  <c r="D298" i="11"/>
  <c r="G298" i="11" s="1"/>
  <c r="U297" i="11"/>
  <c r="T297" i="11"/>
  <c r="N297" i="11"/>
  <c r="O297" i="11" s="1"/>
  <c r="M297" i="11"/>
  <c r="K297" i="11"/>
  <c r="I297" i="11"/>
  <c r="G297" i="11"/>
  <c r="U296" i="11"/>
  <c r="T296" i="11"/>
  <c r="O296" i="11"/>
  <c r="N296" i="11"/>
  <c r="M296" i="11"/>
  <c r="K296" i="11"/>
  <c r="I296" i="11"/>
  <c r="G296" i="11"/>
  <c r="U295" i="11"/>
  <c r="T295" i="11"/>
  <c r="O295" i="11"/>
  <c r="N295" i="11"/>
  <c r="M295" i="11"/>
  <c r="K295" i="11"/>
  <c r="I295" i="11"/>
  <c r="G295" i="11"/>
  <c r="U294" i="11"/>
  <c r="T294" i="11"/>
  <c r="O294" i="11"/>
  <c r="N294" i="11"/>
  <c r="M294" i="11"/>
  <c r="K294" i="11"/>
  <c r="I294" i="11"/>
  <c r="G294" i="11"/>
  <c r="U293" i="11"/>
  <c r="T293" i="11"/>
  <c r="N293" i="11"/>
  <c r="O293" i="11" s="1"/>
  <c r="M293" i="11"/>
  <c r="K293" i="11"/>
  <c r="I293" i="11"/>
  <c r="G293" i="11"/>
  <c r="S292" i="11"/>
  <c r="R292" i="11"/>
  <c r="Q292" i="11"/>
  <c r="T292" i="11" s="1"/>
  <c r="P292" i="11"/>
  <c r="U292" i="11" s="1"/>
  <c r="L292" i="11"/>
  <c r="J292" i="11"/>
  <c r="I292" i="11"/>
  <c r="H292" i="11"/>
  <c r="F292" i="11"/>
  <c r="E292" i="11"/>
  <c r="M292" i="11" s="1"/>
  <c r="D292" i="11"/>
  <c r="O292" i="11" s="1"/>
  <c r="U291" i="11"/>
  <c r="T291" i="11"/>
  <c r="O291" i="11"/>
  <c r="N291" i="11"/>
  <c r="M291" i="11"/>
  <c r="K291" i="11"/>
  <c r="I291" i="11"/>
  <c r="G291" i="11"/>
  <c r="U290" i="11"/>
  <c r="T290" i="11"/>
  <c r="O290" i="11"/>
  <c r="N290" i="11"/>
  <c r="M290" i="11"/>
  <c r="K290" i="11"/>
  <c r="I290" i="11"/>
  <c r="G290" i="11"/>
  <c r="U289" i="11"/>
  <c r="T289" i="11"/>
  <c r="O289" i="11"/>
  <c r="N289" i="11"/>
  <c r="M289" i="11"/>
  <c r="K289" i="11"/>
  <c r="I289" i="11"/>
  <c r="G289" i="11"/>
  <c r="U288" i="11"/>
  <c r="T288" i="11"/>
  <c r="O288" i="11"/>
  <c r="N288" i="11"/>
  <c r="M288" i="11"/>
  <c r="K288" i="11"/>
  <c r="I288" i="11"/>
  <c r="G288" i="11"/>
  <c r="U287" i="11"/>
  <c r="T287" i="11"/>
  <c r="O287" i="11"/>
  <c r="N287" i="11"/>
  <c r="M287" i="11"/>
  <c r="K287" i="11"/>
  <c r="I287" i="11"/>
  <c r="G287" i="11"/>
  <c r="U286" i="11"/>
  <c r="T286" i="11"/>
  <c r="O286" i="11"/>
  <c r="N286" i="11"/>
  <c r="M286" i="11"/>
  <c r="K286" i="11"/>
  <c r="I286" i="11"/>
  <c r="G286" i="11"/>
  <c r="S285" i="11"/>
  <c r="T285" i="11" s="1"/>
  <c r="R285" i="11"/>
  <c r="Q285" i="11"/>
  <c r="P285" i="11"/>
  <c r="L285" i="11"/>
  <c r="J285" i="11"/>
  <c r="H285" i="11"/>
  <c r="F285" i="11"/>
  <c r="E285" i="11"/>
  <c r="D285" i="11"/>
  <c r="U284" i="11"/>
  <c r="T284" i="11"/>
  <c r="O284" i="11"/>
  <c r="N284" i="11"/>
  <c r="M284" i="11"/>
  <c r="K284" i="11"/>
  <c r="I284" i="11"/>
  <c r="G284" i="11"/>
  <c r="U283" i="11"/>
  <c r="T283" i="11"/>
  <c r="O283" i="11"/>
  <c r="N283" i="11"/>
  <c r="M283" i="11"/>
  <c r="K283" i="11"/>
  <c r="I283" i="11"/>
  <c r="G283" i="11"/>
  <c r="U282" i="11"/>
  <c r="T282" i="11"/>
  <c r="O282" i="11"/>
  <c r="N282" i="11"/>
  <c r="M282" i="11"/>
  <c r="K282" i="11"/>
  <c r="I282" i="11"/>
  <c r="G282" i="11"/>
  <c r="U281" i="11"/>
  <c r="T281" i="11"/>
  <c r="O281" i="11"/>
  <c r="N281" i="11"/>
  <c r="M281" i="11"/>
  <c r="K281" i="11"/>
  <c r="I281" i="11"/>
  <c r="G281" i="11"/>
  <c r="U280" i="11"/>
  <c r="T280" i="11"/>
  <c r="O280" i="11"/>
  <c r="N280" i="11"/>
  <c r="M280" i="11"/>
  <c r="K280" i="11"/>
  <c r="I280" i="11"/>
  <c r="G280" i="11"/>
  <c r="U279" i="11"/>
  <c r="T279" i="11"/>
  <c r="N279" i="11"/>
  <c r="O279" i="11" s="1"/>
  <c r="M279" i="11"/>
  <c r="K279" i="11"/>
  <c r="I279" i="11"/>
  <c r="G279" i="11"/>
  <c r="U278" i="11"/>
  <c r="T278" i="11"/>
  <c r="O278" i="11"/>
  <c r="N278" i="11"/>
  <c r="M278" i="11"/>
  <c r="K278" i="11"/>
  <c r="I278" i="11"/>
  <c r="G278" i="11"/>
  <c r="U277" i="11"/>
  <c r="T277" i="11"/>
  <c r="O277" i="11"/>
  <c r="N277" i="11"/>
  <c r="M277" i="11"/>
  <c r="K277" i="11"/>
  <c r="I277" i="11"/>
  <c r="G277" i="11"/>
  <c r="U276" i="11"/>
  <c r="T276" i="11"/>
  <c r="O276" i="11"/>
  <c r="N276" i="11"/>
  <c r="M276" i="11"/>
  <c r="K276" i="11"/>
  <c r="I276" i="11"/>
  <c r="G276" i="11"/>
  <c r="T275" i="11"/>
  <c r="S275" i="11"/>
  <c r="R275" i="11"/>
  <c r="Q275" i="11"/>
  <c r="P275" i="11"/>
  <c r="L275" i="11"/>
  <c r="J275" i="11"/>
  <c r="H275" i="11"/>
  <c r="N275" i="11" s="1"/>
  <c r="F275" i="11"/>
  <c r="E275" i="11"/>
  <c r="K275" i="11" s="1"/>
  <c r="D275" i="11"/>
  <c r="U274" i="11"/>
  <c r="T274" i="11"/>
  <c r="N274" i="11"/>
  <c r="O274" i="11" s="1"/>
  <c r="M274" i="11"/>
  <c r="K274" i="11"/>
  <c r="I274" i="11"/>
  <c r="G274" i="11"/>
  <c r="U273" i="11"/>
  <c r="T273" i="11"/>
  <c r="O273" i="11"/>
  <c r="N273" i="11"/>
  <c r="M273" i="11"/>
  <c r="K273" i="11"/>
  <c r="I273" i="11"/>
  <c r="G273" i="11"/>
  <c r="U272" i="11"/>
  <c r="T272" i="11"/>
  <c r="O272" i="11"/>
  <c r="N272" i="11"/>
  <c r="M272" i="11"/>
  <c r="K272" i="11"/>
  <c r="I272" i="11"/>
  <c r="G272" i="11"/>
  <c r="U271" i="11"/>
  <c r="T271" i="11"/>
  <c r="O271" i="11"/>
  <c r="N271" i="11"/>
  <c r="M271" i="11"/>
  <c r="K271" i="11"/>
  <c r="I271" i="11"/>
  <c r="G271" i="11"/>
  <c r="U270" i="11"/>
  <c r="T270" i="11"/>
  <c r="O270" i="11"/>
  <c r="N270" i="11"/>
  <c r="M270" i="11"/>
  <c r="K270" i="11"/>
  <c r="I270" i="11"/>
  <c r="G270" i="11"/>
  <c r="U269" i="11"/>
  <c r="T269" i="11"/>
  <c r="O269" i="11"/>
  <c r="N269" i="11"/>
  <c r="M269" i="11"/>
  <c r="K269" i="11"/>
  <c r="I269" i="11"/>
  <c r="G269" i="11"/>
  <c r="U268" i="11"/>
  <c r="T268" i="11"/>
  <c r="O268" i="11"/>
  <c r="N268" i="11"/>
  <c r="M268" i="11"/>
  <c r="K268" i="11"/>
  <c r="I268" i="11"/>
  <c r="G268" i="11"/>
  <c r="S267" i="11"/>
  <c r="R267" i="11"/>
  <c r="Q267" i="11"/>
  <c r="P267" i="11"/>
  <c r="L267" i="11"/>
  <c r="J267" i="11"/>
  <c r="H267" i="11"/>
  <c r="N267" i="11" s="1"/>
  <c r="F267" i="11"/>
  <c r="E267" i="11"/>
  <c r="M267" i="11" s="1"/>
  <c r="D267" i="11"/>
  <c r="G267" i="11" s="1"/>
  <c r="U266" i="11"/>
  <c r="T266" i="11"/>
  <c r="O266" i="11"/>
  <c r="N266" i="11"/>
  <c r="M266" i="11"/>
  <c r="K266" i="11"/>
  <c r="I266" i="11"/>
  <c r="G266" i="11"/>
  <c r="U265" i="11"/>
  <c r="T265" i="11"/>
  <c r="O265" i="11"/>
  <c r="N265" i="11"/>
  <c r="M265" i="11"/>
  <c r="K265" i="11"/>
  <c r="I265" i="11"/>
  <c r="G265" i="11"/>
  <c r="U264" i="11"/>
  <c r="T264" i="11"/>
  <c r="N264" i="11"/>
  <c r="O264" i="11" s="1"/>
  <c r="M264" i="11"/>
  <c r="K264" i="11"/>
  <c r="I264" i="11"/>
  <c r="G264" i="11"/>
  <c r="U263" i="11"/>
  <c r="T263" i="11"/>
  <c r="N263" i="11"/>
  <c r="O263" i="11" s="1"/>
  <c r="M263" i="11"/>
  <c r="K263" i="11"/>
  <c r="I263" i="11"/>
  <c r="G263" i="11"/>
  <c r="S260" i="11"/>
  <c r="R260" i="11"/>
  <c r="Q260" i="11"/>
  <c r="P260" i="11"/>
  <c r="L260" i="11"/>
  <c r="J260" i="11"/>
  <c r="H260" i="11"/>
  <c r="F260" i="11"/>
  <c r="N260" i="11" s="1"/>
  <c r="E260" i="11"/>
  <c r="D260" i="11"/>
  <c r="S259" i="11"/>
  <c r="R259" i="11"/>
  <c r="Q259" i="11"/>
  <c r="P259" i="11"/>
  <c r="L259" i="11"/>
  <c r="J259" i="11"/>
  <c r="K259" i="11" s="1"/>
  <c r="H259" i="11"/>
  <c r="F259" i="11"/>
  <c r="E259" i="11"/>
  <c r="D259" i="11"/>
  <c r="U258" i="11"/>
  <c r="T258" i="11"/>
  <c r="O258" i="11"/>
  <c r="N258" i="11"/>
  <c r="M258" i="11"/>
  <c r="K258" i="11"/>
  <c r="I258" i="11"/>
  <c r="G258" i="11"/>
  <c r="U257" i="11"/>
  <c r="T257" i="11"/>
  <c r="N257" i="11"/>
  <c r="O257" i="11" s="1"/>
  <c r="M257" i="11"/>
  <c r="K257" i="11"/>
  <c r="I257" i="11"/>
  <c r="G257" i="11"/>
  <c r="U256" i="11"/>
  <c r="T256" i="11"/>
  <c r="O256" i="11"/>
  <c r="N256" i="11"/>
  <c r="M256" i="11"/>
  <c r="K256" i="11"/>
  <c r="I256" i="11"/>
  <c r="G256" i="11"/>
  <c r="U255" i="11"/>
  <c r="T255" i="11"/>
  <c r="N255" i="11"/>
  <c r="O255" i="11" s="1"/>
  <c r="M255" i="11"/>
  <c r="K255" i="11"/>
  <c r="I255" i="11"/>
  <c r="G255" i="11"/>
  <c r="T254" i="11"/>
  <c r="S254" i="11"/>
  <c r="R254" i="11"/>
  <c r="Q254" i="11"/>
  <c r="P254" i="11"/>
  <c r="U254" i="11" s="1"/>
  <c r="L254" i="11"/>
  <c r="J254" i="11"/>
  <c r="H254" i="11"/>
  <c r="F254" i="11"/>
  <c r="N254" i="11" s="1"/>
  <c r="E254" i="11"/>
  <c r="K254" i="11" s="1"/>
  <c r="D254" i="11"/>
  <c r="U253" i="11"/>
  <c r="T253" i="11"/>
  <c r="N253" i="11"/>
  <c r="O253" i="11" s="1"/>
  <c r="M253" i="11"/>
  <c r="K253" i="11"/>
  <c r="I253" i="11"/>
  <c r="G253" i="11"/>
  <c r="U252" i="11"/>
  <c r="T252" i="11"/>
  <c r="N252" i="11"/>
  <c r="O252" i="11" s="1"/>
  <c r="M252" i="11"/>
  <c r="K252" i="11"/>
  <c r="I252" i="11"/>
  <c r="G252" i="11"/>
  <c r="U251" i="11"/>
  <c r="T251" i="11"/>
  <c r="O251" i="11"/>
  <c r="N251" i="11"/>
  <c r="M251" i="11"/>
  <c r="K251" i="11"/>
  <c r="I251" i="11"/>
  <c r="G251" i="11"/>
  <c r="U250" i="11"/>
  <c r="T250" i="11"/>
  <c r="O250" i="11"/>
  <c r="N250" i="11"/>
  <c r="M250" i="11"/>
  <c r="K250" i="11"/>
  <c r="I250" i="11"/>
  <c r="G250" i="11"/>
  <c r="U249" i="11"/>
  <c r="T249" i="11"/>
  <c r="O249" i="11"/>
  <c r="N249" i="11"/>
  <c r="M249" i="11"/>
  <c r="K249" i="11"/>
  <c r="I249" i="11"/>
  <c r="G249" i="11"/>
  <c r="U248" i="11"/>
  <c r="T248" i="11"/>
  <c r="N248" i="11"/>
  <c r="O248" i="11" s="1"/>
  <c r="M248" i="11"/>
  <c r="K248" i="11"/>
  <c r="I248" i="11"/>
  <c r="G248" i="11"/>
  <c r="S247" i="11"/>
  <c r="T247" i="11" s="1"/>
  <c r="R247" i="11"/>
  <c r="Q247" i="11"/>
  <c r="P247" i="11"/>
  <c r="U247" i="11" s="1"/>
  <c r="L247" i="11"/>
  <c r="J247" i="11"/>
  <c r="H247" i="11"/>
  <c r="F247" i="11"/>
  <c r="N247" i="11" s="1"/>
  <c r="O247" i="11" s="1"/>
  <c r="E247" i="11"/>
  <c r="D247" i="11"/>
  <c r="U246" i="11"/>
  <c r="T246" i="11"/>
  <c r="O246" i="11"/>
  <c r="N246" i="11"/>
  <c r="M246" i="11"/>
  <c r="K246" i="11"/>
  <c r="I246" i="11"/>
  <c r="G246" i="11"/>
  <c r="U245" i="11"/>
  <c r="T245" i="11"/>
  <c r="O245" i="11"/>
  <c r="N245" i="11"/>
  <c r="M245" i="11"/>
  <c r="K245" i="11"/>
  <c r="I245" i="11"/>
  <c r="G245" i="11"/>
  <c r="U244" i="11"/>
  <c r="T244" i="11"/>
  <c r="N244" i="11"/>
  <c r="O244" i="11" s="1"/>
  <c r="M244" i="11"/>
  <c r="K244" i="11"/>
  <c r="I244" i="11"/>
  <c r="G244" i="11"/>
  <c r="U243" i="11"/>
  <c r="T243" i="11"/>
  <c r="N243" i="11"/>
  <c r="O243" i="11" s="1"/>
  <c r="M243" i="11"/>
  <c r="K243" i="11"/>
  <c r="I243" i="11"/>
  <c r="G243" i="11"/>
  <c r="U242" i="11"/>
  <c r="T242" i="11"/>
  <c r="O242" i="11"/>
  <c r="N242" i="11"/>
  <c r="M242" i="11"/>
  <c r="K242" i="11"/>
  <c r="I242" i="11"/>
  <c r="G242" i="11"/>
  <c r="U241" i="11"/>
  <c r="T241" i="11"/>
  <c r="O241" i="11"/>
  <c r="N241" i="11"/>
  <c r="M241" i="11"/>
  <c r="K241" i="11"/>
  <c r="I241" i="11"/>
  <c r="G241" i="11"/>
  <c r="S240" i="11"/>
  <c r="R240" i="11"/>
  <c r="Q240" i="11"/>
  <c r="P240" i="11"/>
  <c r="L240" i="11"/>
  <c r="J240" i="11"/>
  <c r="H240" i="11"/>
  <c r="I240" i="11" s="1"/>
  <c r="F240" i="11"/>
  <c r="N240" i="11" s="1"/>
  <c r="E240" i="11"/>
  <c r="D240" i="11"/>
  <c r="U239" i="11"/>
  <c r="T239" i="11"/>
  <c r="O239" i="11"/>
  <c r="N239" i="11"/>
  <c r="M239" i="11"/>
  <c r="K239" i="11"/>
  <c r="I239" i="11"/>
  <c r="G239" i="11"/>
  <c r="U238" i="11"/>
  <c r="T238" i="11"/>
  <c r="O238" i="11"/>
  <c r="N238" i="11"/>
  <c r="M238" i="11"/>
  <c r="K238" i="11"/>
  <c r="I238" i="11"/>
  <c r="G238" i="11"/>
  <c r="U237" i="11"/>
  <c r="T237" i="11"/>
  <c r="O237" i="11"/>
  <c r="N237" i="11"/>
  <c r="M237" i="11"/>
  <c r="K237" i="11"/>
  <c r="I237" i="11"/>
  <c r="G237" i="11"/>
  <c r="U236" i="11"/>
  <c r="T236" i="11"/>
  <c r="O236" i="11"/>
  <c r="N236" i="11"/>
  <c r="M236" i="11"/>
  <c r="K236" i="11"/>
  <c r="I236" i="11"/>
  <c r="G236" i="11"/>
  <c r="U235" i="11"/>
  <c r="T235" i="11"/>
  <c r="O235" i="11"/>
  <c r="N235" i="11"/>
  <c r="M235" i="11"/>
  <c r="K235" i="11"/>
  <c r="I235" i="11"/>
  <c r="G235" i="11"/>
  <c r="U234" i="11"/>
  <c r="T234" i="11"/>
  <c r="O234" i="11"/>
  <c r="N234" i="11"/>
  <c r="M234" i="11"/>
  <c r="K234" i="11"/>
  <c r="I234" i="11"/>
  <c r="G234" i="11"/>
  <c r="S231" i="11"/>
  <c r="T231" i="11" s="1"/>
  <c r="R231" i="11"/>
  <c r="Q231" i="11"/>
  <c r="P231" i="11"/>
  <c r="U231" i="11" s="1"/>
  <c r="L231" i="11"/>
  <c r="J231" i="11"/>
  <c r="H231" i="11"/>
  <c r="F231" i="11"/>
  <c r="N231" i="11" s="1"/>
  <c r="E231" i="11"/>
  <c r="K231" i="11" s="1"/>
  <c r="D231" i="11"/>
  <c r="T230" i="11"/>
  <c r="S230" i="11"/>
  <c r="R230" i="11"/>
  <c r="Q230" i="11"/>
  <c r="P230" i="11"/>
  <c r="L230" i="11"/>
  <c r="J230" i="11"/>
  <c r="H230" i="11"/>
  <c r="N230" i="11" s="1"/>
  <c r="F230" i="11"/>
  <c r="E230" i="11"/>
  <c r="D230" i="11"/>
  <c r="U229" i="11"/>
  <c r="T229" i="11"/>
  <c r="N229" i="11"/>
  <c r="O229" i="11" s="1"/>
  <c r="M229" i="11"/>
  <c r="K229" i="11"/>
  <c r="I229" i="11"/>
  <c r="G229" i="11"/>
  <c r="U228" i="11"/>
  <c r="T228" i="11"/>
  <c r="N228" i="11"/>
  <c r="O228" i="11" s="1"/>
  <c r="M228" i="11"/>
  <c r="K228" i="11"/>
  <c r="I228" i="11"/>
  <c r="G228" i="11"/>
  <c r="U227" i="11"/>
  <c r="T227" i="11"/>
  <c r="N227" i="11"/>
  <c r="O227" i="11" s="1"/>
  <c r="M227" i="11"/>
  <c r="K227" i="11"/>
  <c r="I227" i="11"/>
  <c r="G227" i="11"/>
  <c r="U226" i="11"/>
  <c r="T226" i="11"/>
  <c r="N226" i="11"/>
  <c r="O226" i="11" s="1"/>
  <c r="M226" i="11"/>
  <c r="K226" i="11"/>
  <c r="I226" i="11"/>
  <c r="G226" i="11"/>
  <c r="U225" i="11"/>
  <c r="T225" i="11"/>
  <c r="N225" i="11"/>
  <c r="O225" i="11" s="1"/>
  <c r="M225" i="11"/>
  <c r="K225" i="11"/>
  <c r="I225" i="11"/>
  <c r="G225" i="11"/>
  <c r="T224" i="11"/>
  <c r="S224" i="11"/>
  <c r="R224" i="11"/>
  <c r="Q224" i="11"/>
  <c r="P224" i="11"/>
  <c r="L224" i="11"/>
  <c r="J224" i="11"/>
  <c r="H224" i="11"/>
  <c r="F224" i="11"/>
  <c r="G224" i="11" s="1"/>
  <c r="E224" i="11"/>
  <c r="M224" i="11" s="1"/>
  <c r="D224" i="11"/>
  <c r="U223" i="11"/>
  <c r="T223" i="11"/>
  <c r="N223" i="11"/>
  <c r="O223" i="11" s="1"/>
  <c r="M223" i="11"/>
  <c r="K223" i="11"/>
  <c r="I223" i="11"/>
  <c r="G223" i="11"/>
  <c r="U222" i="11"/>
  <c r="T222" i="11"/>
  <c r="O222" i="11"/>
  <c r="N222" i="11"/>
  <c r="M222" i="11"/>
  <c r="K222" i="11"/>
  <c r="I222" i="11"/>
  <c r="G222" i="11"/>
  <c r="U221" i="11"/>
  <c r="T221" i="11"/>
  <c r="O221" i="11"/>
  <c r="N221" i="11"/>
  <c r="M221" i="11"/>
  <c r="K221" i="11"/>
  <c r="I221" i="11"/>
  <c r="G221" i="11"/>
  <c r="U220" i="11"/>
  <c r="T220" i="11"/>
  <c r="O220" i="11"/>
  <c r="N220" i="11"/>
  <c r="M220" i="11"/>
  <c r="K220" i="11"/>
  <c r="I220" i="11"/>
  <c r="G220" i="11"/>
  <c r="U219" i="11"/>
  <c r="T219" i="11"/>
  <c r="N219" i="11"/>
  <c r="O219" i="11" s="1"/>
  <c r="M219" i="11"/>
  <c r="K219" i="11"/>
  <c r="I219" i="11"/>
  <c r="G219" i="11"/>
  <c r="U218" i="11"/>
  <c r="T218" i="11"/>
  <c r="N218" i="11"/>
  <c r="O218" i="11" s="1"/>
  <c r="M218" i="11"/>
  <c r="K218" i="11"/>
  <c r="I218" i="11"/>
  <c r="G218" i="11"/>
  <c r="U217" i="11"/>
  <c r="T217" i="11"/>
  <c r="N217" i="11"/>
  <c r="O217" i="11" s="1"/>
  <c r="M217" i="11"/>
  <c r="K217" i="11"/>
  <c r="I217" i="11"/>
  <c r="G217" i="11"/>
  <c r="S216" i="11"/>
  <c r="R216" i="11"/>
  <c r="Q216" i="11"/>
  <c r="T216" i="11" s="1"/>
  <c r="P216" i="11"/>
  <c r="L216" i="11"/>
  <c r="J216" i="11"/>
  <c r="H216" i="11"/>
  <c r="F216" i="11"/>
  <c r="E216" i="11"/>
  <c r="D216" i="11"/>
  <c r="U215" i="11"/>
  <c r="T215" i="11"/>
  <c r="O215" i="11"/>
  <c r="N215" i="11"/>
  <c r="M215" i="11"/>
  <c r="K215" i="11"/>
  <c r="I215" i="11"/>
  <c r="G215" i="11"/>
  <c r="U214" i="11"/>
  <c r="T214" i="11"/>
  <c r="N214" i="11"/>
  <c r="O214" i="11" s="1"/>
  <c r="M214" i="11"/>
  <c r="K214" i="11"/>
  <c r="I214" i="11"/>
  <c r="G214" i="11"/>
  <c r="U213" i="11"/>
  <c r="T213" i="11"/>
  <c r="O213" i="11"/>
  <c r="N213" i="11"/>
  <c r="M213" i="11"/>
  <c r="K213" i="11"/>
  <c r="I213" i="11"/>
  <c r="G213" i="11"/>
  <c r="U212" i="11"/>
  <c r="T212" i="11"/>
  <c r="O212" i="11"/>
  <c r="N212" i="11"/>
  <c r="M212" i="11"/>
  <c r="K212" i="11"/>
  <c r="I212" i="11"/>
  <c r="G212" i="11"/>
  <c r="U211" i="11"/>
  <c r="T211" i="11"/>
  <c r="O211" i="11"/>
  <c r="N211" i="11"/>
  <c r="M211" i="11"/>
  <c r="K211" i="11"/>
  <c r="I211" i="11"/>
  <c r="G211" i="11"/>
  <c r="U210" i="11"/>
  <c r="T210" i="11"/>
  <c r="O210" i="11"/>
  <c r="N210" i="11"/>
  <c r="M210" i="11"/>
  <c r="K210" i="11"/>
  <c r="I210" i="11"/>
  <c r="G210" i="11"/>
  <c r="U209" i="11"/>
  <c r="T209" i="11"/>
  <c r="O209" i="11"/>
  <c r="N209" i="11"/>
  <c r="M209" i="11"/>
  <c r="K209" i="11"/>
  <c r="I209" i="11"/>
  <c r="G209" i="11"/>
  <c r="U208" i="11"/>
  <c r="T208" i="11"/>
  <c r="O208" i="11"/>
  <c r="N208" i="11"/>
  <c r="M208" i="11"/>
  <c r="K208" i="11"/>
  <c r="I208" i="11"/>
  <c r="G208" i="11"/>
  <c r="T205" i="11"/>
  <c r="S205" i="11"/>
  <c r="R205" i="11"/>
  <c r="Q205" i="11"/>
  <c r="P205" i="11"/>
  <c r="L205" i="11"/>
  <c r="K205" i="11"/>
  <c r="J205" i="11"/>
  <c r="H205" i="11"/>
  <c r="F205" i="11"/>
  <c r="E205" i="11"/>
  <c r="D205" i="11"/>
  <c r="S204" i="11"/>
  <c r="R204" i="11"/>
  <c r="Q204" i="11"/>
  <c r="T204" i="11" s="1"/>
  <c r="P204" i="11"/>
  <c r="U204" i="11" s="1"/>
  <c r="L204" i="11"/>
  <c r="M204" i="11" s="1"/>
  <c r="J204" i="11"/>
  <c r="H204" i="11"/>
  <c r="F204" i="11"/>
  <c r="N204" i="11" s="1"/>
  <c r="E204" i="11"/>
  <c r="D204" i="11"/>
  <c r="U203" i="11"/>
  <c r="T203" i="11"/>
  <c r="O203" i="11"/>
  <c r="N203" i="11"/>
  <c r="M203" i="11"/>
  <c r="K203" i="11"/>
  <c r="I203" i="11"/>
  <c r="G203" i="11"/>
  <c r="U202" i="11"/>
  <c r="T202" i="11"/>
  <c r="O202" i="11"/>
  <c r="N202" i="11"/>
  <c r="M202" i="11"/>
  <c r="K202" i="11"/>
  <c r="I202" i="11"/>
  <c r="G202" i="11"/>
  <c r="U201" i="11"/>
  <c r="T201" i="11"/>
  <c r="N201" i="11"/>
  <c r="O201" i="11" s="1"/>
  <c r="M201" i="11"/>
  <c r="K201" i="11"/>
  <c r="I201" i="11"/>
  <c r="G201" i="11"/>
  <c r="U200" i="11"/>
  <c r="T200" i="11"/>
  <c r="N200" i="11"/>
  <c r="O200" i="11" s="1"/>
  <c r="M200" i="11"/>
  <c r="K200" i="11"/>
  <c r="I200" i="11"/>
  <c r="G200" i="11"/>
  <c r="U199" i="11"/>
  <c r="T199" i="11"/>
  <c r="O199" i="11"/>
  <c r="N199" i="11"/>
  <c r="M199" i="11"/>
  <c r="K199" i="11"/>
  <c r="I199" i="11"/>
  <c r="G199" i="11"/>
  <c r="S198" i="11"/>
  <c r="R198" i="11"/>
  <c r="Q198" i="11"/>
  <c r="T198" i="11" s="1"/>
  <c r="P198" i="11"/>
  <c r="U198" i="11" s="1"/>
  <c r="L198" i="11"/>
  <c r="J198" i="11"/>
  <c r="H198" i="11"/>
  <c r="G198" i="11"/>
  <c r="F198" i="11"/>
  <c r="N198" i="11" s="1"/>
  <c r="E198" i="11"/>
  <c r="M198" i="11" s="1"/>
  <c r="D198" i="11"/>
  <c r="I198" i="11" s="1"/>
  <c r="U197" i="11"/>
  <c r="T197" i="11"/>
  <c r="O197" i="11"/>
  <c r="N197" i="11"/>
  <c r="M197" i="11"/>
  <c r="K197" i="11"/>
  <c r="I197" i="11"/>
  <c r="G197" i="11"/>
  <c r="U196" i="11"/>
  <c r="T196" i="11"/>
  <c r="O196" i="11"/>
  <c r="N196" i="11"/>
  <c r="M196" i="11"/>
  <c r="K196" i="11"/>
  <c r="I196" i="11"/>
  <c r="G196" i="11"/>
  <c r="U195" i="11"/>
  <c r="T195" i="11"/>
  <c r="O195" i="11"/>
  <c r="N195" i="11"/>
  <c r="M195" i="11"/>
  <c r="K195" i="11"/>
  <c r="I195" i="11"/>
  <c r="G195" i="11"/>
  <c r="U194" i="11"/>
  <c r="T194" i="11"/>
  <c r="O194" i="11"/>
  <c r="N194" i="11"/>
  <c r="M194" i="11"/>
  <c r="K194" i="11"/>
  <c r="I194" i="11"/>
  <c r="G194" i="11"/>
  <c r="U193" i="11"/>
  <c r="T193" i="11"/>
  <c r="O193" i="11"/>
  <c r="N193" i="11"/>
  <c r="M193" i="11"/>
  <c r="K193" i="11"/>
  <c r="I193" i="11"/>
  <c r="G193" i="11"/>
  <c r="U192" i="11"/>
  <c r="T192" i="11"/>
  <c r="O192" i="11"/>
  <c r="N192" i="11"/>
  <c r="M192" i="11"/>
  <c r="K192" i="11"/>
  <c r="I192" i="11"/>
  <c r="G192" i="11"/>
  <c r="S191" i="11"/>
  <c r="R191" i="11"/>
  <c r="Q191" i="11"/>
  <c r="T191" i="11" s="1"/>
  <c r="P191" i="11"/>
  <c r="L191" i="11"/>
  <c r="J191" i="11"/>
  <c r="H191" i="11"/>
  <c r="F191" i="11"/>
  <c r="E191" i="11"/>
  <c r="D191" i="11"/>
  <c r="I191" i="11" s="1"/>
  <c r="U190" i="11"/>
  <c r="T190" i="11"/>
  <c r="N190" i="11"/>
  <c r="O190" i="11" s="1"/>
  <c r="M190" i="11"/>
  <c r="K190" i="11"/>
  <c r="I190" i="11"/>
  <c r="G190" i="11"/>
  <c r="U189" i="11"/>
  <c r="T189" i="11"/>
  <c r="N189" i="11"/>
  <c r="O189" i="11" s="1"/>
  <c r="M189" i="11"/>
  <c r="K189" i="11"/>
  <c r="I189" i="11"/>
  <c r="G189" i="11"/>
  <c r="U188" i="11"/>
  <c r="T188" i="11"/>
  <c r="N188" i="11"/>
  <c r="O188" i="11" s="1"/>
  <c r="M188" i="11"/>
  <c r="K188" i="11"/>
  <c r="I188" i="11"/>
  <c r="G188" i="11"/>
  <c r="U187" i="11"/>
  <c r="T187" i="11"/>
  <c r="O187" i="11"/>
  <c r="N187" i="11"/>
  <c r="M187" i="11"/>
  <c r="K187" i="11"/>
  <c r="I187" i="11"/>
  <c r="G187" i="11"/>
  <c r="U186" i="11"/>
  <c r="T186" i="11"/>
  <c r="O186" i="11"/>
  <c r="N186" i="11"/>
  <c r="M186" i="11"/>
  <c r="K186" i="11"/>
  <c r="I186" i="11"/>
  <c r="G186" i="11"/>
  <c r="S185" i="11"/>
  <c r="R185" i="11"/>
  <c r="Q185" i="11"/>
  <c r="P185" i="11"/>
  <c r="L185" i="11"/>
  <c r="J185" i="11"/>
  <c r="K185" i="11" s="1"/>
  <c r="H185" i="11"/>
  <c r="F185" i="11"/>
  <c r="N185" i="11" s="1"/>
  <c r="E185" i="11"/>
  <c r="D185" i="11"/>
  <c r="U184" i="11"/>
  <c r="T184" i="11"/>
  <c r="N184" i="11"/>
  <c r="O184" i="11" s="1"/>
  <c r="M184" i="11"/>
  <c r="K184" i="11"/>
  <c r="I184" i="11"/>
  <c r="G184" i="11"/>
  <c r="U183" i="11"/>
  <c r="T183" i="11"/>
  <c r="N183" i="11"/>
  <c r="O183" i="11" s="1"/>
  <c r="M183" i="11"/>
  <c r="K183" i="11"/>
  <c r="I183" i="11"/>
  <c r="G183" i="11"/>
  <c r="U182" i="11"/>
  <c r="T182" i="11"/>
  <c r="O182" i="11"/>
  <c r="N182" i="11"/>
  <c r="M182" i="11"/>
  <c r="K182" i="11"/>
  <c r="I182" i="11"/>
  <c r="G182" i="11"/>
  <c r="U181" i="11"/>
  <c r="T181" i="11"/>
  <c r="O181" i="11"/>
  <c r="N181" i="11"/>
  <c r="M181" i="11"/>
  <c r="K181" i="11"/>
  <c r="I181" i="11"/>
  <c r="G181" i="11"/>
  <c r="U180" i="11"/>
  <c r="T180" i="11"/>
  <c r="O180" i="11"/>
  <c r="N180" i="11"/>
  <c r="M180" i="11"/>
  <c r="K180" i="11"/>
  <c r="I180" i="11"/>
  <c r="G180" i="11"/>
  <c r="S179" i="11"/>
  <c r="R179" i="11"/>
  <c r="Q179" i="11"/>
  <c r="T179" i="11" s="1"/>
  <c r="P179" i="11"/>
  <c r="U179" i="11" s="1"/>
  <c r="L179" i="11"/>
  <c r="K179" i="11"/>
  <c r="J179" i="11"/>
  <c r="H179" i="11"/>
  <c r="F179" i="11"/>
  <c r="N179" i="11" s="1"/>
  <c r="E179" i="11"/>
  <c r="M179" i="11" s="1"/>
  <c r="D179" i="11"/>
  <c r="U178" i="11"/>
  <c r="T178" i="11"/>
  <c r="O178" i="11"/>
  <c r="N178" i="11"/>
  <c r="M178" i="11"/>
  <c r="K178" i="11"/>
  <c r="I178" i="11"/>
  <c r="G178" i="11"/>
  <c r="U177" i="11"/>
  <c r="T177" i="11"/>
  <c r="O177" i="11"/>
  <c r="N177" i="11"/>
  <c r="M177" i="11"/>
  <c r="K177" i="11"/>
  <c r="I177" i="11"/>
  <c r="G177" i="11"/>
  <c r="U176" i="11"/>
  <c r="T176" i="11"/>
  <c r="O176" i="11"/>
  <c r="N176" i="11"/>
  <c r="M176" i="11"/>
  <c r="K176" i="11"/>
  <c r="I176" i="11"/>
  <c r="G176" i="11"/>
  <c r="U175" i="11"/>
  <c r="T175" i="11"/>
  <c r="O175" i="11"/>
  <c r="N175" i="11"/>
  <c r="M175" i="11"/>
  <c r="K175" i="11"/>
  <c r="I175" i="11"/>
  <c r="G175" i="11"/>
  <c r="U174" i="11"/>
  <c r="T174" i="11"/>
  <c r="O174" i="11"/>
  <c r="N174" i="11"/>
  <c r="M174" i="11"/>
  <c r="K174" i="11"/>
  <c r="I174" i="11"/>
  <c r="G174" i="11"/>
  <c r="U173" i="11"/>
  <c r="T173" i="11"/>
  <c r="O173" i="11"/>
  <c r="N173" i="11"/>
  <c r="M173" i="11"/>
  <c r="K173" i="11"/>
  <c r="I173" i="11"/>
  <c r="G173" i="11"/>
  <c r="S170" i="11"/>
  <c r="R170" i="11"/>
  <c r="Q170" i="11"/>
  <c r="T170" i="11" s="1"/>
  <c r="P170" i="11"/>
  <c r="L170" i="11"/>
  <c r="J170" i="11"/>
  <c r="H170" i="11"/>
  <c r="U170" i="11" s="1"/>
  <c r="F170" i="11"/>
  <c r="E170" i="11"/>
  <c r="M170" i="11" s="1"/>
  <c r="D170" i="11"/>
  <c r="G170" i="11" s="1"/>
  <c r="S169" i="11"/>
  <c r="R169" i="11"/>
  <c r="Q169" i="11"/>
  <c r="T169" i="11" s="1"/>
  <c r="P169" i="11"/>
  <c r="U169" i="11" s="1"/>
  <c r="L169" i="11"/>
  <c r="J169" i="11"/>
  <c r="H169" i="11"/>
  <c r="N169" i="11" s="1"/>
  <c r="F169" i="11"/>
  <c r="E169" i="11"/>
  <c r="M169" i="11" s="1"/>
  <c r="D169" i="11"/>
  <c r="U168" i="11"/>
  <c r="T168" i="11"/>
  <c r="O168" i="11"/>
  <c r="N168" i="11"/>
  <c r="M168" i="11"/>
  <c r="K168" i="11"/>
  <c r="I168" i="11"/>
  <c r="G168" i="11"/>
  <c r="U167" i="11"/>
  <c r="T167" i="11"/>
  <c r="O167" i="11"/>
  <c r="N167" i="11"/>
  <c r="M167" i="11"/>
  <c r="K167" i="11"/>
  <c r="I167" i="11"/>
  <c r="G167" i="11"/>
  <c r="U166" i="11"/>
  <c r="T166" i="11"/>
  <c r="O166" i="11"/>
  <c r="N166" i="11"/>
  <c r="M166" i="11"/>
  <c r="K166" i="11"/>
  <c r="I166" i="11"/>
  <c r="G166" i="11"/>
  <c r="U165" i="11"/>
  <c r="T165" i="11"/>
  <c r="O165" i="11"/>
  <c r="N165" i="11"/>
  <c r="M165" i="11"/>
  <c r="K165" i="11"/>
  <c r="I165" i="11"/>
  <c r="G165" i="11"/>
  <c r="U164" i="11"/>
  <c r="T164" i="11"/>
  <c r="O164" i="11"/>
  <c r="N164" i="11"/>
  <c r="M164" i="11"/>
  <c r="K164" i="11"/>
  <c r="I164" i="11"/>
  <c r="G164" i="11"/>
  <c r="S163" i="11"/>
  <c r="R163" i="11"/>
  <c r="Q163" i="11"/>
  <c r="T163" i="11" s="1"/>
  <c r="P163" i="11"/>
  <c r="L163" i="11"/>
  <c r="J163" i="11"/>
  <c r="H163" i="11"/>
  <c r="I163" i="11" s="1"/>
  <c r="F163" i="11"/>
  <c r="N163" i="11" s="1"/>
  <c r="E163" i="11"/>
  <c r="D163" i="11"/>
  <c r="U162" i="11"/>
  <c r="T162" i="11"/>
  <c r="O162" i="11"/>
  <c r="N162" i="11"/>
  <c r="M162" i="11"/>
  <c r="K162" i="11"/>
  <c r="I162" i="11"/>
  <c r="G162" i="11"/>
  <c r="U161" i="11"/>
  <c r="T161" i="11"/>
  <c r="O161" i="11"/>
  <c r="N161" i="11"/>
  <c r="M161" i="11"/>
  <c r="K161" i="11"/>
  <c r="I161" i="11"/>
  <c r="G161" i="11"/>
  <c r="U160" i="11"/>
  <c r="T160" i="11"/>
  <c r="O160" i="11"/>
  <c r="N160" i="11"/>
  <c r="M160" i="11"/>
  <c r="K160" i="11"/>
  <c r="I160" i="11"/>
  <c r="G160" i="11"/>
  <c r="U159" i="11"/>
  <c r="T159" i="11"/>
  <c r="N159" i="11"/>
  <c r="O159" i="11" s="1"/>
  <c r="M159" i="11"/>
  <c r="K159" i="11"/>
  <c r="I159" i="11"/>
  <c r="G159" i="11"/>
  <c r="U158" i="11"/>
  <c r="T158" i="11"/>
  <c r="N158" i="11"/>
  <c r="O158" i="11" s="1"/>
  <c r="M158" i="11"/>
  <c r="K158" i="11"/>
  <c r="I158" i="11"/>
  <c r="G158" i="11"/>
  <c r="S157" i="11"/>
  <c r="R157" i="11"/>
  <c r="Q157" i="11"/>
  <c r="P157" i="11"/>
  <c r="U157" i="11" s="1"/>
  <c r="M157" i="11"/>
  <c r="L157" i="11"/>
  <c r="J157" i="11"/>
  <c r="K157" i="11" s="1"/>
  <c r="I157" i="11"/>
  <c r="H157" i="11"/>
  <c r="F157" i="11"/>
  <c r="N157" i="11" s="1"/>
  <c r="E157" i="11"/>
  <c r="D157" i="11"/>
  <c r="U156" i="11"/>
  <c r="T156" i="11"/>
  <c r="N156" i="11"/>
  <c r="O156" i="11" s="1"/>
  <c r="M156" i="11"/>
  <c r="K156" i="11"/>
  <c r="I156" i="11"/>
  <c r="G156" i="11"/>
  <c r="U155" i="11"/>
  <c r="T155" i="11"/>
  <c r="O155" i="11"/>
  <c r="N155" i="11"/>
  <c r="M155" i="11"/>
  <c r="K155" i="11"/>
  <c r="I155" i="11"/>
  <c r="G155" i="11"/>
  <c r="U154" i="11"/>
  <c r="T154" i="11"/>
  <c r="O154" i="11"/>
  <c r="N154" i="11"/>
  <c r="M154" i="11"/>
  <c r="K154" i="11"/>
  <c r="I154" i="11"/>
  <c r="G154" i="11"/>
  <c r="U153" i="11"/>
  <c r="T153" i="11"/>
  <c r="O153" i="11"/>
  <c r="N153" i="11"/>
  <c r="M153" i="11"/>
  <c r="K153" i="11"/>
  <c r="I153" i="11"/>
  <c r="G153" i="11"/>
  <c r="U152" i="11"/>
  <c r="T152" i="11"/>
  <c r="N152" i="11"/>
  <c r="O152" i="11" s="1"/>
  <c r="M152" i="11"/>
  <c r="K152" i="11"/>
  <c r="I152" i="11"/>
  <c r="G152" i="11"/>
  <c r="U151" i="11"/>
  <c r="T151" i="11"/>
  <c r="N151" i="11"/>
  <c r="O151" i="11" s="1"/>
  <c r="M151" i="11"/>
  <c r="K151" i="11"/>
  <c r="I151" i="11"/>
  <c r="G151" i="11"/>
  <c r="S150" i="11"/>
  <c r="R150" i="11"/>
  <c r="Q150" i="11"/>
  <c r="P150" i="11"/>
  <c r="U150" i="11" s="1"/>
  <c r="L150" i="11"/>
  <c r="J150" i="11"/>
  <c r="K150" i="11" s="1"/>
  <c r="H150" i="11"/>
  <c r="F150" i="11"/>
  <c r="N150" i="11" s="1"/>
  <c r="O150" i="11" s="1"/>
  <c r="E150" i="11"/>
  <c r="D150" i="11"/>
  <c r="G150" i="11" s="1"/>
  <c r="U149" i="11"/>
  <c r="T149" i="11"/>
  <c r="N149" i="11"/>
  <c r="O149" i="11" s="1"/>
  <c r="M149" i="11"/>
  <c r="K149" i="11"/>
  <c r="I149" i="11"/>
  <c r="G149" i="11"/>
  <c r="U148" i="11"/>
  <c r="T148" i="11"/>
  <c r="O148" i="11"/>
  <c r="N148" i="11"/>
  <c r="M148" i="11"/>
  <c r="K148" i="11"/>
  <c r="I148" i="11"/>
  <c r="G148" i="11"/>
  <c r="U147" i="11"/>
  <c r="T147" i="11"/>
  <c r="O147" i="11"/>
  <c r="N147" i="11"/>
  <c r="M147" i="11"/>
  <c r="K147" i="11"/>
  <c r="I147" i="11"/>
  <c r="G147" i="11"/>
  <c r="U146" i="11"/>
  <c r="T146" i="11"/>
  <c r="O146" i="11"/>
  <c r="N146" i="11"/>
  <c r="M146" i="11"/>
  <c r="K146" i="11"/>
  <c r="I146" i="11"/>
  <c r="G146" i="11"/>
  <c r="U145" i="11"/>
  <c r="T145" i="11"/>
  <c r="O145" i="11"/>
  <c r="N145" i="11"/>
  <c r="M145" i="11"/>
  <c r="K145" i="11"/>
  <c r="I145" i="11"/>
  <c r="G145" i="11"/>
  <c r="S144" i="11"/>
  <c r="R144" i="11"/>
  <c r="Q144" i="11"/>
  <c r="T144" i="11" s="1"/>
  <c r="P144" i="11"/>
  <c r="U144" i="11" s="1"/>
  <c r="L144" i="11"/>
  <c r="J144" i="11"/>
  <c r="I144" i="11"/>
  <c r="H144" i="11"/>
  <c r="G144" i="11"/>
  <c r="F144" i="11"/>
  <c r="N144" i="11" s="1"/>
  <c r="E144" i="11"/>
  <c r="D144" i="11"/>
  <c r="U143" i="11"/>
  <c r="T143" i="11"/>
  <c r="O143" i="11"/>
  <c r="N143" i="11"/>
  <c r="M143" i="11"/>
  <c r="K143" i="11"/>
  <c r="I143" i="11"/>
  <c r="G143" i="11"/>
  <c r="U142" i="11"/>
  <c r="T142" i="11"/>
  <c r="O142" i="11"/>
  <c r="N142" i="11"/>
  <c r="M142" i="11"/>
  <c r="K142" i="11"/>
  <c r="I142" i="11"/>
  <c r="G142" i="11"/>
  <c r="U141" i="11"/>
  <c r="T141" i="11"/>
  <c r="O141" i="11"/>
  <c r="N141" i="11"/>
  <c r="M141" i="11"/>
  <c r="K141" i="11"/>
  <c r="I141" i="11"/>
  <c r="G141" i="11"/>
  <c r="U140" i="11"/>
  <c r="T140" i="11"/>
  <c r="O140" i="11"/>
  <c r="N140" i="11"/>
  <c r="M140" i="11"/>
  <c r="K140" i="11"/>
  <c r="I140" i="11"/>
  <c r="G140" i="11"/>
  <c r="U139" i="11"/>
  <c r="T139" i="11"/>
  <c r="O139" i="11"/>
  <c r="N139" i="11"/>
  <c r="M139" i="11"/>
  <c r="K139" i="11"/>
  <c r="I139" i="11"/>
  <c r="G139" i="11"/>
  <c r="U138" i="11"/>
  <c r="T138" i="11"/>
  <c r="O138" i="11"/>
  <c r="N138" i="11"/>
  <c r="M138" i="11"/>
  <c r="K138" i="11"/>
  <c r="I138" i="11"/>
  <c r="G138" i="11"/>
  <c r="S137" i="11"/>
  <c r="R137" i="11"/>
  <c r="Q137" i="11"/>
  <c r="P137" i="11"/>
  <c r="N137" i="11"/>
  <c r="L137" i="11"/>
  <c r="J137" i="11"/>
  <c r="K137" i="11" s="1"/>
  <c r="H137" i="11"/>
  <c r="F137" i="11"/>
  <c r="E137" i="11"/>
  <c r="D137" i="11"/>
  <c r="U136" i="11"/>
  <c r="T136" i="11"/>
  <c r="O136" i="11"/>
  <c r="N136" i="11"/>
  <c r="M136" i="11"/>
  <c r="K136" i="11"/>
  <c r="I136" i="11"/>
  <c r="G136" i="11"/>
  <c r="U135" i="11"/>
  <c r="T135" i="11"/>
  <c r="O135" i="11"/>
  <c r="N135" i="11"/>
  <c r="M135" i="11"/>
  <c r="K135" i="11"/>
  <c r="I135" i="11"/>
  <c r="G135" i="11"/>
  <c r="U134" i="11"/>
  <c r="T134" i="11"/>
  <c r="O134" i="11"/>
  <c r="N134" i="11"/>
  <c r="M134" i="11"/>
  <c r="K134" i="11"/>
  <c r="I134" i="11"/>
  <c r="G134" i="11"/>
  <c r="U133" i="11"/>
  <c r="T133" i="11"/>
  <c r="O133" i="11"/>
  <c r="N133" i="11"/>
  <c r="M133" i="11"/>
  <c r="K133" i="11"/>
  <c r="I133" i="11"/>
  <c r="G133" i="11"/>
  <c r="U132" i="11"/>
  <c r="S132" i="11"/>
  <c r="R132" i="11"/>
  <c r="Q132" i="11"/>
  <c r="P132" i="11"/>
  <c r="N132" i="11"/>
  <c r="L132" i="11"/>
  <c r="J132" i="11"/>
  <c r="K132" i="11" s="1"/>
  <c r="I132" i="11"/>
  <c r="H132" i="11"/>
  <c r="F132" i="11"/>
  <c r="E132" i="11"/>
  <c r="M132" i="11" s="1"/>
  <c r="D132" i="11"/>
  <c r="U131" i="11"/>
  <c r="T131" i="11"/>
  <c r="O131" i="11"/>
  <c r="N131" i="11"/>
  <c r="M131" i="11"/>
  <c r="K131" i="11"/>
  <c r="I131" i="11"/>
  <c r="G131" i="11"/>
  <c r="U130" i="11"/>
  <c r="T130" i="11"/>
  <c r="O130" i="11"/>
  <c r="N130" i="11"/>
  <c r="M130" i="11"/>
  <c r="K130" i="11"/>
  <c r="I130" i="11"/>
  <c r="G130" i="11"/>
  <c r="U129" i="11"/>
  <c r="T129" i="11"/>
  <c r="O129" i="11"/>
  <c r="N129" i="11"/>
  <c r="M129" i="11"/>
  <c r="K129" i="11"/>
  <c r="I129" i="11"/>
  <c r="G129" i="11"/>
  <c r="U128" i="11"/>
  <c r="T128" i="11"/>
  <c r="O128" i="11"/>
  <c r="N128" i="11"/>
  <c r="M128" i="11"/>
  <c r="K128" i="11"/>
  <c r="I128" i="11"/>
  <c r="G128" i="11"/>
  <c r="U127" i="11"/>
  <c r="T127" i="11"/>
  <c r="O127" i="11"/>
  <c r="N127" i="11"/>
  <c r="M127" i="11"/>
  <c r="K127" i="11"/>
  <c r="I127" i="11"/>
  <c r="G127" i="11"/>
  <c r="U126" i="11"/>
  <c r="S126" i="11"/>
  <c r="R126" i="11"/>
  <c r="Q126" i="11"/>
  <c r="T126" i="11" s="1"/>
  <c r="P126" i="11"/>
  <c r="M126" i="11"/>
  <c r="L126" i="11"/>
  <c r="J126" i="11"/>
  <c r="H126" i="11"/>
  <c r="F126" i="11"/>
  <c r="E126" i="11"/>
  <c r="K126" i="11" s="1"/>
  <c r="D126" i="11"/>
  <c r="I126" i="11" s="1"/>
  <c r="U125" i="11"/>
  <c r="T125" i="11"/>
  <c r="O125" i="11"/>
  <c r="N125" i="11"/>
  <c r="M125" i="11"/>
  <c r="K125" i="11"/>
  <c r="I125" i="11"/>
  <c r="G125" i="11"/>
  <c r="U124" i="11"/>
  <c r="T124" i="11"/>
  <c r="O124" i="11"/>
  <c r="N124" i="11"/>
  <c r="M124" i="11"/>
  <c r="K124" i="11"/>
  <c r="I124" i="11"/>
  <c r="G124" i="11"/>
  <c r="U123" i="11"/>
  <c r="T123" i="11"/>
  <c r="O123" i="11"/>
  <c r="N123" i="11"/>
  <c r="M123" i="11"/>
  <c r="K123" i="11"/>
  <c r="I123" i="11"/>
  <c r="G123" i="11"/>
  <c r="U122" i="11"/>
  <c r="T122" i="11"/>
  <c r="O122" i="11"/>
  <c r="N122" i="11"/>
  <c r="M122" i="11"/>
  <c r="K122" i="11"/>
  <c r="I122" i="11"/>
  <c r="G122" i="11"/>
  <c r="S121" i="11"/>
  <c r="R121" i="11"/>
  <c r="Q121" i="11"/>
  <c r="T121" i="11" s="1"/>
  <c r="P121" i="11"/>
  <c r="L121" i="11"/>
  <c r="J121" i="11"/>
  <c r="H121" i="11"/>
  <c r="N121" i="11" s="1"/>
  <c r="F121" i="11"/>
  <c r="E121" i="11"/>
  <c r="K121" i="11" s="1"/>
  <c r="D121" i="11"/>
  <c r="I121" i="11" s="1"/>
  <c r="U120" i="11"/>
  <c r="T120" i="11"/>
  <c r="N120" i="11"/>
  <c r="O120" i="11" s="1"/>
  <c r="M120" i="11"/>
  <c r="K120" i="11"/>
  <c r="I120" i="11"/>
  <c r="G120" i="11"/>
  <c r="U119" i="11"/>
  <c r="T119" i="11"/>
  <c r="O119" i="11"/>
  <c r="N119" i="11"/>
  <c r="M119" i="11"/>
  <c r="K119" i="11"/>
  <c r="I119" i="11"/>
  <c r="G119" i="11"/>
  <c r="U118" i="11"/>
  <c r="T118" i="11"/>
  <c r="O118" i="11"/>
  <c r="N118" i="11"/>
  <c r="M118" i="11"/>
  <c r="K118" i="11"/>
  <c r="I118" i="11"/>
  <c r="G118" i="11"/>
  <c r="U117" i="11"/>
  <c r="T117" i="11"/>
  <c r="N117" i="11"/>
  <c r="O117" i="11" s="1"/>
  <c r="M117" i="11"/>
  <c r="K117" i="11"/>
  <c r="I117" i="11"/>
  <c r="G117" i="11"/>
  <c r="U116" i="11"/>
  <c r="T116" i="11"/>
  <c r="O116" i="11"/>
  <c r="N116" i="11"/>
  <c r="M116" i="11"/>
  <c r="K116" i="11"/>
  <c r="I116" i="11"/>
  <c r="G116" i="11"/>
  <c r="U115" i="11"/>
  <c r="T115" i="11"/>
  <c r="O115" i="11"/>
  <c r="N115" i="11"/>
  <c r="M115" i="11"/>
  <c r="K115" i="11"/>
  <c r="I115" i="11"/>
  <c r="G115" i="11"/>
  <c r="U114" i="11"/>
  <c r="T114" i="11"/>
  <c r="O114" i="11"/>
  <c r="N114" i="11"/>
  <c r="M114" i="11"/>
  <c r="K114" i="11"/>
  <c r="I114" i="11"/>
  <c r="G114" i="11"/>
  <c r="U113" i="11"/>
  <c r="T113" i="11"/>
  <c r="O113" i="11"/>
  <c r="N113" i="11"/>
  <c r="M113" i="11"/>
  <c r="K113" i="11"/>
  <c r="I113" i="11"/>
  <c r="G113" i="11"/>
  <c r="S112" i="11"/>
  <c r="R112" i="11"/>
  <c r="Q112" i="11"/>
  <c r="T112" i="11" s="1"/>
  <c r="P112" i="11"/>
  <c r="U112" i="11" s="1"/>
  <c r="L112" i="11"/>
  <c r="K112" i="11"/>
  <c r="J112" i="11"/>
  <c r="H112" i="11"/>
  <c r="F112" i="11"/>
  <c r="N112" i="11" s="1"/>
  <c r="E112" i="11"/>
  <c r="D112" i="11"/>
  <c r="I112" i="11" s="1"/>
  <c r="U111" i="11"/>
  <c r="T111" i="11"/>
  <c r="O111" i="11"/>
  <c r="N111" i="11"/>
  <c r="M111" i="11"/>
  <c r="K111" i="11"/>
  <c r="I111" i="11"/>
  <c r="G111" i="11"/>
  <c r="U110" i="11"/>
  <c r="T110" i="11"/>
  <c r="O110" i="11"/>
  <c r="N110" i="11"/>
  <c r="M110" i="11"/>
  <c r="K110" i="11"/>
  <c r="I110" i="11"/>
  <c r="G110" i="11"/>
  <c r="U109" i="11"/>
  <c r="T109" i="11"/>
  <c r="O109" i="11"/>
  <c r="N109" i="11"/>
  <c r="M109" i="11"/>
  <c r="K109" i="11"/>
  <c r="I109" i="11"/>
  <c r="G109" i="11"/>
  <c r="U108" i="11"/>
  <c r="T108" i="11"/>
  <c r="O108" i="11"/>
  <c r="N108" i="11"/>
  <c r="M108" i="11"/>
  <c r="K108" i="11"/>
  <c r="I108" i="11"/>
  <c r="G108" i="11"/>
  <c r="U107" i="11"/>
  <c r="T107" i="11"/>
  <c r="O107" i="11"/>
  <c r="N107" i="11"/>
  <c r="M107" i="11"/>
  <c r="K107" i="11"/>
  <c r="I107" i="11"/>
  <c r="G107" i="11"/>
  <c r="S106" i="11"/>
  <c r="R106" i="11"/>
  <c r="Q106" i="11"/>
  <c r="P106" i="11"/>
  <c r="U106" i="11" s="1"/>
  <c r="L106" i="11"/>
  <c r="J106" i="11"/>
  <c r="H106" i="11"/>
  <c r="N106" i="11" s="1"/>
  <c r="F106" i="11"/>
  <c r="E106" i="11"/>
  <c r="K106" i="11" s="1"/>
  <c r="D106" i="11"/>
  <c r="I106" i="11" s="1"/>
  <c r="U105" i="11"/>
  <c r="T105" i="11"/>
  <c r="N105" i="11"/>
  <c r="O105" i="11" s="1"/>
  <c r="M105" i="11"/>
  <c r="K105" i="11"/>
  <c r="I105" i="11"/>
  <c r="G105" i="11"/>
  <c r="S102" i="11"/>
  <c r="R102" i="11"/>
  <c r="Q102" i="11"/>
  <c r="T102" i="11" s="1"/>
  <c r="P102" i="11"/>
  <c r="N102" i="11"/>
  <c r="M102" i="11"/>
  <c r="L102" i="11"/>
  <c r="J102" i="11"/>
  <c r="H102" i="11"/>
  <c r="U102" i="11" s="1"/>
  <c r="F102" i="11"/>
  <c r="E102" i="11"/>
  <c r="K102" i="11" s="1"/>
  <c r="D102" i="11"/>
  <c r="S101" i="11"/>
  <c r="R101" i="11"/>
  <c r="Q101" i="11"/>
  <c r="P101" i="11"/>
  <c r="L101" i="11"/>
  <c r="J101" i="11"/>
  <c r="H101" i="11"/>
  <c r="F101" i="11"/>
  <c r="E101" i="11"/>
  <c r="D101" i="11"/>
  <c r="I101" i="11" s="1"/>
  <c r="U100" i="11"/>
  <c r="T100" i="11"/>
  <c r="O100" i="11"/>
  <c r="N100" i="11"/>
  <c r="M100" i="11"/>
  <c r="K100" i="11"/>
  <c r="I100" i="11"/>
  <c r="G100" i="11"/>
  <c r="U99" i="11"/>
  <c r="T99" i="11"/>
  <c r="O99" i="11"/>
  <c r="N99" i="11"/>
  <c r="M99" i="11"/>
  <c r="K99" i="11"/>
  <c r="I99" i="11"/>
  <c r="G99" i="11"/>
  <c r="U98" i="11"/>
  <c r="T98" i="11"/>
  <c r="O98" i="11"/>
  <c r="N98" i="11"/>
  <c r="M98" i="11"/>
  <c r="K98" i="11"/>
  <c r="I98" i="11"/>
  <c r="G98" i="11"/>
  <c r="U97" i="11"/>
  <c r="T97" i="11"/>
  <c r="O97" i="11"/>
  <c r="N97" i="11"/>
  <c r="M97" i="11"/>
  <c r="K97" i="11"/>
  <c r="I97" i="11"/>
  <c r="G97" i="11"/>
  <c r="S96" i="11"/>
  <c r="R96" i="11"/>
  <c r="Q96" i="11"/>
  <c r="T96" i="11" s="1"/>
  <c r="P96" i="11"/>
  <c r="N96" i="11"/>
  <c r="L96" i="11"/>
  <c r="J96" i="11"/>
  <c r="K96" i="11" s="1"/>
  <c r="H96" i="11"/>
  <c r="F96" i="11"/>
  <c r="E96" i="11"/>
  <c r="D96" i="11"/>
  <c r="I96" i="11" s="1"/>
  <c r="U95" i="11"/>
  <c r="T95" i="11"/>
  <c r="O95" i="11"/>
  <c r="N95" i="11"/>
  <c r="M95" i="11"/>
  <c r="K95" i="11"/>
  <c r="I95" i="11"/>
  <c r="G95" i="11"/>
  <c r="U94" i="11"/>
  <c r="T94" i="11"/>
  <c r="O94" i="11"/>
  <c r="N94" i="11"/>
  <c r="M94" i="11"/>
  <c r="K94" i="11"/>
  <c r="I94" i="11"/>
  <c r="G94" i="11"/>
  <c r="U93" i="11"/>
  <c r="T93" i="11"/>
  <c r="O93" i="11"/>
  <c r="N93" i="11"/>
  <c r="M93" i="11"/>
  <c r="K93" i="11"/>
  <c r="I93" i="11"/>
  <c r="G93" i="11"/>
  <c r="U92" i="11"/>
  <c r="T92" i="11"/>
  <c r="O92" i="11"/>
  <c r="N92" i="11"/>
  <c r="M92" i="11"/>
  <c r="K92" i="11"/>
  <c r="I92" i="11"/>
  <c r="G92" i="11"/>
  <c r="S91" i="11"/>
  <c r="R91" i="11"/>
  <c r="Q91" i="11"/>
  <c r="P91" i="11"/>
  <c r="L91" i="11"/>
  <c r="J91" i="11"/>
  <c r="H91" i="11"/>
  <c r="F91" i="11"/>
  <c r="N91" i="11" s="1"/>
  <c r="E91" i="11"/>
  <c r="D91" i="11"/>
  <c r="U90" i="11"/>
  <c r="T90" i="11"/>
  <c r="O90" i="11"/>
  <c r="N90" i="11"/>
  <c r="M90" i="11"/>
  <c r="K90" i="11"/>
  <c r="I90" i="11"/>
  <c r="G90" i="11"/>
  <c r="U89" i="11"/>
  <c r="T89" i="11"/>
  <c r="O89" i="11"/>
  <c r="N89" i="11"/>
  <c r="M89" i="11"/>
  <c r="K89" i="11"/>
  <c r="I89" i="11"/>
  <c r="G89" i="11"/>
  <c r="U88" i="11"/>
  <c r="T88" i="11"/>
  <c r="O88" i="11"/>
  <c r="N88" i="11"/>
  <c r="M88" i="11"/>
  <c r="K88" i="11"/>
  <c r="I88" i="11"/>
  <c r="G88" i="11"/>
  <c r="S85" i="11"/>
  <c r="R85" i="11"/>
  <c r="Q85" i="11"/>
  <c r="P85" i="11"/>
  <c r="L85" i="11"/>
  <c r="K85" i="11"/>
  <c r="J85" i="11"/>
  <c r="H85" i="11"/>
  <c r="F85" i="11"/>
  <c r="E85" i="11"/>
  <c r="D85" i="11"/>
  <c r="S84" i="11"/>
  <c r="R84" i="11"/>
  <c r="Q84" i="11"/>
  <c r="T84" i="11" s="1"/>
  <c r="P84" i="11"/>
  <c r="L84" i="11"/>
  <c r="J84" i="11"/>
  <c r="H84" i="11"/>
  <c r="F84" i="11"/>
  <c r="E84" i="11"/>
  <c r="M84" i="11" s="1"/>
  <c r="D84" i="11"/>
  <c r="G84" i="11" s="1"/>
  <c r="U83" i="11"/>
  <c r="T83" i="11"/>
  <c r="N83" i="11"/>
  <c r="O83" i="11" s="1"/>
  <c r="M83" i="11"/>
  <c r="K83" i="11"/>
  <c r="I83" i="11"/>
  <c r="G83" i="11"/>
  <c r="U82" i="11"/>
  <c r="T82" i="11"/>
  <c r="N82" i="11"/>
  <c r="O82" i="11" s="1"/>
  <c r="M82" i="11"/>
  <c r="K82" i="11"/>
  <c r="I82" i="11"/>
  <c r="G82" i="11"/>
  <c r="U81" i="11"/>
  <c r="T81" i="11"/>
  <c r="O81" i="11"/>
  <c r="N81" i="11"/>
  <c r="M81" i="11"/>
  <c r="K81" i="11"/>
  <c r="I81" i="11"/>
  <c r="G81" i="11"/>
  <c r="U80" i="11"/>
  <c r="T80" i="11"/>
  <c r="O80" i="11"/>
  <c r="N80" i="11"/>
  <c r="M80" i="11"/>
  <c r="K80" i="11"/>
  <c r="I80" i="11"/>
  <c r="G80" i="11"/>
  <c r="U79" i="11"/>
  <c r="T79" i="11"/>
  <c r="N79" i="11"/>
  <c r="O79" i="11" s="1"/>
  <c r="M79" i="11"/>
  <c r="K79" i="11"/>
  <c r="I79" i="11"/>
  <c r="G79" i="11"/>
  <c r="S78" i="11"/>
  <c r="R78" i="11"/>
  <c r="Q78" i="11"/>
  <c r="P78" i="11"/>
  <c r="U78" i="11" s="1"/>
  <c r="L78" i="11"/>
  <c r="J78" i="11"/>
  <c r="I78" i="11"/>
  <c r="H78" i="11"/>
  <c r="F78" i="11"/>
  <c r="N78" i="11" s="1"/>
  <c r="E78" i="11"/>
  <c r="M78" i="11" s="1"/>
  <c r="D78" i="11"/>
  <c r="U77" i="11"/>
  <c r="T77" i="11"/>
  <c r="O77" i="11"/>
  <c r="N77" i="11"/>
  <c r="M77" i="11"/>
  <c r="K77" i="11"/>
  <c r="I77" i="11"/>
  <c r="G77" i="11"/>
  <c r="U76" i="11"/>
  <c r="T76" i="11"/>
  <c r="O76" i="11"/>
  <c r="N76" i="11"/>
  <c r="M76" i="11"/>
  <c r="K76" i="11"/>
  <c r="I76" i="11"/>
  <c r="G76" i="11"/>
  <c r="U75" i="11"/>
  <c r="T75" i="11"/>
  <c r="O75" i="11"/>
  <c r="N75" i="11"/>
  <c r="M75" i="11"/>
  <c r="K75" i="11"/>
  <c r="I75" i="11"/>
  <c r="G75" i="11"/>
  <c r="U74" i="11"/>
  <c r="T74" i="11"/>
  <c r="O74" i="11"/>
  <c r="N74" i="11"/>
  <c r="M74" i="11"/>
  <c r="K74" i="11"/>
  <c r="I74" i="11"/>
  <c r="G74" i="11"/>
  <c r="U73" i="11"/>
  <c r="T73" i="11"/>
  <c r="O73" i="11"/>
  <c r="N73" i="11"/>
  <c r="M73" i="11"/>
  <c r="K73" i="11"/>
  <c r="I73" i="11"/>
  <c r="G73" i="11"/>
  <c r="U72" i="11"/>
  <c r="T72" i="11"/>
  <c r="N72" i="11"/>
  <c r="O72" i="11" s="1"/>
  <c r="M72" i="11"/>
  <c r="K72" i="11"/>
  <c r="I72" i="11"/>
  <c r="G72" i="11"/>
  <c r="U71" i="11"/>
  <c r="T71" i="11"/>
  <c r="O71" i="11"/>
  <c r="N71" i="11"/>
  <c r="M71" i="11"/>
  <c r="K71" i="11"/>
  <c r="I71" i="11"/>
  <c r="G71" i="11"/>
  <c r="T70" i="11"/>
  <c r="S70" i="11"/>
  <c r="R70" i="11"/>
  <c r="Q70" i="11"/>
  <c r="P70" i="11"/>
  <c r="U70" i="11" s="1"/>
  <c r="L70" i="11"/>
  <c r="J70" i="11"/>
  <c r="H70" i="11"/>
  <c r="F70" i="11"/>
  <c r="N70" i="11" s="1"/>
  <c r="E70" i="11"/>
  <c r="M70" i="11" s="1"/>
  <c r="D70" i="11"/>
  <c r="I70" i="11" s="1"/>
  <c r="U69" i="11"/>
  <c r="T69" i="11"/>
  <c r="O69" i="11"/>
  <c r="N69" i="11"/>
  <c r="M69" i="11"/>
  <c r="K69" i="11"/>
  <c r="I69" i="11"/>
  <c r="G69" i="11"/>
  <c r="U68" i="11"/>
  <c r="T68" i="11"/>
  <c r="O68" i="11"/>
  <c r="N68" i="11"/>
  <c r="M68" i="11"/>
  <c r="K68" i="11"/>
  <c r="I68" i="11"/>
  <c r="G68" i="11"/>
  <c r="U67" i="11"/>
  <c r="T67" i="11"/>
  <c r="O67" i="11"/>
  <c r="N67" i="11"/>
  <c r="M67" i="11"/>
  <c r="K67" i="11"/>
  <c r="I67" i="11"/>
  <c r="G67" i="11"/>
  <c r="U66" i="11"/>
  <c r="T66" i="11"/>
  <c r="O66" i="11"/>
  <c r="N66" i="11"/>
  <c r="M66" i="11"/>
  <c r="K66" i="11"/>
  <c r="I66" i="11"/>
  <c r="G66" i="11"/>
  <c r="U65" i="11"/>
  <c r="T65" i="11"/>
  <c r="O65" i="11"/>
  <c r="N65" i="11"/>
  <c r="M65" i="11"/>
  <c r="K65" i="11"/>
  <c r="I65" i="11"/>
  <c r="G65" i="11"/>
  <c r="U64" i="11"/>
  <c r="T64" i="11"/>
  <c r="O64" i="11"/>
  <c r="N64" i="11"/>
  <c r="M64" i="11"/>
  <c r="K64" i="11"/>
  <c r="I64" i="11"/>
  <c r="G64" i="11"/>
  <c r="U63" i="11"/>
  <c r="S63" i="11"/>
  <c r="R63" i="11"/>
  <c r="Q63" i="11"/>
  <c r="P63" i="11"/>
  <c r="L63" i="11"/>
  <c r="J63" i="11"/>
  <c r="I63" i="11"/>
  <c r="H63" i="11"/>
  <c r="F63" i="11"/>
  <c r="E63" i="11"/>
  <c r="M63" i="11" s="1"/>
  <c r="D63" i="11"/>
  <c r="G63" i="11" s="1"/>
  <c r="U62" i="11"/>
  <c r="T62" i="11"/>
  <c r="O62" i="11"/>
  <c r="N62" i="11"/>
  <c r="M62" i="11"/>
  <c r="K62" i="11"/>
  <c r="I62" i="11"/>
  <c r="G62" i="11"/>
  <c r="U61" i="11"/>
  <c r="T61" i="11"/>
  <c r="O61" i="11"/>
  <c r="N61" i="11"/>
  <c r="M61" i="11"/>
  <c r="K61" i="11"/>
  <c r="I61" i="11"/>
  <c r="G61" i="11"/>
  <c r="U60" i="11"/>
  <c r="T60" i="11"/>
  <c r="O60" i="11"/>
  <c r="N60" i="11"/>
  <c r="M60" i="11"/>
  <c r="K60" i="11"/>
  <c r="I60" i="11"/>
  <c r="G60" i="11"/>
  <c r="U59" i="11"/>
  <c r="T59" i="11"/>
  <c r="O59" i="11"/>
  <c r="N59" i="11"/>
  <c r="M59" i="11"/>
  <c r="K59" i="11"/>
  <c r="I59" i="11"/>
  <c r="G59" i="11"/>
  <c r="S58" i="11"/>
  <c r="R58" i="11"/>
  <c r="Q58" i="11"/>
  <c r="T58" i="11" s="1"/>
  <c r="P58" i="11"/>
  <c r="U58" i="11" s="1"/>
  <c r="L58" i="11"/>
  <c r="J58" i="11"/>
  <c r="H58" i="11"/>
  <c r="F58" i="11"/>
  <c r="E58" i="11"/>
  <c r="D58" i="11"/>
  <c r="G58" i="11" s="1"/>
  <c r="U57" i="11"/>
  <c r="T57" i="11"/>
  <c r="N57" i="11"/>
  <c r="O57" i="11" s="1"/>
  <c r="M57" i="11"/>
  <c r="K57" i="11"/>
  <c r="I57" i="11"/>
  <c r="G57" i="11"/>
  <c r="S54" i="11"/>
  <c r="R54" i="11"/>
  <c r="Q54" i="11"/>
  <c r="T54" i="11" s="1"/>
  <c r="P54" i="11"/>
  <c r="L54" i="11"/>
  <c r="J54" i="11"/>
  <c r="H54" i="11"/>
  <c r="I54" i="11" s="1"/>
  <c r="F54" i="11"/>
  <c r="E54" i="11"/>
  <c r="D54" i="11"/>
  <c r="S53" i="11"/>
  <c r="R53" i="11"/>
  <c r="Q53" i="11"/>
  <c r="P53" i="11"/>
  <c r="U53" i="11" s="1"/>
  <c r="L53" i="11"/>
  <c r="K53" i="11"/>
  <c r="J53" i="11"/>
  <c r="H53" i="11"/>
  <c r="F53" i="11"/>
  <c r="N53" i="11" s="1"/>
  <c r="E53" i="11"/>
  <c r="D53" i="11"/>
  <c r="I53" i="11" s="1"/>
  <c r="U52" i="11"/>
  <c r="T52" i="11"/>
  <c r="O52" i="11"/>
  <c r="N52" i="11"/>
  <c r="M52" i="11"/>
  <c r="K52" i="11"/>
  <c r="I52" i="11"/>
  <c r="G52" i="11"/>
  <c r="U51" i="11"/>
  <c r="T51" i="11"/>
  <c r="O51" i="11"/>
  <c r="N51" i="11"/>
  <c r="M51" i="11"/>
  <c r="K51" i="11"/>
  <c r="I51" i="11"/>
  <c r="G51" i="11"/>
  <c r="U50" i="11"/>
  <c r="T50" i="11"/>
  <c r="O50" i="11"/>
  <c r="N50" i="11"/>
  <c r="M50" i="11"/>
  <c r="K50" i="11"/>
  <c r="I50" i="11"/>
  <c r="G50" i="11"/>
  <c r="U49" i="11"/>
  <c r="T49" i="11"/>
  <c r="O49" i="11"/>
  <c r="N49" i="11"/>
  <c r="M49" i="11"/>
  <c r="K49" i="11"/>
  <c r="I49" i="11"/>
  <c r="G49" i="11"/>
  <c r="U48" i="11"/>
  <c r="T48" i="11"/>
  <c r="O48" i="11"/>
  <c r="N48" i="11"/>
  <c r="M48" i="11"/>
  <c r="K48" i="11"/>
  <c r="I48" i="11"/>
  <c r="G48" i="11"/>
  <c r="S47" i="11"/>
  <c r="R47" i="11"/>
  <c r="Q47" i="11"/>
  <c r="T47" i="11" s="1"/>
  <c r="P47" i="11"/>
  <c r="L47" i="11"/>
  <c r="J47" i="11"/>
  <c r="H47" i="11"/>
  <c r="I47" i="11" s="1"/>
  <c r="F47" i="11"/>
  <c r="E47" i="11"/>
  <c r="D47" i="11"/>
  <c r="U46" i="11"/>
  <c r="T46" i="11"/>
  <c r="N46" i="11"/>
  <c r="O46" i="11" s="1"/>
  <c r="M46" i="11"/>
  <c r="K46" i="11"/>
  <c r="I46" i="11"/>
  <c r="G46" i="11"/>
  <c r="U45" i="11"/>
  <c r="T45" i="11"/>
  <c r="N45" i="11"/>
  <c r="O45" i="11" s="1"/>
  <c r="M45" i="11"/>
  <c r="K45" i="11"/>
  <c r="I45" i="11"/>
  <c r="G45" i="11"/>
  <c r="U44" i="11"/>
  <c r="T44" i="11"/>
  <c r="O44" i="11"/>
  <c r="N44" i="11"/>
  <c r="M44" i="11"/>
  <c r="K44" i="11"/>
  <c r="I44" i="11"/>
  <c r="G44" i="11"/>
  <c r="U43" i="11"/>
  <c r="T43" i="11"/>
  <c r="O43" i="11"/>
  <c r="N43" i="11"/>
  <c r="M43" i="11"/>
  <c r="K43" i="11"/>
  <c r="I43" i="11"/>
  <c r="G43" i="11"/>
  <c r="U42" i="11"/>
  <c r="T42" i="11"/>
  <c r="O42" i="11"/>
  <c r="N42" i="11"/>
  <c r="M42" i="11"/>
  <c r="K42" i="11"/>
  <c r="I42" i="11"/>
  <c r="G42" i="11"/>
  <c r="U41" i="11"/>
  <c r="T41" i="11"/>
  <c r="O41" i="11"/>
  <c r="N41" i="11"/>
  <c r="M41" i="11"/>
  <c r="K41" i="11"/>
  <c r="I41" i="11"/>
  <c r="G41" i="11"/>
  <c r="S40" i="11"/>
  <c r="R40" i="11"/>
  <c r="Q40" i="11"/>
  <c r="P40" i="11"/>
  <c r="U40" i="11" s="1"/>
  <c r="L40" i="11"/>
  <c r="J40" i="11"/>
  <c r="K40" i="11" s="1"/>
  <c r="H40" i="11"/>
  <c r="F40" i="11"/>
  <c r="N40" i="11" s="1"/>
  <c r="E40" i="11"/>
  <c r="D40" i="11"/>
  <c r="G40" i="11" s="1"/>
  <c r="U39" i="11"/>
  <c r="T39" i="11"/>
  <c r="N39" i="11"/>
  <c r="O39" i="11" s="1"/>
  <c r="M39" i="11"/>
  <c r="K39" i="11"/>
  <c r="I39" i="11"/>
  <c r="G39" i="11"/>
  <c r="U38" i="11"/>
  <c r="T38" i="11"/>
  <c r="O38" i="11"/>
  <c r="N38" i="11"/>
  <c r="M38" i="11"/>
  <c r="K38" i="11"/>
  <c r="I38" i="11"/>
  <c r="G38" i="11"/>
  <c r="U37" i="11"/>
  <c r="T37" i="11"/>
  <c r="N37" i="11"/>
  <c r="O37" i="11" s="1"/>
  <c r="M37" i="11"/>
  <c r="K37" i="11"/>
  <c r="I37" i="11"/>
  <c r="G37" i="11"/>
  <c r="U36" i="11"/>
  <c r="T36" i="11"/>
  <c r="O36" i="11"/>
  <c r="N36" i="11"/>
  <c r="M36" i="11"/>
  <c r="K36" i="11"/>
  <c r="I36" i="11"/>
  <c r="G36" i="11"/>
  <c r="S35" i="11"/>
  <c r="R35" i="11"/>
  <c r="Q35" i="11"/>
  <c r="P35" i="11"/>
  <c r="U35" i="11" s="1"/>
  <c r="L35" i="11"/>
  <c r="J35" i="11"/>
  <c r="I35" i="11"/>
  <c r="H35" i="11"/>
  <c r="F35" i="11"/>
  <c r="N35" i="11" s="1"/>
  <c r="E35" i="11"/>
  <c r="M35" i="11" s="1"/>
  <c r="D35" i="11"/>
  <c r="U34" i="11"/>
  <c r="T34" i="11"/>
  <c r="N34" i="11"/>
  <c r="O34" i="11" s="1"/>
  <c r="M34" i="11"/>
  <c r="K34" i="11"/>
  <c r="I34" i="11"/>
  <c r="G34" i="11"/>
  <c r="U33" i="11"/>
  <c r="T33" i="11"/>
  <c r="N33" i="11"/>
  <c r="O33" i="11" s="1"/>
  <c r="M33" i="11"/>
  <c r="K33" i="11"/>
  <c r="I33" i="11"/>
  <c r="G33" i="11"/>
  <c r="U32" i="11"/>
  <c r="T32" i="11"/>
  <c r="O32" i="11"/>
  <c r="N32" i="11"/>
  <c r="M32" i="11"/>
  <c r="K32" i="11"/>
  <c r="I32" i="11"/>
  <c r="G32" i="11"/>
  <c r="U31" i="11"/>
  <c r="T31" i="11"/>
  <c r="O31" i="11"/>
  <c r="N31" i="11"/>
  <c r="M31" i="11"/>
  <c r="K31" i="11"/>
  <c r="I31" i="11"/>
  <c r="G31" i="11"/>
  <c r="U30" i="11"/>
  <c r="T30" i="11"/>
  <c r="O30" i="11"/>
  <c r="N30" i="11"/>
  <c r="M30" i="11"/>
  <c r="K30" i="11"/>
  <c r="I30" i="11"/>
  <c r="G30" i="11"/>
  <c r="U29" i="11"/>
  <c r="T29" i="11"/>
  <c r="O29" i="11"/>
  <c r="N29" i="11"/>
  <c r="M29" i="11"/>
  <c r="K29" i="11"/>
  <c r="I29" i="11"/>
  <c r="G29" i="11"/>
  <c r="U28" i="11"/>
  <c r="T28" i="11"/>
  <c r="O28" i="11"/>
  <c r="N28" i="11"/>
  <c r="M28" i="11"/>
  <c r="K28" i="11"/>
  <c r="I28" i="11"/>
  <c r="G28" i="11"/>
  <c r="S27" i="11"/>
  <c r="R27" i="11"/>
  <c r="Q27" i="11"/>
  <c r="P27" i="11"/>
  <c r="L27" i="11"/>
  <c r="K27" i="11"/>
  <c r="J27" i="11"/>
  <c r="H27" i="11"/>
  <c r="U27" i="11" s="1"/>
  <c r="F27" i="11"/>
  <c r="E27" i="11"/>
  <c r="D27" i="11"/>
  <c r="I27" i="11" s="1"/>
  <c r="U26" i="11"/>
  <c r="T26" i="11"/>
  <c r="O26" i="11"/>
  <c r="N26" i="11"/>
  <c r="M26" i="11"/>
  <c r="K26" i="11"/>
  <c r="I26" i="11"/>
  <c r="G26" i="11"/>
  <c r="U25" i="11"/>
  <c r="T25" i="11"/>
  <c r="O25" i="11"/>
  <c r="N25" i="11"/>
  <c r="M25" i="11"/>
  <c r="K25" i="11"/>
  <c r="I25" i="11"/>
  <c r="G25" i="11"/>
  <c r="U24" i="11"/>
  <c r="T24" i="11"/>
  <c r="O24" i="11"/>
  <c r="N24" i="11"/>
  <c r="M24" i="11"/>
  <c r="K24" i="11"/>
  <c r="I24" i="11"/>
  <c r="G24" i="11"/>
  <c r="U23" i="11"/>
  <c r="T23" i="11"/>
  <c r="N23" i="11"/>
  <c r="O23" i="11" s="1"/>
  <c r="M23" i="11"/>
  <c r="K23" i="11"/>
  <c r="I23" i="11"/>
  <c r="G23" i="11"/>
  <c r="U22" i="11"/>
  <c r="T22" i="11"/>
  <c r="O22" i="11"/>
  <c r="N22" i="11"/>
  <c r="M22" i="11"/>
  <c r="K22" i="11"/>
  <c r="I22" i="11"/>
  <c r="G22" i="11"/>
  <c r="U21" i="11"/>
  <c r="T21" i="11"/>
  <c r="O21" i="11"/>
  <c r="N21" i="11"/>
  <c r="M21" i="11"/>
  <c r="K21" i="11"/>
  <c r="I21" i="11"/>
  <c r="G21" i="11"/>
  <c r="U20" i="11"/>
  <c r="T20" i="11"/>
  <c r="N20" i="11"/>
  <c r="O20" i="11" s="1"/>
  <c r="M20" i="11"/>
  <c r="K20" i="11"/>
  <c r="I20" i="11"/>
  <c r="G20" i="11"/>
  <c r="S19" i="11"/>
  <c r="R19" i="11"/>
  <c r="Q19" i="11"/>
  <c r="T19" i="11" s="1"/>
  <c r="P19" i="11"/>
  <c r="U19" i="11" s="1"/>
  <c r="L19" i="11"/>
  <c r="J19" i="11"/>
  <c r="H19" i="11"/>
  <c r="N19" i="11" s="1"/>
  <c r="O19" i="11" s="1"/>
  <c r="F19" i="11"/>
  <c r="E19" i="11"/>
  <c r="K19" i="11" s="1"/>
  <c r="D19" i="11"/>
  <c r="I19" i="11" s="1"/>
  <c r="U18" i="11"/>
  <c r="T18" i="11"/>
  <c r="O18" i="11"/>
  <c r="N18" i="11"/>
  <c r="M18" i="11"/>
  <c r="K18" i="11"/>
  <c r="I18" i="11"/>
  <c r="G18" i="11"/>
  <c r="U17" i="11"/>
  <c r="T17" i="11"/>
  <c r="O17" i="11"/>
  <c r="N17" i="11"/>
  <c r="M17" i="11"/>
  <c r="K17" i="11"/>
  <c r="I17" i="11"/>
  <c r="G17" i="11"/>
  <c r="U16" i="11"/>
  <c r="T16" i="11"/>
  <c r="N16" i="11"/>
  <c r="O16" i="11" s="1"/>
  <c r="M16" i="11"/>
  <c r="K16" i="11"/>
  <c r="I16" i="11"/>
  <c r="G16" i="11"/>
  <c r="U15" i="11"/>
  <c r="T15" i="11"/>
  <c r="O15" i="11"/>
  <c r="N15" i="11"/>
  <c r="M15" i="11"/>
  <c r="K15" i="11"/>
  <c r="I15" i="11"/>
  <c r="G15" i="11"/>
  <c r="U14" i="11"/>
  <c r="T14" i="11"/>
  <c r="N14" i="11"/>
  <c r="O14" i="11" s="1"/>
  <c r="M14" i="11"/>
  <c r="K14" i="11"/>
  <c r="I14" i="11"/>
  <c r="G14" i="11"/>
  <c r="U13" i="11"/>
  <c r="T13" i="11"/>
  <c r="O13" i="11"/>
  <c r="N13" i="11"/>
  <c r="M13" i="11"/>
  <c r="K13" i="11"/>
  <c r="I13" i="11"/>
  <c r="G13" i="11"/>
  <c r="U12" i="11"/>
  <c r="T12" i="11"/>
  <c r="O12" i="11"/>
  <c r="N12" i="11"/>
  <c r="M12" i="11"/>
  <c r="K12" i="11"/>
  <c r="I12" i="11"/>
  <c r="G12" i="11"/>
  <c r="U11" i="11"/>
  <c r="T11" i="11"/>
  <c r="O11" i="11"/>
  <c r="N11" i="11"/>
  <c r="M11" i="11"/>
  <c r="K11" i="11"/>
  <c r="I11" i="11"/>
  <c r="G11" i="11"/>
  <c r="S10" i="11"/>
  <c r="R10" i="11"/>
  <c r="Q10" i="11"/>
  <c r="T10" i="11" s="1"/>
  <c r="P10" i="11"/>
  <c r="L10" i="11"/>
  <c r="J10" i="11"/>
  <c r="H10" i="11"/>
  <c r="I10" i="11" s="1"/>
  <c r="F10" i="11"/>
  <c r="E10" i="11"/>
  <c r="D10" i="11"/>
  <c r="G10" i="11" s="1"/>
  <c r="U9" i="11"/>
  <c r="T9" i="11"/>
  <c r="N9" i="11"/>
  <c r="O9" i="11" s="1"/>
  <c r="M9" i="11"/>
  <c r="K9" i="11"/>
  <c r="I9" i="11"/>
  <c r="G9" i="11"/>
  <c r="U8" i="11"/>
  <c r="T8" i="11"/>
  <c r="O8" i="11"/>
  <c r="N8" i="11"/>
  <c r="M8" i="11"/>
  <c r="K8" i="11"/>
  <c r="I8" i="11"/>
  <c r="G8" i="11"/>
  <c r="S339" i="10"/>
  <c r="R339" i="10"/>
  <c r="Q339" i="10"/>
  <c r="T339" i="10" s="1"/>
  <c r="P339" i="10"/>
  <c r="U339" i="10" s="1"/>
  <c r="L339" i="10"/>
  <c r="J339" i="10"/>
  <c r="H339" i="10"/>
  <c r="F339" i="10"/>
  <c r="N339" i="10" s="1"/>
  <c r="E339" i="10"/>
  <c r="D339" i="10"/>
  <c r="I339" i="10" s="1"/>
  <c r="T338" i="10"/>
  <c r="S338" i="10"/>
  <c r="R338" i="10"/>
  <c r="Q338" i="10"/>
  <c r="P338" i="10"/>
  <c r="L338" i="10"/>
  <c r="J338" i="10"/>
  <c r="H338" i="10"/>
  <c r="U338" i="10" s="1"/>
  <c r="F338" i="10"/>
  <c r="N338" i="10" s="1"/>
  <c r="E338" i="10"/>
  <c r="D338" i="10"/>
  <c r="S337" i="10"/>
  <c r="R337" i="10"/>
  <c r="Q337" i="10"/>
  <c r="T337" i="10" s="1"/>
  <c r="P337" i="10"/>
  <c r="U337" i="10" s="1"/>
  <c r="N337" i="10"/>
  <c r="O337" i="10" s="1"/>
  <c r="L337" i="10"/>
  <c r="J337" i="10"/>
  <c r="H337" i="10"/>
  <c r="F337" i="10"/>
  <c r="G337" i="10" s="1"/>
  <c r="E337" i="10"/>
  <c r="D337" i="10"/>
  <c r="I337" i="10" s="1"/>
  <c r="U336" i="10"/>
  <c r="T336" i="10"/>
  <c r="O336" i="10"/>
  <c r="N336" i="10"/>
  <c r="M336" i="10"/>
  <c r="K336" i="10"/>
  <c r="I336" i="10"/>
  <c r="G336" i="10"/>
  <c r="U335" i="10"/>
  <c r="T335" i="10"/>
  <c r="O335" i="10"/>
  <c r="N335" i="10"/>
  <c r="M335" i="10"/>
  <c r="K335" i="10"/>
  <c r="I335" i="10"/>
  <c r="G335" i="10"/>
  <c r="U334" i="10"/>
  <c r="T334" i="10"/>
  <c r="O334" i="10"/>
  <c r="N334" i="10"/>
  <c r="M334" i="10"/>
  <c r="K334" i="10"/>
  <c r="I334" i="10"/>
  <c r="G334" i="10"/>
  <c r="U333" i="10"/>
  <c r="T333" i="10"/>
  <c r="O333" i="10"/>
  <c r="N333" i="10"/>
  <c r="M333" i="10"/>
  <c r="K333" i="10"/>
  <c r="I333" i="10"/>
  <c r="G333" i="10"/>
  <c r="S332" i="10"/>
  <c r="R332" i="10"/>
  <c r="Q332" i="10"/>
  <c r="P332" i="10"/>
  <c r="L332" i="10"/>
  <c r="J332" i="10"/>
  <c r="H332" i="10"/>
  <c r="I332" i="10" s="1"/>
  <c r="F332" i="10"/>
  <c r="G332" i="10" s="1"/>
  <c r="E332" i="10"/>
  <c r="D332" i="10"/>
  <c r="U331" i="10"/>
  <c r="T331" i="10"/>
  <c r="N331" i="10"/>
  <c r="O331" i="10" s="1"/>
  <c r="M331" i="10"/>
  <c r="K331" i="10"/>
  <c r="I331" i="10"/>
  <c r="G331" i="10"/>
  <c r="U330" i="10"/>
  <c r="T330" i="10"/>
  <c r="N330" i="10"/>
  <c r="O330" i="10" s="1"/>
  <c r="M330" i="10"/>
  <c r="K330" i="10"/>
  <c r="I330" i="10"/>
  <c r="G330" i="10"/>
  <c r="U329" i="10"/>
  <c r="T329" i="10"/>
  <c r="N329" i="10"/>
  <c r="O329" i="10" s="1"/>
  <c r="M329" i="10"/>
  <c r="K329" i="10"/>
  <c r="I329" i="10"/>
  <c r="G329" i="10"/>
  <c r="U328" i="10"/>
  <c r="T328" i="10"/>
  <c r="N328" i="10"/>
  <c r="O328" i="10" s="1"/>
  <c r="M328" i="10"/>
  <c r="K328" i="10"/>
  <c r="I328" i="10"/>
  <c r="G328" i="10"/>
  <c r="U327" i="10"/>
  <c r="T327" i="10"/>
  <c r="N327" i="10"/>
  <c r="O327" i="10" s="1"/>
  <c r="M327" i="10"/>
  <c r="K327" i="10"/>
  <c r="I327" i="10"/>
  <c r="G327" i="10"/>
  <c r="U326" i="10"/>
  <c r="T326" i="10"/>
  <c r="N326" i="10"/>
  <c r="O326" i="10" s="1"/>
  <c r="M326" i="10"/>
  <c r="K326" i="10"/>
  <c r="I326" i="10"/>
  <c r="G326" i="10"/>
  <c r="U325" i="10"/>
  <c r="T325" i="10"/>
  <c r="N325" i="10"/>
  <c r="O325" i="10" s="1"/>
  <c r="M325" i="10"/>
  <c r="K325" i="10"/>
  <c r="I325" i="10"/>
  <c r="G325" i="10"/>
  <c r="U324" i="10"/>
  <c r="T324" i="10"/>
  <c r="N324" i="10"/>
  <c r="O324" i="10" s="1"/>
  <c r="M324" i="10"/>
  <c r="K324" i="10"/>
  <c r="I324" i="10"/>
  <c r="G324" i="10"/>
  <c r="S323" i="10"/>
  <c r="R323" i="10"/>
  <c r="Q323" i="10"/>
  <c r="P323" i="10"/>
  <c r="U323" i="10" s="1"/>
  <c r="M323" i="10"/>
  <c r="L323" i="10"/>
  <c r="J323" i="10"/>
  <c r="H323" i="10"/>
  <c r="F323" i="10"/>
  <c r="N323" i="10" s="1"/>
  <c r="E323" i="10"/>
  <c r="K323" i="10" s="1"/>
  <c r="D323" i="10"/>
  <c r="I323" i="10" s="1"/>
  <c r="U322" i="10"/>
  <c r="T322" i="10"/>
  <c r="N322" i="10"/>
  <c r="O322" i="10" s="1"/>
  <c r="M322" i="10"/>
  <c r="K322" i="10"/>
  <c r="I322" i="10"/>
  <c r="G322" i="10"/>
  <c r="U321" i="10"/>
  <c r="T321" i="10"/>
  <c r="N321" i="10"/>
  <c r="O321" i="10" s="1"/>
  <c r="M321" i="10"/>
  <c r="K321" i="10"/>
  <c r="I321" i="10"/>
  <c r="G321" i="10"/>
  <c r="U320" i="10"/>
  <c r="T320" i="10"/>
  <c r="N320" i="10"/>
  <c r="O320" i="10" s="1"/>
  <c r="M320" i="10"/>
  <c r="K320" i="10"/>
  <c r="I320" i="10"/>
  <c r="G320" i="10"/>
  <c r="U319" i="10"/>
  <c r="T319" i="10"/>
  <c r="N319" i="10"/>
  <c r="O319" i="10" s="1"/>
  <c r="M319" i="10"/>
  <c r="K319" i="10"/>
  <c r="I319" i="10"/>
  <c r="G319" i="10"/>
  <c r="U318" i="10"/>
  <c r="T318" i="10"/>
  <c r="N318" i="10"/>
  <c r="O318" i="10" s="1"/>
  <c r="M318" i="10"/>
  <c r="K318" i="10"/>
  <c r="I318" i="10"/>
  <c r="G318" i="10"/>
  <c r="S317" i="10"/>
  <c r="R317" i="10"/>
  <c r="Q317" i="10"/>
  <c r="T317" i="10" s="1"/>
  <c r="P317" i="10"/>
  <c r="U317" i="10" s="1"/>
  <c r="L317" i="10"/>
  <c r="J317" i="10"/>
  <c r="H317" i="10"/>
  <c r="F317" i="10"/>
  <c r="N317" i="10" s="1"/>
  <c r="E317" i="10"/>
  <c r="D317" i="10"/>
  <c r="I317" i="10" s="1"/>
  <c r="U316" i="10"/>
  <c r="T316" i="10"/>
  <c r="N316" i="10"/>
  <c r="O316" i="10" s="1"/>
  <c r="M316" i="10"/>
  <c r="K316" i="10"/>
  <c r="I316" i="10"/>
  <c r="G316" i="10"/>
  <c r="U315" i="10"/>
  <c r="T315" i="10"/>
  <c r="N315" i="10"/>
  <c r="O315" i="10" s="1"/>
  <c r="M315" i="10"/>
  <c r="K315" i="10"/>
  <c r="I315" i="10"/>
  <c r="G315" i="10"/>
  <c r="U314" i="10"/>
  <c r="T314" i="10"/>
  <c r="N314" i="10"/>
  <c r="O314" i="10" s="1"/>
  <c r="M314" i="10"/>
  <c r="K314" i="10"/>
  <c r="I314" i="10"/>
  <c r="G314" i="10"/>
  <c r="U313" i="10"/>
  <c r="T313" i="10"/>
  <c r="N313" i="10"/>
  <c r="O313" i="10" s="1"/>
  <c r="M313" i="10"/>
  <c r="K313" i="10"/>
  <c r="I313" i="10"/>
  <c r="G313" i="10"/>
  <c r="U312" i="10"/>
  <c r="T312" i="10"/>
  <c r="N312" i="10"/>
  <c r="O312" i="10" s="1"/>
  <c r="M312" i="10"/>
  <c r="K312" i="10"/>
  <c r="I312" i="10"/>
  <c r="G312" i="10"/>
  <c r="U311" i="10"/>
  <c r="T311" i="10"/>
  <c r="N311" i="10"/>
  <c r="O311" i="10" s="1"/>
  <c r="M311" i="10"/>
  <c r="K311" i="10"/>
  <c r="I311" i="10"/>
  <c r="G311" i="10"/>
  <c r="S310" i="10"/>
  <c r="R310" i="10"/>
  <c r="Q310" i="10"/>
  <c r="P310" i="10"/>
  <c r="L310" i="10"/>
  <c r="J310" i="10"/>
  <c r="H310" i="10"/>
  <c r="I310" i="10" s="1"/>
  <c r="F310" i="10"/>
  <c r="E310" i="10"/>
  <c r="D310" i="10"/>
  <c r="U309" i="10"/>
  <c r="T309" i="10"/>
  <c r="N309" i="10"/>
  <c r="O309" i="10" s="1"/>
  <c r="M309" i="10"/>
  <c r="K309" i="10"/>
  <c r="I309" i="10"/>
  <c r="G309" i="10"/>
  <c r="U308" i="10"/>
  <c r="T308" i="10"/>
  <c r="N308" i="10"/>
  <c r="O308" i="10" s="1"/>
  <c r="M308" i="10"/>
  <c r="K308" i="10"/>
  <c r="I308" i="10"/>
  <c r="G308" i="10"/>
  <c r="U307" i="10"/>
  <c r="T307" i="10"/>
  <c r="N307" i="10"/>
  <c r="O307" i="10" s="1"/>
  <c r="M307" i="10"/>
  <c r="K307" i="10"/>
  <c r="I307" i="10"/>
  <c r="G307" i="10"/>
  <c r="U306" i="10"/>
  <c r="T306" i="10"/>
  <c r="N306" i="10"/>
  <c r="O306" i="10" s="1"/>
  <c r="M306" i="10"/>
  <c r="K306" i="10"/>
  <c r="I306" i="10"/>
  <c r="G306" i="10"/>
  <c r="U305" i="10"/>
  <c r="T305" i="10"/>
  <c r="N305" i="10"/>
  <c r="O305" i="10" s="1"/>
  <c r="M305" i="10"/>
  <c r="K305" i="10"/>
  <c r="I305" i="10"/>
  <c r="G305" i="10"/>
  <c r="U304" i="10"/>
  <c r="T304" i="10"/>
  <c r="N304" i="10"/>
  <c r="O304" i="10" s="1"/>
  <c r="M304" i="10"/>
  <c r="K304" i="10"/>
  <c r="I304" i="10"/>
  <c r="G304" i="10"/>
  <c r="S303" i="10"/>
  <c r="R303" i="10"/>
  <c r="Q303" i="10"/>
  <c r="P303" i="10"/>
  <c r="U303" i="10" s="1"/>
  <c r="L303" i="10"/>
  <c r="J303" i="10"/>
  <c r="H303" i="10"/>
  <c r="F303" i="10"/>
  <c r="G303" i="10" s="1"/>
  <c r="E303" i="10"/>
  <c r="D303" i="10"/>
  <c r="U302" i="10"/>
  <c r="T302" i="10"/>
  <c r="O302" i="10"/>
  <c r="N302" i="10"/>
  <c r="M302" i="10"/>
  <c r="K302" i="10"/>
  <c r="I302" i="10"/>
  <c r="G302" i="10"/>
  <c r="U299" i="10"/>
  <c r="S299" i="10"/>
  <c r="T299" i="10" s="1"/>
  <c r="R299" i="10"/>
  <c r="Q299" i="10"/>
  <c r="P299" i="10"/>
  <c r="L299" i="10"/>
  <c r="M299" i="10" s="1"/>
  <c r="J299" i="10"/>
  <c r="K299" i="10" s="1"/>
  <c r="H299" i="10"/>
  <c r="F299" i="10"/>
  <c r="N299" i="10" s="1"/>
  <c r="E299" i="10"/>
  <c r="D299" i="10"/>
  <c r="S298" i="10"/>
  <c r="R298" i="10"/>
  <c r="Q298" i="10"/>
  <c r="T298" i="10" s="1"/>
  <c r="P298" i="10"/>
  <c r="U298" i="10" s="1"/>
  <c r="L298" i="10"/>
  <c r="J298" i="10"/>
  <c r="H298" i="10"/>
  <c r="F298" i="10"/>
  <c r="N298" i="10" s="1"/>
  <c r="E298" i="10"/>
  <c r="D298" i="10"/>
  <c r="U297" i="10"/>
  <c r="T297" i="10"/>
  <c r="O297" i="10"/>
  <c r="N297" i="10"/>
  <c r="M297" i="10"/>
  <c r="K297" i="10"/>
  <c r="I297" i="10"/>
  <c r="G297" i="10"/>
  <c r="U296" i="10"/>
  <c r="T296" i="10"/>
  <c r="N296" i="10"/>
  <c r="O296" i="10" s="1"/>
  <c r="M296" i="10"/>
  <c r="K296" i="10"/>
  <c r="I296" i="10"/>
  <c r="G296" i="10"/>
  <c r="U295" i="10"/>
  <c r="T295" i="10"/>
  <c r="N295" i="10"/>
  <c r="O295" i="10" s="1"/>
  <c r="M295" i="10"/>
  <c r="K295" i="10"/>
  <c r="I295" i="10"/>
  <c r="G295" i="10"/>
  <c r="U294" i="10"/>
  <c r="T294" i="10"/>
  <c r="N294" i="10"/>
  <c r="O294" i="10" s="1"/>
  <c r="M294" i="10"/>
  <c r="K294" i="10"/>
  <c r="I294" i="10"/>
  <c r="G294" i="10"/>
  <c r="U293" i="10"/>
  <c r="T293" i="10"/>
  <c r="N293" i="10"/>
  <c r="O293" i="10" s="1"/>
  <c r="M293" i="10"/>
  <c r="K293" i="10"/>
  <c r="I293" i="10"/>
  <c r="G293" i="10"/>
  <c r="S292" i="10"/>
  <c r="R292" i="10"/>
  <c r="Q292" i="10"/>
  <c r="P292" i="10"/>
  <c r="U292" i="10" s="1"/>
  <c r="L292" i="10"/>
  <c r="J292" i="10"/>
  <c r="H292" i="10"/>
  <c r="I292" i="10" s="1"/>
  <c r="F292" i="10"/>
  <c r="E292" i="10"/>
  <c r="M292" i="10" s="1"/>
  <c r="D292" i="10"/>
  <c r="U291" i="10"/>
  <c r="T291" i="10"/>
  <c r="O291" i="10"/>
  <c r="N291" i="10"/>
  <c r="M291" i="10"/>
  <c r="K291" i="10"/>
  <c r="I291" i="10"/>
  <c r="G291" i="10"/>
  <c r="U290" i="10"/>
  <c r="T290" i="10"/>
  <c r="N290" i="10"/>
  <c r="O290" i="10" s="1"/>
  <c r="M290" i="10"/>
  <c r="K290" i="10"/>
  <c r="I290" i="10"/>
  <c r="G290" i="10"/>
  <c r="U289" i="10"/>
  <c r="T289" i="10"/>
  <c r="N289" i="10"/>
  <c r="O289" i="10" s="1"/>
  <c r="M289" i="10"/>
  <c r="K289" i="10"/>
  <c r="I289" i="10"/>
  <c r="G289" i="10"/>
  <c r="U288" i="10"/>
  <c r="T288" i="10"/>
  <c r="N288" i="10"/>
  <c r="O288" i="10" s="1"/>
  <c r="M288" i="10"/>
  <c r="K288" i="10"/>
  <c r="I288" i="10"/>
  <c r="G288" i="10"/>
  <c r="U287" i="10"/>
  <c r="T287" i="10"/>
  <c r="N287" i="10"/>
  <c r="O287" i="10" s="1"/>
  <c r="M287" i="10"/>
  <c r="K287" i="10"/>
  <c r="I287" i="10"/>
  <c r="G287" i="10"/>
  <c r="U286" i="10"/>
  <c r="T286" i="10"/>
  <c r="N286" i="10"/>
  <c r="O286" i="10" s="1"/>
  <c r="M286" i="10"/>
  <c r="K286" i="10"/>
  <c r="I286" i="10"/>
  <c r="G286" i="10"/>
  <c r="S285" i="10"/>
  <c r="R285" i="10"/>
  <c r="Q285" i="10"/>
  <c r="T285" i="10" s="1"/>
  <c r="P285" i="10"/>
  <c r="U285" i="10" s="1"/>
  <c r="L285" i="10"/>
  <c r="J285" i="10"/>
  <c r="K285" i="10" s="1"/>
  <c r="H285" i="10"/>
  <c r="F285" i="10"/>
  <c r="E285" i="10"/>
  <c r="D285" i="10"/>
  <c r="U284" i="10"/>
  <c r="T284" i="10"/>
  <c r="O284" i="10"/>
  <c r="N284" i="10"/>
  <c r="M284" i="10"/>
  <c r="K284" i="10"/>
  <c r="I284" i="10"/>
  <c r="G284" i="10"/>
  <c r="U283" i="10"/>
  <c r="T283" i="10"/>
  <c r="N283" i="10"/>
  <c r="O283" i="10" s="1"/>
  <c r="M283" i="10"/>
  <c r="K283" i="10"/>
  <c r="I283" i="10"/>
  <c r="G283" i="10"/>
  <c r="U282" i="10"/>
  <c r="T282" i="10"/>
  <c r="N282" i="10"/>
  <c r="O282" i="10" s="1"/>
  <c r="M282" i="10"/>
  <c r="K282" i="10"/>
  <c r="I282" i="10"/>
  <c r="G282" i="10"/>
  <c r="U281" i="10"/>
  <c r="T281" i="10"/>
  <c r="N281" i="10"/>
  <c r="O281" i="10" s="1"/>
  <c r="M281" i="10"/>
  <c r="K281" i="10"/>
  <c r="I281" i="10"/>
  <c r="G281" i="10"/>
  <c r="U280" i="10"/>
  <c r="T280" i="10"/>
  <c r="N280" i="10"/>
  <c r="O280" i="10" s="1"/>
  <c r="M280" i="10"/>
  <c r="K280" i="10"/>
  <c r="I280" i="10"/>
  <c r="G280" i="10"/>
  <c r="U279" i="10"/>
  <c r="T279" i="10"/>
  <c r="N279" i="10"/>
  <c r="O279" i="10" s="1"/>
  <c r="M279" i="10"/>
  <c r="K279" i="10"/>
  <c r="I279" i="10"/>
  <c r="G279" i="10"/>
  <c r="U278" i="10"/>
  <c r="T278" i="10"/>
  <c r="N278" i="10"/>
  <c r="O278" i="10" s="1"/>
  <c r="M278" i="10"/>
  <c r="K278" i="10"/>
  <c r="I278" i="10"/>
  <c r="G278" i="10"/>
  <c r="U277" i="10"/>
  <c r="T277" i="10"/>
  <c r="N277" i="10"/>
  <c r="O277" i="10" s="1"/>
  <c r="M277" i="10"/>
  <c r="K277" i="10"/>
  <c r="I277" i="10"/>
  <c r="G277" i="10"/>
  <c r="U276" i="10"/>
  <c r="T276" i="10"/>
  <c r="N276" i="10"/>
  <c r="O276" i="10" s="1"/>
  <c r="M276" i="10"/>
  <c r="K276" i="10"/>
  <c r="I276" i="10"/>
  <c r="G276" i="10"/>
  <c r="S275" i="10"/>
  <c r="R275" i="10"/>
  <c r="Q275" i="10"/>
  <c r="P275" i="10"/>
  <c r="L275" i="10"/>
  <c r="J275" i="10"/>
  <c r="H275" i="10"/>
  <c r="U275" i="10" s="1"/>
  <c r="F275" i="10"/>
  <c r="E275" i="10"/>
  <c r="M275" i="10" s="1"/>
  <c r="D275" i="10"/>
  <c r="I275" i="10" s="1"/>
  <c r="U274" i="10"/>
  <c r="T274" i="10"/>
  <c r="N274" i="10"/>
  <c r="O274" i="10" s="1"/>
  <c r="M274" i="10"/>
  <c r="K274" i="10"/>
  <c r="I274" i="10"/>
  <c r="G274" i="10"/>
  <c r="U273" i="10"/>
  <c r="T273" i="10"/>
  <c r="N273" i="10"/>
  <c r="O273" i="10" s="1"/>
  <c r="M273" i="10"/>
  <c r="K273" i="10"/>
  <c r="I273" i="10"/>
  <c r="G273" i="10"/>
  <c r="U272" i="10"/>
  <c r="T272" i="10"/>
  <c r="N272" i="10"/>
  <c r="O272" i="10" s="1"/>
  <c r="M272" i="10"/>
  <c r="K272" i="10"/>
  <c r="I272" i="10"/>
  <c r="G272" i="10"/>
  <c r="U271" i="10"/>
  <c r="T271" i="10"/>
  <c r="N271" i="10"/>
  <c r="O271" i="10" s="1"/>
  <c r="M271" i="10"/>
  <c r="K271" i="10"/>
  <c r="I271" i="10"/>
  <c r="G271" i="10"/>
  <c r="U270" i="10"/>
  <c r="T270" i="10"/>
  <c r="N270" i="10"/>
  <c r="O270" i="10" s="1"/>
  <c r="M270" i="10"/>
  <c r="K270" i="10"/>
  <c r="I270" i="10"/>
  <c r="G270" i="10"/>
  <c r="U269" i="10"/>
  <c r="T269" i="10"/>
  <c r="N269" i="10"/>
  <c r="O269" i="10" s="1"/>
  <c r="M269" i="10"/>
  <c r="K269" i="10"/>
  <c r="I269" i="10"/>
  <c r="G269" i="10"/>
  <c r="U268" i="10"/>
  <c r="T268" i="10"/>
  <c r="N268" i="10"/>
  <c r="O268" i="10" s="1"/>
  <c r="M268" i="10"/>
  <c r="K268" i="10"/>
  <c r="I268" i="10"/>
  <c r="G268" i="10"/>
  <c r="S267" i="10"/>
  <c r="R267" i="10"/>
  <c r="Q267" i="10"/>
  <c r="T267" i="10" s="1"/>
  <c r="P267" i="10"/>
  <c r="U267" i="10" s="1"/>
  <c r="L267" i="10"/>
  <c r="M267" i="10" s="1"/>
  <c r="J267" i="10"/>
  <c r="H267" i="10"/>
  <c r="F267" i="10"/>
  <c r="E267" i="10"/>
  <c r="K267" i="10" s="1"/>
  <c r="D267" i="10"/>
  <c r="I267" i="10" s="1"/>
  <c r="U266" i="10"/>
  <c r="T266" i="10"/>
  <c r="O266" i="10"/>
  <c r="N266" i="10"/>
  <c r="M266" i="10"/>
  <c r="K266" i="10"/>
  <c r="I266" i="10"/>
  <c r="G266" i="10"/>
  <c r="U265" i="10"/>
  <c r="T265" i="10"/>
  <c r="N265" i="10"/>
  <c r="O265" i="10" s="1"/>
  <c r="M265" i="10"/>
  <c r="K265" i="10"/>
  <c r="I265" i="10"/>
  <c r="G265" i="10"/>
  <c r="U264" i="10"/>
  <c r="T264" i="10"/>
  <c r="N264" i="10"/>
  <c r="O264" i="10" s="1"/>
  <c r="M264" i="10"/>
  <c r="K264" i="10"/>
  <c r="I264" i="10"/>
  <c r="G264" i="10"/>
  <c r="U263" i="10"/>
  <c r="T263" i="10"/>
  <c r="N263" i="10"/>
  <c r="O263" i="10" s="1"/>
  <c r="M263" i="10"/>
  <c r="K263" i="10"/>
  <c r="I263" i="10"/>
  <c r="G263" i="10"/>
  <c r="S260" i="10"/>
  <c r="R260" i="10"/>
  <c r="Q260" i="10"/>
  <c r="T260" i="10" s="1"/>
  <c r="P260" i="10"/>
  <c r="U260" i="10" s="1"/>
  <c r="N260" i="10"/>
  <c r="O260" i="10" s="1"/>
  <c r="L260" i="10"/>
  <c r="J260" i="10"/>
  <c r="H260" i="10"/>
  <c r="F260" i="10"/>
  <c r="G260" i="10" s="1"/>
  <c r="E260" i="10"/>
  <c r="D260" i="10"/>
  <c r="I260" i="10" s="1"/>
  <c r="S259" i="10"/>
  <c r="R259" i="10"/>
  <c r="Q259" i="10"/>
  <c r="P259" i="10"/>
  <c r="L259" i="10"/>
  <c r="J259" i="10"/>
  <c r="H259" i="10"/>
  <c r="I259" i="10" s="1"/>
  <c r="F259" i="10"/>
  <c r="G259" i="10" s="1"/>
  <c r="E259" i="10"/>
  <c r="D259" i="10"/>
  <c r="U258" i="10"/>
  <c r="T258" i="10"/>
  <c r="O258" i="10"/>
  <c r="N258" i="10"/>
  <c r="M258" i="10"/>
  <c r="K258" i="10"/>
  <c r="I258" i="10"/>
  <c r="G258" i="10"/>
  <c r="U257" i="10"/>
  <c r="T257" i="10"/>
  <c r="N257" i="10"/>
  <c r="O257" i="10" s="1"/>
  <c r="M257" i="10"/>
  <c r="K257" i="10"/>
  <c r="I257" i="10"/>
  <c r="G257" i="10"/>
  <c r="U256" i="10"/>
  <c r="T256" i="10"/>
  <c r="N256" i="10"/>
  <c r="O256" i="10" s="1"/>
  <c r="M256" i="10"/>
  <c r="K256" i="10"/>
  <c r="I256" i="10"/>
  <c r="G256" i="10"/>
  <c r="U255" i="10"/>
  <c r="T255" i="10"/>
  <c r="N255" i="10"/>
  <c r="O255" i="10" s="1"/>
  <c r="M255" i="10"/>
  <c r="K255" i="10"/>
  <c r="I255" i="10"/>
  <c r="G255" i="10"/>
  <c r="U254" i="10"/>
  <c r="S254" i="10"/>
  <c r="T254" i="10" s="1"/>
  <c r="R254" i="10"/>
  <c r="Q254" i="10"/>
  <c r="P254" i="10"/>
  <c r="L254" i="10"/>
  <c r="J254" i="10"/>
  <c r="H254" i="10"/>
  <c r="F254" i="10"/>
  <c r="N254" i="10" s="1"/>
  <c r="E254" i="10"/>
  <c r="M254" i="10" s="1"/>
  <c r="D254" i="10"/>
  <c r="U253" i="10"/>
  <c r="T253" i="10"/>
  <c r="O253" i="10"/>
  <c r="N253" i="10"/>
  <c r="M253" i="10"/>
  <c r="K253" i="10"/>
  <c r="I253" i="10"/>
  <c r="G253" i="10"/>
  <c r="U252" i="10"/>
  <c r="T252" i="10"/>
  <c r="O252" i="10"/>
  <c r="N252" i="10"/>
  <c r="M252" i="10"/>
  <c r="K252" i="10"/>
  <c r="I252" i="10"/>
  <c r="G252" i="10"/>
  <c r="U251" i="10"/>
  <c r="T251" i="10"/>
  <c r="N251" i="10"/>
  <c r="O251" i="10" s="1"/>
  <c r="M251" i="10"/>
  <c r="K251" i="10"/>
  <c r="I251" i="10"/>
  <c r="G251" i="10"/>
  <c r="U250" i="10"/>
  <c r="T250" i="10"/>
  <c r="N250" i="10"/>
  <c r="O250" i="10" s="1"/>
  <c r="M250" i="10"/>
  <c r="K250" i="10"/>
  <c r="I250" i="10"/>
  <c r="G250" i="10"/>
  <c r="U249" i="10"/>
  <c r="T249" i="10"/>
  <c r="N249" i="10"/>
  <c r="O249" i="10" s="1"/>
  <c r="M249" i="10"/>
  <c r="K249" i="10"/>
  <c r="I249" i="10"/>
  <c r="G249" i="10"/>
  <c r="U248" i="10"/>
  <c r="T248" i="10"/>
  <c r="N248" i="10"/>
  <c r="O248" i="10" s="1"/>
  <c r="M248" i="10"/>
  <c r="K248" i="10"/>
  <c r="I248" i="10"/>
  <c r="G248" i="10"/>
  <c r="S247" i="10"/>
  <c r="T247" i="10" s="1"/>
  <c r="R247" i="10"/>
  <c r="Q247" i="10"/>
  <c r="P247" i="10"/>
  <c r="L247" i="10"/>
  <c r="M247" i="10" s="1"/>
  <c r="J247" i="10"/>
  <c r="H247" i="10"/>
  <c r="U247" i="10" s="1"/>
  <c r="F247" i="10"/>
  <c r="N247" i="10" s="1"/>
  <c r="E247" i="10"/>
  <c r="D247" i="10"/>
  <c r="U246" i="10"/>
  <c r="T246" i="10"/>
  <c r="N246" i="10"/>
  <c r="O246" i="10" s="1"/>
  <c r="M246" i="10"/>
  <c r="K246" i="10"/>
  <c r="I246" i="10"/>
  <c r="G246" i="10"/>
  <c r="U245" i="10"/>
  <c r="T245" i="10"/>
  <c r="N245" i="10"/>
  <c r="O245" i="10" s="1"/>
  <c r="M245" i="10"/>
  <c r="K245" i="10"/>
  <c r="I245" i="10"/>
  <c r="G245" i="10"/>
  <c r="U244" i="10"/>
  <c r="T244" i="10"/>
  <c r="N244" i="10"/>
  <c r="O244" i="10" s="1"/>
  <c r="M244" i="10"/>
  <c r="K244" i="10"/>
  <c r="I244" i="10"/>
  <c r="G244" i="10"/>
  <c r="U243" i="10"/>
  <c r="T243" i="10"/>
  <c r="N243" i="10"/>
  <c r="O243" i="10" s="1"/>
  <c r="M243" i="10"/>
  <c r="K243" i="10"/>
  <c r="I243" i="10"/>
  <c r="G243" i="10"/>
  <c r="U242" i="10"/>
  <c r="T242" i="10"/>
  <c r="O242" i="10"/>
  <c r="N242" i="10"/>
  <c r="M242" i="10"/>
  <c r="K242" i="10"/>
  <c r="I242" i="10"/>
  <c r="G242" i="10"/>
  <c r="U241" i="10"/>
  <c r="T241" i="10"/>
  <c r="O241" i="10"/>
  <c r="N241" i="10"/>
  <c r="M241" i="10"/>
  <c r="K241" i="10"/>
  <c r="I241" i="10"/>
  <c r="G241" i="10"/>
  <c r="S240" i="10"/>
  <c r="R240" i="10"/>
  <c r="Q240" i="10"/>
  <c r="P240" i="10"/>
  <c r="L240" i="10"/>
  <c r="J240" i="10"/>
  <c r="H240" i="10"/>
  <c r="G240" i="10"/>
  <c r="F240" i="10"/>
  <c r="N240" i="10" s="1"/>
  <c r="O240" i="10" s="1"/>
  <c r="E240" i="10"/>
  <c r="D240" i="10"/>
  <c r="I240" i="10" s="1"/>
  <c r="U239" i="10"/>
  <c r="T239" i="10"/>
  <c r="N239" i="10"/>
  <c r="O239" i="10" s="1"/>
  <c r="M239" i="10"/>
  <c r="K239" i="10"/>
  <c r="I239" i="10"/>
  <c r="G239" i="10"/>
  <c r="U238" i="10"/>
  <c r="T238" i="10"/>
  <c r="N238" i="10"/>
  <c r="O238" i="10" s="1"/>
  <c r="M238" i="10"/>
  <c r="K238" i="10"/>
  <c r="I238" i="10"/>
  <c r="G238" i="10"/>
  <c r="U237" i="10"/>
  <c r="T237" i="10"/>
  <c r="N237" i="10"/>
  <c r="O237" i="10" s="1"/>
  <c r="M237" i="10"/>
  <c r="K237" i="10"/>
  <c r="I237" i="10"/>
  <c r="G237" i="10"/>
  <c r="U236" i="10"/>
  <c r="T236" i="10"/>
  <c r="N236" i="10"/>
  <c r="O236" i="10" s="1"/>
  <c r="M236" i="10"/>
  <c r="K236" i="10"/>
  <c r="I236" i="10"/>
  <c r="G236" i="10"/>
  <c r="U235" i="10"/>
  <c r="T235" i="10"/>
  <c r="N235" i="10"/>
  <c r="O235" i="10" s="1"/>
  <c r="M235" i="10"/>
  <c r="K235" i="10"/>
  <c r="I235" i="10"/>
  <c r="G235" i="10"/>
  <c r="U234" i="10"/>
  <c r="T234" i="10"/>
  <c r="N234" i="10"/>
  <c r="O234" i="10" s="1"/>
  <c r="M234" i="10"/>
  <c r="K234" i="10"/>
  <c r="I234" i="10"/>
  <c r="G234" i="10"/>
  <c r="S231" i="10"/>
  <c r="R231" i="10"/>
  <c r="Q231" i="10"/>
  <c r="P231" i="10"/>
  <c r="L231" i="10"/>
  <c r="J231" i="10"/>
  <c r="H231" i="10"/>
  <c r="F231" i="10"/>
  <c r="G231" i="10" s="1"/>
  <c r="E231" i="10"/>
  <c r="D231" i="10"/>
  <c r="U230" i="10"/>
  <c r="S230" i="10"/>
  <c r="T230" i="10" s="1"/>
  <c r="R230" i="10"/>
  <c r="Q230" i="10"/>
  <c r="P230" i="10"/>
  <c r="L230" i="10"/>
  <c r="M230" i="10" s="1"/>
  <c r="J230" i="10"/>
  <c r="H230" i="10"/>
  <c r="F230" i="10"/>
  <c r="N230" i="10" s="1"/>
  <c r="E230" i="10"/>
  <c r="D230" i="10"/>
  <c r="U229" i="10"/>
  <c r="T229" i="10"/>
  <c r="N229" i="10"/>
  <c r="O229" i="10" s="1"/>
  <c r="M229" i="10"/>
  <c r="K229" i="10"/>
  <c r="I229" i="10"/>
  <c r="G229" i="10"/>
  <c r="U228" i="10"/>
  <c r="T228" i="10"/>
  <c r="N228" i="10"/>
  <c r="O228" i="10" s="1"/>
  <c r="M228" i="10"/>
  <c r="K228" i="10"/>
  <c r="I228" i="10"/>
  <c r="G228" i="10"/>
  <c r="U227" i="10"/>
  <c r="T227" i="10"/>
  <c r="N227" i="10"/>
  <c r="O227" i="10" s="1"/>
  <c r="M227" i="10"/>
  <c r="K227" i="10"/>
  <c r="I227" i="10"/>
  <c r="G227" i="10"/>
  <c r="U226" i="10"/>
  <c r="T226" i="10"/>
  <c r="N226" i="10"/>
  <c r="O226" i="10" s="1"/>
  <c r="M226" i="10"/>
  <c r="K226" i="10"/>
  <c r="I226" i="10"/>
  <c r="G226" i="10"/>
  <c r="U225" i="10"/>
  <c r="T225" i="10"/>
  <c r="N225" i="10"/>
  <c r="O225" i="10" s="1"/>
  <c r="M225" i="10"/>
  <c r="K225" i="10"/>
  <c r="I225" i="10"/>
  <c r="G225" i="10"/>
  <c r="T224" i="10"/>
  <c r="S224" i="10"/>
  <c r="R224" i="10"/>
  <c r="Q224" i="10"/>
  <c r="P224" i="10"/>
  <c r="U224" i="10" s="1"/>
  <c r="L224" i="10"/>
  <c r="J224" i="10"/>
  <c r="H224" i="10"/>
  <c r="F224" i="10"/>
  <c r="N224" i="10" s="1"/>
  <c r="E224" i="10"/>
  <c r="K224" i="10" s="1"/>
  <c r="D224" i="10"/>
  <c r="U223" i="10"/>
  <c r="T223" i="10"/>
  <c r="O223" i="10"/>
  <c r="N223" i="10"/>
  <c r="M223" i="10"/>
  <c r="K223" i="10"/>
  <c r="I223" i="10"/>
  <c r="G223" i="10"/>
  <c r="U222" i="10"/>
  <c r="T222" i="10"/>
  <c r="N222" i="10"/>
  <c r="O222" i="10" s="1"/>
  <c r="M222" i="10"/>
  <c r="K222" i="10"/>
  <c r="I222" i="10"/>
  <c r="G222" i="10"/>
  <c r="U221" i="10"/>
  <c r="T221" i="10"/>
  <c r="N221" i="10"/>
  <c r="O221" i="10" s="1"/>
  <c r="M221" i="10"/>
  <c r="K221" i="10"/>
  <c r="I221" i="10"/>
  <c r="G221" i="10"/>
  <c r="U220" i="10"/>
  <c r="T220" i="10"/>
  <c r="N220" i="10"/>
  <c r="O220" i="10" s="1"/>
  <c r="M220" i="10"/>
  <c r="K220" i="10"/>
  <c r="I220" i="10"/>
  <c r="G220" i="10"/>
  <c r="U219" i="10"/>
  <c r="T219" i="10"/>
  <c r="N219" i="10"/>
  <c r="O219" i="10" s="1"/>
  <c r="M219" i="10"/>
  <c r="K219" i="10"/>
  <c r="I219" i="10"/>
  <c r="G219" i="10"/>
  <c r="U218" i="10"/>
  <c r="T218" i="10"/>
  <c r="N218" i="10"/>
  <c r="O218" i="10" s="1"/>
  <c r="M218" i="10"/>
  <c r="K218" i="10"/>
  <c r="I218" i="10"/>
  <c r="G218" i="10"/>
  <c r="U217" i="10"/>
  <c r="T217" i="10"/>
  <c r="N217" i="10"/>
  <c r="O217" i="10" s="1"/>
  <c r="M217" i="10"/>
  <c r="K217" i="10"/>
  <c r="I217" i="10"/>
  <c r="G217" i="10"/>
  <c r="S216" i="10"/>
  <c r="R216" i="10"/>
  <c r="Q216" i="10"/>
  <c r="P216" i="10"/>
  <c r="U216" i="10" s="1"/>
  <c r="N216" i="10"/>
  <c r="L216" i="10"/>
  <c r="J216" i="10"/>
  <c r="H216" i="10"/>
  <c r="F216" i="10"/>
  <c r="E216" i="10"/>
  <c r="M216" i="10" s="1"/>
  <c r="D216" i="10"/>
  <c r="I216" i="10" s="1"/>
  <c r="U215" i="10"/>
  <c r="T215" i="10"/>
  <c r="O215" i="10"/>
  <c r="N215" i="10"/>
  <c r="M215" i="10"/>
  <c r="K215" i="10"/>
  <c r="I215" i="10"/>
  <c r="G215" i="10"/>
  <c r="U214" i="10"/>
  <c r="T214" i="10"/>
  <c r="O214" i="10"/>
  <c r="N214" i="10"/>
  <c r="M214" i="10"/>
  <c r="K214" i="10"/>
  <c r="I214" i="10"/>
  <c r="G214" i="10"/>
  <c r="U213" i="10"/>
  <c r="T213" i="10"/>
  <c r="O213" i="10"/>
  <c r="N213" i="10"/>
  <c r="M213" i="10"/>
  <c r="K213" i="10"/>
  <c r="I213" i="10"/>
  <c r="G213" i="10"/>
  <c r="U212" i="10"/>
  <c r="T212" i="10"/>
  <c r="O212" i="10"/>
  <c r="N212" i="10"/>
  <c r="M212" i="10"/>
  <c r="K212" i="10"/>
  <c r="I212" i="10"/>
  <c r="G212" i="10"/>
  <c r="U211" i="10"/>
  <c r="T211" i="10"/>
  <c r="O211" i="10"/>
  <c r="N211" i="10"/>
  <c r="M211" i="10"/>
  <c r="K211" i="10"/>
  <c r="I211" i="10"/>
  <c r="G211" i="10"/>
  <c r="U210" i="10"/>
  <c r="T210" i="10"/>
  <c r="O210" i="10"/>
  <c r="N210" i="10"/>
  <c r="M210" i="10"/>
  <c r="K210" i="10"/>
  <c r="I210" i="10"/>
  <c r="G210" i="10"/>
  <c r="U209" i="10"/>
  <c r="T209" i="10"/>
  <c r="O209" i="10"/>
  <c r="N209" i="10"/>
  <c r="M209" i="10"/>
  <c r="K209" i="10"/>
  <c r="I209" i="10"/>
  <c r="G209" i="10"/>
  <c r="U208" i="10"/>
  <c r="T208" i="10"/>
  <c r="O208" i="10"/>
  <c r="N208" i="10"/>
  <c r="M208" i="10"/>
  <c r="K208" i="10"/>
  <c r="I208" i="10"/>
  <c r="G208" i="10"/>
  <c r="S205" i="10"/>
  <c r="R205" i="10"/>
  <c r="Q205" i="10"/>
  <c r="P205" i="10"/>
  <c r="L205" i="10"/>
  <c r="K205" i="10"/>
  <c r="J205" i="10"/>
  <c r="H205" i="10"/>
  <c r="I205" i="10" s="1"/>
  <c r="F205" i="10"/>
  <c r="G205" i="10" s="1"/>
  <c r="E205" i="10"/>
  <c r="D205" i="10"/>
  <c r="S204" i="10"/>
  <c r="R204" i="10"/>
  <c r="Q204" i="10"/>
  <c r="P204" i="10"/>
  <c r="U204" i="10" s="1"/>
  <c r="L204" i="10"/>
  <c r="J204" i="10"/>
  <c r="H204" i="10"/>
  <c r="F204" i="10"/>
  <c r="N204" i="10" s="1"/>
  <c r="E204" i="10"/>
  <c r="D204" i="10"/>
  <c r="I204" i="10" s="1"/>
  <c r="U203" i="10"/>
  <c r="T203" i="10"/>
  <c r="O203" i="10"/>
  <c r="N203" i="10"/>
  <c r="M203" i="10"/>
  <c r="K203" i="10"/>
  <c r="I203" i="10"/>
  <c r="G203" i="10"/>
  <c r="U202" i="10"/>
  <c r="T202" i="10"/>
  <c r="N202" i="10"/>
  <c r="O202" i="10" s="1"/>
  <c r="M202" i="10"/>
  <c r="K202" i="10"/>
  <c r="I202" i="10"/>
  <c r="G202" i="10"/>
  <c r="U201" i="10"/>
  <c r="T201" i="10"/>
  <c r="N201" i="10"/>
  <c r="O201" i="10" s="1"/>
  <c r="M201" i="10"/>
  <c r="K201" i="10"/>
  <c r="I201" i="10"/>
  <c r="G201" i="10"/>
  <c r="U200" i="10"/>
  <c r="T200" i="10"/>
  <c r="N200" i="10"/>
  <c r="O200" i="10" s="1"/>
  <c r="M200" i="10"/>
  <c r="K200" i="10"/>
  <c r="I200" i="10"/>
  <c r="G200" i="10"/>
  <c r="U199" i="10"/>
  <c r="T199" i="10"/>
  <c r="N199" i="10"/>
  <c r="O199" i="10" s="1"/>
  <c r="M199" i="10"/>
  <c r="K199" i="10"/>
  <c r="I199" i="10"/>
  <c r="G199" i="10"/>
  <c r="S198" i="10"/>
  <c r="R198" i="10"/>
  <c r="Q198" i="10"/>
  <c r="T198" i="10" s="1"/>
  <c r="P198" i="10"/>
  <c r="U198" i="10" s="1"/>
  <c r="L198" i="10"/>
  <c r="J198" i="10"/>
  <c r="H198" i="10"/>
  <c r="F198" i="10"/>
  <c r="N198" i="10" s="1"/>
  <c r="E198" i="10"/>
  <c r="K198" i="10" s="1"/>
  <c r="D198" i="10"/>
  <c r="I198" i="10" s="1"/>
  <c r="U197" i="10"/>
  <c r="T197" i="10"/>
  <c r="N197" i="10"/>
  <c r="O197" i="10" s="1"/>
  <c r="M197" i="10"/>
  <c r="K197" i="10"/>
  <c r="I197" i="10"/>
  <c r="G197" i="10"/>
  <c r="U196" i="10"/>
  <c r="T196" i="10"/>
  <c r="N196" i="10"/>
  <c r="O196" i="10" s="1"/>
  <c r="M196" i="10"/>
  <c r="K196" i="10"/>
  <c r="I196" i="10"/>
  <c r="G196" i="10"/>
  <c r="U195" i="10"/>
  <c r="T195" i="10"/>
  <c r="N195" i="10"/>
  <c r="O195" i="10" s="1"/>
  <c r="M195" i="10"/>
  <c r="K195" i="10"/>
  <c r="I195" i="10"/>
  <c r="G195" i="10"/>
  <c r="U194" i="10"/>
  <c r="T194" i="10"/>
  <c r="N194" i="10"/>
  <c r="O194" i="10" s="1"/>
  <c r="M194" i="10"/>
  <c r="K194" i="10"/>
  <c r="I194" i="10"/>
  <c r="G194" i="10"/>
  <c r="U193" i="10"/>
  <c r="T193" i="10"/>
  <c r="N193" i="10"/>
  <c r="O193" i="10" s="1"/>
  <c r="M193" i="10"/>
  <c r="K193" i="10"/>
  <c r="I193" i="10"/>
  <c r="G193" i="10"/>
  <c r="U192" i="10"/>
  <c r="T192" i="10"/>
  <c r="N192" i="10"/>
  <c r="O192" i="10" s="1"/>
  <c r="M192" i="10"/>
  <c r="K192" i="10"/>
  <c r="I192" i="10"/>
  <c r="G192" i="10"/>
  <c r="S191" i="10"/>
  <c r="R191" i="10"/>
  <c r="Q191" i="10"/>
  <c r="P191" i="10"/>
  <c r="U191" i="10" s="1"/>
  <c r="N191" i="10"/>
  <c r="O191" i="10" s="1"/>
  <c r="L191" i="10"/>
  <c r="J191" i="10"/>
  <c r="I191" i="10"/>
  <c r="H191" i="10"/>
  <c r="F191" i="10"/>
  <c r="E191" i="10"/>
  <c r="M191" i="10" s="1"/>
  <c r="D191" i="10"/>
  <c r="U190" i="10"/>
  <c r="T190" i="10"/>
  <c r="N190" i="10"/>
  <c r="O190" i="10" s="1"/>
  <c r="M190" i="10"/>
  <c r="K190" i="10"/>
  <c r="I190" i="10"/>
  <c r="G190" i="10"/>
  <c r="U189" i="10"/>
  <c r="T189" i="10"/>
  <c r="N189" i="10"/>
  <c r="O189" i="10" s="1"/>
  <c r="M189" i="10"/>
  <c r="K189" i="10"/>
  <c r="I189" i="10"/>
  <c r="G189" i="10"/>
  <c r="U188" i="10"/>
  <c r="T188" i="10"/>
  <c r="N188" i="10"/>
  <c r="O188" i="10" s="1"/>
  <c r="M188" i="10"/>
  <c r="K188" i="10"/>
  <c r="I188" i="10"/>
  <c r="G188" i="10"/>
  <c r="U187" i="10"/>
  <c r="T187" i="10"/>
  <c r="N187" i="10"/>
  <c r="O187" i="10" s="1"/>
  <c r="M187" i="10"/>
  <c r="K187" i="10"/>
  <c r="I187" i="10"/>
  <c r="G187" i="10"/>
  <c r="U186" i="10"/>
  <c r="T186" i="10"/>
  <c r="N186" i="10"/>
  <c r="O186" i="10" s="1"/>
  <c r="M186" i="10"/>
  <c r="K186" i="10"/>
  <c r="I186" i="10"/>
  <c r="G186" i="10"/>
  <c r="S185" i="10"/>
  <c r="R185" i="10"/>
  <c r="Q185" i="10"/>
  <c r="T185" i="10" s="1"/>
  <c r="P185" i="10"/>
  <c r="U185" i="10" s="1"/>
  <c r="L185" i="10"/>
  <c r="J185" i="10"/>
  <c r="H185" i="10"/>
  <c r="F185" i="10"/>
  <c r="E185" i="10"/>
  <c r="D185" i="10"/>
  <c r="U184" i="10"/>
  <c r="T184" i="10"/>
  <c r="N184" i="10"/>
  <c r="O184" i="10" s="1"/>
  <c r="M184" i="10"/>
  <c r="K184" i="10"/>
  <c r="I184" i="10"/>
  <c r="G184" i="10"/>
  <c r="U183" i="10"/>
  <c r="T183" i="10"/>
  <c r="N183" i="10"/>
  <c r="O183" i="10" s="1"/>
  <c r="M183" i="10"/>
  <c r="K183" i="10"/>
  <c r="I183" i="10"/>
  <c r="G183" i="10"/>
  <c r="U182" i="10"/>
  <c r="T182" i="10"/>
  <c r="N182" i="10"/>
  <c r="O182" i="10" s="1"/>
  <c r="M182" i="10"/>
  <c r="K182" i="10"/>
  <c r="I182" i="10"/>
  <c r="G182" i="10"/>
  <c r="U181" i="10"/>
  <c r="T181" i="10"/>
  <c r="N181" i="10"/>
  <c r="O181" i="10" s="1"/>
  <c r="M181" i="10"/>
  <c r="K181" i="10"/>
  <c r="I181" i="10"/>
  <c r="G181" i="10"/>
  <c r="U180" i="10"/>
  <c r="T180" i="10"/>
  <c r="N180" i="10"/>
  <c r="O180" i="10" s="1"/>
  <c r="M180" i="10"/>
  <c r="K180" i="10"/>
  <c r="I180" i="10"/>
  <c r="G180" i="10"/>
  <c r="S179" i="10"/>
  <c r="T179" i="10" s="1"/>
  <c r="R179" i="10"/>
  <c r="Q179" i="10"/>
  <c r="P179" i="10"/>
  <c r="U179" i="10" s="1"/>
  <c r="M179" i="10"/>
  <c r="L179" i="10"/>
  <c r="J179" i="10"/>
  <c r="H179" i="10"/>
  <c r="F179" i="10"/>
  <c r="N179" i="10" s="1"/>
  <c r="E179" i="10"/>
  <c r="K179" i="10" s="1"/>
  <c r="D179" i="10"/>
  <c r="I179" i="10" s="1"/>
  <c r="U178" i="10"/>
  <c r="T178" i="10"/>
  <c r="N178" i="10"/>
  <c r="O178" i="10" s="1"/>
  <c r="M178" i="10"/>
  <c r="K178" i="10"/>
  <c r="I178" i="10"/>
  <c r="G178" i="10"/>
  <c r="U177" i="10"/>
  <c r="T177" i="10"/>
  <c r="N177" i="10"/>
  <c r="O177" i="10" s="1"/>
  <c r="M177" i="10"/>
  <c r="K177" i="10"/>
  <c r="I177" i="10"/>
  <c r="G177" i="10"/>
  <c r="U176" i="10"/>
  <c r="T176" i="10"/>
  <c r="N176" i="10"/>
  <c r="O176" i="10" s="1"/>
  <c r="M176" i="10"/>
  <c r="K176" i="10"/>
  <c r="I176" i="10"/>
  <c r="G176" i="10"/>
  <c r="U175" i="10"/>
  <c r="T175" i="10"/>
  <c r="N175" i="10"/>
  <c r="O175" i="10" s="1"/>
  <c r="M175" i="10"/>
  <c r="K175" i="10"/>
  <c r="I175" i="10"/>
  <c r="G175" i="10"/>
  <c r="U174" i="10"/>
  <c r="T174" i="10"/>
  <c r="N174" i="10"/>
  <c r="O174" i="10" s="1"/>
  <c r="M174" i="10"/>
  <c r="K174" i="10"/>
  <c r="I174" i="10"/>
  <c r="G174" i="10"/>
  <c r="U173" i="10"/>
  <c r="T173" i="10"/>
  <c r="N173" i="10"/>
  <c r="O173" i="10" s="1"/>
  <c r="M173" i="10"/>
  <c r="K173" i="10"/>
  <c r="I173" i="10"/>
  <c r="G173" i="10"/>
  <c r="S170" i="10"/>
  <c r="R170" i="10"/>
  <c r="Q170" i="10"/>
  <c r="T170" i="10" s="1"/>
  <c r="P170" i="10"/>
  <c r="U170" i="10" s="1"/>
  <c r="L170" i="10"/>
  <c r="M170" i="10" s="1"/>
  <c r="J170" i="10"/>
  <c r="H170" i="10"/>
  <c r="F170" i="10"/>
  <c r="N170" i="10" s="1"/>
  <c r="E170" i="10"/>
  <c r="K170" i="10" s="1"/>
  <c r="D170" i="10"/>
  <c r="I170" i="10" s="1"/>
  <c r="S169" i="10"/>
  <c r="R169" i="10"/>
  <c r="Q169" i="10"/>
  <c r="T169" i="10" s="1"/>
  <c r="P169" i="10"/>
  <c r="U169" i="10" s="1"/>
  <c r="L169" i="10"/>
  <c r="J169" i="10"/>
  <c r="I169" i="10"/>
  <c r="H169" i="10"/>
  <c r="F169" i="10"/>
  <c r="E169" i="10"/>
  <c r="M169" i="10" s="1"/>
  <c r="D169" i="10"/>
  <c r="U168" i="10"/>
  <c r="T168" i="10"/>
  <c r="O168" i="10"/>
  <c r="N168" i="10"/>
  <c r="M168" i="10"/>
  <c r="K168" i="10"/>
  <c r="I168" i="10"/>
  <c r="G168" i="10"/>
  <c r="U167" i="10"/>
  <c r="T167" i="10"/>
  <c r="N167" i="10"/>
  <c r="O167" i="10" s="1"/>
  <c r="M167" i="10"/>
  <c r="K167" i="10"/>
  <c r="I167" i="10"/>
  <c r="G167" i="10"/>
  <c r="U166" i="10"/>
  <c r="T166" i="10"/>
  <c r="N166" i="10"/>
  <c r="O166" i="10" s="1"/>
  <c r="M166" i="10"/>
  <c r="K166" i="10"/>
  <c r="I166" i="10"/>
  <c r="G166" i="10"/>
  <c r="U165" i="10"/>
  <c r="T165" i="10"/>
  <c r="N165" i="10"/>
  <c r="O165" i="10" s="1"/>
  <c r="M165" i="10"/>
  <c r="K165" i="10"/>
  <c r="I165" i="10"/>
  <c r="G165" i="10"/>
  <c r="U164" i="10"/>
  <c r="T164" i="10"/>
  <c r="N164" i="10"/>
  <c r="O164" i="10" s="1"/>
  <c r="M164" i="10"/>
  <c r="K164" i="10"/>
  <c r="I164" i="10"/>
  <c r="G164" i="10"/>
  <c r="S163" i="10"/>
  <c r="R163" i="10"/>
  <c r="Q163" i="10"/>
  <c r="T163" i="10" s="1"/>
  <c r="P163" i="10"/>
  <c r="U163" i="10" s="1"/>
  <c r="L163" i="10"/>
  <c r="J163" i="10"/>
  <c r="K163" i="10" s="1"/>
  <c r="H163" i="10"/>
  <c r="F163" i="10"/>
  <c r="E163" i="10"/>
  <c r="M163" i="10" s="1"/>
  <c r="D163" i="10"/>
  <c r="U162" i="10"/>
  <c r="T162" i="10"/>
  <c r="O162" i="10"/>
  <c r="N162" i="10"/>
  <c r="M162" i="10"/>
  <c r="K162" i="10"/>
  <c r="I162" i="10"/>
  <c r="G162" i="10"/>
  <c r="U161" i="10"/>
  <c r="T161" i="10"/>
  <c r="N161" i="10"/>
  <c r="O161" i="10" s="1"/>
  <c r="M161" i="10"/>
  <c r="K161" i="10"/>
  <c r="I161" i="10"/>
  <c r="G161" i="10"/>
  <c r="U160" i="10"/>
  <c r="T160" i="10"/>
  <c r="N160" i="10"/>
  <c r="O160" i="10" s="1"/>
  <c r="M160" i="10"/>
  <c r="K160" i="10"/>
  <c r="I160" i="10"/>
  <c r="G160" i="10"/>
  <c r="U159" i="10"/>
  <c r="T159" i="10"/>
  <c r="N159" i="10"/>
  <c r="O159" i="10" s="1"/>
  <c r="M159" i="10"/>
  <c r="K159" i="10"/>
  <c r="I159" i="10"/>
  <c r="G159" i="10"/>
  <c r="U158" i="10"/>
  <c r="T158" i="10"/>
  <c r="N158" i="10"/>
  <c r="O158" i="10" s="1"/>
  <c r="M158" i="10"/>
  <c r="K158" i="10"/>
  <c r="I158" i="10"/>
  <c r="G158" i="10"/>
  <c r="S157" i="10"/>
  <c r="T157" i="10" s="1"/>
  <c r="R157" i="10"/>
  <c r="Q157" i="10"/>
  <c r="P157" i="10"/>
  <c r="U157" i="10" s="1"/>
  <c r="M157" i="10"/>
  <c r="L157" i="10"/>
  <c r="J157" i="10"/>
  <c r="K157" i="10" s="1"/>
  <c r="H157" i="10"/>
  <c r="F157" i="10"/>
  <c r="E157" i="10"/>
  <c r="D157" i="10"/>
  <c r="U156" i="10"/>
  <c r="T156" i="10"/>
  <c r="O156" i="10"/>
  <c r="N156" i="10"/>
  <c r="M156" i="10"/>
  <c r="K156" i="10"/>
  <c r="I156" i="10"/>
  <c r="G156" i="10"/>
  <c r="U155" i="10"/>
  <c r="T155" i="10"/>
  <c r="N155" i="10"/>
  <c r="O155" i="10" s="1"/>
  <c r="M155" i="10"/>
  <c r="K155" i="10"/>
  <c r="I155" i="10"/>
  <c r="G155" i="10"/>
  <c r="U154" i="10"/>
  <c r="T154" i="10"/>
  <c r="N154" i="10"/>
  <c r="O154" i="10" s="1"/>
  <c r="M154" i="10"/>
  <c r="K154" i="10"/>
  <c r="I154" i="10"/>
  <c r="G154" i="10"/>
  <c r="U153" i="10"/>
  <c r="T153" i="10"/>
  <c r="N153" i="10"/>
  <c r="O153" i="10" s="1"/>
  <c r="M153" i="10"/>
  <c r="K153" i="10"/>
  <c r="I153" i="10"/>
  <c r="G153" i="10"/>
  <c r="U152" i="10"/>
  <c r="T152" i="10"/>
  <c r="N152" i="10"/>
  <c r="O152" i="10" s="1"/>
  <c r="M152" i="10"/>
  <c r="K152" i="10"/>
  <c r="I152" i="10"/>
  <c r="G152" i="10"/>
  <c r="U151" i="10"/>
  <c r="T151" i="10"/>
  <c r="N151" i="10"/>
  <c r="O151" i="10" s="1"/>
  <c r="M151" i="10"/>
  <c r="K151" i="10"/>
  <c r="I151" i="10"/>
  <c r="G151" i="10"/>
  <c r="U150" i="10"/>
  <c r="S150" i="10"/>
  <c r="T150" i="10" s="1"/>
  <c r="R150" i="10"/>
  <c r="Q150" i="10"/>
  <c r="P150" i="10"/>
  <c r="N150" i="10"/>
  <c r="O150" i="10" s="1"/>
  <c r="L150" i="10"/>
  <c r="J150" i="10"/>
  <c r="K150" i="10" s="1"/>
  <c r="I150" i="10"/>
  <c r="H150" i="10"/>
  <c r="F150" i="10"/>
  <c r="E150" i="10"/>
  <c r="M150" i="10" s="1"/>
  <c r="D150" i="10"/>
  <c r="U149" i="10"/>
  <c r="T149" i="10"/>
  <c r="N149" i="10"/>
  <c r="O149" i="10" s="1"/>
  <c r="M149" i="10"/>
  <c r="K149" i="10"/>
  <c r="I149" i="10"/>
  <c r="G149" i="10"/>
  <c r="U148" i="10"/>
  <c r="T148" i="10"/>
  <c r="N148" i="10"/>
  <c r="O148" i="10" s="1"/>
  <c r="M148" i="10"/>
  <c r="K148" i="10"/>
  <c r="I148" i="10"/>
  <c r="G148" i="10"/>
  <c r="U147" i="10"/>
  <c r="T147" i="10"/>
  <c r="N147" i="10"/>
  <c r="O147" i="10" s="1"/>
  <c r="M147" i="10"/>
  <c r="K147" i="10"/>
  <c r="I147" i="10"/>
  <c r="G147" i="10"/>
  <c r="U146" i="10"/>
  <c r="T146" i="10"/>
  <c r="N146" i="10"/>
  <c r="O146" i="10" s="1"/>
  <c r="M146" i="10"/>
  <c r="K146" i="10"/>
  <c r="I146" i="10"/>
  <c r="G146" i="10"/>
  <c r="U145" i="10"/>
  <c r="T145" i="10"/>
  <c r="N145" i="10"/>
  <c r="O145" i="10" s="1"/>
  <c r="M145" i="10"/>
  <c r="K145" i="10"/>
  <c r="I145" i="10"/>
  <c r="G145" i="10"/>
  <c r="S144" i="10"/>
  <c r="R144" i="10"/>
  <c r="Q144" i="10"/>
  <c r="P144" i="10"/>
  <c r="U144" i="10" s="1"/>
  <c r="L144" i="10"/>
  <c r="J144" i="10"/>
  <c r="K144" i="10" s="1"/>
  <c r="H144" i="10"/>
  <c r="F144" i="10"/>
  <c r="N144" i="10" s="1"/>
  <c r="E144" i="10"/>
  <c r="M144" i="10" s="1"/>
  <c r="D144" i="10"/>
  <c r="U143" i="10"/>
  <c r="T143" i="10"/>
  <c r="O143" i="10"/>
  <c r="N143" i="10"/>
  <c r="M143" i="10"/>
  <c r="K143" i="10"/>
  <c r="I143" i="10"/>
  <c r="G143" i="10"/>
  <c r="U142" i="10"/>
  <c r="T142" i="10"/>
  <c r="N142" i="10"/>
  <c r="O142" i="10" s="1"/>
  <c r="M142" i="10"/>
  <c r="K142" i="10"/>
  <c r="I142" i="10"/>
  <c r="G142" i="10"/>
  <c r="U141" i="10"/>
  <c r="T141" i="10"/>
  <c r="N141" i="10"/>
  <c r="O141" i="10" s="1"/>
  <c r="M141" i="10"/>
  <c r="K141" i="10"/>
  <c r="I141" i="10"/>
  <c r="G141" i="10"/>
  <c r="U140" i="10"/>
  <c r="T140" i="10"/>
  <c r="N140" i="10"/>
  <c r="O140" i="10" s="1"/>
  <c r="M140" i="10"/>
  <c r="K140" i="10"/>
  <c r="I140" i="10"/>
  <c r="G140" i="10"/>
  <c r="U139" i="10"/>
  <c r="T139" i="10"/>
  <c r="N139" i="10"/>
  <c r="O139" i="10" s="1"/>
  <c r="M139" i="10"/>
  <c r="K139" i="10"/>
  <c r="I139" i="10"/>
  <c r="G139" i="10"/>
  <c r="U138" i="10"/>
  <c r="T138" i="10"/>
  <c r="N138" i="10"/>
  <c r="O138" i="10" s="1"/>
  <c r="M138" i="10"/>
  <c r="K138" i="10"/>
  <c r="I138" i="10"/>
  <c r="G138" i="10"/>
  <c r="U137" i="10"/>
  <c r="S137" i="10"/>
  <c r="R137" i="10"/>
  <c r="Q137" i="10"/>
  <c r="P137" i="10"/>
  <c r="L137" i="10"/>
  <c r="J137" i="10"/>
  <c r="K137" i="10" s="1"/>
  <c r="H137" i="10"/>
  <c r="F137" i="10"/>
  <c r="N137" i="10" s="1"/>
  <c r="E137" i="10"/>
  <c r="M137" i="10" s="1"/>
  <c r="D137" i="10"/>
  <c r="I137" i="10" s="1"/>
  <c r="U136" i="10"/>
  <c r="T136" i="10"/>
  <c r="N136" i="10"/>
  <c r="O136" i="10" s="1"/>
  <c r="M136" i="10"/>
  <c r="K136" i="10"/>
  <c r="I136" i="10"/>
  <c r="G136" i="10"/>
  <c r="U135" i="10"/>
  <c r="T135" i="10"/>
  <c r="O135" i="10"/>
  <c r="N135" i="10"/>
  <c r="M135" i="10"/>
  <c r="K135" i="10"/>
  <c r="I135" i="10"/>
  <c r="G135" i="10"/>
  <c r="U134" i="10"/>
  <c r="T134" i="10"/>
  <c r="N134" i="10"/>
  <c r="O134" i="10" s="1"/>
  <c r="M134" i="10"/>
  <c r="K134" i="10"/>
  <c r="I134" i="10"/>
  <c r="G134" i="10"/>
  <c r="U133" i="10"/>
  <c r="T133" i="10"/>
  <c r="N133" i="10"/>
  <c r="O133" i="10" s="1"/>
  <c r="M133" i="10"/>
  <c r="K133" i="10"/>
  <c r="I133" i="10"/>
  <c r="G133" i="10"/>
  <c r="U132" i="10"/>
  <c r="S132" i="10"/>
  <c r="R132" i="10"/>
  <c r="Q132" i="10"/>
  <c r="T132" i="10" s="1"/>
  <c r="P132" i="10"/>
  <c r="L132" i="10"/>
  <c r="J132" i="10"/>
  <c r="H132" i="10"/>
  <c r="F132" i="10"/>
  <c r="E132" i="10"/>
  <c r="K132" i="10" s="1"/>
  <c r="D132" i="10"/>
  <c r="U131" i="10"/>
  <c r="T131" i="10"/>
  <c r="O131" i="10"/>
  <c r="N131" i="10"/>
  <c r="M131" i="10"/>
  <c r="K131" i="10"/>
  <c r="I131" i="10"/>
  <c r="G131" i="10"/>
  <c r="U130" i="10"/>
  <c r="T130" i="10"/>
  <c r="N130" i="10"/>
  <c r="O130" i="10" s="1"/>
  <c r="M130" i="10"/>
  <c r="K130" i="10"/>
  <c r="I130" i="10"/>
  <c r="G130" i="10"/>
  <c r="U129" i="10"/>
  <c r="T129" i="10"/>
  <c r="N129" i="10"/>
  <c r="O129" i="10" s="1"/>
  <c r="M129" i="10"/>
  <c r="K129" i="10"/>
  <c r="I129" i="10"/>
  <c r="G129" i="10"/>
  <c r="U128" i="10"/>
  <c r="T128" i="10"/>
  <c r="N128" i="10"/>
  <c r="O128" i="10" s="1"/>
  <c r="M128" i="10"/>
  <c r="K128" i="10"/>
  <c r="I128" i="10"/>
  <c r="G128" i="10"/>
  <c r="U127" i="10"/>
  <c r="T127" i="10"/>
  <c r="N127" i="10"/>
  <c r="O127" i="10" s="1"/>
  <c r="M127" i="10"/>
  <c r="K127" i="10"/>
  <c r="I127" i="10"/>
  <c r="G127" i="10"/>
  <c r="S126" i="10"/>
  <c r="R126" i="10"/>
  <c r="Q126" i="10"/>
  <c r="P126" i="10"/>
  <c r="L126" i="10"/>
  <c r="J126" i="10"/>
  <c r="H126" i="10"/>
  <c r="F126" i="10"/>
  <c r="E126" i="10"/>
  <c r="D126" i="10"/>
  <c r="U125" i="10"/>
  <c r="T125" i="10"/>
  <c r="O125" i="10"/>
  <c r="N125" i="10"/>
  <c r="M125" i="10"/>
  <c r="K125" i="10"/>
  <c r="I125" i="10"/>
  <c r="G125" i="10"/>
  <c r="U124" i="10"/>
  <c r="T124" i="10"/>
  <c r="N124" i="10"/>
  <c r="O124" i="10" s="1"/>
  <c r="M124" i="10"/>
  <c r="K124" i="10"/>
  <c r="I124" i="10"/>
  <c r="G124" i="10"/>
  <c r="U123" i="10"/>
  <c r="T123" i="10"/>
  <c r="N123" i="10"/>
  <c r="O123" i="10" s="1"/>
  <c r="M123" i="10"/>
  <c r="K123" i="10"/>
  <c r="I123" i="10"/>
  <c r="G123" i="10"/>
  <c r="U122" i="10"/>
  <c r="T122" i="10"/>
  <c r="O122" i="10"/>
  <c r="N122" i="10"/>
  <c r="M122" i="10"/>
  <c r="K122" i="10"/>
  <c r="I122" i="10"/>
  <c r="G122" i="10"/>
  <c r="S121" i="10"/>
  <c r="R121" i="10"/>
  <c r="Q121" i="10"/>
  <c r="P121" i="10"/>
  <c r="L121" i="10"/>
  <c r="J121" i="10"/>
  <c r="H121" i="10"/>
  <c r="F121" i="10"/>
  <c r="E121" i="10"/>
  <c r="M121" i="10" s="1"/>
  <c r="D121" i="10"/>
  <c r="U120" i="10"/>
  <c r="T120" i="10"/>
  <c r="N120" i="10"/>
  <c r="O120" i="10" s="1"/>
  <c r="M120" i="10"/>
  <c r="K120" i="10"/>
  <c r="I120" i="10"/>
  <c r="G120" i="10"/>
  <c r="U119" i="10"/>
  <c r="T119" i="10"/>
  <c r="N119" i="10"/>
  <c r="O119" i="10" s="1"/>
  <c r="M119" i="10"/>
  <c r="K119" i="10"/>
  <c r="I119" i="10"/>
  <c r="G119" i="10"/>
  <c r="U118" i="10"/>
  <c r="T118" i="10"/>
  <c r="N118" i="10"/>
  <c r="O118" i="10" s="1"/>
  <c r="M118" i="10"/>
  <c r="K118" i="10"/>
  <c r="I118" i="10"/>
  <c r="G118" i="10"/>
  <c r="U117" i="10"/>
  <c r="T117" i="10"/>
  <c r="N117" i="10"/>
  <c r="O117" i="10" s="1"/>
  <c r="M117" i="10"/>
  <c r="K117" i="10"/>
  <c r="I117" i="10"/>
  <c r="G117" i="10"/>
  <c r="U116" i="10"/>
  <c r="T116" i="10"/>
  <c r="N116" i="10"/>
  <c r="O116" i="10" s="1"/>
  <c r="M116" i="10"/>
  <c r="K116" i="10"/>
  <c r="I116" i="10"/>
  <c r="G116" i="10"/>
  <c r="U115" i="10"/>
  <c r="T115" i="10"/>
  <c r="N115" i="10"/>
  <c r="O115" i="10" s="1"/>
  <c r="M115" i="10"/>
  <c r="K115" i="10"/>
  <c r="I115" i="10"/>
  <c r="G115" i="10"/>
  <c r="U114" i="10"/>
  <c r="T114" i="10"/>
  <c r="N114" i="10"/>
  <c r="O114" i="10" s="1"/>
  <c r="M114" i="10"/>
  <c r="K114" i="10"/>
  <c r="I114" i="10"/>
  <c r="G114" i="10"/>
  <c r="U113" i="10"/>
  <c r="T113" i="10"/>
  <c r="N113" i="10"/>
  <c r="O113" i="10" s="1"/>
  <c r="M113" i="10"/>
  <c r="K113" i="10"/>
  <c r="I113" i="10"/>
  <c r="G113" i="10"/>
  <c r="S112" i="10"/>
  <c r="R112" i="10"/>
  <c r="Q112" i="10"/>
  <c r="P112" i="10"/>
  <c r="L112" i="10"/>
  <c r="J112" i="10"/>
  <c r="K112" i="10" s="1"/>
  <c r="H112" i="10"/>
  <c r="F112" i="10"/>
  <c r="E112" i="10"/>
  <c r="M112" i="10" s="1"/>
  <c r="D112" i="10"/>
  <c r="U111" i="10"/>
  <c r="T111" i="10"/>
  <c r="O111" i="10"/>
  <c r="N111" i="10"/>
  <c r="M111" i="10"/>
  <c r="K111" i="10"/>
  <c r="I111" i="10"/>
  <c r="G111" i="10"/>
  <c r="U110" i="10"/>
  <c r="T110" i="10"/>
  <c r="N110" i="10"/>
  <c r="O110" i="10" s="1"/>
  <c r="M110" i="10"/>
  <c r="K110" i="10"/>
  <c r="I110" i="10"/>
  <c r="G110" i="10"/>
  <c r="U109" i="10"/>
  <c r="T109" i="10"/>
  <c r="N109" i="10"/>
  <c r="O109" i="10" s="1"/>
  <c r="M109" i="10"/>
  <c r="K109" i="10"/>
  <c r="I109" i="10"/>
  <c r="G109" i="10"/>
  <c r="U108" i="10"/>
  <c r="T108" i="10"/>
  <c r="N108" i="10"/>
  <c r="O108" i="10" s="1"/>
  <c r="M108" i="10"/>
  <c r="K108" i="10"/>
  <c r="I108" i="10"/>
  <c r="G108" i="10"/>
  <c r="U107" i="10"/>
  <c r="T107" i="10"/>
  <c r="N107" i="10"/>
  <c r="O107" i="10" s="1"/>
  <c r="M107" i="10"/>
  <c r="K107" i="10"/>
  <c r="I107" i="10"/>
  <c r="G107" i="10"/>
  <c r="U106" i="10"/>
  <c r="S106" i="10"/>
  <c r="R106" i="10"/>
  <c r="Q106" i="10"/>
  <c r="T106" i="10" s="1"/>
  <c r="P106" i="10"/>
  <c r="L106" i="10"/>
  <c r="J106" i="10"/>
  <c r="H106" i="10"/>
  <c r="F106" i="10"/>
  <c r="N106" i="10" s="1"/>
  <c r="E106" i="10"/>
  <c r="D106" i="10"/>
  <c r="U105" i="10"/>
  <c r="T105" i="10"/>
  <c r="N105" i="10"/>
  <c r="O105" i="10" s="1"/>
  <c r="M105" i="10"/>
  <c r="K105" i="10"/>
  <c r="I105" i="10"/>
  <c r="G105" i="10"/>
  <c r="S102" i="10"/>
  <c r="R102" i="10"/>
  <c r="Q102" i="10"/>
  <c r="P102" i="10"/>
  <c r="U102" i="10" s="1"/>
  <c r="L102" i="10"/>
  <c r="J102" i="10"/>
  <c r="H102" i="10"/>
  <c r="F102" i="10"/>
  <c r="E102" i="10"/>
  <c r="D102" i="10"/>
  <c r="S101" i="10"/>
  <c r="R101" i="10"/>
  <c r="Q101" i="10"/>
  <c r="T101" i="10" s="1"/>
  <c r="P101" i="10"/>
  <c r="L101" i="10"/>
  <c r="J101" i="10"/>
  <c r="H101" i="10"/>
  <c r="F101" i="10"/>
  <c r="E101" i="10"/>
  <c r="M101" i="10" s="1"/>
  <c r="D101" i="10"/>
  <c r="U100" i="10"/>
  <c r="T100" i="10"/>
  <c r="O100" i="10"/>
  <c r="N100" i="10"/>
  <c r="M100" i="10"/>
  <c r="K100" i="10"/>
  <c r="I100" i="10"/>
  <c r="G100" i="10"/>
  <c r="U99" i="10"/>
  <c r="T99" i="10"/>
  <c r="N99" i="10"/>
  <c r="O99" i="10" s="1"/>
  <c r="M99" i="10"/>
  <c r="K99" i="10"/>
  <c r="I99" i="10"/>
  <c r="G99" i="10"/>
  <c r="U98" i="10"/>
  <c r="T98" i="10"/>
  <c r="N98" i="10"/>
  <c r="O98" i="10" s="1"/>
  <c r="M98" i="10"/>
  <c r="K98" i="10"/>
  <c r="I98" i="10"/>
  <c r="G98" i="10"/>
  <c r="U97" i="10"/>
  <c r="T97" i="10"/>
  <c r="N97" i="10"/>
  <c r="O97" i="10" s="1"/>
  <c r="M97" i="10"/>
  <c r="K97" i="10"/>
  <c r="I97" i="10"/>
  <c r="G97" i="10"/>
  <c r="U96" i="10"/>
  <c r="S96" i="10"/>
  <c r="R96" i="10"/>
  <c r="Q96" i="10"/>
  <c r="P96" i="10"/>
  <c r="L96" i="10"/>
  <c r="J96" i="10"/>
  <c r="K96" i="10" s="1"/>
  <c r="H96" i="10"/>
  <c r="F96" i="10"/>
  <c r="N96" i="10" s="1"/>
  <c r="E96" i="10"/>
  <c r="M96" i="10" s="1"/>
  <c r="D96" i="10"/>
  <c r="I96" i="10" s="1"/>
  <c r="U95" i="10"/>
  <c r="T95" i="10"/>
  <c r="N95" i="10"/>
  <c r="O95" i="10" s="1"/>
  <c r="M95" i="10"/>
  <c r="K95" i="10"/>
  <c r="I95" i="10"/>
  <c r="G95" i="10"/>
  <c r="U94" i="10"/>
  <c r="T94" i="10"/>
  <c r="N94" i="10"/>
  <c r="O94" i="10" s="1"/>
  <c r="M94" i="10"/>
  <c r="K94" i="10"/>
  <c r="I94" i="10"/>
  <c r="G94" i="10"/>
  <c r="U93" i="10"/>
  <c r="T93" i="10"/>
  <c r="N93" i="10"/>
  <c r="O93" i="10" s="1"/>
  <c r="M93" i="10"/>
  <c r="K93" i="10"/>
  <c r="I93" i="10"/>
  <c r="G93" i="10"/>
  <c r="U92" i="10"/>
  <c r="T92" i="10"/>
  <c r="N92" i="10"/>
  <c r="O92" i="10" s="1"/>
  <c r="M92" i="10"/>
  <c r="K92" i="10"/>
  <c r="I92" i="10"/>
  <c r="G92" i="10"/>
  <c r="S91" i="10"/>
  <c r="R91" i="10"/>
  <c r="Q91" i="10"/>
  <c r="T91" i="10" s="1"/>
  <c r="P91" i="10"/>
  <c r="L91" i="10"/>
  <c r="J91" i="10"/>
  <c r="H91" i="10"/>
  <c r="U91" i="10" s="1"/>
  <c r="F91" i="10"/>
  <c r="N91" i="10" s="1"/>
  <c r="E91" i="10"/>
  <c r="D91" i="10"/>
  <c r="U90" i="10"/>
  <c r="T90" i="10"/>
  <c r="N90" i="10"/>
  <c r="O90" i="10" s="1"/>
  <c r="M90" i="10"/>
  <c r="K90" i="10"/>
  <c r="I90" i="10"/>
  <c r="G90" i="10"/>
  <c r="U89" i="10"/>
  <c r="T89" i="10"/>
  <c r="N89" i="10"/>
  <c r="O89" i="10" s="1"/>
  <c r="M89" i="10"/>
  <c r="K89" i="10"/>
  <c r="I89" i="10"/>
  <c r="G89" i="10"/>
  <c r="U88" i="10"/>
  <c r="T88" i="10"/>
  <c r="N88" i="10"/>
  <c r="O88" i="10" s="1"/>
  <c r="M88" i="10"/>
  <c r="K88" i="10"/>
  <c r="I88" i="10"/>
  <c r="G88" i="10"/>
  <c r="S85" i="10"/>
  <c r="R85" i="10"/>
  <c r="Q85" i="10"/>
  <c r="P85" i="10"/>
  <c r="L85" i="10"/>
  <c r="J85" i="10"/>
  <c r="H85" i="10"/>
  <c r="F85" i="10"/>
  <c r="E85" i="10"/>
  <c r="D85" i="10"/>
  <c r="S84" i="10"/>
  <c r="R84" i="10"/>
  <c r="Q84" i="10"/>
  <c r="T84" i="10" s="1"/>
  <c r="P84" i="10"/>
  <c r="L84" i="10"/>
  <c r="J84" i="10"/>
  <c r="H84" i="10"/>
  <c r="F84" i="10"/>
  <c r="E84" i="10"/>
  <c r="D84" i="10"/>
  <c r="U83" i="10"/>
  <c r="T83" i="10"/>
  <c r="O83" i="10"/>
  <c r="N83" i="10"/>
  <c r="M83" i="10"/>
  <c r="K83" i="10"/>
  <c r="I83" i="10"/>
  <c r="G83" i="10"/>
  <c r="U82" i="10"/>
  <c r="T82" i="10"/>
  <c r="N82" i="10"/>
  <c r="O82" i="10" s="1"/>
  <c r="M82" i="10"/>
  <c r="K82" i="10"/>
  <c r="I82" i="10"/>
  <c r="G82" i="10"/>
  <c r="U81" i="10"/>
  <c r="T81" i="10"/>
  <c r="N81" i="10"/>
  <c r="O81" i="10" s="1"/>
  <c r="M81" i="10"/>
  <c r="K81" i="10"/>
  <c r="I81" i="10"/>
  <c r="G81" i="10"/>
  <c r="U80" i="10"/>
  <c r="T80" i="10"/>
  <c r="N80" i="10"/>
  <c r="O80" i="10" s="1"/>
  <c r="M80" i="10"/>
  <c r="K80" i="10"/>
  <c r="I80" i="10"/>
  <c r="G80" i="10"/>
  <c r="U79" i="10"/>
  <c r="T79" i="10"/>
  <c r="N79" i="10"/>
  <c r="O79" i="10" s="1"/>
  <c r="M79" i="10"/>
  <c r="K79" i="10"/>
  <c r="I79" i="10"/>
  <c r="G79" i="10"/>
  <c r="S78" i="10"/>
  <c r="T78" i="10" s="1"/>
  <c r="R78" i="10"/>
  <c r="Q78" i="10"/>
  <c r="P78" i="10"/>
  <c r="L78" i="10"/>
  <c r="J78" i="10"/>
  <c r="H78" i="10"/>
  <c r="F78" i="10"/>
  <c r="N78" i="10" s="1"/>
  <c r="E78" i="10"/>
  <c r="D78" i="10"/>
  <c r="U77" i="10"/>
  <c r="T77" i="10"/>
  <c r="N77" i="10"/>
  <c r="O77" i="10" s="1"/>
  <c r="M77" i="10"/>
  <c r="K77" i="10"/>
  <c r="I77" i="10"/>
  <c r="G77" i="10"/>
  <c r="U76" i="10"/>
  <c r="T76" i="10"/>
  <c r="N76" i="10"/>
  <c r="O76" i="10" s="1"/>
  <c r="M76" i="10"/>
  <c r="K76" i="10"/>
  <c r="I76" i="10"/>
  <c r="G76" i="10"/>
  <c r="U75" i="10"/>
  <c r="T75" i="10"/>
  <c r="N75" i="10"/>
  <c r="O75" i="10" s="1"/>
  <c r="M75" i="10"/>
  <c r="K75" i="10"/>
  <c r="I75" i="10"/>
  <c r="G75" i="10"/>
  <c r="U74" i="10"/>
  <c r="T74" i="10"/>
  <c r="N74" i="10"/>
  <c r="O74" i="10" s="1"/>
  <c r="M74" i="10"/>
  <c r="K74" i="10"/>
  <c r="I74" i="10"/>
  <c r="G74" i="10"/>
  <c r="U73" i="10"/>
  <c r="T73" i="10"/>
  <c r="N73" i="10"/>
  <c r="O73" i="10" s="1"/>
  <c r="M73" i="10"/>
  <c r="K73" i="10"/>
  <c r="I73" i="10"/>
  <c r="G73" i="10"/>
  <c r="U72" i="10"/>
  <c r="T72" i="10"/>
  <c r="N72" i="10"/>
  <c r="O72" i="10" s="1"/>
  <c r="M72" i="10"/>
  <c r="K72" i="10"/>
  <c r="I72" i="10"/>
  <c r="G72" i="10"/>
  <c r="U71" i="10"/>
  <c r="T71" i="10"/>
  <c r="N71" i="10"/>
  <c r="O71" i="10" s="1"/>
  <c r="M71" i="10"/>
  <c r="K71" i="10"/>
  <c r="I71" i="10"/>
  <c r="G71" i="10"/>
  <c r="S70" i="10"/>
  <c r="R70" i="10"/>
  <c r="Q70" i="10"/>
  <c r="T70" i="10" s="1"/>
  <c r="P70" i="10"/>
  <c r="L70" i="10"/>
  <c r="J70" i="10"/>
  <c r="H70" i="10"/>
  <c r="U70" i="10" s="1"/>
  <c r="F70" i="10"/>
  <c r="N70" i="10" s="1"/>
  <c r="E70" i="10"/>
  <c r="D70" i="10"/>
  <c r="U69" i="10"/>
  <c r="T69" i="10"/>
  <c r="O69" i="10"/>
  <c r="N69" i="10"/>
  <c r="M69" i="10"/>
  <c r="K69" i="10"/>
  <c r="I69" i="10"/>
  <c r="G69" i="10"/>
  <c r="U68" i="10"/>
  <c r="T68" i="10"/>
  <c r="N68" i="10"/>
  <c r="O68" i="10" s="1"/>
  <c r="M68" i="10"/>
  <c r="K68" i="10"/>
  <c r="I68" i="10"/>
  <c r="G68" i="10"/>
  <c r="U67" i="10"/>
  <c r="T67" i="10"/>
  <c r="O67" i="10"/>
  <c r="N67" i="10"/>
  <c r="M67" i="10"/>
  <c r="K67" i="10"/>
  <c r="I67" i="10"/>
  <c r="G67" i="10"/>
  <c r="U66" i="10"/>
  <c r="T66" i="10"/>
  <c r="O66" i="10"/>
  <c r="N66" i="10"/>
  <c r="M66" i="10"/>
  <c r="K66" i="10"/>
  <c r="I66" i="10"/>
  <c r="G66" i="10"/>
  <c r="U65" i="10"/>
  <c r="T65" i="10"/>
  <c r="O65" i="10"/>
  <c r="N65" i="10"/>
  <c r="M65" i="10"/>
  <c r="K65" i="10"/>
  <c r="I65" i="10"/>
  <c r="G65" i="10"/>
  <c r="U64" i="10"/>
  <c r="T64" i="10"/>
  <c r="O64" i="10"/>
  <c r="N64" i="10"/>
  <c r="M64" i="10"/>
  <c r="K64" i="10"/>
  <c r="I64" i="10"/>
  <c r="G64" i="10"/>
  <c r="S63" i="10"/>
  <c r="T63" i="10" s="1"/>
  <c r="R63" i="10"/>
  <c r="Q63" i="10"/>
  <c r="P63" i="10"/>
  <c r="L63" i="10"/>
  <c r="J63" i="10"/>
  <c r="H63" i="10"/>
  <c r="N63" i="10" s="1"/>
  <c r="O63" i="10" s="1"/>
  <c r="F63" i="10"/>
  <c r="G63" i="10" s="1"/>
  <c r="E63" i="10"/>
  <c r="K63" i="10" s="1"/>
  <c r="D63" i="10"/>
  <c r="U62" i="10"/>
  <c r="T62" i="10"/>
  <c r="O62" i="10"/>
  <c r="N62" i="10"/>
  <c r="M62" i="10"/>
  <c r="K62" i="10"/>
  <c r="I62" i="10"/>
  <c r="G62" i="10"/>
  <c r="U61" i="10"/>
  <c r="T61" i="10"/>
  <c r="N61" i="10"/>
  <c r="O61" i="10" s="1"/>
  <c r="M61" i="10"/>
  <c r="K61" i="10"/>
  <c r="I61" i="10"/>
  <c r="G61" i="10"/>
  <c r="U60" i="10"/>
  <c r="T60" i="10"/>
  <c r="O60" i="10"/>
  <c r="N60" i="10"/>
  <c r="M60" i="10"/>
  <c r="K60" i="10"/>
  <c r="I60" i="10"/>
  <c r="G60" i="10"/>
  <c r="U59" i="10"/>
  <c r="T59" i="10"/>
  <c r="N59" i="10"/>
  <c r="O59" i="10" s="1"/>
  <c r="M59" i="10"/>
  <c r="K59" i="10"/>
  <c r="I59" i="10"/>
  <c r="G59" i="10"/>
  <c r="S58" i="10"/>
  <c r="R58" i="10"/>
  <c r="Q58" i="10"/>
  <c r="T58" i="10" s="1"/>
  <c r="P58" i="10"/>
  <c r="L58" i="10"/>
  <c r="J58" i="10"/>
  <c r="H58" i="10"/>
  <c r="I58" i="10" s="1"/>
  <c r="F58" i="10"/>
  <c r="E58" i="10"/>
  <c r="M58" i="10" s="1"/>
  <c r="D58" i="10"/>
  <c r="U57" i="10"/>
  <c r="T57" i="10"/>
  <c r="N57" i="10"/>
  <c r="O57" i="10" s="1"/>
  <c r="M57" i="10"/>
  <c r="K57" i="10"/>
  <c r="I57" i="10"/>
  <c r="G57" i="10"/>
  <c r="S54" i="10"/>
  <c r="R54" i="10"/>
  <c r="Q54" i="10"/>
  <c r="P54" i="10"/>
  <c r="L54" i="10"/>
  <c r="J54" i="10"/>
  <c r="K54" i="10" s="1"/>
  <c r="H54" i="10"/>
  <c r="F54" i="10"/>
  <c r="E54" i="10"/>
  <c r="D54" i="10"/>
  <c r="I54" i="10" s="1"/>
  <c r="U53" i="10"/>
  <c r="S53" i="10"/>
  <c r="R53" i="10"/>
  <c r="Q53" i="10"/>
  <c r="T53" i="10" s="1"/>
  <c r="P53" i="10"/>
  <c r="L53" i="10"/>
  <c r="J53" i="10"/>
  <c r="H53" i="10"/>
  <c r="F53" i="10"/>
  <c r="E53" i="10"/>
  <c r="D53" i="10"/>
  <c r="U52" i="10"/>
  <c r="T52" i="10"/>
  <c r="N52" i="10"/>
  <c r="O52" i="10" s="1"/>
  <c r="M52" i="10"/>
  <c r="K52" i="10"/>
  <c r="I52" i="10"/>
  <c r="G52" i="10"/>
  <c r="U51" i="10"/>
  <c r="T51" i="10"/>
  <c r="N51" i="10"/>
  <c r="O51" i="10" s="1"/>
  <c r="M51" i="10"/>
  <c r="K51" i="10"/>
  <c r="I51" i="10"/>
  <c r="G51" i="10"/>
  <c r="U50" i="10"/>
  <c r="T50" i="10"/>
  <c r="N50" i="10"/>
  <c r="O50" i="10" s="1"/>
  <c r="M50" i="10"/>
  <c r="K50" i="10"/>
  <c r="I50" i="10"/>
  <c r="G50" i="10"/>
  <c r="U49" i="10"/>
  <c r="T49" i="10"/>
  <c r="N49" i="10"/>
  <c r="O49" i="10" s="1"/>
  <c r="M49" i="10"/>
  <c r="K49" i="10"/>
  <c r="I49" i="10"/>
  <c r="G49" i="10"/>
  <c r="U48" i="10"/>
  <c r="T48" i="10"/>
  <c r="N48" i="10"/>
  <c r="O48" i="10" s="1"/>
  <c r="M48" i="10"/>
  <c r="K48" i="10"/>
  <c r="I48" i="10"/>
  <c r="G48" i="10"/>
  <c r="T47" i="10"/>
  <c r="S47" i="10"/>
  <c r="R47" i="10"/>
  <c r="Q47" i="10"/>
  <c r="P47" i="10"/>
  <c r="U47" i="10" s="1"/>
  <c r="L47" i="10"/>
  <c r="J47" i="10"/>
  <c r="H47" i="10"/>
  <c r="F47" i="10"/>
  <c r="G47" i="10" s="1"/>
  <c r="E47" i="10"/>
  <c r="M47" i="10" s="1"/>
  <c r="D47" i="10"/>
  <c r="U46" i="10"/>
  <c r="T46" i="10"/>
  <c r="N46" i="10"/>
  <c r="O46" i="10" s="1"/>
  <c r="M46" i="10"/>
  <c r="K46" i="10"/>
  <c r="I46" i="10"/>
  <c r="G46" i="10"/>
  <c r="U45" i="10"/>
  <c r="T45" i="10"/>
  <c r="N45" i="10"/>
  <c r="O45" i="10" s="1"/>
  <c r="M45" i="10"/>
  <c r="K45" i="10"/>
  <c r="I45" i="10"/>
  <c r="G45" i="10"/>
  <c r="U44" i="10"/>
  <c r="T44" i="10"/>
  <c r="N44" i="10"/>
  <c r="O44" i="10" s="1"/>
  <c r="M44" i="10"/>
  <c r="K44" i="10"/>
  <c r="I44" i="10"/>
  <c r="G44" i="10"/>
  <c r="U43" i="10"/>
  <c r="T43" i="10"/>
  <c r="N43" i="10"/>
  <c r="O43" i="10" s="1"/>
  <c r="M43" i="10"/>
  <c r="K43" i="10"/>
  <c r="I43" i="10"/>
  <c r="G43" i="10"/>
  <c r="U42" i="10"/>
  <c r="T42" i="10"/>
  <c r="N42" i="10"/>
  <c r="O42" i="10" s="1"/>
  <c r="M42" i="10"/>
  <c r="K42" i="10"/>
  <c r="I42" i="10"/>
  <c r="G42" i="10"/>
  <c r="U41" i="10"/>
  <c r="T41" i="10"/>
  <c r="N41" i="10"/>
  <c r="O41" i="10" s="1"/>
  <c r="M41" i="10"/>
  <c r="K41" i="10"/>
  <c r="I41" i="10"/>
  <c r="G41" i="10"/>
  <c r="S40" i="10"/>
  <c r="R40" i="10"/>
  <c r="Q40" i="10"/>
  <c r="T40" i="10" s="1"/>
  <c r="P40" i="10"/>
  <c r="L40" i="10"/>
  <c r="J40" i="10"/>
  <c r="H40" i="10"/>
  <c r="I40" i="10" s="1"/>
  <c r="F40" i="10"/>
  <c r="N40" i="10" s="1"/>
  <c r="E40" i="10"/>
  <c r="D40" i="10"/>
  <c r="U39" i="10"/>
  <c r="T39" i="10"/>
  <c r="O39" i="10"/>
  <c r="N39" i="10"/>
  <c r="M39" i="10"/>
  <c r="K39" i="10"/>
  <c r="I39" i="10"/>
  <c r="G39" i="10"/>
  <c r="U38" i="10"/>
  <c r="T38" i="10"/>
  <c r="O38" i="10"/>
  <c r="N38" i="10"/>
  <c r="M38" i="10"/>
  <c r="K38" i="10"/>
  <c r="I38" i="10"/>
  <c r="G38" i="10"/>
  <c r="U37" i="10"/>
  <c r="T37" i="10"/>
  <c r="O37" i="10"/>
  <c r="N37" i="10"/>
  <c r="M37" i="10"/>
  <c r="K37" i="10"/>
  <c r="I37" i="10"/>
  <c r="G37" i="10"/>
  <c r="U36" i="10"/>
  <c r="T36" i="10"/>
  <c r="O36" i="10"/>
  <c r="N36" i="10"/>
  <c r="M36" i="10"/>
  <c r="K36" i="10"/>
  <c r="I36" i="10"/>
  <c r="G36" i="10"/>
  <c r="S35" i="10"/>
  <c r="R35" i="10"/>
  <c r="Q35" i="10"/>
  <c r="P35" i="10"/>
  <c r="U35" i="10" s="1"/>
  <c r="L35" i="10"/>
  <c r="J35" i="10"/>
  <c r="H35" i="10"/>
  <c r="F35" i="10"/>
  <c r="N35" i="10" s="1"/>
  <c r="E35" i="10"/>
  <c r="D35" i="10"/>
  <c r="I35" i="10" s="1"/>
  <c r="U34" i="10"/>
  <c r="T34" i="10"/>
  <c r="N34" i="10"/>
  <c r="O34" i="10" s="1"/>
  <c r="M34" i="10"/>
  <c r="K34" i="10"/>
  <c r="I34" i="10"/>
  <c r="G34" i="10"/>
  <c r="U33" i="10"/>
  <c r="T33" i="10"/>
  <c r="N33" i="10"/>
  <c r="O33" i="10" s="1"/>
  <c r="M33" i="10"/>
  <c r="K33" i="10"/>
  <c r="I33" i="10"/>
  <c r="G33" i="10"/>
  <c r="U32" i="10"/>
  <c r="T32" i="10"/>
  <c r="N32" i="10"/>
  <c r="O32" i="10" s="1"/>
  <c r="M32" i="10"/>
  <c r="K32" i="10"/>
  <c r="I32" i="10"/>
  <c r="G32" i="10"/>
  <c r="U31" i="10"/>
  <c r="T31" i="10"/>
  <c r="N31" i="10"/>
  <c r="O31" i="10" s="1"/>
  <c r="M31" i="10"/>
  <c r="K31" i="10"/>
  <c r="I31" i="10"/>
  <c r="G31" i="10"/>
  <c r="U30" i="10"/>
  <c r="T30" i="10"/>
  <c r="N30" i="10"/>
  <c r="O30" i="10" s="1"/>
  <c r="M30" i="10"/>
  <c r="K30" i="10"/>
  <c r="I30" i="10"/>
  <c r="G30" i="10"/>
  <c r="U29" i="10"/>
  <c r="T29" i="10"/>
  <c r="N29" i="10"/>
  <c r="O29" i="10" s="1"/>
  <c r="M29" i="10"/>
  <c r="K29" i="10"/>
  <c r="I29" i="10"/>
  <c r="G29" i="10"/>
  <c r="U28" i="10"/>
  <c r="T28" i="10"/>
  <c r="N28" i="10"/>
  <c r="O28" i="10" s="1"/>
  <c r="M28" i="10"/>
  <c r="K28" i="10"/>
  <c r="I28" i="10"/>
  <c r="G28" i="10"/>
  <c r="T27" i="10"/>
  <c r="S27" i="10"/>
  <c r="R27" i="10"/>
  <c r="Q27" i="10"/>
  <c r="P27" i="10"/>
  <c r="U27" i="10" s="1"/>
  <c r="M27" i="10"/>
  <c r="L27" i="10"/>
  <c r="J27" i="10"/>
  <c r="H27" i="10"/>
  <c r="F27" i="10"/>
  <c r="E27" i="10"/>
  <c r="D27" i="10"/>
  <c r="U26" i="10"/>
  <c r="T26" i="10"/>
  <c r="N26" i="10"/>
  <c r="O26" i="10" s="1"/>
  <c r="M26" i="10"/>
  <c r="K26" i="10"/>
  <c r="I26" i="10"/>
  <c r="G26" i="10"/>
  <c r="U25" i="10"/>
  <c r="T25" i="10"/>
  <c r="N25" i="10"/>
  <c r="O25" i="10" s="1"/>
  <c r="M25" i="10"/>
  <c r="K25" i="10"/>
  <c r="I25" i="10"/>
  <c r="G25" i="10"/>
  <c r="U24" i="10"/>
  <c r="T24" i="10"/>
  <c r="N24" i="10"/>
  <c r="O24" i="10" s="1"/>
  <c r="M24" i="10"/>
  <c r="K24" i="10"/>
  <c r="I24" i="10"/>
  <c r="G24" i="10"/>
  <c r="U23" i="10"/>
  <c r="T23" i="10"/>
  <c r="N23" i="10"/>
  <c r="O23" i="10" s="1"/>
  <c r="M23" i="10"/>
  <c r="K23" i="10"/>
  <c r="I23" i="10"/>
  <c r="G23" i="10"/>
  <c r="U22" i="10"/>
  <c r="T22" i="10"/>
  <c r="N22" i="10"/>
  <c r="O22" i="10" s="1"/>
  <c r="M22" i="10"/>
  <c r="K22" i="10"/>
  <c r="I22" i="10"/>
  <c r="G22" i="10"/>
  <c r="U21" i="10"/>
  <c r="T21" i="10"/>
  <c r="N21" i="10"/>
  <c r="O21" i="10" s="1"/>
  <c r="M21" i="10"/>
  <c r="K21" i="10"/>
  <c r="I21" i="10"/>
  <c r="G21" i="10"/>
  <c r="U20" i="10"/>
  <c r="T20" i="10"/>
  <c r="N20" i="10"/>
  <c r="O20" i="10" s="1"/>
  <c r="M20" i="10"/>
  <c r="K20" i="10"/>
  <c r="I20" i="10"/>
  <c r="G20" i="10"/>
  <c r="S19" i="10"/>
  <c r="R19" i="10"/>
  <c r="Q19" i="10"/>
  <c r="T19" i="10" s="1"/>
  <c r="P19" i="10"/>
  <c r="L19" i="10"/>
  <c r="J19" i="10"/>
  <c r="K19" i="10" s="1"/>
  <c r="H19" i="10"/>
  <c r="F19" i="10"/>
  <c r="E19" i="10"/>
  <c r="M19" i="10" s="1"/>
  <c r="D19" i="10"/>
  <c r="U18" i="10"/>
  <c r="T18" i="10"/>
  <c r="N18" i="10"/>
  <c r="O18" i="10" s="1"/>
  <c r="M18" i="10"/>
  <c r="K18" i="10"/>
  <c r="I18" i="10"/>
  <c r="G18" i="10"/>
  <c r="U17" i="10"/>
  <c r="T17" i="10"/>
  <c r="N17" i="10"/>
  <c r="O17" i="10" s="1"/>
  <c r="M17" i="10"/>
  <c r="K17" i="10"/>
  <c r="I17" i="10"/>
  <c r="G17" i="10"/>
  <c r="U16" i="10"/>
  <c r="T16" i="10"/>
  <c r="N16" i="10"/>
  <c r="O16" i="10" s="1"/>
  <c r="M16" i="10"/>
  <c r="K16" i="10"/>
  <c r="I16" i="10"/>
  <c r="G16" i="10"/>
  <c r="U15" i="10"/>
  <c r="T15" i="10"/>
  <c r="N15" i="10"/>
  <c r="O15" i="10" s="1"/>
  <c r="M15" i="10"/>
  <c r="K15" i="10"/>
  <c r="I15" i="10"/>
  <c r="G15" i="10"/>
  <c r="U14" i="10"/>
  <c r="T14" i="10"/>
  <c r="N14" i="10"/>
  <c r="O14" i="10" s="1"/>
  <c r="M14" i="10"/>
  <c r="K14" i="10"/>
  <c r="I14" i="10"/>
  <c r="G14" i="10"/>
  <c r="U13" i="10"/>
  <c r="T13" i="10"/>
  <c r="N13" i="10"/>
  <c r="O13" i="10" s="1"/>
  <c r="M13" i="10"/>
  <c r="K13" i="10"/>
  <c r="I13" i="10"/>
  <c r="G13" i="10"/>
  <c r="U12" i="10"/>
  <c r="T12" i="10"/>
  <c r="N12" i="10"/>
  <c r="O12" i="10" s="1"/>
  <c r="M12" i="10"/>
  <c r="K12" i="10"/>
  <c r="I12" i="10"/>
  <c r="G12" i="10"/>
  <c r="U11" i="10"/>
  <c r="T11" i="10"/>
  <c r="N11" i="10"/>
  <c r="O11" i="10" s="1"/>
  <c r="M11" i="10"/>
  <c r="K11" i="10"/>
  <c r="I11" i="10"/>
  <c r="G11" i="10"/>
  <c r="S10" i="10"/>
  <c r="R10" i="10"/>
  <c r="Q10" i="10"/>
  <c r="P10" i="10"/>
  <c r="L10" i="10"/>
  <c r="J10" i="10"/>
  <c r="H10" i="10"/>
  <c r="F10" i="10"/>
  <c r="N10" i="10" s="1"/>
  <c r="E10" i="10"/>
  <c r="D10" i="10"/>
  <c r="U9" i="10"/>
  <c r="T9" i="10"/>
  <c r="O9" i="10"/>
  <c r="N9" i="10"/>
  <c r="M9" i="10"/>
  <c r="K9" i="10"/>
  <c r="I9" i="10"/>
  <c r="G9" i="10"/>
  <c r="U8" i="10"/>
  <c r="T8" i="10"/>
  <c r="O8" i="10"/>
  <c r="N8" i="10"/>
  <c r="M8" i="10"/>
  <c r="K8" i="10"/>
  <c r="I8" i="10"/>
  <c r="G8" i="10"/>
  <c r="S339" i="9"/>
  <c r="R339" i="9"/>
  <c r="Q339" i="9"/>
  <c r="P339" i="9"/>
  <c r="U339" i="9" s="1"/>
  <c r="L339" i="9"/>
  <c r="J339" i="9"/>
  <c r="H339" i="9"/>
  <c r="F339" i="9"/>
  <c r="E339" i="9"/>
  <c r="M339" i="9" s="1"/>
  <c r="D339" i="9"/>
  <c r="I339" i="9" s="1"/>
  <c r="S338" i="9"/>
  <c r="R338" i="9"/>
  <c r="Q338" i="9"/>
  <c r="P338" i="9"/>
  <c r="L338" i="9"/>
  <c r="J338" i="9"/>
  <c r="H338" i="9"/>
  <c r="F338" i="9"/>
  <c r="E338" i="9"/>
  <c r="M338" i="9" s="1"/>
  <c r="D338" i="9"/>
  <c r="S337" i="9"/>
  <c r="R337" i="9"/>
  <c r="Q337" i="9"/>
  <c r="T337" i="9" s="1"/>
  <c r="P337" i="9"/>
  <c r="U337" i="9" s="1"/>
  <c r="L337" i="9"/>
  <c r="J337" i="9"/>
  <c r="H337" i="9"/>
  <c r="F337" i="9"/>
  <c r="E337" i="9"/>
  <c r="D337" i="9"/>
  <c r="G337" i="9" s="1"/>
  <c r="U336" i="9"/>
  <c r="T336" i="9"/>
  <c r="N336" i="9"/>
  <c r="O336" i="9" s="1"/>
  <c r="M336" i="9"/>
  <c r="K336" i="9"/>
  <c r="I336" i="9"/>
  <c r="G336" i="9"/>
  <c r="U335" i="9"/>
  <c r="T335" i="9"/>
  <c r="N335" i="9"/>
  <c r="O335" i="9" s="1"/>
  <c r="M335" i="9"/>
  <c r="K335" i="9"/>
  <c r="I335" i="9"/>
  <c r="G335" i="9"/>
  <c r="U334" i="9"/>
  <c r="T334" i="9"/>
  <c r="N334" i="9"/>
  <c r="O334" i="9" s="1"/>
  <c r="M334" i="9"/>
  <c r="K334" i="9"/>
  <c r="I334" i="9"/>
  <c r="G334" i="9"/>
  <c r="U333" i="9"/>
  <c r="T333" i="9"/>
  <c r="N333" i="9"/>
  <c r="O333" i="9" s="1"/>
  <c r="M333" i="9"/>
  <c r="K333" i="9"/>
  <c r="I333" i="9"/>
  <c r="G333" i="9"/>
  <c r="S332" i="9"/>
  <c r="R332" i="9"/>
  <c r="Q332" i="9"/>
  <c r="T332" i="9" s="1"/>
  <c r="P332" i="9"/>
  <c r="U332" i="9" s="1"/>
  <c r="L332" i="9"/>
  <c r="J332" i="9"/>
  <c r="I332" i="9"/>
  <c r="H332" i="9"/>
  <c r="F332" i="9"/>
  <c r="E332" i="9"/>
  <c r="D332" i="9"/>
  <c r="G332" i="9" s="1"/>
  <c r="U331" i="9"/>
  <c r="T331" i="9"/>
  <c r="N331" i="9"/>
  <c r="O331" i="9" s="1"/>
  <c r="M331" i="9"/>
  <c r="K331" i="9"/>
  <c r="I331" i="9"/>
  <c r="G331" i="9"/>
  <c r="U330" i="9"/>
  <c r="T330" i="9"/>
  <c r="N330" i="9"/>
  <c r="O330" i="9" s="1"/>
  <c r="M330" i="9"/>
  <c r="K330" i="9"/>
  <c r="I330" i="9"/>
  <c r="G330" i="9"/>
  <c r="U329" i="9"/>
  <c r="T329" i="9"/>
  <c r="N329" i="9"/>
  <c r="O329" i="9" s="1"/>
  <c r="M329" i="9"/>
  <c r="K329" i="9"/>
  <c r="I329" i="9"/>
  <c r="G329" i="9"/>
  <c r="U328" i="9"/>
  <c r="T328" i="9"/>
  <c r="N328" i="9"/>
  <c r="O328" i="9" s="1"/>
  <c r="M328" i="9"/>
  <c r="K328" i="9"/>
  <c r="I328" i="9"/>
  <c r="G328" i="9"/>
  <c r="U327" i="9"/>
  <c r="T327" i="9"/>
  <c r="N327" i="9"/>
  <c r="O327" i="9" s="1"/>
  <c r="M327" i="9"/>
  <c r="K327" i="9"/>
  <c r="I327" i="9"/>
  <c r="G327" i="9"/>
  <c r="U326" i="9"/>
  <c r="T326" i="9"/>
  <c r="N326" i="9"/>
  <c r="O326" i="9" s="1"/>
  <c r="M326" i="9"/>
  <c r="K326" i="9"/>
  <c r="I326" i="9"/>
  <c r="G326" i="9"/>
  <c r="U325" i="9"/>
  <c r="T325" i="9"/>
  <c r="N325" i="9"/>
  <c r="O325" i="9" s="1"/>
  <c r="M325" i="9"/>
  <c r="K325" i="9"/>
  <c r="I325" i="9"/>
  <c r="G325" i="9"/>
  <c r="U324" i="9"/>
  <c r="T324" i="9"/>
  <c r="O324" i="9"/>
  <c r="N324" i="9"/>
  <c r="M324" i="9"/>
  <c r="K324" i="9"/>
  <c r="I324" i="9"/>
  <c r="G324" i="9"/>
  <c r="S323" i="9"/>
  <c r="R323" i="9"/>
  <c r="Q323" i="9"/>
  <c r="T323" i="9" s="1"/>
  <c r="P323" i="9"/>
  <c r="U323" i="9" s="1"/>
  <c r="L323" i="9"/>
  <c r="J323" i="9"/>
  <c r="H323" i="9"/>
  <c r="I323" i="9" s="1"/>
  <c r="F323" i="9"/>
  <c r="N323" i="9" s="1"/>
  <c r="E323" i="9"/>
  <c r="K323" i="9" s="1"/>
  <c r="D323" i="9"/>
  <c r="U322" i="9"/>
  <c r="T322" i="9"/>
  <c r="N322" i="9"/>
  <c r="O322" i="9" s="1"/>
  <c r="M322" i="9"/>
  <c r="K322" i="9"/>
  <c r="I322" i="9"/>
  <c r="G322" i="9"/>
  <c r="U321" i="9"/>
  <c r="T321" i="9"/>
  <c r="N321" i="9"/>
  <c r="O321" i="9" s="1"/>
  <c r="M321" i="9"/>
  <c r="K321" i="9"/>
  <c r="I321" i="9"/>
  <c r="G321" i="9"/>
  <c r="U320" i="9"/>
  <c r="T320" i="9"/>
  <c r="N320" i="9"/>
  <c r="O320" i="9" s="1"/>
  <c r="M320" i="9"/>
  <c r="K320" i="9"/>
  <c r="I320" i="9"/>
  <c r="G320" i="9"/>
  <c r="U319" i="9"/>
  <c r="T319" i="9"/>
  <c r="N319" i="9"/>
  <c r="O319" i="9" s="1"/>
  <c r="M319" i="9"/>
  <c r="K319" i="9"/>
  <c r="I319" i="9"/>
  <c r="G319" i="9"/>
  <c r="U318" i="9"/>
  <c r="T318" i="9"/>
  <c r="N318" i="9"/>
  <c r="O318" i="9" s="1"/>
  <c r="M318" i="9"/>
  <c r="K318" i="9"/>
  <c r="I318" i="9"/>
  <c r="G318" i="9"/>
  <c r="U317" i="9"/>
  <c r="S317" i="9"/>
  <c r="R317" i="9"/>
  <c r="Q317" i="9"/>
  <c r="P317" i="9"/>
  <c r="L317" i="9"/>
  <c r="J317" i="9"/>
  <c r="H317" i="9"/>
  <c r="F317" i="9"/>
  <c r="E317" i="9"/>
  <c r="D317" i="9"/>
  <c r="I317" i="9" s="1"/>
  <c r="U316" i="9"/>
  <c r="T316" i="9"/>
  <c r="N316" i="9"/>
  <c r="O316" i="9" s="1"/>
  <c r="M316" i="9"/>
  <c r="K316" i="9"/>
  <c r="I316" i="9"/>
  <c r="G316" i="9"/>
  <c r="U315" i="9"/>
  <c r="T315" i="9"/>
  <c r="N315" i="9"/>
  <c r="O315" i="9" s="1"/>
  <c r="M315" i="9"/>
  <c r="K315" i="9"/>
  <c r="I315" i="9"/>
  <c r="G315" i="9"/>
  <c r="U314" i="9"/>
  <c r="T314" i="9"/>
  <c r="N314" i="9"/>
  <c r="O314" i="9" s="1"/>
  <c r="M314" i="9"/>
  <c r="K314" i="9"/>
  <c r="I314" i="9"/>
  <c r="G314" i="9"/>
  <c r="U313" i="9"/>
  <c r="T313" i="9"/>
  <c r="N313" i="9"/>
  <c r="O313" i="9" s="1"/>
  <c r="M313" i="9"/>
  <c r="K313" i="9"/>
  <c r="I313" i="9"/>
  <c r="G313" i="9"/>
  <c r="U312" i="9"/>
  <c r="T312" i="9"/>
  <c r="N312" i="9"/>
  <c r="O312" i="9" s="1"/>
  <c r="M312" i="9"/>
  <c r="K312" i="9"/>
  <c r="I312" i="9"/>
  <c r="G312" i="9"/>
  <c r="U311" i="9"/>
  <c r="T311" i="9"/>
  <c r="N311" i="9"/>
  <c r="O311" i="9" s="1"/>
  <c r="M311" i="9"/>
  <c r="K311" i="9"/>
  <c r="I311" i="9"/>
  <c r="G311" i="9"/>
  <c r="S310" i="9"/>
  <c r="T310" i="9" s="1"/>
  <c r="R310" i="9"/>
  <c r="Q310" i="9"/>
  <c r="P310" i="9"/>
  <c r="L310" i="9"/>
  <c r="J310" i="9"/>
  <c r="H310" i="9"/>
  <c r="F310" i="9"/>
  <c r="G310" i="9" s="1"/>
  <c r="E310" i="9"/>
  <c r="D310" i="9"/>
  <c r="U309" i="9"/>
  <c r="T309" i="9"/>
  <c r="N309" i="9"/>
  <c r="O309" i="9" s="1"/>
  <c r="M309" i="9"/>
  <c r="K309" i="9"/>
  <c r="I309" i="9"/>
  <c r="G309" i="9"/>
  <c r="U308" i="9"/>
  <c r="T308" i="9"/>
  <c r="N308" i="9"/>
  <c r="O308" i="9" s="1"/>
  <c r="M308" i="9"/>
  <c r="K308" i="9"/>
  <c r="I308" i="9"/>
  <c r="G308" i="9"/>
  <c r="U307" i="9"/>
  <c r="T307" i="9"/>
  <c r="N307" i="9"/>
  <c r="O307" i="9" s="1"/>
  <c r="M307" i="9"/>
  <c r="K307" i="9"/>
  <c r="I307" i="9"/>
  <c r="G307" i="9"/>
  <c r="U306" i="9"/>
  <c r="T306" i="9"/>
  <c r="N306" i="9"/>
  <c r="O306" i="9" s="1"/>
  <c r="M306" i="9"/>
  <c r="K306" i="9"/>
  <c r="I306" i="9"/>
  <c r="G306" i="9"/>
  <c r="U305" i="9"/>
  <c r="T305" i="9"/>
  <c r="N305" i="9"/>
  <c r="O305" i="9" s="1"/>
  <c r="M305" i="9"/>
  <c r="K305" i="9"/>
  <c r="I305" i="9"/>
  <c r="G305" i="9"/>
  <c r="U304" i="9"/>
  <c r="T304" i="9"/>
  <c r="N304" i="9"/>
  <c r="O304" i="9" s="1"/>
  <c r="M304" i="9"/>
  <c r="K304" i="9"/>
  <c r="I304" i="9"/>
  <c r="G304" i="9"/>
  <c r="S303" i="9"/>
  <c r="R303" i="9"/>
  <c r="Q303" i="9"/>
  <c r="T303" i="9" s="1"/>
  <c r="P303" i="9"/>
  <c r="U303" i="9" s="1"/>
  <c r="L303" i="9"/>
  <c r="J303" i="9"/>
  <c r="H303" i="9"/>
  <c r="F303" i="9"/>
  <c r="E303" i="9"/>
  <c r="M303" i="9" s="1"/>
  <c r="D303" i="9"/>
  <c r="I303" i="9" s="1"/>
  <c r="U302" i="9"/>
  <c r="T302" i="9"/>
  <c r="N302" i="9"/>
  <c r="O302" i="9" s="1"/>
  <c r="M302" i="9"/>
  <c r="K302" i="9"/>
  <c r="I302" i="9"/>
  <c r="G302" i="9"/>
  <c r="S299" i="9"/>
  <c r="R299" i="9"/>
  <c r="Q299" i="9"/>
  <c r="T299" i="9" s="1"/>
  <c r="P299" i="9"/>
  <c r="L299" i="9"/>
  <c r="J299" i="9"/>
  <c r="H299" i="9"/>
  <c r="I299" i="9" s="1"/>
  <c r="F299" i="9"/>
  <c r="E299" i="9"/>
  <c r="K299" i="9" s="1"/>
  <c r="D299" i="9"/>
  <c r="S298" i="9"/>
  <c r="T298" i="9" s="1"/>
  <c r="R298" i="9"/>
  <c r="Q298" i="9"/>
  <c r="P298" i="9"/>
  <c r="U298" i="9" s="1"/>
  <c r="L298" i="9"/>
  <c r="J298" i="9"/>
  <c r="H298" i="9"/>
  <c r="F298" i="9"/>
  <c r="E298" i="9"/>
  <c r="K298" i="9" s="1"/>
  <c r="D298" i="9"/>
  <c r="I298" i="9" s="1"/>
  <c r="U297" i="9"/>
  <c r="T297" i="9"/>
  <c r="N297" i="9"/>
  <c r="O297" i="9" s="1"/>
  <c r="M297" i="9"/>
  <c r="K297" i="9"/>
  <c r="I297" i="9"/>
  <c r="G297" i="9"/>
  <c r="U296" i="9"/>
  <c r="T296" i="9"/>
  <c r="N296" i="9"/>
  <c r="O296" i="9" s="1"/>
  <c r="M296" i="9"/>
  <c r="K296" i="9"/>
  <c r="I296" i="9"/>
  <c r="G296" i="9"/>
  <c r="U295" i="9"/>
  <c r="T295" i="9"/>
  <c r="N295" i="9"/>
  <c r="O295" i="9" s="1"/>
  <c r="M295" i="9"/>
  <c r="K295" i="9"/>
  <c r="I295" i="9"/>
  <c r="G295" i="9"/>
  <c r="U294" i="9"/>
  <c r="T294" i="9"/>
  <c r="N294" i="9"/>
  <c r="O294" i="9" s="1"/>
  <c r="M294" i="9"/>
  <c r="K294" i="9"/>
  <c r="I294" i="9"/>
  <c r="G294" i="9"/>
  <c r="U293" i="9"/>
  <c r="T293" i="9"/>
  <c r="N293" i="9"/>
  <c r="O293" i="9" s="1"/>
  <c r="M293" i="9"/>
  <c r="K293" i="9"/>
  <c r="I293" i="9"/>
  <c r="G293" i="9"/>
  <c r="S292" i="9"/>
  <c r="R292" i="9"/>
  <c r="Q292" i="9"/>
  <c r="T292" i="9" s="1"/>
  <c r="P292" i="9"/>
  <c r="U292" i="9" s="1"/>
  <c r="L292" i="9"/>
  <c r="J292" i="9"/>
  <c r="H292" i="9"/>
  <c r="F292" i="9"/>
  <c r="N292" i="9" s="1"/>
  <c r="E292" i="9"/>
  <c r="D292" i="9"/>
  <c r="U291" i="9"/>
  <c r="T291" i="9"/>
  <c r="N291" i="9"/>
  <c r="O291" i="9" s="1"/>
  <c r="M291" i="9"/>
  <c r="K291" i="9"/>
  <c r="I291" i="9"/>
  <c r="G291" i="9"/>
  <c r="U290" i="9"/>
  <c r="T290" i="9"/>
  <c r="N290" i="9"/>
  <c r="O290" i="9" s="1"/>
  <c r="M290" i="9"/>
  <c r="K290" i="9"/>
  <c r="I290" i="9"/>
  <c r="G290" i="9"/>
  <c r="U289" i="9"/>
  <c r="T289" i="9"/>
  <c r="N289" i="9"/>
  <c r="O289" i="9" s="1"/>
  <c r="M289" i="9"/>
  <c r="K289" i="9"/>
  <c r="I289" i="9"/>
  <c r="G289" i="9"/>
  <c r="U288" i="9"/>
  <c r="T288" i="9"/>
  <c r="N288" i="9"/>
  <c r="O288" i="9" s="1"/>
  <c r="M288" i="9"/>
  <c r="K288" i="9"/>
  <c r="I288" i="9"/>
  <c r="G288" i="9"/>
  <c r="U287" i="9"/>
  <c r="T287" i="9"/>
  <c r="N287" i="9"/>
  <c r="O287" i="9" s="1"/>
  <c r="M287" i="9"/>
  <c r="K287" i="9"/>
  <c r="I287" i="9"/>
  <c r="G287" i="9"/>
  <c r="U286" i="9"/>
  <c r="T286" i="9"/>
  <c r="N286" i="9"/>
  <c r="O286" i="9" s="1"/>
  <c r="M286" i="9"/>
  <c r="K286" i="9"/>
  <c r="I286" i="9"/>
  <c r="G286" i="9"/>
  <c r="S285" i="9"/>
  <c r="R285" i="9"/>
  <c r="Q285" i="9"/>
  <c r="T285" i="9" s="1"/>
  <c r="P285" i="9"/>
  <c r="L285" i="9"/>
  <c r="J285" i="9"/>
  <c r="H285" i="9"/>
  <c r="I285" i="9" s="1"/>
  <c r="F285" i="9"/>
  <c r="E285" i="9"/>
  <c r="M285" i="9" s="1"/>
  <c r="D285" i="9"/>
  <c r="G285" i="9" s="1"/>
  <c r="U284" i="9"/>
  <c r="T284" i="9"/>
  <c r="N284" i="9"/>
  <c r="O284" i="9" s="1"/>
  <c r="M284" i="9"/>
  <c r="K284" i="9"/>
  <c r="I284" i="9"/>
  <c r="G284" i="9"/>
  <c r="U283" i="9"/>
  <c r="T283" i="9"/>
  <c r="O283" i="9"/>
  <c r="N283" i="9"/>
  <c r="M283" i="9"/>
  <c r="K283" i="9"/>
  <c r="I283" i="9"/>
  <c r="G283" i="9"/>
  <c r="U282" i="9"/>
  <c r="T282" i="9"/>
  <c r="O282" i="9"/>
  <c r="N282" i="9"/>
  <c r="M282" i="9"/>
  <c r="K282" i="9"/>
  <c r="I282" i="9"/>
  <c r="G282" i="9"/>
  <c r="U281" i="9"/>
  <c r="T281" i="9"/>
  <c r="N281" i="9"/>
  <c r="O281" i="9" s="1"/>
  <c r="M281" i="9"/>
  <c r="K281" i="9"/>
  <c r="I281" i="9"/>
  <c r="G281" i="9"/>
  <c r="U280" i="9"/>
  <c r="T280" i="9"/>
  <c r="O280" i="9"/>
  <c r="N280" i="9"/>
  <c r="M280" i="9"/>
  <c r="K280" i="9"/>
  <c r="I280" i="9"/>
  <c r="G280" i="9"/>
  <c r="U279" i="9"/>
  <c r="T279" i="9"/>
  <c r="O279" i="9"/>
  <c r="N279" i="9"/>
  <c r="M279" i="9"/>
  <c r="K279" i="9"/>
  <c r="I279" i="9"/>
  <c r="G279" i="9"/>
  <c r="U278" i="9"/>
  <c r="T278" i="9"/>
  <c r="N278" i="9"/>
  <c r="O278" i="9" s="1"/>
  <c r="M278" i="9"/>
  <c r="K278" i="9"/>
  <c r="I278" i="9"/>
  <c r="G278" i="9"/>
  <c r="U277" i="9"/>
  <c r="T277" i="9"/>
  <c r="O277" i="9"/>
  <c r="N277" i="9"/>
  <c r="M277" i="9"/>
  <c r="K277" i="9"/>
  <c r="I277" i="9"/>
  <c r="G277" i="9"/>
  <c r="U276" i="9"/>
  <c r="T276" i="9"/>
  <c r="N276" i="9"/>
  <c r="O276" i="9" s="1"/>
  <c r="M276" i="9"/>
  <c r="K276" i="9"/>
  <c r="I276" i="9"/>
  <c r="G276" i="9"/>
  <c r="S275" i="9"/>
  <c r="R275" i="9"/>
  <c r="Q275" i="9"/>
  <c r="P275" i="9"/>
  <c r="L275" i="9"/>
  <c r="J275" i="9"/>
  <c r="H275" i="9"/>
  <c r="F275" i="9"/>
  <c r="E275" i="9"/>
  <c r="D275" i="9"/>
  <c r="U274" i="9"/>
  <c r="T274" i="9"/>
  <c r="N274" i="9"/>
  <c r="O274" i="9" s="1"/>
  <c r="M274" i="9"/>
  <c r="K274" i="9"/>
  <c r="I274" i="9"/>
  <c r="G274" i="9"/>
  <c r="U273" i="9"/>
  <c r="T273" i="9"/>
  <c r="N273" i="9"/>
  <c r="O273" i="9" s="1"/>
  <c r="M273" i="9"/>
  <c r="K273" i="9"/>
  <c r="I273" i="9"/>
  <c r="G273" i="9"/>
  <c r="U272" i="9"/>
  <c r="T272" i="9"/>
  <c r="N272" i="9"/>
  <c r="O272" i="9" s="1"/>
  <c r="M272" i="9"/>
  <c r="K272" i="9"/>
  <c r="I272" i="9"/>
  <c r="G272" i="9"/>
  <c r="U271" i="9"/>
  <c r="T271" i="9"/>
  <c r="N271" i="9"/>
  <c r="O271" i="9" s="1"/>
  <c r="M271" i="9"/>
  <c r="K271" i="9"/>
  <c r="I271" i="9"/>
  <c r="G271" i="9"/>
  <c r="U270" i="9"/>
  <c r="T270" i="9"/>
  <c r="N270" i="9"/>
  <c r="O270" i="9" s="1"/>
  <c r="M270" i="9"/>
  <c r="K270" i="9"/>
  <c r="I270" i="9"/>
  <c r="G270" i="9"/>
  <c r="U269" i="9"/>
  <c r="T269" i="9"/>
  <c r="N269" i="9"/>
  <c r="O269" i="9" s="1"/>
  <c r="M269" i="9"/>
  <c r="K269" i="9"/>
  <c r="I269" i="9"/>
  <c r="G269" i="9"/>
  <c r="U268" i="9"/>
  <c r="T268" i="9"/>
  <c r="N268" i="9"/>
  <c r="O268" i="9" s="1"/>
  <c r="M268" i="9"/>
  <c r="K268" i="9"/>
  <c r="I268" i="9"/>
  <c r="G268" i="9"/>
  <c r="S267" i="9"/>
  <c r="T267" i="9" s="1"/>
  <c r="R267" i="9"/>
  <c r="Q267" i="9"/>
  <c r="P267" i="9"/>
  <c r="M267" i="9"/>
  <c r="L267" i="9"/>
  <c r="J267" i="9"/>
  <c r="H267" i="9"/>
  <c r="U267" i="9" s="1"/>
  <c r="G267" i="9"/>
  <c r="F267" i="9"/>
  <c r="E267" i="9"/>
  <c r="D267" i="9"/>
  <c r="U266" i="9"/>
  <c r="T266" i="9"/>
  <c r="N266" i="9"/>
  <c r="O266" i="9" s="1"/>
  <c r="M266" i="9"/>
  <c r="K266" i="9"/>
  <c r="I266" i="9"/>
  <c r="G266" i="9"/>
  <c r="U265" i="9"/>
  <c r="T265" i="9"/>
  <c r="N265" i="9"/>
  <c r="O265" i="9" s="1"/>
  <c r="M265" i="9"/>
  <c r="K265" i="9"/>
  <c r="I265" i="9"/>
  <c r="G265" i="9"/>
  <c r="U264" i="9"/>
  <c r="T264" i="9"/>
  <c r="N264" i="9"/>
  <c r="O264" i="9" s="1"/>
  <c r="M264" i="9"/>
  <c r="K264" i="9"/>
  <c r="I264" i="9"/>
  <c r="G264" i="9"/>
  <c r="U263" i="9"/>
  <c r="T263" i="9"/>
  <c r="N263" i="9"/>
  <c r="O263" i="9" s="1"/>
  <c r="M263" i="9"/>
  <c r="K263" i="9"/>
  <c r="I263" i="9"/>
  <c r="G263" i="9"/>
  <c r="S260" i="9"/>
  <c r="R260" i="9"/>
  <c r="Q260" i="9"/>
  <c r="P260" i="9"/>
  <c r="L260" i="9"/>
  <c r="M260" i="9" s="1"/>
  <c r="J260" i="9"/>
  <c r="H260" i="9"/>
  <c r="F260" i="9"/>
  <c r="E260" i="9"/>
  <c r="D260" i="9"/>
  <c r="S259" i="9"/>
  <c r="R259" i="9"/>
  <c r="Q259" i="9"/>
  <c r="P259" i="9"/>
  <c r="U259" i="9" s="1"/>
  <c r="L259" i="9"/>
  <c r="J259" i="9"/>
  <c r="K259" i="9" s="1"/>
  <c r="H259" i="9"/>
  <c r="F259" i="9"/>
  <c r="N259" i="9" s="1"/>
  <c r="E259" i="9"/>
  <c r="M259" i="9" s="1"/>
  <c r="D259" i="9"/>
  <c r="G259" i="9" s="1"/>
  <c r="U258" i="9"/>
  <c r="T258" i="9"/>
  <c r="O258" i="9"/>
  <c r="N258" i="9"/>
  <c r="M258" i="9"/>
  <c r="K258" i="9"/>
  <c r="I258" i="9"/>
  <c r="G258" i="9"/>
  <c r="U257" i="9"/>
  <c r="T257" i="9"/>
  <c r="O257" i="9"/>
  <c r="N257" i="9"/>
  <c r="M257" i="9"/>
  <c r="K257" i="9"/>
  <c r="I257" i="9"/>
  <c r="G257" i="9"/>
  <c r="U256" i="9"/>
  <c r="T256" i="9"/>
  <c r="O256" i="9"/>
  <c r="N256" i="9"/>
  <c r="M256" i="9"/>
  <c r="K256" i="9"/>
  <c r="I256" i="9"/>
  <c r="G256" i="9"/>
  <c r="U255" i="9"/>
  <c r="T255" i="9"/>
  <c r="O255" i="9"/>
  <c r="N255" i="9"/>
  <c r="M255" i="9"/>
  <c r="K255" i="9"/>
  <c r="I255" i="9"/>
  <c r="G255" i="9"/>
  <c r="S254" i="9"/>
  <c r="R254" i="9"/>
  <c r="Q254" i="9"/>
  <c r="P254" i="9"/>
  <c r="L254" i="9"/>
  <c r="J254" i="9"/>
  <c r="K254" i="9" s="1"/>
  <c r="H254" i="9"/>
  <c r="F254" i="9"/>
  <c r="E254" i="9"/>
  <c r="D254" i="9"/>
  <c r="I254" i="9" s="1"/>
  <c r="U253" i="9"/>
  <c r="T253" i="9"/>
  <c r="O253" i="9"/>
  <c r="N253" i="9"/>
  <c r="M253" i="9"/>
  <c r="K253" i="9"/>
  <c r="I253" i="9"/>
  <c r="G253" i="9"/>
  <c r="U252" i="9"/>
  <c r="T252" i="9"/>
  <c r="O252" i="9"/>
  <c r="N252" i="9"/>
  <c r="M252" i="9"/>
  <c r="K252" i="9"/>
  <c r="I252" i="9"/>
  <c r="G252" i="9"/>
  <c r="U251" i="9"/>
  <c r="T251" i="9"/>
  <c r="O251" i="9"/>
  <c r="N251" i="9"/>
  <c r="M251" i="9"/>
  <c r="K251" i="9"/>
  <c r="I251" i="9"/>
  <c r="G251" i="9"/>
  <c r="U250" i="9"/>
  <c r="T250" i="9"/>
  <c r="O250" i="9"/>
  <c r="N250" i="9"/>
  <c r="M250" i="9"/>
  <c r="K250" i="9"/>
  <c r="I250" i="9"/>
  <c r="G250" i="9"/>
  <c r="U249" i="9"/>
  <c r="T249" i="9"/>
  <c r="O249" i="9"/>
  <c r="N249" i="9"/>
  <c r="M249" i="9"/>
  <c r="K249" i="9"/>
  <c r="I249" i="9"/>
  <c r="G249" i="9"/>
  <c r="U248" i="9"/>
  <c r="T248" i="9"/>
  <c r="O248" i="9"/>
  <c r="N248" i="9"/>
  <c r="M248" i="9"/>
  <c r="K248" i="9"/>
  <c r="I248" i="9"/>
  <c r="G248" i="9"/>
  <c r="S247" i="9"/>
  <c r="T247" i="9" s="1"/>
  <c r="R247" i="9"/>
  <c r="Q247" i="9"/>
  <c r="P247" i="9"/>
  <c r="U247" i="9" s="1"/>
  <c r="L247" i="9"/>
  <c r="J247" i="9"/>
  <c r="H247" i="9"/>
  <c r="F247" i="9"/>
  <c r="N247" i="9" s="1"/>
  <c r="E247" i="9"/>
  <c r="D247" i="9"/>
  <c r="I247" i="9" s="1"/>
  <c r="U246" i="9"/>
  <c r="T246" i="9"/>
  <c r="N246" i="9"/>
  <c r="O246" i="9" s="1"/>
  <c r="M246" i="9"/>
  <c r="K246" i="9"/>
  <c r="I246" i="9"/>
  <c r="G246" i="9"/>
  <c r="U245" i="9"/>
  <c r="T245" i="9"/>
  <c r="N245" i="9"/>
  <c r="O245" i="9" s="1"/>
  <c r="M245" i="9"/>
  <c r="K245" i="9"/>
  <c r="I245" i="9"/>
  <c r="G245" i="9"/>
  <c r="U244" i="9"/>
  <c r="T244" i="9"/>
  <c r="N244" i="9"/>
  <c r="O244" i="9" s="1"/>
  <c r="M244" i="9"/>
  <c r="K244" i="9"/>
  <c r="I244" i="9"/>
  <c r="G244" i="9"/>
  <c r="U243" i="9"/>
  <c r="T243" i="9"/>
  <c r="N243" i="9"/>
  <c r="O243" i="9" s="1"/>
  <c r="M243" i="9"/>
  <c r="K243" i="9"/>
  <c r="I243" i="9"/>
  <c r="G243" i="9"/>
  <c r="U242" i="9"/>
  <c r="T242" i="9"/>
  <c r="O242" i="9"/>
  <c r="N242" i="9"/>
  <c r="M242" i="9"/>
  <c r="K242" i="9"/>
  <c r="I242" i="9"/>
  <c r="G242" i="9"/>
  <c r="U241" i="9"/>
  <c r="T241" i="9"/>
  <c r="N241" i="9"/>
  <c r="O241" i="9" s="1"/>
  <c r="M241" i="9"/>
  <c r="K241" i="9"/>
  <c r="I241" i="9"/>
  <c r="G241" i="9"/>
  <c r="S240" i="9"/>
  <c r="R240" i="9"/>
  <c r="Q240" i="9"/>
  <c r="P240" i="9"/>
  <c r="M240" i="9"/>
  <c r="L240" i="9"/>
  <c r="J240" i="9"/>
  <c r="H240" i="9"/>
  <c r="I240" i="9" s="1"/>
  <c r="F240" i="9"/>
  <c r="N240" i="9" s="1"/>
  <c r="E240" i="9"/>
  <c r="D240" i="9"/>
  <c r="U239" i="9"/>
  <c r="T239" i="9"/>
  <c r="O239" i="9"/>
  <c r="N239" i="9"/>
  <c r="M239" i="9"/>
  <c r="K239" i="9"/>
  <c r="I239" i="9"/>
  <c r="G239" i="9"/>
  <c r="U238" i="9"/>
  <c r="T238" i="9"/>
  <c r="O238" i="9"/>
  <c r="N238" i="9"/>
  <c r="M238" i="9"/>
  <c r="K238" i="9"/>
  <c r="I238" i="9"/>
  <c r="G238" i="9"/>
  <c r="U237" i="9"/>
  <c r="T237" i="9"/>
  <c r="O237" i="9"/>
  <c r="N237" i="9"/>
  <c r="M237" i="9"/>
  <c r="K237" i="9"/>
  <c r="I237" i="9"/>
  <c r="G237" i="9"/>
  <c r="U236" i="9"/>
  <c r="T236" i="9"/>
  <c r="O236" i="9"/>
  <c r="N236" i="9"/>
  <c r="M236" i="9"/>
  <c r="K236" i="9"/>
  <c r="I236" i="9"/>
  <c r="G236" i="9"/>
  <c r="U235" i="9"/>
  <c r="T235" i="9"/>
  <c r="O235" i="9"/>
  <c r="N235" i="9"/>
  <c r="M235" i="9"/>
  <c r="K235" i="9"/>
  <c r="I235" i="9"/>
  <c r="G235" i="9"/>
  <c r="U234" i="9"/>
  <c r="T234" i="9"/>
  <c r="O234" i="9"/>
  <c r="N234" i="9"/>
  <c r="M234" i="9"/>
  <c r="K234" i="9"/>
  <c r="I234" i="9"/>
  <c r="G234" i="9"/>
  <c r="S231" i="9"/>
  <c r="R231" i="9"/>
  <c r="Q231" i="9"/>
  <c r="T231" i="9" s="1"/>
  <c r="P231" i="9"/>
  <c r="N231" i="9"/>
  <c r="L231" i="9"/>
  <c r="J231" i="9"/>
  <c r="H231" i="9"/>
  <c r="F231" i="9"/>
  <c r="E231" i="9"/>
  <c r="D231" i="9"/>
  <c r="S230" i="9"/>
  <c r="R230" i="9"/>
  <c r="Q230" i="9"/>
  <c r="T230" i="9" s="1"/>
  <c r="P230" i="9"/>
  <c r="L230" i="9"/>
  <c r="M230" i="9" s="1"/>
  <c r="J230" i="9"/>
  <c r="K230" i="9" s="1"/>
  <c r="H230" i="9"/>
  <c r="U230" i="9" s="1"/>
  <c r="F230" i="9"/>
  <c r="E230" i="9"/>
  <c r="D230" i="9"/>
  <c r="U229" i="9"/>
  <c r="T229" i="9"/>
  <c r="N229" i="9"/>
  <c r="O229" i="9" s="1"/>
  <c r="M229" i="9"/>
  <c r="K229" i="9"/>
  <c r="I229" i="9"/>
  <c r="G229" i="9"/>
  <c r="U228" i="9"/>
  <c r="T228" i="9"/>
  <c r="N228" i="9"/>
  <c r="O228" i="9" s="1"/>
  <c r="M228" i="9"/>
  <c r="K228" i="9"/>
  <c r="I228" i="9"/>
  <c r="G228" i="9"/>
  <c r="U227" i="9"/>
  <c r="T227" i="9"/>
  <c r="N227" i="9"/>
  <c r="O227" i="9" s="1"/>
  <c r="M227" i="9"/>
  <c r="K227" i="9"/>
  <c r="I227" i="9"/>
  <c r="G227" i="9"/>
  <c r="U226" i="9"/>
  <c r="T226" i="9"/>
  <c r="N226" i="9"/>
  <c r="O226" i="9" s="1"/>
  <c r="M226" i="9"/>
  <c r="K226" i="9"/>
  <c r="I226" i="9"/>
  <c r="G226" i="9"/>
  <c r="U225" i="9"/>
  <c r="T225" i="9"/>
  <c r="N225" i="9"/>
  <c r="O225" i="9" s="1"/>
  <c r="M225" i="9"/>
  <c r="K225" i="9"/>
  <c r="I225" i="9"/>
  <c r="G225" i="9"/>
  <c r="S224" i="9"/>
  <c r="T224" i="9" s="1"/>
  <c r="R224" i="9"/>
  <c r="Q224" i="9"/>
  <c r="P224" i="9"/>
  <c r="U224" i="9" s="1"/>
  <c r="L224" i="9"/>
  <c r="J224" i="9"/>
  <c r="H224" i="9"/>
  <c r="F224" i="9"/>
  <c r="E224" i="9"/>
  <c r="D224" i="9"/>
  <c r="U223" i="9"/>
  <c r="T223" i="9"/>
  <c r="N223" i="9"/>
  <c r="O223" i="9" s="1"/>
  <c r="M223" i="9"/>
  <c r="K223" i="9"/>
  <c r="I223" i="9"/>
  <c r="G223" i="9"/>
  <c r="U222" i="9"/>
  <c r="T222" i="9"/>
  <c r="N222" i="9"/>
  <c r="O222" i="9" s="1"/>
  <c r="M222" i="9"/>
  <c r="K222" i="9"/>
  <c r="I222" i="9"/>
  <c r="G222" i="9"/>
  <c r="U221" i="9"/>
  <c r="T221" i="9"/>
  <c r="N221" i="9"/>
  <c r="O221" i="9" s="1"/>
  <c r="M221" i="9"/>
  <c r="K221" i="9"/>
  <c r="I221" i="9"/>
  <c r="G221" i="9"/>
  <c r="U220" i="9"/>
  <c r="T220" i="9"/>
  <c r="N220" i="9"/>
  <c r="O220" i="9" s="1"/>
  <c r="M220" i="9"/>
  <c r="K220" i="9"/>
  <c r="I220" i="9"/>
  <c r="G220" i="9"/>
  <c r="U219" i="9"/>
  <c r="T219" i="9"/>
  <c r="N219" i="9"/>
  <c r="O219" i="9" s="1"/>
  <c r="M219" i="9"/>
  <c r="K219" i="9"/>
  <c r="I219" i="9"/>
  <c r="G219" i="9"/>
  <c r="U218" i="9"/>
  <c r="T218" i="9"/>
  <c r="N218" i="9"/>
  <c r="O218" i="9" s="1"/>
  <c r="M218" i="9"/>
  <c r="K218" i="9"/>
  <c r="I218" i="9"/>
  <c r="G218" i="9"/>
  <c r="U217" i="9"/>
  <c r="T217" i="9"/>
  <c r="N217" i="9"/>
  <c r="O217" i="9" s="1"/>
  <c r="M217" i="9"/>
  <c r="K217" i="9"/>
  <c r="I217" i="9"/>
  <c r="G217" i="9"/>
  <c r="S216" i="9"/>
  <c r="R216" i="9"/>
  <c r="Q216" i="9"/>
  <c r="T216" i="9" s="1"/>
  <c r="P216" i="9"/>
  <c r="U216" i="9" s="1"/>
  <c r="L216" i="9"/>
  <c r="M216" i="9" s="1"/>
  <c r="J216" i="9"/>
  <c r="H216" i="9"/>
  <c r="F216" i="9"/>
  <c r="N216" i="9" s="1"/>
  <c r="E216" i="9"/>
  <c r="D216" i="9"/>
  <c r="O216" i="9" s="1"/>
  <c r="U215" i="9"/>
  <c r="T215" i="9"/>
  <c r="O215" i="9"/>
  <c r="N215" i="9"/>
  <c r="M215" i="9"/>
  <c r="K215" i="9"/>
  <c r="I215" i="9"/>
  <c r="G215" i="9"/>
  <c r="U214" i="9"/>
  <c r="T214" i="9"/>
  <c r="O214" i="9"/>
  <c r="N214" i="9"/>
  <c r="M214" i="9"/>
  <c r="K214" i="9"/>
  <c r="I214" i="9"/>
  <c r="G214" i="9"/>
  <c r="U213" i="9"/>
  <c r="T213" i="9"/>
  <c r="O213" i="9"/>
  <c r="N213" i="9"/>
  <c r="M213" i="9"/>
  <c r="K213" i="9"/>
  <c r="I213" i="9"/>
  <c r="G213" i="9"/>
  <c r="U212" i="9"/>
  <c r="T212" i="9"/>
  <c r="O212" i="9"/>
  <c r="N212" i="9"/>
  <c r="M212" i="9"/>
  <c r="K212" i="9"/>
  <c r="I212" i="9"/>
  <c r="G212" i="9"/>
  <c r="U211" i="9"/>
  <c r="T211" i="9"/>
  <c r="O211" i="9"/>
  <c r="N211" i="9"/>
  <c r="M211" i="9"/>
  <c r="K211" i="9"/>
  <c r="I211" i="9"/>
  <c r="G211" i="9"/>
  <c r="U210" i="9"/>
  <c r="T210" i="9"/>
  <c r="O210" i="9"/>
  <c r="N210" i="9"/>
  <c r="M210" i="9"/>
  <c r="K210" i="9"/>
  <c r="I210" i="9"/>
  <c r="G210" i="9"/>
  <c r="U209" i="9"/>
  <c r="T209" i="9"/>
  <c r="O209" i="9"/>
  <c r="N209" i="9"/>
  <c r="M209" i="9"/>
  <c r="K209" i="9"/>
  <c r="I209" i="9"/>
  <c r="G209" i="9"/>
  <c r="U208" i="9"/>
  <c r="T208" i="9"/>
  <c r="O208" i="9"/>
  <c r="N208" i="9"/>
  <c r="M208" i="9"/>
  <c r="K208" i="9"/>
  <c r="I208" i="9"/>
  <c r="G208" i="9"/>
  <c r="S205" i="9"/>
  <c r="R205" i="9"/>
  <c r="Q205" i="9"/>
  <c r="P205" i="9"/>
  <c r="L205" i="9"/>
  <c r="J205" i="9"/>
  <c r="H205" i="9"/>
  <c r="F205" i="9"/>
  <c r="E205" i="9"/>
  <c r="M205" i="9" s="1"/>
  <c r="D205" i="9"/>
  <c r="I205" i="9" s="1"/>
  <c r="S204" i="9"/>
  <c r="R204" i="9"/>
  <c r="Q204" i="9"/>
  <c r="P204" i="9"/>
  <c r="L204" i="9"/>
  <c r="J204" i="9"/>
  <c r="H204" i="9"/>
  <c r="I204" i="9" s="1"/>
  <c r="F204" i="9"/>
  <c r="E204" i="9"/>
  <c r="D204" i="9"/>
  <c r="U203" i="9"/>
  <c r="T203" i="9"/>
  <c r="N203" i="9"/>
  <c r="O203" i="9" s="1"/>
  <c r="M203" i="9"/>
  <c r="K203" i="9"/>
  <c r="I203" i="9"/>
  <c r="G203" i="9"/>
  <c r="U202" i="9"/>
  <c r="T202" i="9"/>
  <c r="N202" i="9"/>
  <c r="O202" i="9" s="1"/>
  <c r="M202" i="9"/>
  <c r="K202" i="9"/>
  <c r="I202" i="9"/>
  <c r="G202" i="9"/>
  <c r="U201" i="9"/>
  <c r="T201" i="9"/>
  <c r="N201" i="9"/>
  <c r="O201" i="9" s="1"/>
  <c r="M201" i="9"/>
  <c r="K201" i="9"/>
  <c r="I201" i="9"/>
  <c r="G201" i="9"/>
  <c r="U200" i="9"/>
  <c r="T200" i="9"/>
  <c r="N200" i="9"/>
  <c r="O200" i="9" s="1"/>
  <c r="M200" i="9"/>
  <c r="K200" i="9"/>
  <c r="I200" i="9"/>
  <c r="G200" i="9"/>
  <c r="U199" i="9"/>
  <c r="T199" i="9"/>
  <c r="N199" i="9"/>
  <c r="O199" i="9" s="1"/>
  <c r="M199" i="9"/>
  <c r="K199" i="9"/>
  <c r="I199" i="9"/>
  <c r="G199" i="9"/>
  <c r="S198" i="9"/>
  <c r="T198" i="9" s="1"/>
  <c r="R198" i="9"/>
  <c r="Q198" i="9"/>
  <c r="P198" i="9"/>
  <c r="L198" i="9"/>
  <c r="J198" i="9"/>
  <c r="H198" i="9"/>
  <c r="N198" i="9" s="1"/>
  <c r="O198" i="9" s="1"/>
  <c r="G198" i="9"/>
  <c r="F198" i="9"/>
  <c r="E198" i="9"/>
  <c r="D198" i="9"/>
  <c r="U197" i="9"/>
  <c r="T197" i="9"/>
  <c r="N197" i="9"/>
  <c r="O197" i="9" s="1"/>
  <c r="M197" i="9"/>
  <c r="K197" i="9"/>
  <c r="I197" i="9"/>
  <c r="G197" i="9"/>
  <c r="U196" i="9"/>
  <c r="T196" i="9"/>
  <c r="N196" i="9"/>
  <c r="O196" i="9" s="1"/>
  <c r="M196" i="9"/>
  <c r="K196" i="9"/>
  <c r="I196" i="9"/>
  <c r="G196" i="9"/>
  <c r="U195" i="9"/>
  <c r="T195" i="9"/>
  <c r="N195" i="9"/>
  <c r="O195" i="9" s="1"/>
  <c r="M195" i="9"/>
  <c r="K195" i="9"/>
  <c r="I195" i="9"/>
  <c r="G195" i="9"/>
  <c r="U194" i="9"/>
  <c r="T194" i="9"/>
  <c r="N194" i="9"/>
  <c r="O194" i="9" s="1"/>
  <c r="M194" i="9"/>
  <c r="K194" i="9"/>
  <c r="I194" i="9"/>
  <c r="G194" i="9"/>
  <c r="U193" i="9"/>
  <c r="T193" i="9"/>
  <c r="N193" i="9"/>
  <c r="O193" i="9" s="1"/>
  <c r="M193" i="9"/>
  <c r="K193" i="9"/>
  <c r="I193" i="9"/>
  <c r="G193" i="9"/>
  <c r="U192" i="9"/>
  <c r="T192" i="9"/>
  <c r="N192" i="9"/>
  <c r="O192" i="9" s="1"/>
  <c r="M192" i="9"/>
  <c r="K192" i="9"/>
  <c r="I192" i="9"/>
  <c r="G192" i="9"/>
  <c r="S191" i="9"/>
  <c r="R191" i="9"/>
  <c r="Q191" i="9"/>
  <c r="P191" i="9"/>
  <c r="L191" i="9"/>
  <c r="M191" i="9" s="1"/>
  <c r="J191" i="9"/>
  <c r="H191" i="9"/>
  <c r="I191" i="9" s="1"/>
  <c r="F191" i="9"/>
  <c r="E191" i="9"/>
  <c r="D191" i="9"/>
  <c r="G191" i="9" s="1"/>
  <c r="U190" i="9"/>
  <c r="T190" i="9"/>
  <c r="N190" i="9"/>
  <c r="O190" i="9" s="1"/>
  <c r="M190" i="9"/>
  <c r="K190" i="9"/>
  <c r="I190" i="9"/>
  <c r="G190" i="9"/>
  <c r="U189" i="9"/>
  <c r="T189" i="9"/>
  <c r="N189" i="9"/>
  <c r="O189" i="9" s="1"/>
  <c r="M189" i="9"/>
  <c r="K189" i="9"/>
  <c r="I189" i="9"/>
  <c r="G189" i="9"/>
  <c r="U188" i="9"/>
  <c r="T188" i="9"/>
  <c r="N188" i="9"/>
  <c r="O188" i="9" s="1"/>
  <c r="M188" i="9"/>
  <c r="K188" i="9"/>
  <c r="I188" i="9"/>
  <c r="G188" i="9"/>
  <c r="U187" i="9"/>
  <c r="T187" i="9"/>
  <c r="N187" i="9"/>
  <c r="O187" i="9" s="1"/>
  <c r="M187" i="9"/>
  <c r="K187" i="9"/>
  <c r="I187" i="9"/>
  <c r="G187" i="9"/>
  <c r="U186" i="9"/>
  <c r="T186" i="9"/>
  <c r="N186" i="9"/>
  <c r="O186" i="9" s="1"/>
  <c r="M186" i="9"/>
  <c r="K186" i="9"/>
  <c r="I186" i="9"/>
  <c r="G186" i="9"/>
  <c r="S185" i="9"/>
  <c r="R185" i="9"/>
  <c r="Q185" i="9"/>
  <c r="P185" i="9"/>
  <c r="N185" i="9"/>
  <c r="O185" i="9" s="1"/>
  <c r="L185" i="9"/>
  <c r="J185" i="9"/>
  <c r="H185" i="9"/>
  <c r="F185" i="9"/>
  <c r="E185" i="9"/>
  <c r="M185" i="9" s="1"/>
  <c r="D185" i="9"/>
  <c r="I185" i="9" s="1"/>
  <c r="U184" i="9"/>
  <c r="T184" i="9"/>
  <c r="N184" i="9"/>
  <c r="O184" i="9" s="1"/>
  <c r="M184" i="9"/>
  <c r="K184" i="9"/>
  <c r="I184" i="9"/>
  <c r="G184" i="9"/>
  <c r="U183" i="9"/>
  <c r="T183" i="9"/>
  <c r="N183" i="9"/>
  <c r="O183" i="9" s="1"/>
  <c r="M183" i="9"/>
  <c r="K183" i="9"/>
  <c r="I183" i="9"/>
  <c r="G183" i="9"/>
  <c r="U182" i="9"/>
  <c r="T182" i="9"/>
  <c r="N182" i="9"/>
  <c r="O182" i="9" s="1"/>
  <c r="M182" i="9"/>
  <c r="K182" i="9"/>
  <c r="I182" i="9"/>
  <c r="G182" i="9"/>
  <c r="U181" i="9"/>
  <c r="T181" i="9"/>
  <c r="N181" i="9"/>
  <c r="O181" i="9" s="1"/>
  <c r="M181" i="9"/>
  <c r="K181" i="9"/>
  <c r="I181" i="9"/>
  <c r="G181" i="9"/>
  <c r="U180" i="9"/>
  <c r="T180" i="9"/>
  <c r="N180" i="9"/>
  <c r="O180" i="9" s="1"/>
  <c r="M180" i="9"/>
  <c r="K180" i="9"/>
  <c r="I180" i="9"/>
  <c r="G180" i="9"/>
  <c r="S179" i="9"/>
  <c r="R179" i="9"/>
  <c r="Q179" i="9"/>
  <c r="T179" i="9" s="1"/>
  <c r="P179" i="9"/>
  <c r="L179" i="9"/>
  <c r="M179" i="9" s="1"/>
  <c r="J179" i="9"/>
  <c r="K179" i="9" s="1"/>
  <c r="H179" i="9"/>
  <c r="U179" i="9" s="1"/>
  <c r="F179" i="9"/>
  <c r="E179" i="9"/>
  <c r="D179" i="9"/>
  <c r="U178" i="9"/>
  <c r="T178" i="9"/>
  <c r="N178" i="9"/>
  <c r="O178" i="9" s="1"/>
  <c r="M178" i="9"/>
  <c r="K178" i="9"/>
  <c r="I178" i="9"/>
  <c r="G178" i="9"/>
  <c r="U177" i="9"/>
  <c r="T177" i="9"/>
  <c r="N177" i="9"/>
  <c r="O177" i="9" s="1"/>
  <c r="M177" i="9"/>
  <c r="K177" i="9"/>
  <c r="I177" i="9"/>
  <c r="G177" i="9"/>
  <c r="U176" i="9"/>
  <c r="T176" i="9"/>
  <c r="N176" i="9"/>
  <c r="O176" i="9" s="1"/>
  <c r="M176" i="9"/>
  <c r="K176" i="9"/>
  <c r="I176" i="9"/>
  <c r="G176" i="9"/>
  <c r="U175" i="9"/>
  <c r="T175" i="9"/>
  <c r="N175" i="9"/>
  <c r="O175" i="9" s="1"/>
  <c r="M175" i="9"/>
  <c r="K175" i="9"/>
  <c r="I175" i="9"/>
  <c r="G175" i="9"/>
  <c r="U174" i="9"/>
  <c r="T174" i="9"/>
  <c r="N174" i="9"/>
  <c r="O174" i="9" s="1"/>
  <c r="M174" i="9"/>
  <c r="K174" i="9"/>
  <c r="I174" i="9"/>
  <c r="G174" i="9"/>
  <c r="U173" i="9"/>
  <c r="T173" i="9"/>
  <c r="N173" i="9"/>
  <c r="O173" i="9" s="1"/>
  <c r="M173" i="9"/>
  <c r="K173" i="9"/>
  <c r="I173" i="9"/>
  <c r="G173" i="9"/>
  <c r="S170" i="9"/>
  <c r="R170" i="9"/>
  <c r="Q170" i="9"/>
  <c r="P170" i="9"/>
  <c r="U170" i="9" s="1"/>
  <c r="L170" i="9"/>
  <c r="J170" i="9"/>
  <c r="H170" i="9"/>
  <c r="F170" i="9"/>
  <c r="E170" i="9"/>
  <c r="D170" i="9"/>
  <c r="S169" i="9"/>
  <c r="R169" i="9"/>
  <c r="Q169" i="9"/>
  <c r="T169" i="9" s="1"/>
  <c r="P169" i="9"/>
  <c r="U169" i="9" s="1"/>
  <c r="L169" i="9"/>
  <c r="M169" i="9" s="1"/>
  <c r="J169" i="9"/>
  <c r="H169" i="9"/>
  <c r="F169" i="9"/>
  <c r="N169" i="9" s="1"/>
  <c r="E169" i="9"/>
  <c r="D169" i="9"/>
  <c r="O169" i="9" s="1"/>
  <c r="U168" i="9"/>
  <c r="T168" i="9"/>
  <c r="O168" i="9"/>
  <c r="N168" i="9"/>
  <c r="M168" i="9"/>
  <c r="K168" i="9"/>
  <c r="I168" i="9"/>
  <c r="G168" i="9"/>
  <c r="U167" i="9"/>
  <c r="T167" i="9"/>
  <c r="O167" i="9"/>
  <c r="N167" i="9"/>
  <c r="M167" i="9"/>
  <c r="K167" i="9"/>
  <c r="I167" i="9"/>
  <c r="G167" i="9"/>
  <c r="U166" i="9"/>
  <c r="T166" i="9"/>
  <c r="O166" i="9"/>
  <c r="N166" i="9"/>
  <c r="M166" i="9"/>
  <c r="K166" i="9"/>
  <c r="I166" i="9"/>
  <c r="G166" i="9"/>
  <c r="U165" i="9"/>
  <c r="T165" i="9"/>
  <c r="O165" i="9"/>
  <c r="N165" i="9"/>
  <c r="M165" i="9"/>
  <c r="K165" i="9"/>
  <c r="I165" i="9"/>
  <c r="G165" i="9"/>
  <c r="U164" i="9"/>
  <c r="T164" i="9"/>
  <c r="O164" i="9"/>
  <c r="N164" i="9"/>
  <c r="M164" i="9"/>
  <c r="K164" i="9"/>
  <c r="I164" i="9"/>
  <c r="G164" i="9"/>
  <c r="S163" i="9"/>
  <c r="R163" i="9"/>
  <c r="Q163" i="9"/>
  <c r="P163" i="9"/>
  <c r="L163" i="9"/>
  <c r="J163" i="9"/>
  <c r="H163" i="9"/>
  <c r="F163" i="9"/>
  <c r="E163" i="9"/>
  <c r="M163" i="9" s="1"/>
  <c r="D163" i="9"/>
  <c r="I163" i="9" s="1"/>
  <c r="U162" i="9"/>
  <c r="T162" i="9"/>
  <c r="N162" i="9"/>
  <c r="O162" i="9" s="1"/>
  <c r="M162" i="9"/>
  <c r="K162" i="9"/>
  <c r="I162" i="9"/>
  <c r="G162" i="9"/>
  <c r="U161" i="9"/>
  <c r="T161" i="9"/>
  <c r="N161" i="9"/>
  <c r="O161" i="9" s="1"/>
  <c r="M161" i="9"/>
  <c r="K161" i="9"/>
  <c r="I161" i="9"/>
  <c r="G161" i="9"/>
  <c r="U160" i="9"/>
  <c r="T160" i="9"/>
  <c r="N160" i="9"/>
  <c r="O160" i="9" s="1"/>
  <c r="M160" i="9"/>
  <c r="K160" i="9"/>
  <c r="I160" i="9"/>
  <c r="G160" i="9"/>
  <c r="U159" i="9"/>
  <c r="T159" i="9"/>
  <c r="N159" i="9"/>
  <c r="O159" i="9" s="1"/>
  <c r="M159" i="9"/>
  <c r="K159" i="9"/>
  <c r="I159" i="9"/>
  <c r="G159" i="9"/>
  <c r="U158" i="9"/>
  <c r="T158" i="9"/>
  <c r="N158" i="9"/>
  <c r="O158" i="9" s="1"/>
  <c r="M158" i="9"/>
  <c r="K158" i="9"/>
  <c r="I158" i="9"/>
  <c r="G158" i="9"/>
  <c r="S157" i="9"/>
  <c r="R157" i="9"/>
  <c r="Q157" i="9"/>
  <c r="P157" i="9"/>
  <c r="L157" i="9"/>
  <c r="J157" i="9"/>
  <c r="H157" i="9"/>
  <c r="I157" i="9" s="1"/>
  <c r="F157" i="9"/>
  <c r="E157" i="9"/>
  <c r="D157" i="9"/>
  <c r="U156" i="9"/>
  <c r="T156" i="9"/>
  <c r="N156" i="9"/>
  <c r="O156" i="9" s="1"/>
  <c r="M156" i="9"/>
  <c r="K156" i="9"/>
  <c r="I156" i="9"/>
  <c r="G156" i="9"/>
  <c r="U155" i="9"/>
  <c r="T155" i="9"/>
  <c r="N155" i="9"/>
  <c r="O155" i="9" s="1"/>
  <c r="M155" i="9"/>
  <c r="K155" i="9"/>
  <c r="I155" i="9"/>
  <c r="G155" i="9"/>
  <c r="U154" i="9"/>
  <c r="T154" i="9"/>
  <c r="N154" i="9"/>
  <c r="O154" i="9" s="1"/>
  <c r="M154" i="9"/>
  <c r="K154" i="9"/>
  <c r="I154" i="9"/>
  <c r="G154" i="9"/>
  <c r="U153" i="9"/>
  <c r="T153" i="9"/>
  <c r="N153" i="9"/>
  <c r="O153" i="9" s="1"/>
  <c r="M153" i="9"/>
  <c r="K153" i="9"/>
  <c r="I153" i="9"/>
  <c r="G153" i="9"/>
  <c r="U152" i="9"/>
  <c r="T152" i="9"/>
  <c r="N152" i="9"/>
  <c r="O152" i="9" s="1"/>
  <c r="M152" i="9"/>
  <c r="K152" i="9"/>
  <c r="I152" i="9"/>
  <c r="G152" i="9"/>
  <c r="U151" i="9"/>
  <c r="T151" i="9"/>
  <c r="N151" i="9"/>
  <c r="O151" i="9" s="1"/>
  <c r="M151" i="9"/>
  <c r="K151" i="9"/>
  <c r="I151" i="9"/>
  <c r="G151" i="9"/>
  <c r="S150" i="9"/>
  <c r="R150" i="9"/>
  <c r="Q150" i="9"/>
  <c r="P150" i="9"/>
  <c r="L150" i="9"/>
  <c r="J150" i="9"/>
  <c r="I150" i="9"/>
  <c r="H150" i="9"/>
  <c r="U150" i="9" s="1"/>
  <c r="F150" i="9"/>
  <c r="N150" i="9" s="1"/>
  <c r="O150" i="9" s="1"/>
  <c r="E150" i="9"/>
  <c r="M150" i="9" s="1"/>
  <c r="D150" i="9"/>
  <c r="U149" i="9"/>
  <c r="T149" i="9"/>
  <c r="N149" i="9"/>
  <c r="O149" i="9" s="1"/>
  <c r="M149" i="9"/>
  <c r="K149" i="9"/>
  <c r="I149" i="9"/>
  <c r="G149" i="9"/>
  <c r="U148" i="9"/>
  <c r="T148" i="9"/>
  <c r="N148" i="9"/>
  <c r="O148" i="9" s="1"/>
  <c r="M148" i="9"/>
  <c r="K148" i="9"/>
  <c r="I148" i="9"/>
  <c r="G148" i="9"/>
  <c r="U147" i="9"/>
  <c r="T147" i="9"/>
  <c r="N147" i="9"/>
  <c r="O147" i="9" s="1"/>
  <c r="M147" i="9"/>
  <c r="K147" i="9"/>
  <c r="I147" i="9"/>
  <c r="G147" i="9"/>
  <c r="U146" i="9"/>
  <c r="T146" i="9"/>
  <c r="N146" i="9"/>
  <c r="O146" i="9" s="1"/>
  <c r="M146" i="9"/>
  <c r="K146" i="9"/>
  <c r="I146" i="9"/>
  <c r="G146" i="9"/>
  <c r="U145" i="9"/>
  <c r="T145" i="9"/>
  <c r="N145" i="9"/>
  <c r="O145" i="9" s="1"/>
  <c r="M145" i="9"/>
  <c r="K145" i="9"/>
  <c r="I145" i="9"/>
  <c r="G145" i="9"/>
  <c r="S144" i="9"/>
  <c r="R144" i="9"/>
  <c r="Q144" i="9"/>
  <c r="T144" i="9" s="1"/>
  <c r="P144" i="9"/>
  <c r="L144" i="9"/>
  <c r="J144" i="9"/>
  <c r="H144" i="9"/>
  <c r="U144" i="9" s="1"/>
  <c r="F144" i="9"/>
  <c r="E144" i="9"/>
  <c r="D144" i="9"/>
  <c r="G144" i="9" s="1"/>
  <c r="U143" i="9"/>
  <c r="T143" i="9"/>
  <c r="N143" i="9"/>
  <c r="O143" i="9" s="1"/>
  <c r="M143" i="9"/>
  <c r="K143" i="9"/>
  <c r="I143" i="9"/>
  <c r="G143" i="9"/>
  <c r="U142" i="9"/>
  <c r="T142" i="9"/>
  <c r="N142" i="9"/>
  <c r="O142" i="9" s="1"/>
  <c r="M142" i="9"/>
  <c r="K142" i="9"/>
  <c r="I142" i="9"/>
  <c r="G142" i="9"/>
  <c r="U141" i="9"/>
  <c r="T141" i="9"/>
  <c r="N141" i="9"/>
  <c r="O141" i="9" s="1"/>
  <c r="M141" i="9"/>
  <c r="K141" i="9"/>
  <c r="I141" i="9"/>
  <c r="G141" i="9"/>
  <c r="U140" i="9"/>
  <c r="T140" i="9"/>
  <c r="N140" i="9"/>
  <c r="O140" i="9" s="1"/>
  <c r="M140" i="9"/>
  <c r="K140" i="9"/>
  <c r="I140" i="9"/>
  <c r="G140" i="9"/>
  <c r="U139" i="9"/>
  <c r="T139" i="9"/>
  <c r="N139" i="9"/>
  <c r="O139" i="9" s="1"/>
  <c r="M139" i="9"/>
  <c r="K139" i="9"/>
  <c r="I139" i="9"/>
  <c r="G139" i="9"/>
  <c r="U138" i="9"/>
  <c r="T138" i="9"/>
  <c r="N138" i="9"/>
  <c r="O138" i="9" s="1"/>
  <c r="M138" i="9"/>
  <c r="K138" i="9"/>
  <c r="I138" i="9"/>
  <c r="G138" i="9"/>
  <c r="S137" i="9"/>
  <c r="R137" i="9"/>
  <c r="Q137" i="9"/>
  <c r="P137" i="9"/>
  <c r="L137" i="9"/>
  <c r="J137" i="9"/>
  <c r="K137" i="9" s="1"/>
  <c r="H137" i="9"/>
  <c r="F137" i="9"/>
  <c r="E137" i="9"/>
  <c r="D137" i="9"/>
  <c r="G137" i="9" s="1"/>
  <c r="U136" i="9"/>
  <c r="T136" i="9"/>
  <c r="N136" i="9"/>
  <c r="O136" i="9" s="1"/>
  <c r="M136" i="9"/>
  <c r="K136" i="9"/>
  <c r="I136" i="9"/>
  <c r="G136" i="9"/>
  <c r="U135" i="9"/>
  <c r="T135" i="9"/>
  <c r="N135" i="9"/>
  <c r="O135" i="9" s="1"/>
  <c r="M135" i="9"/>
  <c r="K135" i="9"/>
  <c r="I135" i="9"/>
  <c r="G135" i="9"/>
  <c r="U134" i="9"/>
  <c r="T134" i="9"/>
  <c r="N134" i="9"/>
  <c r="O134" i="9" s="1"/>
  <c r="M134" i="9"/>
  <c r="K134" i="9"/>
  <c r="I134" i="9"/>
  <c r="G134" i="9"/>
  <c r="U133" i="9"/>
  <c r="T133" i="9"/>
  <c r="N133" i="9"/>
  <c r="O133" i="9" s="1"/>
  <c r="M133" i="9"/>
  <c r="K133" i="9"/>
  <c r="I133" i="9"/>
  <c r="G133" i="9"/>
  <c r="S132" i="9"/>
  <c r="T132" i="9" s="1"/>
  <c r="R132" i="9"/>
  <c r="Q132" i="9"/>
  <c r="P132" i="9"/>
  <c r="L132" i="9"/>
  <c r="J132" i="9"/>
  <c r="H132" i="9"/>
  <c r="F132" i="9"/>
  <c r="E132" i="9"/>
  <c r="M132" i="9" s="1"/>
  <c r="D132" i="9"/>
  <c r="U131" i="9"/>
  <c r="T131" i="9"/>
  <c r="N131" i="9"/>
  <c r="O131" i="9" s="1"/>
  <c r="M131" i="9"/>
  <c r="K131" i="9"/>
  <c r="I131" i="9"/>
  <c r="G131" i="9"/>
  <c r="U130" i="9"/>
  <c r="T130" i="9"/>
  <c r="N130" i="9"/>
  <c r="O130" i="9" s="1"/>
  <c r="M130" i="9"/>
  <c r="K130" i="9"/>
  <c r="I130" i="9"/>
  <c r="G130" i="9"/>
  <c r="U129" i="9"/>
  <c r="T129" i="9"/>
  <c r="N129" i="9"/>
  <c r="O129" i="9" s="1"/>
  <c r="M129" i="9"/>
  <c r="K129" i="9"/>
  <c r="I129" i="9"/>
  <c r="G129" i="9"/>
  <c r="U128" i="9"/>
  <c r="T128" i="9"/>
  <c r="N128" i="9"/>
  <c r="O128" i="9" s="1"/>
  <c r="M128" i="9"/>
  <c r="K128" i="9"/>
  <c r="I128" i="9"/>
  <c r="G128" i="9"/>
  <c r="U127" i="9"/>
  <c r="T127" i="9"/>
  <c r="N127" i="9"/>
  <c r="O127" i="9" s="1"/>
  <c r="M127" i="9"/>
  <c r="K127" i="9"/>
  <c r="I127" i="9"/>
  <c r="G127" i="9"/>
  <c r="S126" i="9"/>
  <c r="R126" i="9"/>
  <c r="Q126" i="9"/>
  <c r="P126" i="9"/>
  <c r="U126" i="9" s="1"/>
  <c r="L126" i="9"/>
  <c r="J126" i="9"/>
  <c r="H126" i="9"/>
  <c r="F126" i="9"/>
  <c r="E126" i="9"/>
  <c r="M126" i="9" s="1"/>
  <c r="D126" i="9"/>
  <c r="U125" i="9"/>
  <c r="T125" i="9"/>
  <c r="N125" i="9"/>
  <c r="O125" i="9" s="1"/>
  <c r="M125" i="9"/>
  <c r="K125" i="9"/>
  <c r="I125" i="9"/>
  <c r="G125" i="9"/>
  <c r="U124" i="9"/>
  <c r="T124" i="9"/>
  <c r="N124" i="9"/>
  <c r="O124" i="9" s="1"/>
  <c r="M124" i="9"/>
  <c r="K124" i="9"/>
  <c r="I124" i="9"/>
  <c r="G124" i="9"/>
  <c r="U123" i="9"/>
  <c r="T123" i="9"/>
  <c r="N123" i="9"/>
  <c r="O123" i="9" s="1"/>
  <c r="M123" i="9"/>
  <c r="K123" i="9"/>
  <c r="I123" i="9"/>
  <c r="G123" i="9"/>
  <c r="U122" i="9"/>
  <c r="T122" i="9"/>
  <c r="N122" i="9"/>
  <c r="O122" i="9" s="1"/>
  <c r="M122" i="9"/>
  <c r="K122" i="9"/>
  <c r="I122" i="9"/>
  <c r="G122" i="9"/>
  <c r="S121" i="9"/>
  <c r="R121" i="9"/>
  <c r="Q121" i="9"/>
  <c r="T121" i="9" s="1"/>
  <c r="P121" i="9"/>
  <c r="M121" i="9"/>
  <c r="L121" i="9"/>
  <c r="J121" i="9"/>
  <c r="H121" i="9"/>
  <c r="F121" i="9"/>
  <c r="E121" i="9"/>
  <c r="D121" i="9"/>
  <c r="G121" i="9" s="1"/>
  <c r="U120" i="9"/>
  <c r="T120" i="9"/>
  <c r="N120" i="9"/>
  <c r="O120" i="9" s="1"/>
  <c r="M120" i="9"/>
  <c r="K120" i="9"/>
  <c r="I120" i="9"/>
  <c r="G120" i="9"/>
  <c r="U119" i="9"/>
  <c r="T119" i="9"/>
  <c r="N119" i="9"/>
  <c r="O119" i="9" s="1"/>
  <c r="M119" i="9"/>
  <c r="K119" i="9"/>
  <c r="I119" i="9"/>
  <c r="G119" i="9"/>
  <c r="U118" i="9"/>
  <c r="T118" i="9"/>
  <c r="N118" i="9"/>
  <c r="O118" i="9" s="1"/>
  <c r="M118" i="9"/>
  <c r="K118" i="9"/>
  <c r="I118" i="9"/>
  <c r="G118" i="9"/>
  <c r="U117" i="9"/>
  <c r="T117" i="9"/>
  <c r="N117" i="9"/>
  <c r="O117" i="9" s="1"/>
  <c r="M117" i="9"/>
  <c r="K117" i="9"/>
  <c r="I117" i="9"/>
  <c r="G117" i="9"/>
  <c r="U116" i="9"/>
  <c r="T116" i="9"/>
  <c r="N116" i="9"/>
  <c r="O116" i="9" s="1"/>
  <c r="M116" i="9"/>
  <c r="K116" i="9"/>
  <c r="I116" i="9"/>
  <c r="G116" i="9"/>
  <c r="U115" i="9"/>
  <c r="T115" i="9"/>
  <c r="N115" i="9"/>
  <c r="O115" i="9" s="1"/>
  <c r="M115" i="9"/>
  <c r="K115" i="9"/>
  <c r="I115" i="9"/>
  <c r="G115" i="9"/>
  <c r="U114" i="9"/>
  <c r="T114" i="9"/>
  <c r="N114" i="9"/>
  <c r="O114" i="9" s="1"/>
  <c r="M114" i="9"/>
  <c r="K114" i="9"/>
  <c r="I114" i="9"/>
  <c r="G114" i="9"/>
  <c r="U113" i="9"/>
  <c r="T113" i="9"/>
  <c r="N113" i="9"/>
  <c r="O113" i="9" s="1"/>
  <c r="M113" i="9"/>
  <c r="K113" i="9"/>
  <c r="I113" i="9"/>
  <c r="G113" i="9"/>
  <c r="S112" i="9"/>
  <c r="R112" i="9"/>
  <c r="Q112" i="9"/>
  <c r="P112" i="9"/>
  <c r="U112" i="9" s="1"/>
  <c r="L112" i="9"/>
  <c r="J112" i="9"/>
  <c r="H112" i="9"/>
  <c r="F112" i="9"/>
  <c r="G112" i="9" s="1"/>
  <c r="E112" i="9"/>
  <c r="D112" i="9"/>
  <c r="I112" i="9" s="1"/>
  <c r="U111" i="9"/>
  <c r="T111" i="9"/>
  <c r="N111" i="9"/>
  <c r="O111" i="9" s="1"/>
  <c r="M111" i="9"/>
  <c r="K111" i="9"/>
  <c r="I111" i="9"/>
  <c r="G111" i="9"/>
  <c r="U110" i="9"/>
  <c r="T110" i="9"/>
  <c r="N110" i="9"/>
  <c r="O110" i="9" s="1"/>
  <c r="M110" i="9"/>
  <c r="K110" i="9"/>
  <c r="I110" i="9"/>
  <c r="G110" i="9"/>
  <c r="U109" i="9"/>
  <c r="T109" i="9"/>
  <c r="N109" i="9"/>
  <c r="O109" i="9" s="1"/>
  <c r="M109" i="9"/>
  <c r="K109" i="9"/>
  <c r="I109" i="9"/>
  <c r="G109" i="9"/>
  <c r="U108" i="9"/>
  <c r="T108" i="9"/>
  <c r="N108" i="9"/>
  <c r="O108" i="9" s="1"/>
  <c r="M108" i="9"/>
  <c r="K108" i="9"/>
  <c r="I108" i="9"/>
  <c r="G108" i="9"/>
  <c r="U107" i="9"/>
  <c r="T107" i="9"/>
  <c r="N107" i="9"/>
  <c r="O107" i="9" s="1"/>
  <c r="M107" i="9"/>
  <c r="K107" i="9"/>
  <c r="I107" i="9"/>
  <c r="G107" i="9"/>
  <c r="U106" i="9"/>
  <c r="S106" i="9"/>
  <c r="R106" i="9"/>
  <c r="Q106" i="9"/>
  <c r="T106" i="9" s="1"/>
  <c r="P106" i="9"/>
  <c r="L106" i="9"/>
  <c r="J106" i="9"/>
  <c r="K106" i="9" s="1"/>
  <c r="H106" i="9"/>
  <c r="I106" i="9" s="1"/>
  <c r="F106" i="9"/>
  <c r="E106" i="9"/>
  <c r="D106" i="9"/>
  <c r="U105" i="9"/>
  <c r="T105" i="9"/>
  <c r="N105" i="9"/>
  <c r="O105" i="9" s="1"/>
  <c r="M105" i="9"/>
  <c r="K105" i="9"/>
  <c r="I105" i="9"/>
  <c r="G105" i="9"/>
  <c r="S102" i="9"/>
  <c r="R102" i="9"/>
  <c r="Q102" i="9"/>
  <c r="T102" i="9" s="1"/>
  <c r="P102" i="9"/>
  <c r="U102" i="9" s="1"/>
  <c r="L102" i="9"/>
  <c r="J102" i="9"/>
  <c r="H102" i="9"/>
  <c r="F102" i="9"/>
  <c r="N102" i="9" s="1"/>
  <c r="E102" i="9"/>
  <c r="D102" i="9"/>
  <c r="O102" i="9" s="1"/>
  <c r="S101" i="9"/>
  <c r="R101" i="9"/>
  <c r="Q101" i="9"/>
  <c r="T101" i="9" s="1"/>
  <c r="P101" i="9"/>
  <c r="L101" i="9"/>
  <c r="J101" i="9"/>
  <c r="H101" i="9"/>
  <c r="F101" i="9"/>
  <c r="E101" i="9"/>
  <c r="M101" i="9" s="1"/>
  <c r="D101" i="9"/>
  <c r="U100" i="9"/>
  <c r="T100" i="9"/>
  <c r="N100" i="9"/>
  <c r="O100" i="9" s="1"/>
  <c r="M100" i="9"/>
  <c r="K100" i="9"/>
  <c r="I100" i="9"/>
  <c r="G100" i="9"/>
  <c r="U99" i="9"/>
  <c r="T99" i="9"/>
  <c r="N99" i="9"/>
  <c r="O99" i="9" s="1"/>
  <c r="M99" i="9"/>
  <c r="K99" i="9"/>
  <c r="I99" i="9"/>
  <c r="G99" i="9"/>
  <c r="U98" i="9"/>
  <c r="T98" i="9"/>
  <c r="N98" i="9"/>
  <c r="O98" i="9" s="1"/>
  <c r="M98" i="9"/>
  <c r="K98" i="9"/>
  <c r="I98" i="9"/>
  <c r="G98" i="9"/>
  <c r="U97" i="9"/>
  <c r="T97" i="9"/>
  <c r="N97" i="9"/>
  <c r="O97" i="9" s="1"/>
  <c r="M97" i="9"/>
  <c r="K97" i="9"/>
  <c r="I97" i="9"/>
  <c r="G97" i="9"/>
  <c r="S96" i="9"/>
  <c r="R96" i="9"/>
  <c r="Q96" i="9"/>
  <c r="P96" i="9"/>
  <c r="L96" i="9"/>
  <c r="J96" i="9"/>
  <c r="K96" i="9" s="1"/>
  <c r="H96" i="9"/>
  <c r="F96" i="9"/>
  <c r="E96" i="9"/>
  <c r="D96" i="9"/>
  <c r="U95" i="9"/>
  <c r="T95" i="9"/>
  <c r="N95" i="9"/>
  <c r="O95" i="9" s="1"/>
  <c r="M95" i="9"/>
  <c r="K95" i="9"/>
  <c r="I95" i="9"/>
  <c r="G95" i="9"/>
  <c r="U94" i="9"/>
  <c r="T94" i="9"/>
  <c r="N94" i="9"/>
  <c r="O94" i="9" s="1"/>
  <c r="M94" i="9"/>
  <c r="K94" i="9"/>
  <c r="I94" i="9"/>
  <c r="G94" i="9"/>
  <c r="U93" i="9"/>
  <c r="T93" i="9"/>
  <c r="N93" i="9"/>
  <c r="O93" i="9" s="1"/>
  <c r="M93" i="9"/>
  <c r="K93" i="9"/>
  <c r="I93" i="9"/>
  <c r="G93" i="9"/>
  <c r="U92" i="9"/>
  <c r="T92" i="9"/>
  <c r="N92" i="9"/>
  <c r="O92" i="9" s="1"/>
  <c r="M92" i="9"/>
  <c r="K92" i="9"/>
  <c r="I92" i="9"/>
  <c r="G92" i="9"/>
  <c r="U91" i="9"/>
  <c r="S91" i="9"/>
  <c r="R91" i="9"/>
  <c r="Q91" i="9"/>
  <c r="T91" i="9" s="1"/>
  <c r="P91" i="9"/>
  <c r="L91" i="9"/>
  <c r="J91" i="9"/>
  <c r="H91" i="9"/>
  <c r="F91" i="9"/>
  <c r="E91" i="9"/>
  <c r="D91" i="9"/>
  <c r="U90" i="9"/>
  <c r="T90" i="9"/>
  <c r="N90" i="9"/>
  <c r="O90" i="9" s="1"/>
  <c r="M90" i="9"/>
  <c r="K90" i="9"/>
  <c r="I90" i="9"/>
  <c r="G90" i="9"/>
  <c r="U89" i="9"/>
  <c r="T89" i="9"/>
  <c r="N89" i="9"/>
  <c r="O89" i="9" s="1"/>
  <c r="M89" i="9"/>
  <c r="K89" i="9"/>
  <c r="I89" i="9"/>
  <c r="G89" i="9"/>
  <c r="U88" i="9"/>
  <c r="T88" i="9"/>
  <c r="N88" i="9"/>
  <c r="O88" i="9" s="1"/>
  <c r="M88" i="9"/>
  <c r="K88" i="9"/>
  <c r="I88" i="9"/>
  <c r="G88" i="9"/>
  <c r="S85" i="9"/>
  <c r="R85" i="9"/>
  <c r="Q85" i="9"/>
  <c r="T85" i="9" s="1"/>
  <c r="P85" i="9"/>
  <c r="L85" i="9"/>
  <c r="J85" i="9"/>
  <c r="K85" i="9" s="1"/>
  <c r="H85" i="9"/>
  <c r="F85" i="9"/>
  <c r="E85" i="9"/>
  <c r="D85" i="9"/>
  <c r="S84" i="9"/>
  <c r="R84" i="9"/>
  <c r="Q84" i="9"/>
  <c r="P84" i="9"/>
  <c r="U84" i="9" s="1"/>
  <c r="L84" i="9"/>
  <c r="J84" i="9"/>
  <c r="H84" i="9"/>
  <c r="F84" i="9"/>
  <c r="N84" i="9" s="1"/>
  <c r="E84" i="9"/>
  <c r="D84" i="9"/>
  <c r="I84" i="9" s="1"/>
  <c r="U83" i="9"/>
  <c r="T83" i="9"/>
  <c r="O83" i="9"/>
  <c r="N83" i="9"/>
  <c r="M83" i="9"/>
  <c r="K83" i="9"/>
  <c r="I83" i="9"/>
  <c r="G83" i="9"/>
  <c r="U82" i="9"/>
  <c r="T82" i="9"/>
  <c r="O82" i="9"/>
  <c r="N82" i="9"/>
  <c r="M82" i="9"/>
  <c r="K82" i="9"/>
  <c r="I82" i="9"/>
  <c r="G82" i="9"/>
  <c r="U81" i="9"/>
  <c r="T81" i="9"/>
  <c r="O81" i="9"/>
  <c r="N81" i="9"/>
  <c r="M81" i="9"/>
  <c r="K81" i="9"/>
  <c r="I81" i="9"/>
  <c r="G81" i="9"/>
  <c r="U80" i="9"/>
  <c r="T80" i="9"/>
  <c r="O80" i="9"/>
  <c r="N80" i="9"/>
  <c r="M80" i="9"/>
  <c r="K80" i="9"/>
  <c r="I80" i="9"/>
  <c r="G80" i="9"/>
  <c r="U79" i="9"/>
  <c r="T79" i="9"/>
  <c r="O79" i="9"/>
  <c r="N79" i="9"/>
  <c r="M79" i="9"/>
  <c r="K79" i="9"/>
  <c r="I79" i="9"/>
  <c r="G79" i="9"/>
  <c r="S78" i="9"/>
  <c r="T78" i="9" s="1"/>
  <c r="R78" i="9"/>
  <c r="Q78" i="9"/>
  <c r="P78" i="9"/>
  <c r="L78" i="9"/>
  <c r="J78" i="9"/>
  <c r="H78" i="9"/>
  <c r="F78" i="9"/>
  <c r="E78" i="9"/>
  <c r="D78" i="9"/>
  <c r="U77" i="9"/>
  <c r="T77" i="9"/>
  <c r="N77" i="9"/>
  <c r="O77" i="9" s="1"/>
  <c r="M77" i="9"/>
  <c r="K77" i="9"/>
  <c r="I77" i="9"/>
  <c r="G77" i="9"/>
  <c r="U76" i="9"/>
  <c r="T76" i="9"/>
  <c r="N76" i="9"/>
  <c r="O76" i="9" s="1"/>
  <c r="M76" i="9"/>
  <c r="K76" i="9"/>
  <c r="I76" i="9"/>
  <c r="G76" i="9"/>
  <c r="U75" i="9"/>
  <c r="T75" i="9"/>
  <c r="N75" i="9"/>
  <c r="O75" i="9" s="1"/>
  <c r="M75" i="9"/>
  <c r="K75" i="9"/>
  <c r="I75" i="9"/>
  <c r="G75" i="9"/>
  <c r="U74" i="9"/>
  <c r="T74" i="9"/>
  <c r="N74" i="9"/>
  <c r="O74" i="9" s="1"/>
  <c r="M74" i="9"/>
  <c r="K74" i="9"/>
  <c r="I74" i="9"/>
  <c r="G74" i="9"/>
  <c r="U73" i="9"/>
  <c r="T73" i="9"/>
  <c r="N73" i="9"/>
  <c r="O73" i="9" s="1"/>
  <c r="M73" i="9"/>
  <c r="K73" i="9"/>
  <c r="I73" i="9"/>
  <c r="G73" i="9"/>
  <c r="U72" i="9"/>
  <c r="T72" i="9"/>
  <c r="N72" i="9"/>
  <c r="O72" i="9" s="1"/>
  <c r="M72" i="9"/>
  <c r="K72" i="9"/>
  <c r="I72" i="9"/>
  <c r="G72" i="9"/>
  <c r="U71" i="9"/>
  <c r="T71" i="9"/>
  <c r="N71" i="9"/>
  <c r="O71" i="9" s="1"/>
  <c r="M71" i="9"/>
  <c r="K71" i="9"/>
  <c r="I71" i="9"/>
  <c r="G71" i="9"/>
  <c r="S70" i="9"/>
  <c r="R70" i="9"/>
  <c r="Q70" i="9"/>
  <c r="T70" i="9" s="1"/>
  <c r="P70" i="9"/>
  <c r="U70" i="9" s="1"/>
  <c r="L70" i="9"/>
  <c r="J70" i="9"/>
  <c r="H70" i="9"/>
  <c r="F70" i="9"/>
  <c r="N70" i="9" s="1"/>
  <c r="O70" i="9" s="1"/>
  <c r="E70" i="9"/>
  <c r="M70" i="9" s="1"/>
  <c r="D70" i="9"/>
  <c r="I70" i="9" s="1"/>
  <c r="U69" i="9"/>
  <c r="T69" i="9"/>
  <c r="N69" i="9"/>
  <c r="O69" i="9" s="1"/>
  <c r="M69" i="9"/>
  <c r="K69" i="9"/>
  <c r="I69" i="9"/>
  <c r="G69" i="9"/>
  <c r="U68" i="9"/>
  <c r="T68" i="9"/>
  <c r="N68" i="9"/>
  <c r="O68" i="9" s="1"/>
  <c r="M68" i="9"/>
  <c r="K68" i="9"/>
  <c r="I68" i="9"/>
  <c r="G68" i="9"/>
  <c r="U67" i="9"/>
  <c r="T67" i="9"/>
  <c r="N67" i="9"/>
  <c r="O67" i="9" s="1"/>
  <c r="M67" i="9"/>
  <c r="K67" i="9"/>
  <c r="I67" i="9"/>
  <c r="G67" i="9"/>
  <c r="U66" i="9"/>
  <c r="T66" i="9"/>
  <c r="N66" i="9"/>
  <c r="O66" i="9" s="1"/>
  <c r="M66" i="9"/>
  <c r="K66" i="9"/>
  <c r="I66" i="9"/>
  <c r="G66" i="9"/>
  <c r="U65" i="9"/>
  <c r="T65" i="9"/>
  <c r="N65" i="9"/>
  <c r="O65" i="9" s="1"/>
  <c r="M65" i="9"/>
  <c r="K65" i="9"/>
  <c r="I65" i="9"/>
  <c r="G65" i="9"/>
  <c r="U64" i="9"/>
  <c r="T64" i="9"/>
  <c r="N64" i="9"/>
  <c r="O64" i="9" s="1"/>
  <c r="M64" i="9"/>
  <c r="K64" i="9"/>
  <c r="I64" i="9"/>
  <c r="G64" i="9"/>
  <c r="S63" i="9"/>
  <c r="R63" i="9"/>
  <c r="Q63" i="9"/>
  <c r="T63" i="9" s="1"/>
  <c r="P63" i="9"/>
  <c r="U63" i="9" s="1"/>
  <c r="L63" i="9"/>
  <c r="J63" i="9"/>
  <c r="K63" i="9" s="1"/>
  <c r="H63" i="9"/>
  <c r="F63" i="9"/>
  <c r="E63" i="9"/>
  <c r="D63" i="9"/>
  <c r="U62" i="9"/>
  <c r="T62" i="9"/>
  <c r="N62" i="9"/>
  <c r="O62" i="9" s="1"/>
  <c r="M62" i="9"/>
  <c r="K62" i="9"/>
  <c r="I62" i="9"/>
  <c r="G62" i="9"/>
  <c r="U61" i="9"/>
  <c r="T61" i="9"/>
  <c r="N61" i="9"/>
  <c r="O61" i="9" s="1"/>
  <c r="M61" i="9"/>
  <c r="K61" i="9"/>
  <c r="I61" i="9"/>
  <c r="G61" i="9"/>
  <c r="U60" i="9"/>
  <c r="T60" i="9"/>
  <c r="N60" i="9"/>
  <c r="O60" i="9" s="1"/>
  <c r="M60" i="9"/>
  <c r="K60" i="9"/>
  <c r="I60" i="9"/>
  <c r="G60" i="9"/>
  <c r="U59" i="9"/>
  <c r="T59" i="9"/>
  <c r="N59" i="9"/>
  <c r="O59" i="9" s="1"/>
  <c r="M59" i="9"/>
  <c r="K59" i="9"/>
  <c r="I59" i="9"/>
  <c r="G59" i="9"/>
  <c r="S58" i="9"/>
  <c r="R58" i="9"/>
  <c r="Q58" i="9"/>
  <c r="P58" i="9"/>
  <c r="U58" i="9" s="1"/>
  <c r="L58" i="9"/>
  <c r="J58" i="9"/>
  <c r="I58" i="9"/>
  <c r="H58" i="9"/>
  <c r="F58" i="9"/>
  <c r="N58" i="9" s="1"/>
  <c r="E58" i="9"/>
  <c r="D58" i="9"/>
  <c r="U57" i="9"/>
  <c r="T57" i="9"/>
  <c r="N57" i="9"/>
  <c r="O57" i="9" s="1"/>
  <c r="M57" i="9"/>
  <c r="K57" i="9"/>
  <c r="I57" i="9"/>
  <c r="G57" i="9"/>
  <c r="S54" i="9"/>
  <c r="R54" i="9"/>
  <c r="Q54" i="9"/>
  <c r="P54" i="9"/>
  <c r="L54" i="9"/>
  <c r="J54" i="9"/>
  <c r="K54" i="9" s="1"/>
  <c r="H54" i="9"/>
  <c r="F54" i="9"/>
  <c r="E54" i="9"/>
  <c r="D54" i="9"/>
  <c r="S53" i="9"/>
  <c r="T53" i="9" s="1"/>
  <c r="R53" i="9"/>
  <c r="Q53" i="9"/>
  <c r="P53" i="9"/>
  <c r="L53" i="9"/>
  <c r="J53" i="9"/>
  <c r="H53" i="9"/>
  <c r="U53" i="9" s="1"/>
  <c r="F53" i="9"/>
  <c r="E53" i="9"/>
  <c r="M53" i="9" s="1"/>
  <c r="D53" i="9"/>
  <c r="U52" i="9"/>
  <c r="T52" i="9"/>
  <c r="N52" i="9"/>
  <c r="O52" i="9" s="1"/>
  <c r="M52" i="9"/>
  <c r="K52" i="9"/>
  <c r="I52" i="9"/>
  <c r="G52" i="9"/>
  <c r="U51" i="9"/>
  <c r="T51" i="9"/>
  <c r="N51" i="9"/>
  <c r="O51" i="9" s="1"/>
  <c r="M51" i="9"/>
  <c r="K51" i="9"/>
  <c r="I51" i="9"/>
  <c r="G51" i="9"/>
  <c r="U50" i="9"/>
  <c r="T50" i="9"/>
  <c r="N50" i="9"/>
  <c r="O50" i="9" s="1"/>
  <c r="M50" i="9"/>
  <c r="K50" i="9"/>
  <c r="I50" i="9"/>
  <c r="G50" i="9"/>
  <c r="U49" i="9"/>
  <c r="T49" i="9"/>
  <c r="N49" i="9"/>
  <c r="O49" i="9" s="1"/>
  <c r="M49" i="9"/>
  <c r="K49" i="9"/>
  <c r="I49" i="9"/>
  <c r="G49" i="9"/>
  <c r="U48" i="9"/>
  <c r="T48" i="9"/>
  <c r="N48" i="9"/>
  <c r="O48" i="9" s="1"/>
  <c r="M48" i="9"/>
  <c r="K48" i="9"/>
  <c r="I48" i="9"/>
  <c r="G48" i="9"/>
  <c r="S47" i="9"/>
  <c r="R47" i="9"/>
  <c r="Q47" i="9"/>
  <c r="T47" i="9" s="1"/>
  <c r="P47" i="9"/>
  <c r="L47" i="9"/>
  <c r="J47" i="9"/>
  <c r="H47" i="9"/>
  <c r="F47" i="9"/>
  <c r="N47" i="9" s="1"/>
  <c r="E47" i="9"/>
  <c r="M47" i="9" s="1"/>
  <c r="D47" i="9"/>
  <c r="U46" i="9"/>
  <c r="T46" i="9"/>
  <c r="N46" i="9"/>
  <c r="O46" i="9" s="1"/>
  <c r="M46" i="9"/>
  <c r="K46" i="9"/>
  <c r="I46" i="9"/>
  <c r="G46" i="9"/>
  <c r="U45" i="9"/>
  <c r="T45" i="9"/>
  <c r="N45" i="9"/>
  <c r="O45" i="9" s="1"/>
  <c r="M45" i="9"/>
  <c r="K45" i="9"/>
  <c r="I45" i="9"/>
  <c r="G45" i="9"/>
  <c r="U44" i="9"/>
  <c r="T44" i="9"/>
  <c r="N44" i="9"/>
  <c r="O44" i="9" s="1"/>
  <c r="M44" i="9"/>
  <c r="K44" i="9"/>
  <c r="I44" i="9"/>
  <c r="G44" i="9"/>
  <c r="U43" i="9"/>
  <c r="T43" i="9"/>
  <c r="N43" i="9"/>
  <c r="O43" i="9" s="1"/>
  <c r="M43" i="9"/>
  <c r="K43" i="9"/>
  <c r="I43" i="9"/>
  <c r="G43" i="9"/>
  <c r="U42" i="9"/>
  <c r="T42" i="9"/>
  <c r="N42" i="9"/>
  <c r="O42" i="9" s="1"/>
  <c r="M42" i="9"/>
  <c r="K42" i="9"/>
  <c r="I42" i="9"/>
  <c r="G42" i="9"/>
  <c r="U41" i="9"/>
  <c r="T41" i="9"/>
  <c r="N41" i="9"/>
  <c r="O41" i="9" s="1"/>
  <c r="M41" i="9"/>
  <c r="K41" i="9"/>
  <c r="I41" i="9"/>
  <c r="G41" i="9"/>
  <c r="S40" i="9"/>
  <c r="R40" i="9"/>
  <c r="Q40" i="9"/>
  <c r="P40" i="9"/>
  <c r="U40" i="9" s="1"/>
  <c r="N40" i="9"/>
  <c r="L40" i="9"/>
  <c r="J40" i="9"/>
  <c r="I40" i="9"/>
  <c r="H40" i="9"/>
  <c r="F40" i="9"/>
  <c r="E40" i="9"/>
  <c r="K40" i="9" s="1"/>
  <c r="D40" i="9"/>
  <c r="O40" i="9" s="1"/>
  <c r="U39" i="9"/>
  <c r="T39" i="9"/>
  <c r="N39" i="9"/>
  <c r="O39" i="9" s="1"/>
  <c r="M39" i="9"/>
  <c r="K39" i="9"/>
  <c r="I39" i="9"/>
  <c r="G39" i="9"/>
  <c r="U38" i="9"/>
  <c r="T38" i="9"/>
  <c r="N38" i="9"/>
  <c r="O38" i="9" s="1"/>
  <c r="M38" i="9"/>
  <c r="K38" i="9"/>
  <c r="I38" i="9"/>
  <c r="G38" i="9"/>
  <c r="U37" i="9"/>
  <c r="T37" i="9"/>
  <c r="N37" i="9"/>
  <c r="O37" i="9" s="1"/>
  <c r="M37" i="9"/>
  <c r="K37" i="9"/>
  <c r="I37" i="9"/>
  <c r="G37" i="9"/>
  <c r="U36" i="9"/>
  <c r="T36" i="9"/>
  <c r="N36" i="9"/>
  <c r="O36" i="9" s="1"/>
  <c r="M36" i="9"/>
  <c r="K36" i="9"/>
  <c r="I36" i="9"/>
  <c r="G36" i="9"/>
  <c r="S35" i="9"/>
  <c r="T35" i="9" s="1"/>
  <c r="R35" i="9"/>
  <c r="Q35" i="9"/>
  <c r="P35" i="9"/>
  <c r="U35" i="9" s="1"/>
  <c r="L35" i="9"/>
  <c r="J35" i="9"/>
  <c r="H35" i="9"/>
  <c r="F35" i="9"/>
  <c r="E35" i="9"/>
  <c r="M35" i="9" s="1"/>
  <c r="D35" i="9"/>
  <c r="U34" i="9"/>
  <c r="T34" i="9"/>
  <c r="N34" i="9"/>
  <c r="O34" i="9" s="1"/>
  <c r="M34" i="9"/>
  <c r="K34" i="9"/>
  <c r="I34" i="9"/>
  <c r="G34" i="9"/>
  <c r="U33" i="9"/>
  <c r="T33" i="9"/>
  <c r="N33" i="9"/>
  <c r="O33" i="9" s="1"/>
  <c r="M33" i="9"/>
  <c r="K33" i="9"/>
  <c r="I33" i="9"/>
  <c r="G33" i="9"/>
  <c r="U32" i="9"/>
  <c r="T32" i="9"/>
  <c r="N32" i="9"/>
  <c r="O32" i="9" s="1"/>
  <c r="M32" i="9"/>
  <c r="K32" i="9"/>
  <c r="I32" i="9"/>
  <c r="G32" i="9"/>
  <c r="U31" i="9"/>
  <c r="T31" i="9"/>
  <c r="N31" i="9"/>
  <c r="O31" i="9" s="1"/>
  <c r="M31" i="9"/>
  <c r="K31" i="9"/>
  <c r="I31" i="9"/>
  <c r="G31" i="9"/>
  <c r="U30" i="9"/>
  <c r="T30" i="9"/>
  <c r="N30" i="9"/>
  <c r="O30" i="9" s="1"/>
  <c r="M30" i="9"/>
  <c r="K30" i="9"/>
  <c r="I30" i="9"/>
  <c r="G30" i="9"/>
  <c r="U29" i="9"/>
  <c r="T29" i="9"/>
  <c r="N29" i="9"/>
  <c r="O29" i="9" s="1"/>
  <c r="M29" i="9"/>
  <c r="K29" i="9"/>
  <c r="I29" i="9"/>
  <c r="G29" i="9"/>
  <c r="U28" i="9"/>
  <c r="T28" i="9"/>
  <c r="N28" i="9"/>
  <c r="O28" i="9" s="1"/>
  <c r="M28" i="9"/>
  <c r="K28" i="9"/>
  <c r="I28" i="9"/>
  <c r="G28" i="9"/>
  <c r="S27" i="9"/>
  <c r="R27" i="9"/>
  <c r="Q27" i="9"/>
  <c r="T27" i="9" s="1"/>
  <c r="P27" i="9"/>
  <c r="U27" i="9" s="1"/>
  <c r="L27" i="9"/>
  <c r="J27" i="9"/>
  <c r="H27" i="9"/>
  <c r="F27" i="9"/>
  <c r="N27" i="9" s="1"/>
  <c r="O27" i="9" s="1"/>
  <c r="E27" i="9"/>
  <c r="M27" i="9" s="1"/>
  <c r="D27" i="9"/>
  <c r="I27" i="9" s="1"/>
  <c r="U26" i="9"/>
  <c r="T26" i="9"/>
  <c r="N26" i="9"/>
  <c r="O26" i="9" s="1"/>
  <c r="M26" i="9"/>
  <c r="K26" i="9"/>
  <c r="I26" i="9"/>
  <c r="G26" i="9"/>
  <c r="U25" i="9"/>
  <c r="T25" i="9"/>
  <c r="N25" i="9"/>
  <c r="O25" i="9" s="1"/>
  <c r="M25" i="9"/>
  <c r="K25" i="9"/>
  <c r="I25" i="9"/>
  <c r="G25" i="9"/>
  <c r="U24" i="9"/>
  <c r="T24" i="9"/>
  <c r="N24" i="9"/>
  <c r="O24" i="9" s="1"/>
  <c r="M24" i="9"/>
  <c r="K24" i="9"/>
  <c r="I24" i="9"/>
  <c r="G24" i="9"/>
  <c r="U23" i="9"/>
  <c r="T23" i="9"/>
  <c r="N23" i="9"/>
  <c r="O23" i="9" s="1"/>
  <c r="M23" i="9"/>
  <c r="K23" i="9"/>
  <c r="I23" i="9"/>
  <c r="G23" i="9"/>
  <c r="U22" i="9"/>
  <c r="T22" i="9"/>
  <c r="N22" i="9"/>
  <c r="O22" i="9" s="1"/>
  <c r="M22" i="9"/>
  <c r="K22" i="9"/>
  <c r="I22" i="9"/>
  <c r="G22" i="9"/>
  <c r="U21" i="9"/>
  <c r="T21" i="9"/>
  <c r="N21" i="9"/>
  <c r="O21" i="9" s="1"/>
  <c r="M21" i="9"/>
  <c r="K21" i="9"/>
  <c r="I21" i="9"/>
  <c r="G21" i="9"/>
  <c r="U20" i="9"/>
  <c r="T20" i="9"/>
  <c r="N20" i="9"/>
  <c r="O20" i="9" s="1"/>
  <c r="M20" i="9"/>
  <c r="K20" i="9"/>
  <c r="I20" i="9"/>
  <c r="G20" i="9"/>
  <c r="T19" i="9"/>
  <c r="S19" i="9"/>
  <c r="R19" i="9"/>
  <c r="Q19" i="9"/>
  <c r="P19" i="9"/>
  <c r="L19" i="9"/>
  <c r="J19" i="9"/>
  <c r="K19" i="9" s="1"/>
  <c r="H19" i="9"/>
  <c r="F19" i="9"/>
  <c r="N19" i="9" s="1"/>
  <c r="E19" i="9"/>
  <c r="D19" i="9"/>
  <c r="U18" i="9"/>
  <c r="T18" i="9"/>
  <c r="O18" i="9"/>
  <c r="N18" i="9"/>
  <c r="M18" i="9"/>
  <c r="K18" i="9"/>
  <c r="I18" i="9"/>
  <c r="G18" i="9"/>
  <c r="U17" i="9"/>
  <c r="T17" i="9"/>
  <c r="O17" i="9"/>
  <c r="N17" i="9"/>
  <c r="M17" i="9"/>
  <c r="K17" i="9"/>
  <c r="I17" i="9"/>
  <c r="G17" i="9"/>
  <c r="U16" i="9"/>
  <c r="T16" i="9"/>
  <c r="O16" i="9"/>
  <c r="N16" i="9"/>
  <c r="M16" i="9"/>
  <c r="K16" i="9"/>
  <c r="I16" i="9"/>
  <c r="G16" i="9"/>
  <c r="U15" i="9"/>
  <c r="T15" i="9"/>
  <c r="O15" i="9"/>
  <c r="N15" i="9"/>
  <c r="M15" i="9"/>
  <c r="K15" i="9"/>
  <c r="I15" i="9"/>
  <c r="G15" i="9"/>
  <c r="U14" i="9"/>
  <c r="T14" i="9"/>
  <c r="O14" i="9"/>
  <c r="N14" i="9"/>
  <c r="M14" i="9"/>
  <c r="K14" i="9"/>
  <c r="I14" i="9"/>
  <c r="G14" i="9"/>
  <c r="U13" i="9"/>
  <c r="T13" i="9"/>
  <c r="O13" i="9"/>
  <c r="N13" i="9"/>
  <c r="M13" i="9"/>
  <c r="K13" i="9"/>
  <c r="I13" i="9"/>
  <c r="G13" i="9"/>
  <c r="U12" i="9"/>
  <c r="T12" i="9"/>
  <c r="O12" i="9"/>
  <c r="N12" i="9"/>
  <c r="M12" i="9"/>
  <c r="K12" i="9"/>
  <c r="I12" i="9"/>
  <c r="G12" i="9"/>
  <c r="U11" i="9"/>
  <c r="T11" i="9"/>
  <c r="O11" i="9"/>
  <c r="N11" i="9"/>
  <c r="M11" i="9"/>
  <c r="K11" i="9"/>
  <c r="I11" i="9"/>
  <c r="G11" i="9"/>
  <c r="S10" i="9"/>
  <c r="R10" i="9"/>
  <c r="Q10" i="9"/>
  <c r="T10" i="9" s="1"/>
  <c r="P10" i="9"/>
  <c r="L10" i="9"/>
  <c r="J10" i="9"/>
  <c r="H10" i="9"/>
  <c r="U10" i="9" s="1"/>
  <c r="F10" i="9"/>
  <c r="N10" i="9" s="1"/>
  <c r="E10" i="9"/>
  <c r="D10" i="9"/>
  <c r="U9" i="9"/>
  <c r="T9" i="9"/>
  <c r="N9" i="9"/>
  <c r="O9" i="9" s="1"/>
  <c r="M9" i="9"/>
  <c r="K9" i="9"/>
  <c r="I9" i="9"/>
  <c r="G9" i="9"/>
  <c r="U8" i="9"/>
  <c r="T8" i="9"/>
  <c r="N8" i="9"/>
  <c r="O8" i="9" s="1"/>
  <c r="M8" i="9"/>
  <c r="K8" i="9"/>
  <c r="I8" i="9"/>
  <c r="G8" i="9"/>
  <c r="S339" i="8"/>
  <c r="R339" i="8"/>
  <c r="Q339" i="8"/>
  <c r="P339" i="8"/>
  <c r="L339" i="8"/>
  <c r="J339" i="8"/>
  <c r="H339" i="8"/>
  <c r="F339" i="8"/>
  <c r="E339" i="8"/>
  <c r="D339" i="8"/>
  <c r="S338" i="8"/>
  <c r="R338" i="8"/>
  <c r="Q338" i="8"/>
  <c r="T338" i="8" s="1"/>
  <c r="P338" i="8"/>
  <c r="L338" i="8"/>
  <c r="J338" i="8"/>
  <c r="H338" i="8"/>
  <c r="F338" i="8"/>
  <c r="E338" i="8"/>
  <c r="D338" i="8"/>
  <c r="S337" i="8"/>
  <c r="T337" i="8" s="1"/>
  <c r="R337" i="8"/>
  <c r="Q337" i="8"/>
  <c r="P337" i="8"/>
  <c r="U337" i="8" s="1"/>
  <c r="L337" i="8"/>
  <c r="J337" i="8"/>
  <c r="H337" i="8"/>
  <c r="F337" i="8"/>
  <c r="N337" i="8" s="1"/>
  <c r="E337" i="8"/>
  <c r="M337" i="8" s="1"/>
  <c r="D337" i="8"/>
  <c r="U336" i="8"/>
  <c r="T336" i="8"/>
  <c r="N336" i="8"/>
  <c r="O336" i="8" s="1"/>
  <c r="M336" i="8"/>
  <c r="K336" i="8"/>
  <c r="I336" i="8"/>
  <c r="G336" i="8"/>
  <c r="U335" i="8"/>
  <c r="T335" i="8"/>
  <c r="O335" i="8"/>
  <c r="N335" i="8"/>
  <c r="M335" i="8"/>
  <c r="K335" i="8"/>
  <c r="I335" i="8"/>
  <c r="G335" i="8"/>
  <c r="U334" i="8"/>
  <c r="T334" i="8"/>
  <c r="O334" i="8"/>
  <c r="N334" i="8"/>
  <c r="M334" i="8"/>
  <c r="K334" i="8"/>
  <c r="I334" i="8"/>
  <c r="G334" i="8"/>
  <c r="U333" i="8"/>
  <c r="T333" i="8"/>
  <c r="N333" i="8"/>
  <c r="O333" i="8" s="1"/>
  <c r="M333" i="8"/>
  <c r="K333" i="8"/>
  <c r="I333" i="8"/>
  <c r="G333" i="8"/>
  <c r="U332" i="8"/>
  <c r="S332" i="8"/>
  <c r="R332" i="8"/>
  <c r="Q332" i="8"/>
  <c r="T332" i="8" s="1"/>
  <c r="P332" i="8"/>
  <c r="L332" i="8"/>
  <c r="J332" i="8"/>
  <c r="H332" i="8"/>
  <c r="F332" i="8"/>
  <c r="N332" i="8" s="1"/>
  <c r="E332" i="8"/>
  <c r="D332" i="8"/>
  <c r="U331" i="8"/>
  <c r="T331" i="8"/>
  <c r="N331" i="8"/>
  <c r="O331" i="8" s="1"/>
  <c r="M331" i="8"/>
  <c r="K331" i="8"/>
  <c r="I331" i="8"/>
  <c r="G331" i="8"/>
  <c r="U330" i="8"/>
  <c r="T330" i="8"/>
  <c r="O330" i="8"/>
  <c r="N330" i="8"/>
  <c r="M330" i="8"/>
  <c r="K330" i="8"/>
  <c r="I330" i="8"/>
  <c r="G330" i="8"/>
  <c r="U329" i="8"/>
  <c r="T329" i="8"/>
  <c r="O329" i="8"/>
  <c r="N329" i="8"/>
  <c r="M329" i="8"/>
  <c r="K329" i="8"/>
  <c r="I329" i="8"/>
  <c r="G329" i="8"/>
  <c r="U328" i="8"/>
  <c r="T328" i="8"/>
  <c r="O328" i="8"/>
  <c r="N328" i="8"/>
  <c r="M328" i="8"/>
  <c r="K328" i="8"/>
  <c r="I328" i="8"/>
  <c r="G328" i="8"/>
  <c r="U327" i="8"/>
  <c r="T327" i="8"/>
  <c r="N327" i="8"/>
  <c r="O327" i="8" s="1"/>
  <c r="M327" i="8"/>
  <c r="K327" i="8"/>
  <c r="I327" i="8"/>
  <c r="G327" i="8"/>
  <c r="U326" i="8"/>
  <c r="T326" i="8"/>
  <c r="O326" i="8"/>
  <c r="N326" i="8"/>
  <c r="M326" i="8"/>
  <c r="K326" i="8"/>
  <c r="I326" i="8"/>
  <c r="G326" i="8"/>
  <c r="U325" i="8"/>
  <c r="T325" i="8"/>
  <c r="O325" i="8"/>
  <c r="N325" i="8"/>
  <c r="M325" i="8"/>
  <c r="K325" i="8"/>
  <c r="I325" i="8"/>
  <c r="G325" i="8"/>
  <c r="U324" i="8"/>
  <c r="T324" i="8"/>
  <c r="O324" i="8"/>
  <c r="N324" i="8"/>
  <c r="M324" i="8"/>
  <c r="K324" i="8"/>
  <c r="I324" i="8"/>
  <c r="G324" i="8"/>
  <c r="T323" i="8"/>
  <c r="S323" i="8"/>
  <c r="R323" i="8"/>
  <c r="Q323" i="8"/>
  <c r="P323" i="8"/>
  <c r="L323" i="8"/>
  <c r="J323" i="8"/>
  <c r="H323" i="8"/>
  <c r="F323" i="8"/>
  <c r="N323" i="8" s="1"/>
  <c r="O323" i="8" s="1"/>
  <c r="E323" i="8"/>
  <c r="D323" i="8"/>
  <c r="U322" i="8"/>
  <c r="T322" i="8"/>
  <c r="N322" i="8"/>
  <c r="O322" i="8" s="1"/>
  <c r="M322" i="8"/>
  <c r="K322" i="8"/>
  <c r="I322" i="8"/>
  <c r="G322" i="8"/>
  <c r="U321" i="8"/>
  <c r="T321" i="8"/>
  <c r="N321" i="8"/>
  <c r="O321" i="8" s="1"/>
  <c r="M321" i="8"/>
  <c r="K321" i="8"/>
  <c r="I321" i="8"/>
  <c r="G321" i="8"/>
  <c r="U320" i="8"/>
  <c r="T320" i="8"/>
  <c r="O320" i="8"/>
  <c r="N320" i="8"/>
  <c r="M320" i="8"/>
  <c r="K320" i="8"/>
  <c r="I320" i="8"/>
  <c r="G320" i="8"/>
  <c r="U319" i="8"/>
  <c r="T319" i="8"/>
  <c r="O319" i="8"/>
  <c r="N319" i="8"/>
  <c r="M319" i="8"/>
  <c r="K319" i="8"/>
  <c r="I319" i="8"/>
  <c r="G319" i="8"/>
  <c r="U318" i="8"/>
  <c r="T318" i="8"/>
  <c r="O318" i="8"/>
  <c r="N318" i="8"/>
  <c r="M318" i="8"/>
  <c r="K318" i="8"/>
  <c r="I318" i="8"/>
  <c r="G318" i="8"/>
  <c r="S317" i="8"/>
  <c r="R317" i="8"/>
  <c r="Q317" i="8"/>
  <c r="P317" i="8"/>
  <c r="L317" i="8"/>
  <c r="J317" i="8"/>
  <c r="H317" i="8"/>
  <c r="I317" i="8" s="1"/>
  <c r="F317" i="8"/>
  <c r="E317" i="8"/>
  <c r="D317" i="8"/>
  <c r="U316" i="8"/>
  <c r="T316" i="8"/>
  <c r="N316" i="8"/>
  <c r="O316" i="8" s="1"/>
  <c r="M316" i="8"/>
  <c r="K316" i="8"/>
  <c r="I316" i="8"/>
  <c r="G316" i="8"/>
  <c r="U315" i="8"/>
  <c r="T315" i="8"/>
  <c r="O315" i="8"/>
  <c r="N315" i="8"/>
  <c r="M315" i="8"/>
  <c r="K315" i="8"/>
  <c r="I315" i="8"/>
  <c r="G315" i="8"/>
  <c r="U314" i="8"/>
  <c r="T314" i="8"/>
  <c r="N314" i="8"/>
  <c r="O314" i="8" s="1"/>
  <c r="M314" i="8"/>
  <c r="K314" i="8"/>
  <c r="I314" i="8"/>
  <c r="G314" i="8"/>
  <c r="U313" i="8"/>
  <c r="T313" i="8"/>
  <c r="O313" i="8"/>
  <c r="N313" i="8"/>
  <c r="M313" i="8"/>
  <c r="K313" i="8"/>
  <c r="I313" i="8"/>
  <c r="G313" i="8"/>
  <c r="U312" i="8"/>
  <c r="T312" i="8"/>
  <c r="O312" i="8"/>
  <c r="N312" i="8"/>
  <c r="M312" i="8"/>
  <c r="K312" i="8"/>
  <c r="I312" i="8"/>
  <c r="G312" i="8"/>
  <c r="U311" i="8"/>
  <c r="T311" i="8"/>
  <c r="O311" i="8"/>
  <c r="N311" i="8"/>
  <c r="M311" i="8"/>
  <c r="K311" i="8"/>
  <c r="I311" i="8"/>
  <c r="G311" i="8"/>
  <c r="S310" i="8"/>
  <c r="T310" i="8" s="1"/>
  <c r="R310" i="8"/>
  <c r="Q310" i="8"/>
  <c r="P310" i="8"/>
  <c r="L310" i="8"/>
  <c r="J310" i="8"/>
  <c r="H310" i="8"/>
  <c r="F310" i="8"/>
  <c r="E310" i="8"/>
  <c r="K310" i="8" s="1"/>
  <c r="D310" i="8"/>
  <c r="U309" i="8"/>
  <c r="T309" i="8"/>
  <c r="N309" i="8"/>
  <c r="O309" i="8" s="1"/>
  <c r="M309" i="8"/>
  <c r="K309" i="8"/>
  <c r="I309" i="8"/>
  <c r="G309" i="8"/>
  <c r="U308" i="8"/>
  <c r="T308" i="8"/>
  <c r="O308" i="8"/>
  <c r="N308" i="8"/>
  <c r="M308" i="8"/>
  <c r="K308" i="8"/>
  <c r="I308" i="8"/>
  <c r="G308" i="8"/>
  <c r="U307" i="8"/>
  <c r="T307" i="8"/>
  <c r="N307" i="8"/>
  <c r="O307" i="8" s="1"/>
  <c r="M307" i="8"/>
  <c r="K307" i="8"/>
  <c r="I307" i="8"/>
  <c r="G307" i="8"/>
  <c r="U306" i="8"/>
  <c r="T306" i="8"/>
  <c r="O306" i="8"/>
  <c r="N306" i="8"/>
  <c r="M306" i="8"/>
  <c r="K306" i="8"/>
  <c r="I306" i="8"/>
  <c r="G306" i="8"/>
  <c r="U305" i="8"/>
  <c r="T305" i="8"/>
  <c r="O305" i="8"/>
  <c r="N305" i="8"/>
  <c r="M305" i="8"/>
  <c r="K305" i="8"/>
  <c r="I305" i="8"/>
  <c r="G305" i="8"/>
  <c r="U304" i="8"/>
  <c r="T304" i="8"/>
  <c r="O304" i="8"/>
  <c r="N304" i="8"/>
  <c r="M304" i="8"/>
  <c r="K304" i="8"/>
  <c r="I304" i="8"/>
  <c r="G304" i="8"/>
  <c r="S303" i="8"/>
  <c r="T303" i="8" s="1"/>
  <c r="R303" i="8"/>
  <c r="Q303" i="8"/>
  <c r="P303" i="8"/>
  <c r="U303" i="8" s="1"/>
  <c r="L303" i="8"/>
  <c r="J303" i="8"/>
  <c r="H303" i="8"/>
  <c r="F303" i="8"/>
  <c r="N303" i="8" s="1"/>
  <c r="E303" i="8"/>
  <c r="K303" i="8" s="1"/>
  <c r="D303" i="8"/>
  <c r="U302" i="8"/>
  <c r="T302" i="8"/>
  <c r="N302" i="8"/>
  <c r="O302" i="8" s="1"/>
  <c r="M302" i="8"/>
  <c r="K302" i="8"/>
  <c r="I302" i="8"/>
  <c r="G302" i="8"/>
  <c r="S299" i="8"/>
  <c r="R299" i="8"/>
  <c r="Q299" i="8"/>
  <c r="P299" i="8"/>
  <c r="U299" i="8" s="1"/>
  <c r="L299" i="8"/>
  <c r="J299" i="8"/>
  <c r="H299" i="8"/>
  <c r="F299" i="8"/>
  <c r="E299" i="8"/>
  <c r="M299" i="8" s="1"/>
  <c r="D299" i="8"/>
  <c r="I299" i="8" s="1"/>
  <c r="S298" i="8"/>
  <c r="R298" i="8"/>
  <c r="Q298" i="8"/>
  <c r="P298" i="8"/>
  <c r="L298" i="8"/>
  <c r="J298" i="8"/>
  <c r="H298" i="8"/>
  <c r="F298" i="8"/>
  <c r="G298" i="8" s="1"/>
  <c r="E298" i="8"/>
  <c r="M298" i="8" s="1"/>
  <c r="D298" i="8"/>
  <c r="U297" i="8"/>
  <c r="T297" i="8"/>
  <c r="O297" i="8"/>
  <c r="N297" i="8"/>
  <c r="M297" i="8"/>
  <c r="K297" i="8"/>
  <c r="I297" i="8"/>
  <c r="G297" i="8"/>
  <c r="U296" i="8"/>
  <c r="T296" i="8"/>
  <c r="O296" i="8"/>
  <c r="N296" i="8"/>
  <c r="M296" i="8"/>
  <c r="K296" i="8"/>
  <c r="I296" i="8"/>
  <c r="G296" i="8"/>
  <c r="U295" i="8"/>
  <c r="T295" i="8"/>
  <c r="O295" i="8"/>
  <c r="N295" i="8"/>
  <c r="M295" i="8"/>
  <c r="K295" i="8"/>
  <c r="I295" i="8"/>
  <c r="G295" i="8"/>
  <c r="U294" i="8"/>
  <c r="T294" i="8"/>
  <c r="O294" i="8"/>
  <c r="N294" i="8"/>
  <c r="M294" i="8"/>
  <c r="K294" i="8"/>
  <c r="I294" i="8"/>
  <c r="G294" i="8"/>
  <c r="U293" i="8"/>
  <c r="T293" i="8"/>
  <c r="N293" i="8"/>
  <c r="O293" i="8" s="1"/>
  <c r="M293" i="8"/>
  <c r="K293" i="8"/>
  <c r="I293" i="8"/>
  <c r="G293" i="8"/>
  <c r="S292" i="8"/>
  <c r="R292" i="8"/>
  <c r="Q292" i="8"/>
  <c r="P292" i="8"/>
  <c r="L292" i="8"/>
  <c r="J292" i="8"/>
  <c r="H292" i="8"/>
  <c r="F292" i="8"/>
  <c r="N292" i="8" s="1"/>
  <c r="E292" i="8"/>
  <c r="D292" i="8"/>
  <c r="U291" i="8"/>
  <c r="T291" i="8"/>
  <c r="N291" i="8"/>
  <c r="O291" i="8" s="1"/>
  <c r="M291" i="8"/>
  <c r="K291" i="8"/>
  <c r="I291" i="8"/>
  <c r="G291" i="8"/>
  <c r="U290" i="8"/>
  <c r="T290" i="8"/>
  <c r="O290" i="8"/>
  <c r="N290" i="8"/>
  <c r="M290" i="8"/>
  <c r="K290" i="8"/>
  <c r="I290" i="8"/>
  <c r="G290" i="8"/>
  <c r="U289" i="8"/>
  <c r="T289" i="8"/>
  <c r="O289" i="8"/>
  <c r="N289" i="8"/>
  <c r="M289" i="8"/>
  <c r="K289" i="8"/>
  <c r="I289" i="8"/>
  <c r="G289" i="8"/>
  <c r="U288" i="8"/>
  <c r="T288" i="8"/>
  <c r="O288" i="8"/>
  <c r="N288" i="8"/>
  <c r="M288" i="8"/>
  <c r="K288" i="8"/>
  <c r="I288" i="8"/>
  <c r="G288" i="8"/>
  <c r="U287" i="8"/>
  <c r="T287" i="8"/>
  <c r="O287" i="8"/>
  <c r="N287" i="8"/>
  <c r="M287" i="8"/>
  <c r="K287" i="8"/>
  <c r="I287" i="8"/>
  <c r="G287" i="8"/>
  <c r="U286" i="8"/>
  <c r="T286" i="8"/>
  <c r="O286" i="8"/>
  <c r="N286" i="8"/>
  <c r="M286" i="8"/>
  <c r="K286" i="8"/>
  <c r="I286" i="8"/>
  <c r="G286" i="8"/>
  <c r="S285" i="8"/>
  <c r="T285" i="8" s="1"/>
  <c r="R285" i="8"/>
  <c r="Q285" i="8"/>
  <c r="P285" i="8"/>
  <c r="U285" i="8" s="1"/>
  <c r="L285" i="8"/>
  <c r="J285" i="8"/>
  <c r="H285" i="8"/>
  <c r="F285" i="8"/>
  <c r="N285" i="8" s="1"/>
  <c r="E285" i="8"/>
  <c r="K285" i="8" s="1"/>
  <c r="D285" i="8"/>
  <c r="U284" i="8"/>
  <c r="T284" i="8"/>
  <c r="N284" i="8"/>
  <c r="O284" i="8" s="1"/>
  <c r="M284" i="8"/>
  <c r="K284" i="8"/>
  <c r="I284" i="8"/>
  <c r="G284" i="8"/>
  <c r="U283" i="8"/>
  <c r="T283" i="8"/>
  <c r="N283" i="8"/>
  <c r="O283" i="8" s="1"/>
  <c r="M283" i="8"/>
  <c r="K283" i="8"/>
  <c r="I283" i="8"/>
  <c r="G283" i="8"/>
  <c r="U282" i="8"/>
  <c r="T282" i="8"/>
  <c r="O282" i="8"/>
  <c r="N282" i="8"/>
  <c r="M282" i="8"/>
  <c r="K282" i="8"/>
  <c r="I282" i="8"/>
  <c r="G282" i="8"/>
  <c r="U281" i="8"/>
  <c r="T281" i="8"/>
  <c r="O281" i="8"/>
  <c r="N281" i="8"/>
  <c r="M281" i="8"/>
  <c r="K281" i="8"/>
  <c r="I281" i="8"/>
  <c r="G281" i="8"/>
  <c r="U280" i="8"/>
  <c r="T280" i="8"/>
  <c r="O280" i="8"/>
  <c r="N280" i="8"/>
  <c r="M280" i="8"/>
  <c r="K280" i="8"/>
  <c r="I280" i="8"/>
  <c r="G280" i="8"/>
  <c r="U279" i="8"/>
  <c r="T279" i="8"/>
  <c r="N279" i="8"/>
  <c r="O279" i="8" s="1"/>
  <c r="M279" i="8"/>
  <c r="K279" i="8"/>
  <c r="I279" i="8"/>
  <c r="G279" i="8"/>
  <c r="U278" i="8"/>
  <c r="T278" i="8"/>
  <c r="N278" i="8"/>
  <c r="O278" i="8" s="1"/>
  <c r="M278" i="8"/>
  <c r="K278" i="8"/>
  <c r="I278" i="8"/>
  <c r="G278" i="8"/>
  <c r="U277" i="8"/>
  <c r="T277" i="8"/>
  <c r="O277" i="8"/>
  <c r="N277" i="8"/>
  <c r="M277" i="8"/>
  <c r="K277" i="8"/>
  <c r="I277" i="8"/>
  <c r="G277" i="8"/>
  <c r="U276" i="8"/>
  <c r="T276" i="8"/>
  <c r="O276" i="8"/>
  <c r="N276" i="8"/>
  <c r="M276" i="8"/>
  <c r="K276" i="8"/>
  <c r="I276" i="8"/>
  <c r="G276" i="8"/>
  <c r="S275" i="8"/>
  <c r="R275" i="8"/>
  <c r="Q275" i="8"/>
  <c r="T275" i="8" s="1"/>
  <c r="P275" i="8"/>
  <c r="L275" i="8"/>
  <c r="J275" i="8"/>
  <c r="H275" i="8"/>
  <c r="F275" i="8"/>
  <c r="E275" i="8"/>
  <c r="D275" i="8"/>
  <c r="I275" i="8" s="1"/>
  <c r="U274" i="8"/>
  <c r="T274" i="8"/>
  <c r="N274" i="8"/>
  <c r="O274" i="8" s="1"/>
  <c r="M274" i="8"/>
  <c r="K274" i="8"/>
  <c r="I274" i="8"/>
  <c r="G274" i="8"/>
  <c r="U273" i="8"/>
  <c r="T273" i="8"/>
  <c r="O273" i="8"/>
  <c r="N273" i="8"/>
  <c r="M273" i="8"/>
  <c r="K273" i="8"/>
  <c r="I273" i="8"/>
  <c r="G273" i="8"/>
  <c r="U272" i="8"/>
  <c r="T272" i="8"/>
  <c r="O272" i="8"/>
  <c r="N272" i="8"/>
  <c r="M272" i="8"/>
  <c r="K272" i="8"/>
  <c r="I272" i="8"/>
  <c r="G272" i="8"/>
  <c r="U271" i="8"/>
  <c r="T271" i="8"/>
  <c r="O271" i="8"/>
  <c r="N271" i="8"/>
  <c r="M271" i="8"/>
  <c r="K271" i="8"/>
  <c r="I271" i="8"/>
  <c r="G271" i="8"/>
  <c r="U270" i="8"/>
  <c r="T270" i="8"/>
  <c r="O270" i="8"/>
  <c r="N270" i="8"/>
  <c r="M270" i="8"/>
  <c r="K270" i="8"/>
  <c r="I270" i="8"/>
  <c r="G270" i="8"/>
  <c r="U269" i="8"/>
  <c r="T269" i="8"/>
  <c r="O269" i="8"/>
  <c r="N269" i="8"/>
  <c r="M269" i="8"/>
  <c r="K269" i="8"/>
  <c r="I269" i="8"/>
  <c r="G269" i="8"/>
  <c r="U268" i="8"/>
  <c r="T268" i="8"/>
  <c r="O268" i="8"/>
  <c r="N268" i="8"/>
  <c r="M268" i="8"/>
  <c r="K268" i="8"/>
  <c r="I268" i="8"/>
  <c r="G268" i="8"/>
  <c r="S267" i="8"/>
  <c r="R267" i="8"/>
  <c r="Q267" i="8"/>
  <c r="P267" i="8"/>
  <c r="L267" i="8"/>
  <c r="J267" i="8"/>
  <c r="H267" i="8"/>
  <c r="F267" i="8"/>
  <c r="E267" i="8"/>
  <c r="D267" i="8"/>
  <c r="U266" i="8"/>
  <c r="T266" i="8"/>
  <c r="N266" i="8"/>
  <c r="O266" i="8" s="1"/>
  <c r="M266" i="8"/>
  <c r="K266" i="8"/>
  <c r="I266" i="8"/>
  <c r="G266" i="8"/>
  <c r="U265" i="8"/>
  <c r="T265" i="8"/>
  <c r="O265" i="8"/>
  <c r="N265" i="8"/>
  <c r="M265" i="8"/>
  <c r="K265" i="8"/>
  <c r="I265" i="8"/>
  <c r="G265" i="8"/>
  <c r="U264" i="8"/>
  <c r="T264" i="8"/>
  <c r="O264" i="8"/>
  <c r="N264" i="8"/>
  <c r="M264" i="8"/>
  <c r="K264" i="8"/>
  <c r="I264" i="8"/>
  <c r="G264" i="8"/>
  <c r="U263" i="8"/>
  <c r="T263" i="8"/>
  <c r="O263" i="8"/>
  <c r="N263" i="8"/>
  <c r="M263" i="8"/>
  <c r="K263" i="8"/>
  <c r="I263" i="8"/>
  <c r="G263" i="8"/>
  <c r="S260" i="8"/>
  <c r="T260" i="8" s="1"/>
  <c r="R260" i="8"/>
  <c r="Q260" i="8"/>
  <c r="P260" i="8"/>
  <c r="U260" i="8" s="1"/>
  <c r="L260" i="8"/>
  <c r="J260" i="8"/>
  <c r="H260" i="8"/>
  <c r="F260" i="8"/>
  <c r="N260" i="8" s="1"/>
  <c r="E260" i="8"/>
  <c r="D260" i="8"/>
  <c r="I260" i="8" s="1"/>
  <c r="S259" i="8"/>
  <c r="R259" i="8"/>
  <c r="Q259" i="8"/>
  <c r="T259" i="8" s="1"/>
  <c r="P259" i="8"/>
  <c r="U259" i="8" s="1"/>
  <c r="L259" i="8"/>
  <c r="M259" i="8" s="1"/>
  <c r="J259" i="8"/>
  <c r="H259" i="8"/>
  <c r="F259" i="8"/>
  <c r="E259" i="8"/>
  <c r="D259" i="8"/>
  <c r="U258" i="8"/>
  <c r="T258" i="8"/>
  <c r="O258" i="8"/>
  <c r="N258" i="8"/>
  <c r="M258" i="8"/>
  <c r="K258" i="8"/>
  <c r="I258" i="8"/>
  <c r="G258" i="8"/>
  <c r="U257" i="8"/>
  <c r="T257" i="8"/>
  <c r="N257" i="8"/>
  <c r="O257" i="8" s="1"/>
  <c r="M257" i="8"/>
  <c r="K257" i="8"/>
  <c r="I257" i="8"/>
  <c r="G257" i="8"/>
  <c r="U256" i="8"/>
  <c r="T256" i="8"/>
  <c r="N256" i="8"/>
  <c r="O256" i="8" s="1"/>
  <c r="M256" i="8"/>
  <c r="K256" i="8"/>
  <c r="I256" i="8"/>
  <c r="G256" i="8"/>
  <c r="U255" i="8"/>
  <c r="T255" i="8"/>
  <c r="N255" i="8"/>
  <c r="O255" i="8" s="1"/>
  <c r="M255" i="8"/>
  <c r="K255" i="8"/>
  <c r="I255" i="8"/>
  <c r="G255" i="8"/>
  <c r="S254" i="8"/>
  <c r="R254" i="8"/>
  <c r="Q254" i="8"/>
  <c r="T254" i="8" s="1"/>
  <c r="P254" i="8"/>
  <c r="U254" i="8" s="1"/>
  <c r="O254" i="8"/>
  <c r="L254" i="8"/>
  <c r="J254" i="8"/>
  <c r="I254" i="8"/>
  <c r="H254" i="8"/>
  <c r="G254" i="8"/>
  <c r="F254" i="8"/>
  <c r="N254" i="8" s="1"/>
  <c r="E254" i="8"/>
  <c r="M254" i="8" s="1"/>
  <c r="D254" i="8"/>
  <c r="U253" i="8"/>
  <c r="T253" i="8"/>
  <c r="O253" i="8"/>
  <c r="N253" i="8"/>
  <c r="M253" i="8"/>
  <c r="K253" i="8"/>
  <c r="I253" i="8"/>
  <c r="G253" i="8"/>
  <c r="U252" i="8"/>
  <c r="T252" i="8"/>
  <c r="O252" i="8"/>
  <c r="N252" i="8"/>
  <c r="M252" i="8"/>
  <c r="K252" i="8"/>
  <c r="I252" i="8"/>
  <c r="G252" i="8"/>
  <c r="U251" i="8"/>
  <c r="T251" i="8"/>
  <c r="O251" i="8"/>
  <c r="N251" i="8"/>
  <c r="M251" i="8"/>
  <c r="K251" i="8"/>
  <c r="I251" i="8"/>
  <c r="G251" i="8"/>
  <c r="U250" i="8"/>
  <c r="T250" i="8"/>
  <c r="O250" i="8"/>
  <c r="N250" i="8"/>
  <c r="M250" i="8"/>
  <c r="K250" i="8"/>
  <c r="I250" i="8"/>
  <c r="G250" i="8"/>
  <c r="U249" i="8"/>
  <c r="T249" i="8"/>
  <c r="O249" i="8"/>
  <c r="N249" i="8"/>
  <c r="M249" i="8"/>
  <c r="K249" i="8"/>
  <c r="I249" i="8"/>
  <c r="G249" i="8"/>
  <c r="U248" i="8"/>
  <c r="T248" i="8"/>
  <c r="O248" i="8"/>
  <c r="N248" i="8"/>
  <c r="M248" i="8"/>
  <c r="K248" i="8"/>
  <c r="I248" i="8"/>
  <c r="G248" i="8"/>
  <c r="S247" i="8"/>
  <c r="R247" i="8"/>
  <c r="Q247" i="8"/>
  <c r="P247" i="8"/>
  <c r="L247" i="8"/>
  <c r="J247" i="8"/>
  <c r="H247" i="8"/>
  <c r="F247" i="8"/>
  <c r="E247" i="8"/>
  <c r="M247" i="8" s="1"/>
  <c r="D247" i="8"/>
  <c r="U246" i="8"/>
  <c r="T246" i="8"/>
  <c r="N246" i="8"/>
  <c r="O246" i="8" s="1"/>
  <c r="M246" i="8"/>
  <c r="K246" i="8"/>
  <c r="I246" i="8"/>
  <c r="G246" i="8"/>
  <c r="U245" i="8"/>
  <c r="T245" i="8"/>
  <c r="O245" i="8"/>
  <c r="N245" i="8"/>
  <c r="M245" i="8"/>
  <c r="K245" i="8"/>
  <c r="I245" i="8"/>
  <c r="G245" i="8"/>
  <c r="U244" i="8"/>
  <c r="T244" i="8"/>
  <c r="O244" i="8"/>
  <c r="N244" i="8"/>
  <c r="M244" i="8"/>
  <c r="K244" i="8"/>
  <c r="I244" i="8"/>
  <c r="G244" i="8"/>
  <c r="U243" i="8"/>
  <c r="T243" i="8"/>
  <c r="N243" i="8"/>
  <c r="O243" i="8" s="1"/>
  <c r="M243" i="8"/>
  <c r="K243" i="8"/>
  <c r="I243" i="8"/>
  <c r="G243" i="8"/>
  <c r="U242" i="8"/>
  <c r="T242" i="8"/>
  <c r="O242" i="8"/>
  <c r="N242" i="8"/>
  <c r="M242" i="8"/>
  <c r="K242" i="8"/>
  <c r="I242" i="8"/>
  <c r="G242" i="8"/>
  <c r="U241" i="8"/>
  <c r="T241" i="8"/>
  <c r="O241" i="8"/>
  <c r="N241" i="8"/>
  <c r="M241" i="8"/>
  <c r="K241" i="8"/>
  <c r="I241" i="8"/>
  <c r="G241" i="8"/>
  <c r="S240" i="8"/>
  <c r="R240" i="8"/>
  <c r="Q240" i="8"/>
  <c r="P240" i="8"/>
  <c r="U240" i="8" s="1"/>
  <c r="L240" i="8"/>
  <c r="J240" i="8"/>
  <c r="K240" i="8" s="1"/>
  <c r="H240" i="8"/>
  <c r="F240" i="8"/>
  <c r="E240" i="8"/>
  <c r="M240" i="8" s="1"/>
  <c r="D240" i="8"/>
  <c r="I240" i="8" s="1"/>
  <c r="U239" i="8"/>
  <c r="T239" i="8"/>
  <c r="N239" i="8"/>
  <c r="O239" i="8" s="1"/>
  <c r="M239" i="8"/>
  <c r="K239" i="8"/>
  <c r="I239" i="8"/>
  <c r="G239" i="8"/>
  <c r="U238" i="8"/>
  <c r="T238" i="8"/>
  <c r="O238" i="8"/>
  <c r="N238" i="8"/>
  <c r="M238" i="8"/>
  <c r="K238" i="8"/>
  <c r="I238" i="8"/>
  <c r="G238" i="8"/>
  <c r="U237" i="8"/>
  <c r="T237" i="8"/>
  <c r="O237" i="8"/>
  <c r="N237" i="8"/>
  <c r="M237" i="8"/>
  <c r="K237" i="8"/>
  <c r="I237" i="8"/>
  <c r="G237" i="8"/>
  <c r="U236" i="8"/>
  <c r="T236" i="8"/>
  <c r="O236" i="8"/>
  <c r="N236" i="8"/>
  <c r="M236" i="8"/>
  <c r="K236" i="8"/>
  <c r="I236" i="8"/>
  <c r="G236" i="8"/>
  <c r="U235" i="8"/>
  <c r="T235" i="8"/>
  <c r="N235" i="8"/>
  <c r="O235" i="8" s="1"/>
  <c r="M235" i="8"/>
  <c r="K235" i="8"/>
  <c r="I235" i="8"/>
  <c r="G235" i="8"/>
  <c r="U234" i="8"/>
  <c r="T234" i="8"/>
  <c r="N234" i="8"/>
  <c r="O234" i="8" s="1"/>
  <c r="M234" i="8"/>
  <c r="K234" i="8"/>
  <c r="I234" i="8"/>
  <c r="G234" i="8"/>
  <c r="S231" i="8"/>
  <c r="T231" i="8" s="1"/>
  <c r="R231" i="8"/>
  <c r="Q231" i="8"/>
  <c r="P231" i="8"/>
  <c r="U231" i="8" s="1"/>
  <c r="L231" i="8"/>
  <c r="J231" i="8"/>
  <c r="H231" i="8"/>
  <c r="F231" i="8"/>
  <c r="N231" i="8" s="1"/>
  <c r="E231" i="8"/>
  <c r="K231" i="8" s="1"/>
  <c r="D231" i="8"/>
  <c r="S230" i="8"/>
  <c r="R230" i="8"/>
  <c r="Q230" i="8"/>
  <c r="T230" i="8" s="1"/>
  <c r="P230" i="8"/>
  <c r="L230" i="8"/>
  <c r="J230" i="8"/>
  <c r="H230" i="8"/>
  <c r="I230" i="8" s="1"/>
  <c r="F230" i="8"/>
  <c r="E230" i="8"/>
  <c r="M230" i="8" s="1"/>
  <c r="D230" i="8"/>
  <c r="G230" i="8" s="1"/>
  <c r="U229" i="8"/>
  <c r="T229" i="8"/>
  <c r="N229" i="8"/>
  <c r="O229" i="8" s="1"/>
  <c r="M229" i="8"/>
  <c r="K229" i="8"/>
  <c r="I229" i="8"/>
  <c r="G229" i="8"/>
  <c r="U228" i="8"/>
  <c r="T228" i="8"/>
  <c r="O228" i="8"/>
  <c r="N228" i="8"/>
  <c r="M228" i="8"/>
  <c r="K228" i="8"/>
  <c r="I228" i="8"/>
  <c r="G228" i="8"/>
  <c r="U227" i="8"/>
  <c r="T227" i="8"/>
  <c r="O227" i="8"/>
  <c r="N227" i="8"/>
  <c r="M227" i="8"/>
  <c r="K227" i="8"/>
  <c r="I227" i="8"/>
  <c r="G227" i="8"/>
  <c r="U226" i="8"/>
  <c r="T226" i="8"/>
  <c r="N226" i="8"/>
  <c r="O226" i="8" s="1"/>
  <c r="M226" i="8"/>
  <c r="K226" i="8"/>
  <c r="I226" i="8"/>
  <c r="G226" i="8"/>
  <c r="U225" i="8"/>
  <c r="T225" i="8"/>
  <c r="N225" i="8"/>
  <c r="O225" i="8" s="1"/>
  <c r="M225" i="8"/>
  <c r="K225" i="8"/>
  <c r="I225" i="8"/>
  <c r="G225" i="8"/>
  <c r="S224" i="8"/>
  <c r="R224" i="8"/>
  <c r="Q224" i="8"/>
  <c r="P224" i="8"/>
  <c r="U224" i="8" s="1"/>
  <c r="L224" i="8"/>
  <c r="J224" i="8"/>
  <c r="I224" i="8"/>
  <c r="H224" i="8"/>
  <c r="F224" i="8"/>
  <c r="G224" i="8" s="1"/>
  <c r="E224" i="8"/>
  <c r="M224" i="8" s="1"/>
  <c r="D224" i="8"/>
  <c r="U223" i="8"/>
  <c r="T223" i="8"/>
  <c r="N223" i="8"/>
  <c r="O223" i="8" s="1"/>
  <c r="M223" i="8"/>
  <c r="K223" i="8"/>
  <c r="I223" i="8"/>
  <c r="G223" i="8"/>
  <c r="U222" i="8"/>
  <c r="T222" i="8"/>
  <c r="O222" i="8"/>
  <c r="N222" i="8"/>
  <c r="M222" i="8"/>
  <c r="K222" i="8"/>
  <c r="I222" i="8"/>
  <c r="G222" i="8"/>
  <c r="U221" i="8"/>
  <c r="T221" i="8"/>
  <c r="O221" i="8"/>
  <c r="N221" i="8"/>
  <c r="M221" i="8"/>
  <c r="K221" i="8"/>
  <c r="I221" i="8"/>
  <c r="G221" i="8"/>
  <c r="U220" i="8"/>
  <c r="T220" i="8"/>
  <c r="N220" i="8"/>
  <c r="O220" i="8" s="1"/>
  <c r="M220" i="8"/>
  <c r="K220" i="8"/>
  <c r="I220" i="8"/>
  <c r="G220" i="8"/>
  <c r="U219" i="8"/>
  <c r="T219" i="8"/>
  <c r="O219" i="8"/>
  <c r="N219" i="8"/>
  <c r="M219" i="8"/>
  <c r="K219" i="8"/>
  <c r="I219" i="8"/>
  <c r="G219" i="8"/>
  <c r="U218" i="8"/>
  <c r="T218" i="8"/>
  <c r="O218" i="8"/>
  <c r="N218" i="8"/>
  <c r="M218" i="8"/>
  <c r="K218" i="8"/>
  <c r="I218" i="8"/>
  <c r="G218" i="8"/>
  <c r="U217" i="8"/>
  <c r="T217" i="8"/>
  <c r="O217" i="8"/>
  <c r="N217" i="8"/>
  <c r="M217" i="8"/>
  <c r="K217" i="8"/>
  <c r="I217" i="8"/>
  <c r="G217" i="8"/>
  <c r="U216" i="8"/>
  <c r="S216" i="8"/>
  <c r="R216" i="8"/>
  <c r="Q216" i="8"/>
  <c r="P216" i="8"/>
  <c r="L216" i="8"/>
  <c r="J216" i="8"/>
  <c r="H216" i="8"/>
  <c r="F216" i="8"/>
  <c r="N216" i="8" s="1"/>
  <c r="E216" i="8"/>
  <c r="D216" i="8"/>
  <c r="U215" i="8"/>
  <c r="T215" i="8"/>
  <c r="N215" i="8"/>
  <c r="O215" i="8" s="1"/>
  <c r="M215" i="8"/>
  <c r="K215" i="8"/>
  <c r="I215" i="8"/>
  <c r="G215" i="8"/>
  <c r="U214" i="8"/>
  <c r="T214" i="8"/>
  <c r="N214" i="8"/>
  <c r="O214" i="8" s="1"/>
  <c r="M214" i="8"/>
  <c r="K214" i="8"/>
  <c r="I214" i="8"/>
  <c r="G214" i="8"/>
  <c r="U213" i="8"/>
  <c r="T213" i="8"/>
  <c r="O213" i="8"/>
  <c r="N213" i="8"/>
  <c r="M213" i="8"/>
  <c r="K213" i="8"/>
  <c r="I213" i="8"/>
  <c r="G213" i="8"/>
  <c r="U212" i="8"/>
  <c r="T212" i="8"/>
  <c r="O212" i="8"/>
  <c r="N212" i="8"/>
  <c r="M212" i="8"/>
  <c r="K212" i="8"/>
  <c r="I212" i="8"/>
  <c r="G212" i="8"/>
  <c r="U211" i="8"/>
  <c r="T211" i="8"/>
  <c r="O211" i="8"/>
  <c r="N211" i="8"/>
  <c r="M211" i="8"/>
  <c r="K211" i="8"/>
  <c r="I211" i="8"/>
  <c r="G211" i="8"/>
  <c r="U210" i="8"/>
  <c r="T210" i="8"/>
  <c r="O210" i="8"/>
  <c r="N210" i="8"/>
  <c r="M210" i="8"/>
  <c r="K210" i="8"/>
  <c r="I210" i="8"/>
  <c r="G210" i="8"/>
  <c r="U209" i="8"/>
  <c r="T209" i="8"/>
  <c r="N209" i="8"/>
  <c r="O209" i="8" s="1"/>
  <c r="M209" i="8"/>
  <c r="K209" i="8"/>
  <c r="I209" i="8"/>
  <c r="G209" i="8"/>
  <c r="U208" i="8"/>
  <c r="T208" i="8"/>
  <c r="O208" i="8"/>
  <c r="N208" i="8"/>
  <c r="M208" i="8"/>
  <c r="K208" i="8"/>
  <c r="I208" i="8"/>
  <c r="G208" i="8"/>
  <c r="S205" i="8"/>
  <c r="R205" i="8"/>
  <c r="Q205" i="8"/>
  <c r="T205" i="8" s="1"/>
  <c r="P205" i="8"/>
  <c r="U205" i="8" s="1"/>
  <c r="L205" i="8"/>
  <c r="J205" i="8"/>
  <c r="H205" i="8"/>
  <c r="F205" i="8"/>
  <c r="E205" i="8"/>
  <c r="D205" i="8"/>
  <c r="S204" i="8"/>
  <c r="R204" i="8"/>
  <c r="Q204" i="8"/>
  <c r="P204" i="8"/>
  <c r="U204" i="8" s="1"/>
  <c r="N204" i="8"/>
  <c r="O204" i="8" s="1"/>
  <c r="L204" i="8"/>
  <c r="J204" i="8"/>
  <c r="H204" i="8"/>
  <c r="I204" i="8" s="1"/>
  <c r="F204" i="8"/>
  <c r="G204" i="8" s="1"/>
  <c r="E204" i="8"/>
  <c r="M204" i="8" s="1"/>
  <c r="D204" i="8"/>
  <c r="U203" i="8"/>
  <c r="T203" i="8"/>
  <c r="O203" i="8"/>
  <c r="N203" i="8"/>
  <c r="M203" i="8"/>
  <c r="K203" i="8"/>
  <c r="I203" i="8"/>
  <c r="G203" i="8"/>
  <c r="U202" i="8"/>
  <c r="T202" i="8"/>
  <c r="O202" i="8"/>
  <c r="N202" i="8"/>
  <c r="M202" i="8"/>
  <c r="K202" i="8"/>
  <c r="I202" i="8"/>
  <c r="G202" i="8"/>
  <c r="U201" i="8"/>
  <c r="T201" i="8"/>
  <c r="O201" i="8"/>
  <c r="N201" i="8"/>
  <c r="M201" i="8"/>
  <c r="K201" i="8"/>
  <c r="I201" i="8"/>
  <c r="G201" i="8"/>
  <c r="U200" i="8"/>
  <c r="T200" i="8"/>
  <c r="O200" i="8"/>
  <c r="N200" i="8"/>
  <c r="M200" i="8"/>
  <c r="K200" i="8"/>
  <c r="I200" i="8"/>
  <c r="G200" i="8"/>
  <c r="U199" i="8"/>
  <c r="T199" i="8"/>
  <c r="N199" i="8"/>
  <c r="O199" i="8" s="1"/>
  <c r="M199" i="8"/>
  <c r="K199" i="8"/>
  <c r="I199" i="8"/>
  <c r="G199" i="8"/>
  <c r="S198" i="8"/>
  <c r="R198" i="8"/>
  <c r="Q198" i="8"/>
  <c r="T198" i="8" s="1"/>
  <c r="P198" i="8"/>
  <c r="L198" i="8"/>
  <c r="J198" i="8"/>
  <c r="K198" i="8" s="1"/>
  <c r="H198" i="8"/>
  <c r="F198" i="8"/>
  <c r="G198" i="8" s="1"/>
  <c r="E198" i="8"/>
  <c r="D198" i="8"/>
  <c r="U197" i="8"/>
  <c r="T197" i="8"/>
  <c r="N197" i="8"/>
  <c r="O197" i="8" s="1"/>
  <c r="M197" i="8"/>
  <c r="K197" i="8"/>
  <c r="I197" i="8"/>
  <c r="G197" i="8"/>
  <c r="U196" i="8"/>
  <c r="T196" i="8"/>
  <c r="O196" i="8"/>
  <c r="N196" i="8"/>
  <c r="M196" i="8"/>
  <c r="K196" i="8"/>
  <c r="I196" i="8"/>
  <c r="G196" i="8"/>
  <c r="U195" i="8"/>
  <c r="T195" i="8"/>
  <c r="O195" i="8"/>
  <c r="N195" i="8"/>
  <c r="M195" i="8"/>
  <c r="K195" i="8"/>
  <c r="I195" i="8"/>
  <c r="G195" i="8"/>
  <c r="U194" i="8"/>
  <c r="T194" i="8"/>
  <c r="O194" i="8"/>
  <c r="N194" i="8"/>
  <c r="M194" i="8"/>
  <c r="K194" i="8"/>
  <c r="I194" i="8"/>
  <c r="G194" i="8"/>
  <c r="U193" i="8"/>
  <c r="T193" i="8"/>
  <c r="O193" i="8"/>
  <c r="N193" i="8"/>
  <c r="M193" i="8"/>
  <c r="K193" i="8"/>
  <c r="I193" i="8"/>
  <c r="G193" i="8"/>
  <c r="U192" i="8"/>
  <c r="T192" i="8"/>
  <c r="O192" i="8"/>
  <c r="N192" i="8"/>
  <c r="M192" i="8"/>
  <c r="K192" i="8"/>
  <c r="I192" i="8"/>
  <c r="G192" i="8"/>
  <c r="S191" i="8"/>
  <c r="T191" i="8" s="1"/>
  <c r="R191" i="8"/>
  <c r="Q191" i="8"/>
  <c r="P191" i="8"/>
  <c r="L191" i="8"/>
  <c r="K191" i="8"/>
  <c r="J191" i="8"/>
  <c r="H191" i="8"/>
  <c r="U191" i="8" s="1"/>
  <c r="F191" i="8"/>
  <c r="E191" i="8"/>
  <c r="D191" i="8"/>
  <c r="U190" i="8"/>
  <c r="T190" i="8"/>
  <c r="N190" i="8"/>
  <c r="O190" i="8" s="1"/>
  <c r="M190" i="8"/>
  <c r="K190" i="8"/>
  <c r="I190" i="8"/>
  <c r="G190" i="8"/>
  <c r="U189" i="8"/>
  <c r="T189" i="8"/>
  <c r="O189" i="8"/>
  <c r="N189" i="8"/>
  <c r="M189" i="8"/>
  <c r="K189" i="8"/>
  <c r="I189" i="8"/>
  <c r="G189" i="8"/>
  <c r="U188" i="8"/>
  <c r="T188" i="8"/>
  <c r="N188" i="8"/>
  <c r="O188" i="8" s="1"/>
  <c r="M188" i="8"/>
  <c r="K188" i="8"/>
  <c r="I188" i="8"/>
  <c r="G188" i="8"/>
  <c r="U187" i="8"/>
  <c r="T187" i="8"/>
  <c r="O187" i="8"/>
  <c r="N187" i="8"/>
  <c r="M187" i="8"/>
  <c r="K187" i="8"/>
  <c r="I187" i="8"/>
  <c r="G187" i="8"/>
  <c r="U186" i="8"/>
  <c r="T186" i="8"/>
  <c r="O186" i="8"/>
  <c r="N186" i="8"/>
  <c r="M186" i="8"/>
  <c r="K186" i="8"/>
  <c r="I186" i="8"/>
  <c r="G186" i="8"/>
  <c r="S185" i="8"/>
  <c r="R185" i="8"/>
  <c r="Q185" i="8"/>
  <c r="T185" i="8" s="1"/>
  <c r="P185" i="8"/>
  <c r="L185" i="8"/>
  <c r="J185" i="8"/>
  <c r="H185" i="8"/>
  <c r="U185" i="8" s="1"/>
  <c r="F185" i="8"/>
  <c r="E185" i="8"/>
  <c r="D185" i="8"/>
  <c r="U184" i="8"/>
  <c r="T184" i="8"/>
  <c r="N184" i="8"/>
  <c r="O184" i="8" s="1"/>
  <c r="M184" i="8"/>
  <c r="K184" i="8"/>
  <c r="I184" i="8"/>
  <c r="G184" i="8"/>
  <c r="U183" i="8"/>
  <c r="T183" i="8"/>
  <c r="O183" i="8"/>
  <c r="N183" i="8"/>
  <c r="M183" i="8"/>
  <c r="K183" i="8"/>
  <c r="I183" i="8"/>
  <c r="G183" i="8"/>
  <c r="U182" i="8"/>
  <c r="T182" i="8"/>
  <c r="N182" i="8"/>
  <c r="O182" i="8" s="1"/>
  <c r="M182" i="8"/>
  <c r="K182" i="8"/>
  <c r="I182" i="8"/>
  <c r="G182" i="8"/>
  <c r="U181" i="8"/>
  <c r="T181" i="8"/>
  <c r="O181" i="8"/>
  <c r="N181" i="8"/>
  <c r="M181" i="8"/>
  <c r="K181" i="8"/>
  <c r="I181" i="8"/>
  <c r="G181" i="8"/>
  <c r="U180" i="8"/>
  <c r="T180" i="8"/>
  <c r="O180" i="8"/>
  <c r="N180" i="8"/>
  <c r="M180" i="8"/>
  <c r="K180" i="8"/>
  <c r="I180" i="8"/>
  <c r="G180" i="8"/>
  <c r="S179" i="8"/>
  <c r="R179" i="8"/>
  <c r="Q179" i="8"/>
  <c r="T179" i="8" s="1"/>
  <c r="P179" i="8"/>
  <c r="L179" i="8"/>
  <c r="J179" i="8"/>
  <c r="H179" i="8"/>
  <c r="F179" i="8"/>
  <c r="E179" i="8"/>
  <c r="D179" i="8"/>
  <c r="G179" i="8" s="1"/>
  <c r="U178" i="8"/>
  <c r="T178" i="8"/>
  <c r="N178" i="8"/>
  <c r="O178" i="8" s="1"/>
  <c r="M178" i="8"/>
  <c r="K178" i="8"/>
  <c r="I178" i="8"/>
  <c r="G178" i="8"/>
  <c r="U177" i="8"/>
  <c r="T177" i="8"/>
  <c r="O177" i="8"/>
  <c r="N177" i="8"/>
  <c r="M177" i="8"/>
  <c r="K177" i="8"/>
  <c r="I177" i="8"/>
  <c r="G177" i="8"/>
  <c r="U176" i="8"/>
  <c r="T176" i="8"/>
  <c r="N176" i="8"/>
  <c r="O176" i="8" s="1"/>
  <c r="M176" i="8"/>
  <c r="K176" i="8"/>
  <c r="I176" i="8"/>
  <c r="G176" i="8"/>
  <c r="U175" i="8"/>
  <c r="T175" i="8"/>
  <c r="N175" i="8"/>
  <c r="O175" i="8" s="1"/>
  <c r="M175" i="8"/>
  <c r="K175" i="8"/>
  <c r="I175" i="8"/>
  <c r="G175" i="8"/>
  <c r="U174" i="8"/>
  <c r="T174" i="8"/>
  <c r="O174" i="8"/>
  <c r="N174" i="8"/>
  <c r="M174" i="8"/>
  <c r="K174" i="8"/>
  <c r="I174" i="8"/>
  <c r="G174" i="8"/>
  <c r="U173" i="8"/>
  <c r="T173" i="8"/>
  <c r="O173" i="8"/>
  <c r="N173" i="8"/>
  <c r="M173" i="8"/>
  <c r="K173" i="8"/>
  <c r="I173" i="8"/>
  <c r="G173" i="8"/>
  <c r="S170" i="8"/>
  <c r="R170" i="8"/>
  <c r="Q170" i="8"/>
  <c r="T170" i="8" s="1"/>
  <c r="P170" i="8"/>
  <c r="L170" i="8"/>
  <c r="J170" i="8"/>
  <c r="K170" i="8" s="1"/>
  <c r="H170" i="8"/>
  <c r="F170" i="8"/>
  <c r="E170" i="8"/>
  <c r="D170" i="8"/>
  <c r="U169" i="8"/>
  <c r="S169" i="8"/>
  <c r="R169" i="8"/>
  <c r="Q169" i="8"/>
  <c r="T169" i="8" s="1"/>
  <c r="P169" i="8"/>
  <c r="L169" i="8"/>
  <c r="J169" i="8"/>
  <c r="H169" i="8"/>
  <c r="F169" i="8"/>
  <c r="N169" i="8" s="1"/>
  <c r="E169" i="8"/>
  <c r="D169" i="8"/>
  <c r="U168" i="8"/>
  <c r="T168" i="8"/>
  <c r="O168" i="8"/>
  <c r="N168" i="8"/>
  <c r="M168" i="8"/>
  <c r="K168" i="8"/>
  <c r="I168" i="8"/>
  <c r="G168" i="8"/>
  <c r="U167" i="8"/>
  <c r="T167" i="8"/>
  <c r="O167" i="8"/>
  <c r="N167" i="8"/>
  <c r="M167" i="8"/>
  <c r="K167" i="8"/>
  <c r="I167" i="8"/>
  <c r="G167" i="8"/>
  <c r="U166" i="8"/>
  <c r="T166" i="8"/>
  <c r="O166" i="8"/>
  <c r="N166" i="8"/>
  <c r="M166" i="8"/>
  <c r="K166" i="8"/>
  <c r="I166" i="8"/>
  <c r="G166" i="8"/>
  <c r="U165" i="8"/>
  <c r="T165" i="8"/>
  <c r="O165" i="8"/>
  <c r="N165" i="8"/>
  <c r="M165" i="8"/>
  <c r="K165" i="8"/>
  <c r="I165" i="8"/>
  <c r="G165" i="8"/>
  <c r="U164" i="8"/>
  <c r="T164" i="8"/>
  <c r="O164" i="8"/>
  <c r="N164" i="8"/>
  <c r="M164" i="8"/>
  <c r="K164" i="8"/>
  <c r="I164" i="8"/>
  <c r="G164" i="8"/>
  <c r="S163" i="8"/>
  <c r="T163" i="8" s="1"/>
  <c r="R163" i="8"/>
  <c r="Q163" i="8"/>
  <c r="P163" i="8"/>
  <c r="U163" i="8" s="1"/>
  <c r="N163" i="8"/>
  <c r="L163" i="8"/>
  <c r="J163" i="8"/>
  <c r="H163" i="8"/>
  <c r="F163" i="8"/>
  <c r="E163" i="8"/>
  <c r="K163" i="8" s="1"/>
  <c r="D163" i="8"/>
  <c r="U162" i="8"/>
  <c r="T162" i="8"/>
  <c r="N162" i="8"/>
  <c r="O162" i="8" s="1"/>
  <c r="M162" i="8"/>
  <c r="K162" i="8"/>
  <c r="I162" i="8"/>
  <c r="G162" i="8"/>
  <c r="U161" i="8"/>
  <c r="T161" i="8"/>
  <c r="O161" i="8"/>
  <c r="N161" i="8"/>
  <c r="M161" i="8"/>
  <c r="K161" i="8"/>
  <c r="I161" i="8"/>
  <c r="G161" i="8"/>
  <c r="U160" i="8"/>
  <c r="T160" i="8"/>
  <c r="O160" i="8"/>
  <c r="N160" i="8"/>
  <c r="M160" i="8"/>
  <c r="K160" i="8"/>
  <c r="I160" i="8"/>
  <c r="G160" i="8"/>
  <c r="U159" i="8"/>
  <c r="T159" i="8"/>
  <c r="O159" i="8"/>
  <c r="N159" i="8"/>
  <c r="M159" i="8"/>
  <c r="K159" i="8"/>
  <c r="I159" i="8"/>
  <c r="G159" i="8"/>
  <c r="U158" i="8"/>
  <c r="T158" i="8"/>
  <c r="O158" i="8"/>
  <c r="N158" i="8"/>
  <c r="M158" i="8"/>
  <c r="K158" i="8"/>
  <c r="I158" i="8"/>
  <c r="G158" i="8"/>
  <c r="S157" i="8"/>
  <c r="R157" i="8"/>
  <c r="Q157" i="8"/>
  <c r="P157" i="8"/>
  <c r="L157" i="8"/>
  <c r="J157" i="8"/>
  <c r="H157" i="8"/>
  <c r="N157" i="8" s="1"/>
  <c r="F157" i="8"/>
  <c r="E157" i="8"/>
  <c r="D157" i="8"/>
  <c r="G157" i="8" s="1"/>
  <c r="U156" i="8"/>
  <c r="T156" i="8"/>
  <c r="O156" i="8"/>
  <c r="N156" i="8"/>
  <c r="M156" i="8"/>
  <c r="K156" i="8"/>
  <c r="I156" i="8"/>
  <c r="G156" i="8"/>
  <c r="U155" i="8"/>
  <c r="T155" i="8"/>
  <c r="O155" i="8"/>
  <c r="N155" i="8"/>
  <c r="M155" i="8"/>
  <c r="K155" i="8"/>
  <c r="I155" i="8"/>
  <c r="G155" i="8"/>
  <c r="U154" i="8"/>
  <c r="T154" i="8"/>
  <c r="O154" i="8"/>
  <c r="N154" i="8"/>
  <c r="M154" i="8"/>
  <c r="K154" i="8"/>
  <c r="I154" i="8"/>
  <c r="G154" i="8"/>
  <c r="U153" i="8"/>
  <c r="T153" i="8"/>
  <c r="O153" i="8"/>
  <c r="N153" i="8"/>
  <c r="M153" i="8"/>
  <c r="K153" i="8"/>
  <c r="I153" i="8"/>
  <c r="G153" i="8"/>
  <c r="U152" i="8"/>
  <c r="T152" i="8"/>
  <c r="N152" i="8"/>
  <c r="O152" i="8" s="1"/>
  <c r="M152" i="8"/>
  <c r="K152" i="8"/>
  <c r="I152" i="8"/>
  <c r="G152" i="8"/>
  <c r="U151" i="8"/>
  <c r="T151" i="8"/>
  <c r="N151" i="8"/>
  <c r="O151" i="8" s="1"/>
  <c r="M151" i="8"/>
  <c r="K151" i="8"/>
  <c r="I151" i="8"/>
  <c r="G151" i="8"/>
  <c r="S150" i="8"/>
  <c r="R150" i="8"/>
  <c r="Q150" i="8"/>
  <c r="P150" i="8"/>
  <c r="L150" i="8"/>
  <c r="J150" i="8"/>
  <c r="H150" i="8"/>
  <c r="I150" i="8" s="1"/>
  <c r="F150" i="8"/>
  <c r="E150" i="8"/>
  <c r="M150" i="8" s="1"/>
  <c r="D150" i="8"/>
  <c r="G150" i="8" s="1"/>
  <c r="U149" i="8"/>
  <c r="T149" i="8"/>
  <c r="N149" i="8"/>
  <c r="O149" i="8" s="1"/>
  <c r="M149" i="8"/>
  <c r="K149" i="8"/>
  <c r="I149" i="8"/>
  <c r="G149" i="8"/>
  <c r="U148" i="8"/>
  <c r="T148" i="8"/>
  <c r="O148" i="8"/>
  <c r="N148" i="8"/>
  <c r="M148" i="8"/>
  <c r="K148" i="8"/>
  <c r="I148" i="8"/>
  <c r="G148" i="8"/>
  <c r="U147" i="8"/>
  <c r="T147" i="8"/>
  <c r="O147" i="8"/>
  <c r="N147" i="8"/>
  <c r="M147" i="8"/>
  <c r="K147" i="8"/>
  <c r="I147" i="8"/>
  <c r="G147" i="8"/>
  <c r="U146" i="8"/>
  <c r="T146" i="8"/>
  <c r="N146" i="8"/>
  <c r="O146" i="8" s="1"/>
  <c r="M146" i="8"/>
  <c r="K146" i="8"/>
  <c r="I146" i="8"/>
  <c r="G146" i="8"/>
  <c r="U145" i="8"/>
  <c r="T145" i="8"/>
  <c r="N145" i="8"/>
  <c r="O145" i="8" s="1"/>
  <c r="M145" i="8"/>
  <c r="K145" i="8"/>
  <c r="I145" i="8"/>
  <c r="G145" i="8"/>
  <c r="S144" i="8"/>
  <c r="R144" i="8"/>
  <c r="Q144" i="8"/>
  <c r="P144" i="8"/>
  <c r="L144" i="8"/>
  <c r="J144" i="8"/>
  <c r="H144" i="8"/>
  <c r="U144" i="8" s="1"/>
  <c r="F144" i="8"/>
  <c r="E144" i="8"/>
  <c r="M144" i="8" s="1"/>
  <c r="D144" i="8"/>
  <c r="U143" i="8"/>
  <c r="T143" i="8"/>
  <c r="N143" i="8"/>
  <c r="O143" i="8" s="1"/>
  <c r="M143" i="8"/>
  <c r="K143" i="8"/>
  <c r="I143" i="8"/>
  <c r="G143" i="8"/>
  <c r="U142" i="8"/>
  <c r="T142" i="8"/>
  <c r="N142" i="8"/>
  <c r="O142" i="8" s="1"/>
  <c r="M142" i="8"/>
  <c r="K142" i="8"/>
  <c r="I142" i="8"/>
  <c r="G142" i="8"/>
  <c r="U141" i="8"/>
  <c r="T141" i="8"/>
  <c r="N141" i="8"/>
  <c r="O141" i="8" s="1"/>
  <c r="M141" i="8"/>
  <c r="K141" i="8"/>
  <c r="I141" i="8"/>
  <c r="G141" i="8"/>
  <c r="U140" i="8"/>
  <c r="T140" i="8"/>
  <c r="O140" i="8"/>
  <c r="N140" i="8"/>
  <c r="M140" i="8"/>
  <c r="K140" i="8"/>
  <c r="I140" i="8"/>
  <c r="G140" i="8"/>
  <c r="U139" i="8"/>
  <c r="T139" i="8"/>
  <c r="O139" i="8"/>
  <c r="N139" i="8"/>
  <c r="M139" i="8"/>
  <c r="K139" i="8"/>
  <c r="I139" i="8"/>
  <c r="G139" i="8"/>
  <c r="U138" i="8"/>
  <c r="T138" i="8"/>
  <c r="O138" i="8"/>
  <c r="N138" i="8"/>
  <c r="M138" i="8"/>
  <c r="K138" i="8"/>
  <c r="I138" i="8"/>
  <c r="G138" i="8"/>
  <c r="S137" i="8"/>
  <c r="T137" i="8" s="1"/>
  <c r="R137" i="8"/>
  <c r="Q137" i="8"/>
  <c r="P137" i="8"/>
  <c r="U137" i="8" s="1"/>
  <c r="L137" i="8"/>
  <c r="J137" i="8"/>
  <c r="H137" i="8"/>
  <c r="F137" i="8"/>
  <c r="N137" i="8" s="1"/>
  <c r="O137" i="8" s="1"/>
  <c r="E137" i="8"/>
  <c r="D137" i="8"/>
  <c r="G137" i="8" s="1"/>
  <c r="U136" i="8"/>
  <c r="T136" i="8"/>
  <c r="N136" i="8"/>
  <c r="O136" i="8" s="1"/>
  <c r="M136" i="8"/>
  <c r="K136" i="8"/>
  <c r="I136" i="8"/>
  <c r="G136" i="8"/>
  <c r="U135" i="8"/>
  <c r="T135" i="8"/>
  <c r="O135" i="8"/>
  <c r="N135" i="8"/>
  <c r="M135" i="8"/>
  <c r="K135" i="8"/>
  <c r="I135" i="8"/>
  <c r="G135" i="8"/>
  <c r="U134" i="8"/>
  <c r="T134" i="8"/>
  <c r="O134" i="8"/>
  <c r="N134" i="8"/>
  <c r="M134" i="8"/>
  <c r="K134" i="8"/>
  <c r="I134" i="8"/>
  <c r="G134" i="8"/>
  <c r="U133" i="8"/>
  <c r="T133" i="8"/>
  <c r="N133" i="8"/>
  <c r="O133" i="8" s="1"/>
  <c r="M133" i="8"/>
  <c r="K133" i="8"/>
  <c r="I133" i="8"/>
  <c r="G133" i="8"/>
  <c r="S132" i="8"/>
  <c r="R132" i="8"/>
  <c r="Q132" i="8"/>
  <c r="T132" i="8" s="1"/>
  <c r="P132" i="8"/>
  <c r="U132" i="8" s="1"/>
  <c r="L132" i="8"/>
  <c r="J132" i="8"/>
  <c r="H132" i="8"/>
  <c r="F132" i="8"/>
  <c r="E132" i="8"/>
  <c r="K132" i="8" s="1"/>
  <c r="D132" i="8"/>
  <c r="I132" i="8" s="1"/>
  <c r="U131" i="8"/>
  <c r="T131" i="8"/>
  <c r="O131" i="8"/>
  <c r="N131" i="8"/>
  <c r="M131" i="8"/>
  <c r="K131" i="8"/>
  <c r="I131" i="8"/>
  <c r="G131" i="8"/>
  <c r="U130" i="8"/>
  <c r="T130" i="8"/>
  <c r="O130" i="8"/>
  <c r="N130" i="8"/>
  <c r="M130" i="8"/>
  <c r="K130" i="8"/>
  <c r="I130" i="8"/>
  <c r="G130" i="8"/>
  <c r="U129" i="8"/>
  <c r="T129" i="8"/>
  <c r="O129" i="8"/>
  <c r="N129" i="8"/>
  <c r="M129" i="8"/>
  <c r="K129" i="8"/>
  <c r="I129" i="8"/>
  <c r="G129" i="8"/>
  <c r="U128" i="8"/>
  <c r="T128" i="8"/>
  <c r="O128" i="8"/>
  <c r="N128" i="8"/>
  <c r="M128" i="8"/>
  <c r="K128" i="8"/>
  <c r="I128" i="8"/>
  <c r="G128" i="8"/>
  <c r="U127" i="8"/>
  <c r="T127" i="8"/>
  <c r="O127" i="8"/>
  <c r="N127" i="8"/>
  <c r="M127" i="8"/>
  <c r="K127" i="8"/>
  <c r="I127" i="8"/>
  <c r="G127" i="8"/>
  <c r="S126" i="8"/>
  <c r="R126" i="8"/>
  <c r="Q126" i="8"/>
  <c r="T126" i="8" s="1"/>
  <c r="P126" i="8"/>
  <c r="L126" i="8"/>
  <c r="J126" i="8"/>
  <c r="K126" i="8" s="1"/>
  <c r="H126" i="8"/>
  <c r="F126" i="8"/>
  <c r="E126" i="8"/>
  <c r="D126" i="8"/>
  <c r="U125" i="8"/>
  <c r="T125" i="8"/>
  <c r="N125" i="8"/>
  <c r="O125" i="8" s="1"/>
  <c r="M125" i="8"/>
  <c r="K125" i="8"/>
  <c r="I125" i="8"/>
  <c r="G125" i="8"/>
  <c r="U124" i="8"/>
  <c r="T124" i="8"/>
  <c r="O124" i="8"/>
  <c r="N124" i="8"/>
  <c r="M124" i="8"/>
  <c r="K124" i="8"/>
  <c r="I124" i="8"/>
  <c r="G124" i="8"/>
  <c r="U123" i="8"/>
  <c r="T123" i="8"/>
  <c r="O123" i="8"/>
  <c r="N123" i="8"/>
  <c r="M123" i="8"/>
  <c r="K123" i="8"/>
  <c r="I123" i="8"/>
  <c r="G123" i="8"/>
  <c r="U122" i="8"/>
  <c r="T122" i="8"/>
  <c r="O122" i="8"/>
  <c r="N122" i="8"/>
  <c r="M122" i="8"/>
  <c r="K122" i="8"/>
  <c r="I122" i="8"/>
  <c r="G122" i="8"/>
  <c r="S121" i="8"/>
  <c r="R121" i="8"/>
  <c r="Q121" i="8"/>
  <c r="P121" i="8"/>
  <c r="U121" i="8" s="1"/>
  <c r="L121" i="8"/>
  <c r="J121" i="8"/>
  <c r="H121" i="8"/>
  <c r="F121" i="8"/>
  <c r="N121" i="8" s="1"/>
  <c r="E121" i="8"/>
  <c r="D121" i="8"/>
  <c r="U120" i="8"/>
  <c r="T120" i="8"/>
  <c r="O120" i="8"/>
  <c r="N120" i="8"/>
  <c r="M120" i="8"/>
  <c r="K120" i="8"/>
  <c r="I120" i="8"/>
  <c r="G120" i="8"/>
  <c r="U119" i="8"/>
  <c r="T119" i="8"/>
  <c r="O119" i="8"/>
  <c r="N119" i="8"/>
  <c r="M119" i="8"/>
  <c r="K119" i="8"/>
  <c r="I119" i="8"/>
  <c r="G119" i="8"/>
  <c r="U118" i="8"/>
  <c r="T118" i="8"/>
  <c r="N118" i="8"/>
  <c r="O118" i="8" s="1"/>
  <c r="M118" i="8"/>
  <c r="K118" i="8"/>
  <c r="I118" i="8"/>
  <c r="G118" i="8"/>
  <c r="U117" i="8"/>
  <c r="T117" i="8"/>
  <c r="O117" i="8"/>
  <c r="N117" i="8"/>
  <c r="M117" i="8"/>
  <c r="K117" i="8"/>
  <c r="I117" i="8"/>
  <c r="G117" i="8"/>
  <c r="U116" i="8"/>
  <c r="T116" i="8"/>
  <c r="N116" i="8"/>
  <c r="O116" i="8" s="1"/>
  <c r="M116" i="8"/>
  <c r="K116" i="8"/>
  <c r="I116" i="8"/>
  <c r="G116" i="8"/>
  <c r="U115" i="8"/>
  <c r="T115" i="8"/>
  <c r="O115" i="8"/>
  <c r="N115" i="8"/>
  <c r="M115" i="8"/>
  <c r="K115" i="8"/>
  <c r="I115" i="8"/>
  <c r="G115" i="8"/>
  <c r="U114" i="8"/>
  <c r="T114" i="8"/>
  <c r="O114" i="8"/>
  <c r="N114" i="8"/>
  <c r="M114" i="8"/>
  <c r="K114" i="8"/>
  <c r="I114" i="8"/>
  <c r="G114" i="8"/>
  <c r="U113" i="8"/>
  <c r="T113" i="8"/>
  <c r="N113" i="8"/>
  <c r="O113" i="8" s="1"/>
  <c r="M113" i="8"/>
  <c r="K113" i="8"/>
  <c r="I113" i="8"/>
  <c r="G113" i="8"/>
  <c r="U112" i="8"/>
  <c r="S112" i="8"/>
  <c r="T112" i="8" s="1"/>
  <c r="R112" i="8"/>
  <c r="Q112" i="8"/>
  <c r="P112" i="8"/>
  <c r="N112" i="8"/>
  <c r="O112" i="8" s="1"/>
  <c r="L112" i="8"/>
  <c r="J112" i="8"/>
  <c r="H112" i="8"/>
  <c r="F112" i="8"/>
  <c r="G112" i="8" s="1"/>
  <c r="E112" i="8"/>
  <c r="D112" i="8"/>
  <c r="U111" i="8"/>
  <c r="T111" i="8"/>
  <c r="N111" i="8"/>
  <c r="O111" i="8" s="1"/>
  <c r="M111" i="8"/>
  <c r="K111" i="8"/>
  <c r="I111" i="8"/>
  <c r="G111" i="8"/>
  <c r="U110" i="8"/>
  <c r="T110" i="8"/>
  <c r="O110" i="8"/>
  <c r="N110" i="8"/>
  <c r="M110" i="8"/>
  <c r="K110" i="8"/>
  <c r="I110" i="8"/>
  <c r="G110" i="8"/>
  <c r="U109" i="8"/>
  <c r="T109" i="8"/>
  <c r="O109" i="8"/>
  <c r="N109" i="8"/>
  <c r="M109" i="8"/>
  <c r="K109" i="8"/>
  <c r="I109" i="8"/>
  <c r="G109" i="8"/>
  <c r="U108" i="8"/>
  <c r="T108" i="8"/>
  <c r="O108" i="8"/>
  <c r="N108" i="8"/>
  <c r="M108" i="8"/>
  <c r="K108" i="8"/>
  <c r="I108" i="8"/>
  <c r="G108" i="8"/>
  <c r="U107" i="8"/>
  <c r="T107" i="8"/>
  <c r="O107" i="8"/>
  <c r="N107" i="8"/>
  <c r="M107" i="8"/>
  <c r="K107" i="8"/>
  <c r="I107" i="8"/>
  <c r="G107" i="8"/>
  <c r="S106" i="8"/>
  <c r="R106" i="8"/>
  <c r="Q106" i="8"/>
  <c r="T106" i="8" s="1"/>
  <c r="P106" i="8"/>
  <c r="U106" i="8" s="1"/>
  <c r="L106" i="8"/>
  <c r="J106" i="8"/>
  <c r="H106" i="8"/>
  <c r="F106" i="8"/>
  <c r="N106" i="8" s="1"/>
  <c r="O106" i="8" s="1"/>
  <c r="E106" i="8"/>
  <c r="D106" i="8"/>
  <c r="U105" i="8"/>
  <c r="T105" i="8"/>
  <c r="N105" i="8"/>
  <c r="O105" i="8" s="1"/>
  <c r="M105" i="8"/>
  <c r="K105" i="8"/>
  <c r="I105" i="8"/>
  <c r="G105" i="8"/>
  <c r="S102" i="8"/>
  <c r="R102" i="8"/>
  <c r="Q102" i="8"/>
  <c r="P102" i="8"/>
  <c r="U102" i="8" s="1"/>
  <c r="N102" i="8"/>
  <c r="O102" i="8" s="1"/>
  <c r="L102" i="8"/>
  <c r="J102" i="8"/>
  <c r="H102" i="8"/>
  <c r="F102" i="8"/>
  <c r="E102" i="8"/>
  <c r="D102" i="8"/>
  <c r="S101" i="8"/>
  <c r="R101" i="8"/>
  <c r="Q101" i="8"/>
  <c r="P101" i="8"/>
  <c r="U101" i="8" s="1"/>
  <c r="L101" i="8"/>
  <c r="J101" i="8"/>
  <c r="H101" i="8"/>
  <c r="F101" i="8"/>
  <c r="N101" i="8" s="1"/>
  <c r="E101" i="8"/>
  <c r="K101" i="8" s="1"/>
  <c r="D101" i="8"/>
  <c r="U100" i="8"/>
  <c r="T100" i="8"/>
  <c r="N100" i="8"/>
  <c r="O100" i="8" s="1"/>
  <c r="M100" i="8"/>
  <c r="K100" i="8"/>
  <c r="I100" i="8"/>
  <c r="G100" i="8"/>
  <c r="U99" i="8"/>
  <c r="T99" i="8"/>
  <c r="N99" i="8"/>
  <c r="O99" i="8" s="1"/>
  <c r="M99" i="8"/>
  <c r="K99" i="8"/>
  <c r="I99" i="8"/>
  <c r="G99" i="8"/>
  <c r="U98" i="8"/>
  <c r="T98" i="8"/>
  <c r="O98" i="8"/>
  <c r="N98" i="8"/>
  <c r="M98" i="8"/>
  <c r="K98" i="8"/>
  <c r="I98" i="8"/>
  <c r="G98" i="8"/>
  <c r="U97" i="8"/>
  <c r="T97" i="8"/>
  <c r="N97" i="8"/>
  <c r="O97" i="8" s="1"/>
  <c r="M97" i="8"/>
  <c r="K97" i="8"/>
  <c r="I97" i="8"/>
  <c r="G97" i="8"/>
  <c r="U96" i="8"/>
  <c r="T96" i="8"/>
  <c r="S96" i="8"/>
  <c r="R96" i="8"/>
  <c r="Q96" i="8"/>
  <c r="P96" i="8"/>
  <c r="N96" i="8"/>
  <c r="L96" i="8"/>
  <c r="J96" i="8"/>
  <c r="H96" i="8"/>
  <c r="F96" i="8"/>
  <c r="E96" i="8"/>
  <c r="D96" i="8"/>
  <c r="I96" i="8" s="1"/>
  <c r="U95" i="8"/>
  <c r="T95" i="8"/>
  <c r="N95" i="8"/>
  <c r="O95" i="8" s="1"/>
  <c r="M95" i="8"/>
  <c r="K95" i="8"/>
  <c r="I95" i="8"/>
  <c r="G95" i="8"/>
  <c r="U94" i="8"/>
  <c r="T94" i="8"/>
  <c r="N94" i="8"/>
  <c r="O94" i="8" s="1"/>
  <c r="M94" i="8"/>
  <c r="K94" i="8"/>
  <c r="I94" i="8"/>
  <c r="G94" i="8"/>
  <c r="U93" i="8"/>
  <c r="T93" i="8"/>
  <c r="N93" i="8"/>
  <c r="O93" i="8" s="1"/>
  <c r="M93" i="8"/>
  <c r="K93" i="8"/>
  <c r="I93" i="8"/>
  <c r="G93" i="8"/>
  <c r="U92" i="8"/>
  <c r="T92" i="8"/>
  <c r="O92" i="8"/>
  <c r="N92" i="8"/>
  <c r="M92" i="8"/>
  <c r="K92" i="8"/>
  <c r="I92" i="8"/>
  <c r="G92" i="8"/>
  <c r="S91" i="8"/>
  <c r="R91" i="8"/>
  <c r="Q91" i="8"/>
  <c r="P91" i="8"/>
  <c r="U91" i="8" s="1"/>
  <c r="L91" i="8"/>
  <c r="K91" i="8"/>
  <c r="J91" i="8"/>
  <c r="H91" i="8"/>
  <c r="F91" i="8"/>
  <c r="N91" i="8" s="1"/>
  <c r="E91" i="8"/>
  <c r="M91" i="8" s="1"/>
  <c r="D91" i="8"/>
  <c r="I91" i="8" s="1"/>
  <c r="U90" i="8"/>
  <c r="T90" i="8"/>
  <c r="N90" i="8"/>
  <c r="O90" i="8" s="1"/>
  <c r="M90" i="8"/>
  <c r="K90" i="8"/>
  <c r="I90" i="8"/>
  <c r="G90" i="8"/>
  <c r="U89" i="8"/>
  <c r="T89" i="8"/>
  <c r="N89" i="8"/>
  <c r="O89" i="8" s="1"/>
  <c r="M89" i="8"/>
  <c r="K89" i="8"/>
  <c r="I89" i="8"/>
  <c r="G89" i="8"/>
  <c r="U88" i="8"/>
  <c r="T88" i="8"/>
  <c r="N88" i="8"/>
  <c r="O88" i="8" s="1"/>
  <c r="M88" i="8"/>
  <c r="K88" i="8"/>
  <c r="I88" i="8"/>
  <c r="G88" i="8"/>
  <c r="S85" i="8"/>
  <c r="R85" i="8"/>
  <c r="Q85" i="8"/>
  <c r="P85" i="8"/>
  <c r="U85" i="8" s="1"/>
  <c r="L85" i="8"/>
  <c r="J85" i="8"/>
  <c r="H85" i="8"/>
  <c r="F85" i="8"/>
  <c r="E85" i="8"/>
  <c r="K85" i="8" s="1"/>
  <c r="D85" i="8"/>
  <c r="S84" i="8"/>
  <c r="R84" i="8"/>
  <c r="Q84" i="8"/>
  <c r="T84" i="8" s="1"/>
  <c r="P84" i="8"/>
  <c r="L84" i="8"/>
  <c r="J84" i="8"/>
  <c r="H84" i="8"/>
  <c r="I84" i="8" s="1"/>
  <c r="G84" i="8"/>
  <c r="F84" i="8"/>
  <c r="E84" i="8"/>
  <c r="M84" i="8" s="1"/>
  <c r="D84" i="8"/>
  <c r="U83" i="8"/>
  <c r="T83" i="8"/>
  <c r="N83" i="8"/>
  <c r="O83" i="8" s="1"/>
  <c r="M83" i="8"/>
  <c r="K83" i="8"/>
  <c r="I83" i="8"/>
  <c r="G83" i="8"/>
  <c r="U82" i="8"/>
  <c r="T82" i="8"/>
  <c r="O82" i="8"/>
  <c r="N82" i="8"/>
  <c r="M82" i="8"/>
  <c r="K82" i="8"/>
  <c r="I82" i="8"/>
  <c r="G82" i="8"/>
  <c r="U81" i="8"/>
  <c r="T81" i="8"/>
  <c r="O81" i="8"/>
  <c r="N81" i="8"/>
  <c r="M81" i="8"/>
  <c r="K81" i="8"/>
  <c r="I81" i="8"/>
  <c r="G81" i="8"/>
  <c r="U80" i="8"/>
  <c r="T80" i="8"/>
  <c r="O80" i="8"/>
  <c r="N80" i="8"/>
  <c r="M80" i="8"/>
  <c r="K80" i="8"/>
  <c r="I80" i="8"/>
  <c r="G80" i="8"/>
  <c r="U79" i="8"/>
  <c r="T79" i="8"/>
  <c r="O79" i="8"/>
  <c r="N79" i="8"/>
  <c r="M79" i="8"/>
  <c r="K79" i="8"/>
  <c r="I79" i="8"/>
  <c r="G79" i="8"/>
  <c r="S78" i="8"/>
  <c r="R78" i="8"/>
  <c r="Q78" i="8"/>
  <c r="T78" i="8" s="1"/>
  <c r="P78" i="8"/>
  <c r="U78" i="8" s="1"/>
  <c r="L78" i="8"/>
  <c r="J78" i="8"/>
  <c r="K78" i="8" s="1"/>
  <c r="H78" i="8"/>
  <c r="I78" i="8" s="1"/>
  <c r="F78" i="8"/>
  <c r="E78" i="8"/>
  <c r="D78" i="8"/>
  <c r="U77" i="8"/>
  <c r="T77" i="8"/>
  <c r="N77" i="8"/>
  <c r="O77" i="8" s="1"/>
  <c r="M77" i="8"/>
  <c r="K77" i="8"/>
  <c r="I77" i="8"/>
  <c r="G77" i="8"/>
  <c r="U76" i="8"/>
  <c r="T76" i="8"/>
  <c r="O76" i="8"/>
  <c r="N76" i="8"/>
  <c r="M76" i="8"/>
  <c r="K76" i="8"/>
  <c r="I76" i="8"/>
  <c r="G76" i="8"/>
  <c r="U75" i="8"/>
  <c r="T75" i="8"/>
  <c r="O75" i="8"/>
  <c r="N75" i="8"/>
  <c r="M75" i="8"/>
  <c r="K75" i="8"/>
  <c r="I75" i="8"/>
  <c r="G75" i="8"/>
  <c r="U74" i="8"/>
  <c r="T74" i="8"/>
  <c r="O74" i="8"/>
  <c r="N74" i="8"/>
  <c r="M74" i="8"/>
  <c r="K74" i="8"/>
  <c r="I74" i="8"/>
  <c r="G74" i="8"/>
  <c r="U73" i="8"/>
  <c r="T73" i="8"/>
  <c r="O73" i="8"/>
  <c r="N73" i="8"/>
  <c r="M73" i="8"/>
  <c r="K73" i="8"/>
  <c r="I73" i="8"/>
  <c r="G73" i="8"/>
  <c r="U72" i="8"/>
  <c r="T72" i="8"/>
  <c r="O72" i="8"/>
  <c r="N72" i="8"/>
  <c r="M72" i="8"/>
  <c r="K72" i="8"/>
  <c r="I72" i="8"/>
  <c r="G72" i="8"/>
  <c r="U71" i="8"/>
  <c r="T71" i="8"/>
  <c r="O71" i="8"/>
  <c r="N71" i="8"/>
  <c r="M71" i="8"/>
  <c r="K71" i="8"/>
  <c r="I71" i="8"/>
  <c r="G71" i="8"/>
  <c r="U70" i="8"/>
  <c r="S70" i="8"/>
  <c r="R70" i="8"/>
  <c r="Q70" i="8"/>
  <c r="P70" i="8"/>
  <c r="L70" i="8"/>
  <c r="J70" i="8"/>
  <c r="H70" i="8"/>
  <c r="F70" i="8"/>
  <c r="N70" i="8" s="1"/>
  <c r="E70" i="8"/>
  <c r="D70" i="8"/>
  <c r="I70" i="8" s="1"/>
  <c r="U69" i="8"/>
  <c r="T69" i="8"/>
  <c r="N69" i="8"/>
  <c r="O69" i="8" s="1"/>
  <c r="M69" i="8"/>
  <c r="K69" i="8"/>
  <c r="I69" i="8"/>
  <c r="G69" i="8"/>
  <c r="U68" i="8"/>
  <c r="T68" i="8"/>
  <c r="O68" i="8"/>
  <c r="N68" i="8"/>
  <c r="M68" i="8"/>
  <c r="K68" i="8"/>
  <c r="I68" i="8"/>
  <c r="G68" i="8"/>
  <c r="U67" i="8"/>
  <c r="T67" i="8"/>
  <c r="N67" i="8"/>
  <c r="O67" i="8" s="1"/>
  <c r="M67" i="8"/>
  <c r="K67" i="8"/>
  <c r="I67" i="8"/>
  <c r="G67" i="8"/>
  <c r="U66" i="8"/>
  <c r="T66" i="8"/>
  <c r="O66" i="8"/>
  <c r="N66" i="8"/>
  <c r="M66" i="8"/>
  <c r="K66" i="8"/>
  <c r="I66" i="8"/>
  <c r="G66" i="8"/>
  <c r="U65" i="8"/>
  <c r="T65" i="8"/>
  <c r="O65" i="8"/>
  <c r="N65" i="8"/>
  <c r="M65" i="8"/>
  <c r="K65" i="8"/>
  <c r="I65" i="8"/>
  <c r="G65" i="8"/>
  <c r="U64" i="8"/>
  <c r="T64" i="8"/>
  <c r="N64" i="8"/>
  <c r="O64" i="8" s="1"/>
  <c r="M64" i="8"/>
  <c r="K64" i="8"/>
  <c r="I64" i="8"/>
  <c r="G64" i="8"/>
  <c r="U63" i="8"/>
  <c r="S63" i="8"/>
  <c r="R63" i="8"/>
  <c r="Q63" i="8"/>
  <c r="T63" i="8" s="1"/>
  <c r="P63" i="8"/>
  <c r="L63" i="8"/>
  <c r="J63" i="8"/>
  <c r="H63" i="8"/>
  <c r="F63" i="8"/>
  <c r="G63" i="8" s="1"/>
  <c r="E63" i="8"/>
  <c r="D63" i="8"/>
  <c r="U62" i="8"/>
  <c r="T62" i="8"/>
  <c r="O62" i="8"/>
  <c r="N62" i="8"/>
  <c r="M62" i="8"/>
  <c r="K62" i="8"/>
  <c r="I62" i="8"/>
  <c r="G62" i="8"/>
  <c r="U61" i="8"/>
  <c r="T61" i="8"/>
  <c r="O61" i="8"/>
  <c r="N61" i="8"/>
  <c r="M61" i="8"/>
  <c r="K61" i="8"/>
  <c r="I61" i="8"/>
  <c r="G61" i="8"/>
  <c r="U60" i="8"/>
  <c r="T60" i="8"/>
  <c r="O60" i="8"/>
  <c r="N60" i="8"/>
  <c r="M60" i="8"/>
  <c r="K60" i="8"/>
  <c r="I60" i="8"/>
  <c r="G60" i="8"/>
  <c r="U59" i="8"/>
  <c r="T59" i="8"/>
  <c r="N59" i="8"/>
  <c r="O59" i="8" s="1"/>
  <c r="M59" i="8"/>
  <c r="K59" i="8"/>
  <c r="I59" i="8"/>
  <c r="G59" i="8"/>
  <c r="S58" i="8"/>
  <c r="R58" i="8"/>
  <c r="Q58" i="8"/>
  <c r="P58" i="8"/>
  <c r="L58" i="8"/>
  <c r="J58" i="8"/>
  <c r="H58" i="8"/>
  <c r="F58" i="8"/>
  <c r="E58" i="8"/>
  <c r="D58" i="8"/>
  <c r="G58" i="8" s="1"/>
  <c r="U57" i="8"/>
  <c r="T57" i="8"/>
  <c r="N57" i="8"/>
  <c r="O57" i="8" s="1"/>
  <c r="M57" i="8"/>
  <c r="K57" i="8"/>
  <c r="I57" i="8"/>
  <c r="G57" i="8"/>
  <c r="S54" i="8"/>
  <c r="R54" i="8"/>
  <c r="Q54" i="8"/>
  <c r="T54" i="8" s="1"/>
  <c r="P54" i="8"/>
  <c r="L54" i="8"/>
  <c r="J54" i="8"/>
  <c r="K54" i="8" s="1"/>
  <c r="H54" i="8"/>
  <c r="U54" i="8" s="1"/>
  <c r="F54" i="8"/>
  <c r="E54" i="8"/>
  <c r="M54" i="8" s="1"/>
  <c r="D54" i="8"/>
  <c r="S53" i="8"/>
  <c r="T53" i="8" s="1"/>
  <c r="R53" i="8"/>
  <c r="Q53" i="8"/>
  <c r="P53" i="8"/>
  <c r="U53" i="8" s="1"/>
  <c r="L53" i="8"/>
  <c r="J53" i="8"/>
  <c r="H53" i="8"/>
  <c r="F53" i="8"/>
  <c r="N53" i="8" s="1"/>
  <c r="E53" i="8"/>
  <c r="M53" i="8" s="1"/>
  <c r="D53" i="8"/>
  <c r="I53" i="8" s="1"/>
  <c r="U52" i="8"/>
  <c r="T52" i="8"/>
  <c r="N52" i="8"/>
  <c r="O52" i="8" s="1"/>
  <c r="M52" i="8"/>
  <c r="K52" i="8"/>
  <c r="I52" i="8"/>
  <c r="G52" i="8"/>
  <c r="U51" i="8"/>
  <c r="T51" i="8"/>
  <c r="O51" i="8"/>
  <c r="N51" i="8"/>
  <c r="M51" i="8"/>
  <c r="K51" i="8"/>
  <c r="I51" i="8"/>
  <c r="G51" i="8"/>
  <c r="U50" i="8"/>
  <c r="T50" i="8"/>
  <c r="O50" i="8"/>
  <c r="N50" i="8"/>
  <c r="M50" i="8"/>
  <c r="K50" i="8"/>
  <c r="I50" i="8"/>
  <c r="G50" i="8"/>
  <c r="U49" i="8"/>
  <c r="T49" i="8"/>
  <c r="O49" i="8"/>
  <c r="N49" i="8"/>
  <c r="M49" i="8"/>
  <c r="K49" i="8"/>
  <c r="I49" i="8"/>
  <c r="G49" i="8"/>
  <c r="U48" i="8"/>
  <c r="T48" i="8"/>
  <c r="O48" i="8"/>
  <c r="N48" i="8"/>
  <c r="M48" i="8"/>
  <c r="K48" i="8"/>
  <c r="I48" i="8"/>
  <c r="G48" i="8"/>
  <c r="S47" i="8"/>
  <c r="R47" i="8"/>
  <c r="Q47" i="8"/>
  <c r="P47" i="8"/>
  <c r="U47" i="8" s="1"/>
  <c r="L47" i="8"/>
  <c r="J47" i="8"/>
  <c r="H47" i="8"/>
  <c r="I47" i="8" s="1"/>
  <c r="F47" i="8"/>
  <c r="G47" i="8" s="1"/>
  <c r="E47" i="8"/>
  <c r="K47" i="8" s="1"/>
  <c r="D47" i="8"/>
  <c r="U46" i="8"/>
  <c r="T46" i="8"/>
  <c r="N46" i="8"/>
  <c r="O46" i="8" s="1"/>
  <c r="M46" i="8"/>
  <c r="K46" i="8"/>
  <c r="I46" i="8"/>
  <c r="G46" i="8"/>
  <c r="U45" i="8"/>
  <c r="T45" i="8"/>
  <c r="O45" i="8"/>
  <c r="N45" i="8"/>
  <c r="M45" i="8"/>
  <c r="K45" i="8"/>
  <c r="I45" i="8"/>
  <c r="G45" i="8"/>
  <c r="U44" i="8"/>
  <c r="T44" i="8"/>
  <c r="O44" i="8"/>
  <c r="N44" i="8"/>
  <c r="M44" i="8"/>
  <c r="K44" i="8"/>
  <c r="I44" i="8"/>
  <c r="G44" i="8"/>
  <c r="U43" i="8"/>
  <c r="T43" i="8"/>
  <c r="N43" i="8"/>
  <c r="O43" i="8" s="1"/>
  <c r="M43" i="8"/>
  <c r="K43" i="8"/>
  <c r="I43" i="8"/>
  <c r="G43" i="8"/>
  <c r="U42" i="8"/>
  <c r="T42" i="8"/>
  <c r="O42" i="8"/>
  <c r="N42" i="8"/>
  <c r="M42" i="8"/>
  <c r="K42" i="8"/>
  <c r="I42" i="8"/>
  <c r="G42" i="8"/>
  <c r="U41" i="8"/>
  <c r="T41" i="8"/>
  <c r="O41" i="8"/>
  <c r="N41" i="8"/>
  <c r="M41" i="8"/>
  <c r="K41" i="8"/>
  <c r="I41" i="8"/>
  <c r="G41" i="8"/>
  <c r="S40" i="8"/>
  <c r="R40" i="8"/>
  <c r="Q40" i="8"/>
  <c r="P40" i="8"/>
  <c r="U40" i="8" s="1"/>
  <c r="L40" i="8"/>
  <c r="J40" i="8"/>
  <c r="K40" i="8" s="1"/>
  <c r="H40" i="8"/>
  <c r="I40" i="8" s="1"/>
  <c r="F40" i="8"/>
  <c r="N40" i="8" s="1"/>
  <c r="O40" i="8" s="1"/>
  <c r="E40" i="8"/>
  <c r="D40" i="8"/>
  <c r="U39" i="8"/>
  <c r="T39" i="8"/>
  <c r="N39" i="8"/>
  <c r="O39" i="8" s="1"/>
  <c r="M39" i="8"/>
  <c r="K39" i="8"/>
  <c r="I39" i="8"/>
  <c r="G39" i="8"/>
  <c r="U38" i="8"/>
  <c r="T38" i="8"/>
  <c r="O38" i="8"/>
  <c r="N38" i="8"/>
  <c r="M38" i="8"/>
  <c r="K38" i="8"/>
  <c r="I38" i="8"/>
  <c r="G38" i="8"/>
  <c r="U37" i="8"/>
  <c r="T37" i="8"/>
  <c r="O37" i="8"/>
  <c r="N37" i="8"/>
  <c r="M37" i="8"/>
  <c r="K37" i="8"/>
  <c r="I37" i="8"/>
  <c r="G37" i="8"/>
  <c r="U36" i="8"/>
  <c r="T36" i="8"/>
  <c r="O36" i="8"/>
  <c r="N36" i="8"/>
  <c r="M36" i="8"/>
  <c r="K36" i="8"/>
  <c r="I36" i="8"/>
  <c r="G36" i="8"/>
  <c r="S35" i="8"/>
  <c r="R35" i="8"/>
  <c r="Q35" i="8"/>
  <c r="P35" i="8"/>
  <c r="U35" i="8" s="1"/>
  <c r="L35" i="8"/>
  <c r="J35" i="8"/>
  <c r="K35" i="8" s="1"/>
  <c r="H35" i="8"/>
  <c r="F35" i="8"/>
  <c r="N35" i="8" s="1"/>
  <c r="E35" i="8"/>
  <c r="D35" i="8"/>
  <c r="I35" i="8" s="1"/>
  <c r="U34" i="8"/>
  <c r="T34" i="8"/>
  <c r="O34" i="8"/>
  <c r="N34" i="8"/>
  <c r="M34" i="8"/>
  <c r="K34" i="8"/>
  <c r="I34" i="8"/>
  <c r="G34" i="8"/>
  <c r="U33" i="8"/>
  <c r="T33" i="8"/>
  <c r="O33" i="8"/>
  <c r="N33" i="8"/>
  <c r="M33" i="8"/>
  <c r="K33" i="8"/>
  <c r="I33" i="8"/>
  <c r="G33" i="8"/>
  <c r="U32" i="8"/>
  <c r="T32" i="8"/>
  <c r="O32" i="8"/>
  <c r="N32" i="8"/>
  <c r="M32" i="8"/>
  <c r="K32" i="8"/>
  <c r="I32" i="8"/>
  <c r="G32" i="8"/>
  <c r="U31" i="8"/>
  <c r="T31" i="8"/>
  <c r="O31" i="8"/>
  <c r="N31" i="8"/>
  <c r="M31" i="8"/>
  <c r="K31" i="8"/>
  <c r="I31" i="8"/>
  <c r="G31" i="8"/>
  <c r="U30" i="8"/>
  <c r="T30" i="8"/>
  <c r="O30" i="8"/>
  <c r="N30" i="8"/>
  <c r="M30" i="8"/>
  <c r="K30" i="8"/>
  <c r="I30" i="8"/>
  <c r="G30" i="8"/>
  <c r="U29" i="8"/>
  <c r="T29" i="8"/>
  <c r="O29" i="8"/>
  <c r="N29" i="8"/>
  <c r="M29" i="8"/>
  <c r="K29" i="8"/>
  <c r="I29" i="8"/>
  <c r="G29" i="8"/>
  <c r="U28" i="8"/>
  <c r="T28" i="8"/>
  <c r="O28" i="8"/>
  <c r="N28" i="8"/>
  <c r="M28" i="8"/>
  <c r="K28" i="8"/>
  <c r="I28" i="8"/>
  <c r="G28" i="8"/>
  <c r="S27" i="8"/>
  <c r="T27" i="8" s="1"/>
  <c r="R27" i="8"/>
  <c r="Q27" i="8"/>
  <c r="P27" i="8"/>
  <c r="L27" i="8"/>
  <c r="J27" i="8"/>
  <c r="H27" i="8"/>
  <c r="U27" i="8" s="1"/>
  <c r="F27" i="8"/>
  <c r="E27" i="8"/>
  <c r="D27" i="8"/>
  <c r="U26" i="8"/>
  <c r="T26" i="8"/>
  <c r="N26" i="8"/>
  <c r="O26" i="8" s="1"/>
  <c r="M26" i="8"/>
  <c r="K26" i="8"/>
  <c r="I26" i="8"/>
  <c r="G26" i="8"/>
  <c r="U25" i="8"/>
  <c r="T25" i="8"/>
  <c r="O25" i="8"/>
  <c r="N25" i="8"/>
  <c r="M25" i="8"/>
  <c r="K25" i="8"/>
  <c r="I25" i="8"/>
  <c r="G25" i="8"/>
  <c r="U24" i="8"/>
  <c r="T24" i="8"/>
  <c r="O24" i="8"/>
  <c r="N24" i="8"/>
  <c r="M24" i="8"/>
  <c r="K24" i="8"/>
  <c r="I24" i="8"/>
  <c r="G24" i="8"/>
  <c r="U23" i="8"/>
  <c r="T23" i="8"/>
  <c r="O23" i="8"/>
  <c r="N23" i="8"/>
  <c r="M23" i="8"/>
  <c r="K23" i="8"/>
  <c r="I23" i="8"/>
  <c r="G23" i="8"/>
  <c r="U22" i="8"/>
  <c r="T22" i="8"/>
  <c r="O22" i="8"/>
  <c r="N22" i="8"/>
  <c r="M22" i="8"/>
  <c r="K22" i="8"/>
  <c r="I22" i="8"/>
  <c r="G22" i="8"/>
  <c r="U21" i="8"/>
  <c r="T21" i="8"/>
  <c r="O21" i="8"/>
  <c r="N21" i="8"/>
  <c r="M21" i="8"/>
  <c r="K21" i="8"/>
  <c r="I21" i="8"/>
  <c r="G21" i="8"/>
  <c r="U20" i="8"/>
  <c r="T20" i="8"/>
  <c r="N20" i="8"/>
  <c r="O20" i="8" s="1"/>
  <c r="M20" i="8"/>
  <c r="K20" i="8"/>
  <c r="I20" i="8"/>
  <c r="G20" i="8"/>
  <c r="U19" i="8"/>
  <c r="S19" i="8"/>
  <c r="R19" i="8"/>
  <c r="Q19" i="8"/>
  <c r="T19" i="8" s="1"/>
  <c r="P19" i="8"/>
  <c r="L19" i="8"/>
  <c r="J19" i="8"/>
  <c r="H19" i="8"/>
  <c r="I19" i="8" s="1"/>
  <c r="F19" i="8"/>
  <c r="G19" i="8" s="1"/>
  <c r="E19" i="8"/>
  <c r="D19" i="8"/>
  <c r="U18" i="8"/>
  <c r="T18" i="8"/>
  <c r="N18" i="8"/>
  <c r="O18" i="8" s="1"/>
  <c r="M18" i="8"/>
  <c r="K18" i="8"/>
  <c r="I18" i="8"/>
  <c r="G18" i="8"/>
  <c r="U17" i="8"/>
  <c r="T17" i="8"/>
  <c r="N17" i="8"/>
  <c r="O17" i="8" s="1"/>
  <c r="M17" i="8"/>
  <c r="K17" i="8"/>
  <c r="I17" i="8"/>
  <c r="G17" i="8"/>
  <c r="U16" i="8"/>
  <c r="T16" i="8"/>
  <c r="N16" i="8"/>
  <c r="O16" i="8" s="1"/>
  <c r="M16" i="8"/>
  <c r="K16" i="8"/>
  <c r="I16" i="8"/>
  <c r="G16" i="8"/>
  <c r="U15" i="8"/>
  <c r="T15" i="8"/>
  <c r="O15" i="8"/>
  <c r="N15" i="8"/>
  <c r="M15" i="8"/>
  <c r="K15" i="8"/>
  <c r="I15" i="8"/>
  <c r="G15" i="8"/>
  <c r="U14" i="8"/>
  <c r="T14" i="8"/>
  <c r="N14" i="8"/>
  <c r="O14" i="8" s="1"/>
  <c r="M14" i="8"/>
  <c r="K14" i="8"/>
  <c r="I14" i="8"/>
  <c r="G14" i="8"/>
  <c r="U13" i="8"/>
  <c r="T13" i="8"/>
  <c r="N13" i="8"/>
  <c r="O13" i="8" s="1"/>
  <c r="M13" i="8"/>
  <c r="K13" i="8"/>
  <c r="I13" i="8"/>
  <c r="G13" i="8"/>
  <c r="U12" i="8"/>
  <c r="T12" i="8"/>
  <c r="O12" i="8"/>
  <c r="N12" i="8"/>
  <c r="M12" i="8"/>
  <c r="K12" i="8"/>
  <c r="I12" i="8"/>
  <c r="G12" i="8"/>
  <c r="U11" i="8"/>
  <c r="T11" i="8"/>
  <c r="N11" i="8"/>
  <c r="O11" i="8" s="1"/>
  <c r="M11" i="8"/>
  <c r="K11" i="8"/>
  <c r="I11" i="8"/>
  <c r="G11" i="8"/>
  <c r="S10" i="8"/>
  <c r="R10" i="8"/>
  <c r="Q10" i="8"/>
  <c r="P10" i="8"/>
  <c r="U10" i="8" s="1"/>
  <c r="L10" i="8"/>
  <c r="J10" i="8"/>
  <c r="H10" i="8"/>
  <c r="F10" i="8"/>
  <c r="N10" i="8" s="1"/>
  <c r="E10" i="8"/>
  <c r="M10" i="8" s="1"/>
  <c r="D10" i="8"/>
  <c r="G10" i="8" s="1"/>
  <c r="U9" i="8"/>
  <c r="T9" i="8"/>
  <c r="N9" i="8"/>
  <c r="O9" i="8" s="1"/>
  <c r="M9" i="8"/>
  <c r="K9" i="8"/>
  <c r="I9" i="8"/>
  <c r="G9" i="8"/>
  <c r="U8" i="8"/>
  <c r="T8" i="8"/>
  <c r="N8" i="8"/>
  <c r="O8" i="8" s="1"/>
  <c r="M8" i="8"/>
  <c r="K8" i="8"/>
  <c r="I8" i="8"/>
  <c r="G8" i="8"/>
  <c r="S339" i="7"/>
  <c r="R339" i="7"/>
  <c r="Q339" i="7"/>
  <c r="T339" i="7" s="1"/>
  <c r="P339" i="7"/>
  <c r="U339" i="7" s="1"/>
  <c r="L339" i="7"/>
  <c r="J339" i="7"/>
  <c r="H339" i="7"/>
  <c r="F339" i="7"/>
  <c r="E339" i="7"/>
  <c r="M339" i="7" s="1"/>
  <c r="D339" i="7"/>
  <c r="S338" i="7"/>
  <c r="R338" i="7"/>
  <c r="Q338" i="7"/>
  <c r="T338" i="7" s="1"/>
  <c r="P338" i="7"/>
  <c r="U338" i="7" s="1"/>
  <c r="L338" i="7"/>
  <c r="K338" i="7"/>
  <c r="J338" i="7"/>
  <c r="H338" i="7"/>
  <c r="F338" i="7"/>
  <c r="N338" i="7" s="1"/>
  <c r="E338" i="7"/>
  <c r="D338" i="7"/>
  <c r="I338" i="7" s="1"/>
  <c r="T337" i="7"/>
  <c r="S337" i="7"/>
  <c r="R337" i="7"/>
  <c r="Q337" i="7"/>
  <c r="P337" i="7"/>
  <c r="L337" i="7"/>
  <c r="J337" i="7"/>
  <c r="H337" i="7"/>
  <c r="F337" i="7"/>
  <c r="E337" i="7"/>
  <c r="D337" i="7"/>
  <c r="U336" i="7"/>
  <c r="T336" i="7"/>
  <c r="O336" i="7"/>
  <c r="N336" i="7"/>
  <c r="M336" i="7"/>
  <c r="K336" i="7"/>
  <c r="I336" i="7"/>
  <c r="G336" i="7"/>
  <c r="U335" i="7"/>
  <c r="T335" i="7"/>
  <c r="N335" i="7"/>
  <c r="O335" i="7" s="1"/>
  <c r="M335" i="7"/>
  <c r="K335" i="7"/>
  <c r="I335" i="7"/>
  <c r="G335" i="7"/>
  <c r="U334" i="7"/>
  <c r="T334" i="7"/>
  <c r="N334" i="7"/>
  <c r="O334" i="7" s="1"/>
  <c r="M334" i="7"/>
  <c r="K334" i="7"/>
  <c r="I334" i="7"/>
  <c r="G334" i="7"/>
  <c r="U333" i="7"/>
  <c r="T333" i="7"/>
  <c r="N333" i="7"/>
  <c r="O333" i="7" s="1"/>
  <c r="M333" i="7"/>
  <c r="K333" i="7"/>
  <c r="I333" i="7"/>
  <c r="G333" i="7"/>
  <c r="T332" i="7"/>
  <c r="S332" i="7"/>
  <c r="R332" i="7"/>
  <c r="Q332" i="7"/>
  <c r="P332" i="7"/>
  <c r="L332" i="7"/>
  <c r="J332" i="7"/>
  <c r="H332" i="7"/>
  <c r="G332" i="7"/>
  <c r="F332" i="7"/>
  <c r="E332" i="7"/>
  <c r="D332" i="7"/>
  <c r="U331" i="7"/>
  <c r="T331" i="7"/>
  <c r="O331" i="7"/>
  <c r="N331" i="7"/>
  <c r="M331" i="7"/>
  <c r="K331" i="7"/>
  <c r="I331" i="7"/>
  <c r="G331" i="7"/>
  <c r="U330" i="7"/>
  <c r="T330" i="7"/>
  <c r="N330" i="7"/>
  <c r="O330" i="7" s="1"/>
  <c r="M330" i="7"/>
  <c r="K330" i="7"/>
  <c r="I330" i="7"/>
  <c r="G330" i="7"/>
  <c r="U329" i="7"/>
  <c r="T329" i="7"/>
  <c r="N329" i="7"/>
  <c r="O329" i="7" s="1"/>
  <c r="M329" i="7"/>
  <c r="K329" i="7"/>
  <c r="I329" i="7"/>
  <c r="G329" i="7"/>
  <c r="U328" i="7"/>
  <c r="T328" i="7"/>
  <c r="N328" i="7"/>
  <c r="O328" i="7" s="1"/>
  <c r="M328" i="7"/>
  <c r="K328" i="7"/>
  <c r="I328" i="7"/>
  <c r="G328" i="7"/>
  <c r="U327" i="7"/>
  <c r="T327" i="7"/>
  <c r="N327" i="7"/>
  <c r="O327" i="7" s="1"/>
  <c r="M327" i="7"/>
  <c r="K327" i="7"/>
  <c r="I327" i="7"/>
  <c r="G327" i="7"/>
  <c r="U326" i="7"/>
  <c r="T326" i="7"/>
  <c r="N326" i="7"/>
  <c r="O326" i="7" s="1"/>
  <c r="M326" i="7"/>
  <c r="K326" i="7"/>
  <c r="I326" i="7"/>
  <c r="G326" i="7"/>
  <c r="U325" i="7"/>
  <c r="T325" i="7"/>
  <c r="N325" i="7"/>
  <c r="O325" i="7" s="1"/>
  <c r="M325" i="7"/>
  <c r="K325" i="7"/>
  <c r="I325" i="7"/>
  <c r="G325" i="7"/>
  <c r="U324" i="7"/>
  <c r="T324" i="7"/>
  <c r="N324" i="7"/>
  <c r="O324" i="7" s="1"/>
  <c r="M324" i="7"/>
  <c r="K324" i="7"/>
  <c r="I324" i="7"/>
  <c r="G324" i="7"/>
  <c r="T323" i="7"/>
  <c r="S323" i="7"/>
  <c r="R323" i="7"/>
  <c r="Q323" i="7"/>
  <c r="P323" i="7"/>
  <c r="U323" i="7" s="1"/>
  <c r="L323" i="7"/>
  <c r="J323" i="7"/>
  <c r="K323" i="7" s="1"/>
  <c r="H323" i="7"/>
  <c r="F323" i="7"/>
  <c r="N323" i="7" s="1"/>
  <c r="E323" i="7"/>
  <c r="D323" i="7"/>
  <c r="U322" i="7"/>
  <c r="T322" i="7"/>
  <c r="O322" i="7"/>
  <c r="N322" i="7"/>
  <c r="M322" i="7"/>
  <c r="K322" i="7"/>
  <c r="I322" i="7"/>
  <c r="G322" i="7"/>
  <c r="U321" i="7"/>
  <c r="T321" i="7"/>
  <c r="O321" i="7"/>
  <c r="N321" i="7"/>
  <c r="M321" i="7"/>
  <c r="K321" i="7"/>
  <c r="I321" i="7"/>
  <c r="G321" i="7"/>
  <c r="U320" i="7"/>
  <c r="T320" i="7"/>
  <c r="O320" i="7"/>
  <c r="N320" i="7"/>
  <c r="M320" i="7"/>
  <c r="K320" i="7"/>
  <c r="I320" i="7"/>
  <c r="G320" i="7"/>
  <c r="U319" i="7"/>
  <c r="T319" i="7"/>
  <c r="O319" i="7"/>
  <c r="N319" i="7"/>
  <c r="M319" i="7"/>
  <c r="K319" i="7"/>
  <c r="I319" i="7"/>
  <c r="G319" i="7"/>
  <c r="U318" i="7"/>
  <c r="T318" i="7"/>
  <c r="O318" i="7"/>
  <c r="N318" i="7"/>
  <c r="M318" i="7"/>
  <c r="K318" i="7"/>
  <c r="I318" i="7"/>
  <c r="G318" i="7"/>
  <c r="S317" i="7"/>
  <c r="R317" i="7"/>
  <c r="Q317" i="7"/>
  <c r="P317" i="7"/>
  <c r="L317" i="7"/>
  <c r="K317" i="7"/>
  <c r="J317" i="7"/>
  <c r="H317" i="7"/>
  <c r="F317" i="7"/>
  <c r="N317" i="7" s="1"/>
  <c r="E317" i="7"/>
  <c r="M317" i="7" s="1"/>
  <c r="D317" i="7"/>
  <c r="I317" i="7" s="1"/>
  <c r="U316" i="7"/>
  <c r="T316" i="7"/>
  <c r="O316" i="7"/>
  <c r="N316" i="7"/>
  <c r="M316" i="7"/>
  <c r="K316" i="7"/>
  <c r="I316" i="7"/>
  <c r="G316" i="7"/>
  <c r="U315" i="7"/>
  <c r="T315" i="7"/>
  <c r="N315" i="7"/>
  <c r="O315" i="7" s="1"/>
  <c r="M315" i="7"/>
  <c r="K315" i="7"/>
  <c r="I315" i="7"/>
  <c r="G315" i="7"/>
  <c r="U314" i="7"/>
  <c r="T314" i="7"/>
  <c r="N314" i="7"/>
  <c r="O314" i="7" s="1"/>
  <c r="M314" i="7"/>
  <c r="K314" i="7"/>
  <c r="I314" i="7"/>
  <c r="G314" i="7"/>
  <c r="U313" i="7"/>
  <c r="T313" i="7"/>
  <c r="N313" i="7"/>
  <c r="O313" i="7" s="1"/>
  <c r="M313" i="7"/>
  <c r="K313" i="7"/>
  <c r="I313" i="7"/>
  <c r="G313" i="7"/>
  <c r="U312" i="7"/>
  <c r="T312" i="7"/>
  <c r="N312" i="7"/>
  <c r="O312" i="7" s="1"/>
  <c r="M312" i="7"/>
  <c r="K312" i="7"/>
  <c r="I312" i="7"/>
  <c r="G312" i="7"/>
  <c r="U311" i="7"/>
  <c r="T311" i="7"/>
  <c r="N311" i="7"/>
  <c r="O311" i="7" s="1"/>
  <c r="M311" i="7"/>
  <c r="K311" i="7"/>
  <c r="I311" i="7"/>
  <c r="G311" i="7"/>
  <c r="S310" i="7"/>
  <c r="R310" i="7"/>
  <c r="Q310" i="7"/>
  <c r="T310" i="7" s="1"/>
  <c r="P310" i="7"/>
  <c r="L310" i="7"/>
  <c r="J310" i="7"/>
  <c r="H310" i="7"/>
  <c r="F310" i="7"/>
  <c r="E310" i="7"/>
  <c r="M310" i="7" s="1"/>
  <c r="D310" i="7"/>
  <c r="U309" i="7"/>
  <c r="T309" i="7"/>
  <c r="O309" i="7"/>
  <c r="N309" i="7"/>
  <c r="M309" i="7"/>
  <c r="K309" i="7"/>
  <c r="I309" i="7"/>
  <c r="G309" i="7"/>
  <c r="U308" i="7"/>
  <c r="T308" i="7"/>
  <c r="N308" i="7"/>
  <c r="O308" i="7" s="1"/>
  <c r="M308" i="7"/>
  <c r="K308" i="7"/>
  <c r="I308" i="7"/>
  <c r="G308" i="7"/>
  <c r="U307" i="7"/>
  <c r="T307" i="7"/>
  <c r="N307" i="7"/>
  <c r="O307" i="7" s="1"/>
  <c r="M307" i="7"/>
  <c r="K307" i="7"/>
  <c r="I307" i="7"/>
  <c r="G307" i="7"/>
  <c r="U306" i="7"/>
  <c r="T306" i="7"/>
  <c r="N306" i="7"/>
  <c r="O306" i="7" s="1"/>
  <c r="M306" i="7"/>
  <c r="K306" i="7"/>
  <c r="I306" i="7"/>
  <c r="G306" i="7"/>
  <c r="U305" i="7"/>
  <c r="T305" i="7"/>
  <c r="N305" i="7"/>
  <c r="O305" i="7" s="1"/>
  <c r="M305" i="7"/>
  <c r="K305" i="7"/>
  <c r="I305" i="7"/>
  <c r="G305" i="7"/>
  <c r="U304" i="7"/>
  <c r="T304" i="7"/>
  <c r="N304" i="7"/>
  <c r="O304" i="7" s="1"/>
  <c r="M304" i="7"/>
  <c r="K304" i="7"/>
  <c r="I304" i="7"/>
  <c r="G304" i="7"/>
  <c r="S303" i="7"/>
  <c r="R303" i="7"/>
  <c r="Q303" i="7"/>
  <c r="T303" i="7" s="1"/>
  <c r="P303" i="7"/>
  <c r="U303" i="7" s="1"/>
  <c r="L303" i="7"/>
  <c r="J303" i="7"/>
  <c r="H303" i="7"/>
  <c r="F303" i="7"/>
  <c r="N303" i="7" s="1"/>
  <c r="O303" i="7" s="1"/>
  <c r="E303" i="7"/>
  <c r="D303" i="7"/>
  <c r="I303" i="7" s="1"/>
  <c r="U302" i="7"/>
  <c r="T302" i="7"/>
  <c r="N302" i="7"/>
  <c r="O302" i="7" s="1"/>
  <c r="M302" i="7"/>
  <c r="K302" i="7"/>
  <c r="I302" i="7"/>
  <c r="G302" i="7"/>
  <c r="S299" i="7"/>
  <c r="R299" i="7"/>
  <c r="Q299" i="7"/>
  <c r="T299" i="7" s="1"/>
  <c r="P299" i="7"/>
  <c r="U299" i="7" s="1"/>
  <c r="L299" i="7"/>
  <c r="J299" i="7"/>
  <c r="H299" i="7"/>
  <c r="F299" i="7"/>
  <c r="N299" i="7" s="1"/>
  <c r="E299" i="7"/>
  <c r="D299" i="7"/>
  <c r="S298" i="7"/>
  <c r="T298" i="7" s="1"/>
  <c r="R298" i="7"/>
  <c r="Q298" i="7"/>
  <c r="P298" i="7"/>
  <c r="U298" i="7" s="1"/>
  <c r="L298" i="7"/>
  <c r="K298" i="7"/>
  <c r="J298" i="7"/>
  <c r="H298" i="7"/>
  <c r="F298" i="7"/>
  <c r="N298" i="7" s="1"/>
  <c r="E298" i="7"/>
  <c r="D298" i="7"/>
  <c r="I298" i="7" s="1"/>
  <c r="U297" i="7"/>
  <c r="T297" i="7"/>
  <c r="N297" i="7"/>
  <c r="O297" i="7" s="1"/>
  <c r="M297" i="7"/>
  <c r="K297" i="7"/>
  <c r="I297" i="7"/>
  <c r="G297" i="7"/>
  <c r="U296" i="7"/>
  <c r="T296" i="7"/>
  <c r="O296" i="7"/>
  <c r="N296" i="7"/>
  <c r="M296" i="7"/>
  <c r="K296" i="7"/>
  <c r="I296" i="7"/>
  <c r="G296" i="7"/>
  <c r="U295" i="7"/>
  <c r="T295" i="7"/>
  <c r="N295" i="7"/>
  <c r="O295" i="7" s="1"/>
  <c r="M295" i="7"/>
  <c r="K295" i="7"/>
  <c r="I295" i="7"/>
  <c r="G295" i="7"/>
  <c r="U294" i="7"/>
  <c r="T294" i="7"/>
  <c r="O294" i="7"/>
  <c r="N294" i="7"/>
  <c r="M294" i="7"/>
  <c r="K294" i="7"/>
  <c r="I294" i="7"/>
  <c r="G294" i="7"/>
  <c r="U293" i="7"/>
  <c r="T293" i="7"/>
  <c r="N293" i="7"/>
  <c r="O293" i="7" s="1"/>
  <c r="M293" i="7"/>
  <c r="K293" i="7"/>
  <c r="I293" i="7"/>
  <c r="G293" i="7"/>
  <c r="T292" i="7"/>
  <c r="S292" i="7"/>
  <c r="R292" i="7"/>
  <c r="Q292" i="7"/>
  <c r="P292" i="7"/>
  <c r="L292" i="7"/>
  <c r="J292" i="7"/>
  <c r="H292" i="7"/>
  <c r="F292" i="7"/>
  <c r="E292" i="7"/>
  <c r="D292" i="7"/>
  <c r="U291" i="7"/>
  <c r="T291" i="7"/>
  <c r="O291" i="7"/>
  <c r="N291" i="7"/>
  <c r="M291" i="7"/>
  <c r="K291" i="7"/>
  <c r="I291" i="7"/>
  <c r="G291" i="7"/>
  <c r="U290" i="7"/>
  <c r="T290" i="7"/>
  <c r="N290" i="7"/>
  <c r="O290" i="7" s="1"/>
  <c r="M290" i="7"/>
  <c r="K290" i="7"/>
  <c r="I290" i="7"/>
  <c r="G290" i="7"/>
  <c r="U289" i="7"/>
  <c r="T289" i="7"/>
  <c r="O289" i="7"/>
  <c r="N289" i="7"/>
  <c r="M289" i="7"/>
  <c r="K289" i="7"/>
  <c r="I289" i="7"/>
  <c r="G289" i="7"/>
  <c r="U288" i="7"/>
  <c r="T288" i="7"/>
  <c r="N288" i="7"/>
  <c r="O288" i="7" s="1"/>
  <c r="M288" i="7"/>
  <c r="K288" i="7"/>
  <c r="I288" i="7"/>
  <c r="G288" i="7"/>
  <c r="U287" i="7"/>
  <c r="T287" i="7"/>
  <c r="O287" i="7"/>
  <c r="N287" i="7"/>
  <c r="M287" i="7"/>
  <c r="K287" i="7"/>
  <c r="I287" i="7"/>
  <c r="G287" i="7"/>
  <c r="U286" i="7"/>
  <c r="T286" i="7"/>
  <c r="N286" i="7"/>
  <c r="O286" i="7" s="1"/>
  <c r="M286" i="7"/>
  <c r="K286" i="7"/>
  <c r="I286" i="7"/>
  <c r="G286" i="7"/>
  <c r="T285" i="7"/>
  <c r="S285" i="7"/>
  <c r="R285" i="7"/>
  <c r="Q285" i="7"/>
  <c r="P285" i="7"/>
  <c r="L285" i="7"/>
  <c r="J285" i="7"/>
  <c r="H285" i="7"/>
  <c r="G285" i="7"/>
  <c r="F285" i="7"/>
  <c r="E285" i="7"/>
  <c r="M285" i="7" s="1"/>
  <c r="D285" i="7"/>
  <c r="U284" i="7"/>
  <c r="T284" i="7"/>
  <c r="N284" i="7"/>
  <c r="O284" i="7" s="1"/>
  <c r="M284" i="7"/>
  <c r="K284" i="7"/>
  <c r="I284" i="7"/>
  <c r="G284" i="7"/>
  <c r="U283" i="7"/>
  <c r="T283" i="7"/>
  <c r="O283" i="7"/>
  <c r="N283" i="7"/>
  <c r="M283" i="7"/>
  <c r="K283" i="7"/>
  <c r="I283" i="7"/>
  <c r="G283" i="7"/>
  <c r="U282" i="7"/>
  <c r="T282" i="7"/>
  <c r="O282" i="7"/>
  <c r="N282" i="7"/>
  <c r="M282" i="7"/>
  <c r="K282" i="7"/>
  <c r="I282" i="7"/>
  <c r="G282" i="7"/>
  <c r="U281" i="7"/>
  <c r="T281" i="7"/>
  <c r="O281" i="7"/>
  <c r="N281" i="7"/>
  <c r="M281" i="7"/>
  <c r="K281" i="7"/>
  <c r="I281" i="7"/>
  <c r="G281" i="7"/>
  <c r="U280" i="7"/>
  <c r="T280" i="7"/>
  <c r="O280" i="7"/>
  <c r="N280" i="7"/>
  <c r="M280" i="7"/>
  <c r="K280" i="7"/>
  <c r="I280" i="7"/>
  <c r="G280" i="7"/>
  <c r="U279" i="7"/>
  <c r="T279" i="7"/>
  <c r="N279" i="7"/>
  <c r="O279" i="7" s="1"/>
  <c r="M279" i="7"/>
  <c r="K279" i="7"/>
  <c r="I279" i="7"/>
  <c r="G279" i="7"/>
  <c r="U278" i="7"/>
  <c r="T278" i="7"/>
  <c r="N278" i="7"/>
  <c r="O278" i="7" s="1"/>
  <c r="M278" i="7"/>
  <c r="K278" i="7"/>
  <c r="I278" i="7"/>
  <c r="G278" i="7"/>
  <c r="U277" i="7"/>
  <c r="T277" i="7"/>
  <c r="N277" i="7"/>
  <c r="O277" i="7" s="1"/>
  <c r="M277" i="7"/>
  <c r="K277" i="7"/>
  <c r="I277" i="7"/>
  <c r="G277" i="7"/>
  <c r="U276" i="7"/>
  <c r="T276" i="7"/>
  <c r="O276" i="7"/>
  <c r="N276" i="7"/>
  <c r="M276" i="7"/>
  <c r="K276" i="7"/>
  <c r="I276" i="7"/>
  <c r="G276" i="7"/>
  <c r="T275" i="7"/>
  <c r="S275" i="7"/>
  <c r="R275" i="7"/>
  <c r="Q275" i="7"/>
  <c r="P275" i="7"/>
  <c r="L275" i="7"/>
  <c r="J275" i="7"/>
  <c r="H275" i="7"/>
  <c r="F275" i="7"/>
  <c r="E275" i="7"/>
  <c r="D275" i="7"/>
  <c r="U274" i="7"/>
  <c r="T274" i="7"/>
  <c r="O274" i="7"/>
  <c r="N274" i="7"/>
  <c r="M274" i="7"/>
  <c r="K274" i="7"/>
  <c r="I274" i="7"/>
  <c r="G274" i="7"/>
  <c r="U273" i="7"/>
  <c r="T273" i="7"/>
  <c r="O273" i="7"/>
  <c r="N273" i="7"/>
  <c r="M273" i="7"/>
  <c r="K273" i="7"/>
  <c r="I273" i="7"/>
  <c r="G273" i="7"/>
  <c r="U272" i="7"/>
  <c r="T272" i="7"/>
  <c r="O272" i="7"/>
  <c r="N272" i="7"/>
  <c r="M272" i="7"/>
  <c r="K272" i="7"/>
  <c r="I272" i="7"/>
  <c r="G272" i="7"/>
  <c r="U271" i="7"/>
  <c r="T271" i="7"/>
  <c r="O271" i="7"/>
  <c r="N271" i="7"/>
  <c r="M271" i="7"/>
  <c r="K271" i="7"/>
  <c r="I271" i="7"/>
  <c r="G271" i="7"/>
  <c r="U270" i="7"/>
  <c r="T270" i="7"/>
  <c r="O270" i="7"/>
  <c r="N270" i="7"/>
  <c r="M270" i="7"/>
  <c r="K270" i="7"/>
  <c r="I270" i="7"/>
  <c r="G270" i="7"/>
  <c r="U269" i="7"/>
  <c r="T269" i="7"/>
  <c r="O269" i="7"/>
  <c r="N269" i="7"/>
  <c r="M269" i="7"/>
  <c r="K269" i="7"/>
  <c r="I269" i="7"/>
  <c r="G269" i="7"/>
  <c r="U268" i="7"/>
  <c r="T268" i="7"/>
  <c r="O268" i="7"/>
  <c r="N268" i="7"/>
  <c r="M268" i="7"/>
  <c r="K268" i="7"/>
  <c r="I268" i="7"/>
  <c r="G268" i="7"/>
  <c r="S267" i="7"/>
  <c r="R267" i="7"/>
  <c r="Q267" i="7"/>
  <c r="P267" i="7"/>
  <c r="L267" i="7"/>
  <c r="J267" i="7"/>
  <c r="H267" i="7"/>
  <c r="F267" i="7"/>
  <c r="E267" i="7"/>
  <c r="K267" i="7" s="1"/>
  <c r="D267" i="7"/>
  <c r="U266" i="7"/>
  <c r="T266" i="7"/>
  <c r="N266" i="7"/>
  <c r="O266" i="7" s="1"/>
  <c r="M266" i="7"/>
  <c r="K266" i="7"/>
  <c r="I266" i="7"/>
  <c r="G266" i="7"/>
  <c r="U265" i="7"/>
  <c r="T265" i="7"/>
  <c r="N265" i="7"/>
  <c r="O265" i="7" s="1"/>
  <c r="M265" i="7"/>
  <c r="K265" i="7"/>
  <c r="I265" i="7"/>
  <c r="G265" i="7"/>
  <c r="U264" i="7"/>
  <c r="T264" i="7"/>
  <c r="O264" i="7"/>
  <c r="N264" i="7"/>
  <c r="M264" i="7"/>
  <c r="K264" i="7"/>
  <c r="I264" i="7"/>
  <c r="G264" i="7"/>
  <c r="U263" i="7"/>
  <c r="T263" i="7"/>
  <c r="N263" i="7"/>
  <c r="O263" i="7" s="1"/>
  <c r="M263" i="7"/>
  <c r="K263" i="7"/>
  <c r="I263" i="7"/>
  <c r="G263" i="7"/>
  <c r="S260" i="7"/>
  <c r="R260" i="7"/>
  <c r="Q260" i="7"/>
  <c r="T260" i="7" s="1"/>
  <c r="P260" i="7"/>
  <c r="L260" i="7"/>
  <c r="J260" i="7"/>
  <c r="H260" i="7"/>
  <c r="F260" i="7"/>
  <c r="E260" i="7"/>
  <c r="M260" i="7" s="1"/>
  <c r="D260" i="7"/>
  <c r="S259" i="7"/>
  <c r="T259" i="7" s="1"/>
  <c r="R259" i="7"/>
  <c r="Q259" i="7"/>
  <c r="P259" i="7"/>
  <c r="U259" i="7" s="1"/>
  <c r="L259" i="7"/>
  <c r="J259" i="7"/>
  <c r="H259" i="7"/>
  <c r="F259" i="7"/>
  <c r="N259" i="7" s="1"/>
  <c r="O259" i="7" s="1"/>
  <c r="E259" i="7"/>
  <c r="M259" i="7" s="1"/>
  <c r="D259" i="7"/>
  <c r="U258" i="7"/>
  <c r="T258" i="7"/>
  <c r="O258" i="7"/>
  <c r="N258" i="7"/>
  <c r="M258" i="7"/>
  <c r="K258" i="7"/>
  <c r="I258" i="7"/>
  <c r="G258" i="7"/>
  <c r="U257" i="7"/>
  <c r="T257" i="7"/>
  <c r="O257" i="7"/>
  <c r="N257" i="7"/>
  <c r="M257" i="7"/>
  <c r="K257" i="7"/>
  <c r="I257" i="7"/>
  <c r="G257" i="7"/>
  <c r="U256" i="7"/>
  <c r="T256" i="7"/>
  <c r="N256" i="7"/>
  <c r="O256" i="7" s="1"/>
  <c r="M256" i="7"/>
  <c r="K256" i="7"/>
  <c r="I256" i="7"/>
  <c r="G256" i="7"/>
  <c r="U255" i="7"/>
  <c r="T255" i="7"/>
  <c r="N255" i="7"/>
  <c r="O255" i="7" s="1"/>
  <c r="M255" i="7"/>
  <c r="K255" i="7"/>
  <c r="I255" i="7"/>
  <c r="G255" i="7"/>
  <c r="T254" i="7"/>
  <c r="S254" i="7"/>
  <c r="R254" i="7"/>
  <c r="Q254" i="7"/>
  <c r="P254" i="7"/>
  <c r="L254" i="7"/>
  <c r="J254" i="7"/>
  <c r="H254" i="7"/>
  <c r="F254" i="7"/>
  <c r="E254" i="7"/>
  <c r="D254" i="7"/>
  <c r="U253" i="7"/>
  <c r="T253" i="7"/>
  <c r="O253" i="7"/>
  <c r="N253" i="7"/>
  <c r="M253" i="7"/>
  <c r="K253" i="7"/>
  <c r="I253" i="7"/>
  <c r="G253" i="7"/>
  <c r="U252" i="7"/>
  <c r="T252" i="7"/>
  <c r="O252" i="7"/>
  <c r="N252" i="7"/>
  <c r="M252" i="7"/>
  <c r="K252" i="7"/>
  <c r="I252" i="7"/>
  <c r="G252" i="7"/>
  <c r="U251" i="7"/>
  <c r="T251" i="7"/>
  <c r="O251" i="7"/>
  <c r="N251" i="7"/>
  <c r="M251" i="7"/>
  <c r="K251" i="7"/>
  <c r="I251" i="7"/>
  <c r="G251" i="7"/>
  <c r="U250" i="7"/>
  <c r="T250" i="7"/>
  <c r="O250" i="7"/>
  <c r="N250" i="7"/>
  <c r="M250" i="7"/>
  <c r="K250" i="7"/>
  <c r="I250" i="7"/>
  <c r="G250" i="7"/>
  <c r="U249" i="7"/>
  <c r="T249" i="7"/>
  <c r="O249" i="7"/>
  <c r="N249" i="7"/>
  <c r="M249" i="7"/>
  <c r="K249" i="7"/>
  <c r="I249" i="7"/>
  <c r="G249" i="7"/>
  <c r="U248" i="7"/>
  <c r="T248" i="7"/>
  <c r="O248" i="7"/>
  <c r="N248" i="7"/>
  <c r="M248" i="7"/>
  <c r="K248" i="7"/>
  <c r="I248" i="7"/>
  <c r="G248" i="7"/>
  <c r="S247" i="7"/>
  <c r="R247" i="7"/>
  <c r="Q247" i="7"/>
  <c r="P247" i="7"/>
  <c r="L247" i="7"/>
  <c r="J247" i="7"/>
  <c r="H247" i="7"/>
  <c r="F247" i="7"/>
  <c r="E247" i="7"/>
  <c r="K247" i="7" s="1"/>
  <c r="D247" i="7"/>
  <c r="U246" i="7"/>
  <c r="T246" i="7"/>
  <c r="O246" i="7"/>
  <c r="N246" i="7"/>
  <c r="M246" i="7"/>
  <c r="K246" i="7"/>
  <c r="I246" i="7"/>
  <c r="G246" i="7"/>
  <c r="U245" i="7"/>
  <c r="T245" i="7"/>
  <c r="N245" i="7"/>
  <c r="O245" i="7" s="1"/>
  <c r="M245" i="7"/>
  <c r="K245" i="7"/>
  <c r="I245" i="7"/>
  <c r="G245" i="7"/>
  <c r="U244" i="7"/>
  <c r="T244" i="7"/>
  <c r="N244" i="7"/>
  <c r="O244" i="7" s="1"/>
  <c r="M244" i="7"/>
  <c r="K244" i="7"/>
  <c r="I244" i="7"/>
  <c r="G244" i="7"/>
  <c r="U243" i="7"/>
  <c r="T243" i="7"/>
  <c r="N243" i="7"/>
  <c r="O243" i="7" s="1"/>
  <c r="M243" i="7"/>
  <c r="K243" i="7"/>
  <c r="I243" i="7"/>
  <c r="G243" i="7"/>
  <c r="U242" i="7"/>
  <c r="T242" i="7"/>
  <c r="N242" i="7"/>
  <c r="O242" i="7" s="1"/>
  <c r="M242" i="7"/>
  <c r="K242" i="7"/>
  <c r="I242" i="7"/>
  <c r="G242" i="7"/>
  <c r="U241" i="7"/>
  <c r="T241" i="7"/>
  <c r="O241" i="7"/>
  <c r="N241" i="7"/>
  <c r="M241" i="7"/>
  <c r="K241" i="7"/>
  <c r="I241" i="7"/>
  <c r="G241" i="7"/>
  <c r="T240" i="7"/>
  <c r="S240" i="7"/>
  <c r="R240" i="7"/>
  <c r="Q240" i="7"/>
  <c r="P240" i="7"/>
  <c r="L240" i="7"/>
  <c r="J240" i="7"/>
  <c r="H240" i="7"/>
  <c r="F240" i="7"/>
  <c r="E240" i="7"/>
  <c r="D240" i="7"/>
  <c r="U239" i="7"/>
  <c r="T239" i="7"/>
  <c r="O239" i="7"/>
  <c r="N239" i="7"/>
  <c r="M239" i="7"/>
  <c r="K239" i="7"/>
  <c r="I239" i="7"/>
  <c r="G239" i="7"/>
  <c r="U238" i="7"/>
  <c r="T238" i="7"/>
  <c r="O238" i="7"/>
  <c r="N238" i="7"/>
  <c r="M238" i="7"/>
  <c r="K238" i="7"/>
  <c r="I238" i="7"/>
  <c r="G238" i="7"/>
  <c r="U237" i="7"/>
  <c r="T237" i="7"/>
  <c r="O237" i="7"/>
  <c r="N237" i="7"/>
  <c r="M237" i="7"/>
  <c r="K237" i="7"/>
  <c r="I237" i="7"/>
  <c r="G237" i="7"/>
  <c r="U236" i="7"/>
  <c r="T236" i="7"/>
  <c r="N236" i="7"/>
  <c r="O236" i="7" s="1"/>
  <c r="M236" i="7"/>
  <c r="K236" i="7"/>
  <c r="I236" i="7"/>
  <c r="G236" i="7"/>
  <c r="U235" i="7"/>
  <c r="T235" i="7"/>
  <c r="N235" i="7"/>
  <c r="O235" i="7" s="1"/>
  <c r="M235" i="7"/>
  <c r="K235" i="7"/>
  <c r="I235" i="7"/>
  <c r="G235" i="7"/>
  <c r="U234" i="7"/>
  <c r="T234" i="7"/>
  <c r="O234" i="7"/>
  <c r="N234" i="7"/>
  <c r="M234" i="7"/>
  <c r="K234" i="7"/>
  <c r="I234" i="7"/>
  <c r="G234" i="7"/>
  <c r="S231" i="7"/>
  <c r="R231" i="7"/>
  <c r="Q231" i="7"/>
  <c r="T231" i="7" s="1"/>
  <c r="P231" i="7"/>
  <c r="L231" i="7"/>
  <c r="J231" i="7"/>
  <c r="H231" i="7"/>
  <c r="F231" i="7"/>
  <c r="E231" i="7"/>
  <c r="M231" i="7" s="1"/>
  <c r="D231" i="7"/>
  <c r="S230" i="7"/>
  <c r="R230" i="7"/>
  <c r="Q230" i="7"/>
  <c r="T230" i="7" s="1"/>
  <c r="P230" i="7"/>
  <c r="L230" i="7"/>
  <c r="J230" i="7"/>
  <c r="H230" i="7"/>
  <c r="F230" i="7"/>
  <c r="N230" i="7" s="1"/>
  <c r="E230" i="7"/>
  <c r="D230" i="7"/>
  <c r="U229" i="7"/>
  <c r="T229" i="7"/>
  <c r="O229" i="7"/>
  <c r="N229" i="7"/>
  <c r="M229" i="7"/>
  <c r="K229" i="7"/>
  <c r="I229" i="7"/>
  <c r="G229" i="7"/>
  <c r="U228" i="7"/>
  <c r="T228" i="7"/>
  <c r="O228" i="7"/>
  <c r="N228" i="7"/>
  <c r="M228" i="7"/>
  <c r="K228" i="7"/>
  <c r="I228" i="7"/>
  <c r="G228" i="7"/>
  <c r="U227" i="7"/>
  <c r="T227" i="7"/>
  <c r="O227" i="7"/>
  <c r="N227" i="7"/>
  <c r="M227" i="7"/>
  <c r="K227" i="7"/>
  <c r="I227" i="7"/>
  <c r="G227" i="7"/>
  <c r="U226" i="7"/>
  <c r="T226" i="7"/>
  <c r="O226" i="7"/>
  <c r="N226" i="7"/>
  <c r="M226" i="7"/>
  <c r="K226" i="7"/>
  <c r="I226" i="7"/>
  <c r="G226" i="7"/>
  <c r="U225" i="7"/>
  <c r="T225" i="7"/>
  <c r="O225" i="7"/>
  <c r="N225" i="7"/>
  <c r="M225" i="7"/>
  <c r="K225" i="7"/>
  <c r="I225" i="7"/>
  <c r="G225" i="7"/>
  <c r="S224" i="7"/>
  <c r="R224" i="7"/>
  <c r="Q224" i="7"/>
  <c r="P224" i="7"/>
  <c r="U224" i="7" s="1"/>
  <c r="L224" i="7"/>
  <c r="K224" i="7"/>
  <c r="J224" i="7"/>
  <c r="H224" i="7"/>
  <c r="F224" i="7"/>
  <c r="N224" i="7" s="1"/>
  <c r="E224" i="7"/>
  <c r="D224" i="7"/>
  <c r="U223" i="7"/>
  <c r="T223" i="7"/>
  <c r="O223" i="7"/>
  <c r="N223" i="7"/>
  <c r="M223" i="7"/>
  <c r="K223" i="7"/>
  <c r="I223" i="7"/>
  <c r="G223" i="7"/>
  <c r="U222" i="7"/>
  <c r="T222" i="7"/>
  <c r="N222" i="7"/>
  <c r="O222" i="7" s="1"/>
  <c r="M222" i="7"/>
  <c r="K222" i="7"/>
  <c r="I222" i="7"/>
  <c r="G222" i="7"/>
  <c r="U221" i="7"/>
  <c r="T221" i="7"/>
  <c r="O221" i="7"/>
  <c r="N221" i="7"/>
  <c r="M221" i="7"/>
  <c r="K221" i="7"/>
  <c r="I221" i="7"/>
  <c r="G221" i="7"/>
  <c r="U220" i="7"/>
  <c r="T220" i="7"/>
  <c r="O220" i="7"/>
  <c r="N220" i="7"/>
  <c r="M220" i="7"/>
  <c r="K220" i="7"/>
  <c r="I220" i="7"/>
  <c r="G220" i="7"/>
  <c r="U219" i="7"/>
  <c r="T219" i="7"/>
  <c r="N219" i="7"/>
  <c r="O219" i="7" s="1"/>
  <c r="M219" i="7"/>
  <c r="K219" i="7"/>
  <c r="I219" i="7"/>
  <c r="G219" i="7"/>
  <c r="U218" i="7"/>
  <c r="T218" i="7"/>
  <c r="N218" i="7"/>
  <c r="O218" i="7" s="1"/>
  <c r="M218" i="7"/>
  <c r="K218" i="7"/>
  <c r="I218" i="7"/>
  <c r="G218" i="7"/>
  <c r="U217" i="7"/>
  <c r="T217" i="7"/>
  <c r="O217" i="7"/>
  <c r="N217" i="7"/>
  <c r="M217" i="7"/>
  <c r="K217" i="7"/>
  <c r="I217" i="7"/>
  <c r="G217" i="7"/>
  <c r="S216" i="7"/>
  <c r="T216" i="7" s="1"/>
  <c r="R216" i="7"/>
  <c r="Q216" i="7"/>
  <c r="P216" i="7"/>
  <c r="L216" i="7"/>
  <c r="J216" i="7"/>
  <c r="H216" i="7"/>
  <c r="F216" i="7"/>
  <c r="E216" i="7"/>
  <c r="M216" i="7" s="1"/>
  <c r="D216" i="7"/>
  <c r="U215" i="7"/>
  <c r="T215" i="7"/>
  <c r="O215" i="7"/>
  <c r="N215" i="7"/>
  <c r="M215" i="7"/>
  <c r="K215" i="7"/>
  <c r="I215" i="7"/>
  <c r="G215" i="7"/>
  <c r="U214" i="7"/>
  <c r="T214" i="7"/>
  <c r="N214" i="7"/>
  <c r="O214" i="7" s="1"/>
  <c r="M214" i="7"/>
  <c r="K214" i="7"/>
  <c r="I214" i="7"/>
  <c r="G214" i="7"/>
  <c r="U213" i="7"/>
  <c r="T213" i="7"/>
  <c r="O213" i="7"/>
  <c r="N213" i="7"/>
  <c r="M213" i="7"/>
  <c r="K213" i="7"/>
  <c r="I213" i="7"/>
  <c r="G213" i="7"/>
  <c r="U212" i="7"/>
  <c r="T212" i="7"/>
  <c r="N212" i="7"/>
  <c r="O212" i="7" s="1"/>
  <c r="M212" i="7"/>
  <c r="K212" i="7"/>
  <c r="I212" i="7"/>
  <c r="G212" i="7"/>
  <c r="U211" i="7"/>
  <c r="T211" i="7"/>
  <c r="O211" i="7"/>
  <c r="N211" i="7"/>
  <c r="M211" i="7"/>
  <c r="K211" i="7"/>
  <c r="I211" i="7"/>
  <c r="G211" i="7"/>
  <c r="U210" i="7"/>
  <c r="T210" i="7"/>
  <c r="O210" i="7"/>
  <c r="N210" i="7"/>
  <c r="M210" i="7"/>
  <c r="K210" i="7"/>
  <c r="I210" i="7"/>
  <c r="G210" i="7"/>
  <c r="U209" i="7"/>
  <c r="T209" i="7"/>
  <c r="N209" i="7"/>
  <c r="O209" i="7" s="1"/>
  <c r="M209" i="7"/>
  <c r="K209" i="7"/>
  <c r="I209" i="7"/>
  <c r="G209" i="7"/>
  <c r="U208" i="7"/>
  <c r="T208" i="7"/>
  <c r="O208" i="7"/>
  <c r="N208" i="7"/>
  <c r="M208" i="7"/>
  <c r="K208" i="7"/>
  <c r="I208" i="7"/>
  <c r="G208" i="7"/>
  <c r="T205" i="7"/>
  <c r="S205" i="7"/>
  <c r="R205" i="7"/>
  <c r="Q205" i="7"/>
  <c r="P205" i="7"/>
  <c r="L205" i="7"/>
  <c r="J205" i="7"/>
  <c r="H205" i="7"/>
  <c r="F205" i="7"/>
  <c r="E205" i="7"/>
  <c r="M205" i="7" s="1"/>
  <c r="D205" i="7"/>
  <c r="S204" i="7"/>
  <c r="R204" i="7"/>
  <c r="Q204" i="7"/>
  <c r="T204" i="7" s="1"/>
  <c r="P204" i="7"/>
  <c r="L204" i="7"/>
  <c r="J204" i="7"/>
  <c r="K204" i="7" s="1"/>
  <c r="H204" i="7"/>
  <c r="F204" i="7"/>
  <c r="N204" i="7" s="1"/>
  <c r="E204" i="7"/>
  <c r="D204" i="7"/>
  <c r="U203" i="7"/>
  <c r="T203" i="7"/>
  <c r="O203" i="7"/>
  <c r="N203" i="7"/>
  <c r="M203" i="7"/>
  <c r="K203" i="7"/>
  <c r="I203" i="7"/>
  <c r="G203" i="7"/>
  <c r="U202" i="7"/>
  <c r="T202" i="7"/>
  <c r="O202" i="7"/>
  <c r="N202" i="7"/>
  <c r="M202" i="7"/>
  <c r="K202" i="7"/>
  <c r="I202" i="7"/>
  <c r="G202" i="7"/>
  <c r="U201" i="7"/>
  <c r="T201" i="7"/>
  <c r="O201" i="7"/>
  <c r="N201" i="7"/>
  <c r="M201" i="7"/>
  <c r="K201" i="7"/>
  <c r="I201" i="7"/>
  <c r="G201" i="7"/>
  <c r="U200" i="7"/>
  <c r="T200" i="7"/>
  <c r="O200" i="7"/>
  <c r="N200" i="7"/>
  <c r="M200" i="7"/>
  <c r="K200" i="7"/>
  <c r="I200" i="7"/>
  <c r="G200" i="7"/>
  <c r="U199" i="7"/>
  <c r="T199" i="7"/>
  <c r="O199" i="7"/>
  <c r="N199" i="7"/>
  <c r="M199" i="7"/>
  <c r="K199" i="7"/>
  <c r="I199" i="7"/>
  <c r="G199" i="7"/>
  <c r="S198" i="7"/>
  <c r="R198" i="7"/>
  <c r="Q198" i="7"/>
  <c r="P198" i="7"/>
  <c r="L198" i="7"/>
  <c r="J198" i="7"/>
  <c r="H198" i="7"/>
  <c r="F198" i="7"/>
  <c r="E198" i="7"/>
  <c r="K198" i="7" s="1"/>
  <c r="D198" i="7"/>
  <c r="U197" i="7"/>
  <c r="T197" i="7"/>
  <c r="O197" i="7"/>
  <c r="N197" i="7"/>
  <c r="M197" i="7"/>
  <c r="K197" i="7"/>
  <c r="I197" i="7"/>
  <c r="G197" i="7"/>
  <c r="U196" i="7"/>
  <c r="T196" i="7"/>
  <c r="O196" i="7"/>
  <c r="N196" i="7"/>
  <c r="M196" i="7"/>
  <c r="K196" i="7"/>
  <c r="I196" i="7"/>
  <c r="G196" i="7"/>
  <c r="U195" i="7"/>
  <c r="T195" i="7"/>
  <c r="N195" i="7"/>
  <c r="O195" i="7" s="1"/>
  <c r="M195" i="7"/>
  <c r="K195" i="7"/>
  <c r="I195" i="7"/>
  <c r="G195" i="7"/>
  <c r="U194" i="7"/>
  <c r="T194" i="7"/>
  <c r="O194" i="7"/>
  <c r="N194" i="7"/>
  <c r="M194" i="7"/>
  <c r="K194" i="7"/>
  <c r="I194" i="7"/>
  <c r="G194" i="7"/>
  <c r="U193" i="7"/>
  <c r="T193" i="7"/>
  <c r="N193" i="7"/>
  <c r="O193" i="7" s="1"/>
  <c r="M193" i="7"/>
  <c r="K193" i="7"/>
  <c r="I193" i="7"/>
  <c r="G193" i="7"/>
  <c r="U192" i="7"/>
  <c r="T192" i="7"/>
  <c r="O192" i="7"/>
  <c r="N192" i="7"/>
  <c r="M192" i="7"/>
  <c r="K192" i="7"/>
  <c r="I192" i="7"/>
  <c r="G192" i="7"/>
  <c r="S191" i="7"/>
  <c r="T191" i="7" s="1"/>
  <c r="R191" i="7"/>
  <c r="Q191" i="7"/>
  <c r="P191" i="7"/>
  <c r="L191" i="7"/>
  <c r="J191" i="7"/>
  <c r="H191" i="7"/>
  <c r="F191" i="7"/>
  <c r="E191" i="7"/>
  <c r="K191" i="7" s="1"/>
  <c r="D191" i="7"/>
  <c r="U190" i="7"/>
  <c r="T190" i="7"/>
  <c r="O190" i="7"/>
  <c r="N190" i="7"/>
  <c r="M190" i="7"/>
  <c r="K190" i="7"/>
  <c r="I190" i="7"/>
  <c r="G190" i="7"/>
  <c r="U189" i="7"/>
  <c r="T189" i="7"/>
  <c r="O189" i="7"/>
  <c r="N189" i="7"/>
  <c r="M189" i="7"/>
  <c r="K189" i="7"/>
  <c r="I189" i="7"/>
  <c r="G189" i="7"/>
  <c r="U188" i="7"/>
  <c r="T188" i="7"/>
  <c r="N188" i="7"/>
  <c r="O188" i="7" s="1"/>
  <c r="M188" i="7"/>
  <c r="K188" i="7"/>
  <c r="I188" i="7"/>
  <c r="G188" i="7"/>
  <c r="U187" i="7"/>
  <c r="T187" i="7"/>
  <c r="O187" i="7"/>
  <c r="N187" i="7"/>
  <c r="M187" i="7"/>
  <c r="K187" i="7"/>
  <c r="I187" i="7"/>
  <c r="G187" i="7"/>
  <c r="U186" i="7"/>
  <c r="T186" i="7"/>
  <c r="O186" i="7"/>
  <c r="N186" i="7"/>
  <c r="M186" i="7"/>
  <c r="K186" i="7"/>
  <c r="I186" i="7"/>
  <c r="G186" i="7"/>
  <c r="S185" i="7"/>
  <c r="T185" i="7" s="1"/>
  <c r="R185" i="7"/>
  <c r="Q185" i="7"/>
  <c r="P185" i="7"/>
  <c r="U185" i="7" s="1"/>
  <c r="L185" i="7"/>
  <c r="J185" i="7"/>
  <c r="H185" i="7"/>
  <c r="F185" i="7"/>
  <c r="N185" i="7" s="1"/>
  <c r="O185" i="7" s="1"/>
  <c r="E185" i="7"/>
  <c r="M185" i="7" s="1"/>
  <c r="D185" i="7"/>
  <c r="U184" i="7"/>
  <c r="T184" i="7"/>
  <c r="O184" i="7"/>
  <c r="N184" i="7"/>
  <c r="M184" i="7"/>
  <c r="K184" i="7"/>
  <c r="I184" i="7"/>
  <c r="G184" i="7"/>
  <c r="U183" i="7"/>
  <c r="T183" i="7"/>
  <c r="O183" i="7"/>
  <c r="N183" i="7"/>
  <c r="M183" i="7"/>
  <c r="K183" i="7"/>
  <c r="I183" i="7"/>
  <c r="G183" i="7"/>
  <c r="U182" i="7"/>
  <c r="T182" i="7"/>
  <c r="O182" i="7"/>
  <c r="N182" i="7"/>
  <c r="M182" i="7"/>
  <c r="K182" i="7"/>
  <c r="I182" i="7"/>
  <c r="G182" i="7"/>
  <c r="U181" i="7"/>
  <c r="T181" i="7"/>
  <c r="N181" i="7"/>
  <c r="O181" i="7" s="1"/>
  <c r="M181" i="7"/>
  <c r="K181" i="7"/>
  <c r="I181" i="7"/>
  <c r="G181" i="7"/>
  <c r="U180" i="7"/>
  <c r="T180" i="7"/>
  <c r="N180" i="7"/>
  <c r="O180" i="7" s="1"/>
  <c r="M180" i="7"/>
  <c r="K180" i="7"/>
  <c r="I180" i="7"/>
  <c r="G180" i="7"/>
  <c r="S179" i="7"/>
  <c r="R179" i="7"/>
  <c r="Q179" i="7"/>
  <c r="T179" i="7" s="1"/>
  <c r="P179" i="7"/>
  <c r="L179" i="7"/>
  <c r="J179" i="7"/>
  <c r="H179" i="7"/>
  <c r="F179" i="7"/>
  <c r="N179" i="7" s="1"/>
  <c r="E179" i="7"/>
  <c r="D179" i="7"/>
  <c r="U178" i="7"/>
  <c r="T178" i="7"/>
  <c r="O178" i="7"/>
  <c r="N178" i="7"/>
  <c r="M178" i="7"/>
  <c r="K178" i="7"/>
  <c r="I178" i="7"/>
  <c r="G178" i="7"/>
  <c r="U177" i="7"/>
  <c r="T177" i="7"/>
  <c r="O177" i="7"/>
  <c r="N177" i="7"/>
  <c r="M177" i="7"/>
  <c r="K177" i="7"/>
  <c r="I177" i="7"/>
  <c r="G177" i="7"/>
  <c r="U176" i="7"/>
  <c r="T176" i="7"/>
  <c r="O176" i="7"/>
  <c r="N176" i="7"/>
  <c r="M176" i="7"/>
  <c r="K176" i="7"/>
  <c r="I176" i="7"/>
  <c r="G176" i="7"/>
  <c r="U175" i="7"/>
  <c r="T175" i="7"/>
  <c r="O175" i="7"/>
  <c r="N175" i="7"/>
  <c r="M175" i="7"/>
  <c r="K175" i="7"/>
  <c r="I175" i="7"/>
  <c r="G175" i="7"/>
  <c r="U174" i="7"/>
  <c r="T174" i="7"/>
  <c r="O174" i="7"/>
  <c r="N174" i="7"/>
  <c r="M174" i="7"/>
  <c r="K174" i="7"/>
  <c r="I174" i="7"/>
  <c r="G174" i="7"/>
  <c r="U173" i="7"/>
  <c r="T173" i="7"/>
  <c r="O173" i="7"/>
  <c r="N173" i="7"/>
  <c r="M173" i="7"/>
  <c r="K173" i="7"/>
  <c r="I173" i="7"/>
  <c r="G173" i="7"/>
  <c r="S170" i="7"/>
  <c r="R170" i="7"/>
  <c r="Q170" i="7"/>
  <c r="P170" i="7"/>
  <c r="L170" i="7"/>
  <c r="K170" i="7"/>
  <c r="J170" i="7"/>
  <c r="H170" i="7"/>
  <c r="F170" i="7"/>
  <c r="N170" i="7" s="1"/>
  <c r="E170" i="7"/>
  <c r="D170" i="7"/>
  <c r="S169" i="7"/>
  <c r="R169" i="7"/>
  <c r="Q169" i="7"/>
  <c r="P169" i="7"/>
  <c r="L169" i="7"/>
  <c r="J169" i="7"/>
  <c r="H169" i="7"/>
  <c r="F169" i="7"/>
  <c r="E169" i="7"/>
  <c r="K169" i="7" s="1"/>
  <c r="D169" i="7"/>
  <c r="U168" i="7"/>
  <c r="T168" i="7"/>
  <c r="O168" i="7"/>
  <c r="N168" i="7"/>
  <c r="M168" i="7"/>
  <c r="K168" i="7"/>
  <c r="I168" i="7"/>
  <c r="G168" i="7"/>
  <c r="U167" i="7"/>
  <c r="T167" i="7"/>
  <c r="N167" i="7"/>
  <c r="O167" i="7" s="1"/>
  <c r="M167" i="7"/>
  <c r="K167" i="7"/>
  <c r="I167" i="7"/>
  <c r="G167" i="7"/>
  <c r="U166" i="7"/>
  <c r="T166" i="7"/>
  <c r="O166" i="7"/>
  <c r="N166" i="7"/>
  <c r="M166" i="7"/>
  <c r="K166" i="7"/>
  <c r="I166" i="7"/>
  <c r="G166" i="7"/>
  <c r="U165" i="7"/>
  <c r="T165" i="7"/>
  <c r="N165" i="7"/>
  <c r="O165" i="7" s="1"/>
  <c r="M165" i="7"/>
  <c r="K165" i="7"/>
  <c r="I165" i="7"/>
  <c r="G165" i="7"/>
  <c r="U164" i="7"/>
  <c r="T164" i="7"/>
  <c r="O164" i="7"/>
  <c r="N164" i="7"/>
  <c r="M164" i="7"/>
  <c r="K164" i="7"/>
  <c r="I164" i="7"/>
  <c r="G164" i="7"/>
  <c r="S163" i="7"/>
  <c r="R163" i="7"/>
  <c r="Q163" i="7"/>
  <c r="T163" i="7" s="1"/>
  <c r="P163" i="7"/>
  <c r="M163" i="7"/>
  <c r="L163" i="7"/>
  <c r="J163" i="7"/>
  <c r="H163" i="7"/>
  <c r="U163" i="7" s="1"/>
  <c r="F163" i="7"/>
  <c r="E163" i="7"/>
  <c r="D163" i="7"/>
  <c r="I163" i="7" s="1"/>
  <c r="U162" i="7"/>
  <c r="T162" i="7"/>
  <c r="O162" i="7"/>
  <c r="N162" i="7"/>
  <c r="M162" i="7"/>
  <c r="K162" i="7"/>
  <c r="I162" i="7"/>
  <c r="G162" i="7"/>
  <c r="U161" i="7"/>
  <c r="T161" i="7"/>
  <c r="N161" i="7"/>
  <c r="O161" i="7" s="1"/>
  <c r="M161" i="7"/>
  <c r="K161" i="7"/>
  <c r="I161" i="7"/>
  <c r="G161" i="7"/>
  <c r="U160" i="7"/>
  <c r="T160" i="7"/>
  <c r="O160" i="7"/>
  <c r="N160" i="7"/>
  <c r="M160" i="7"/>
  <c r="K160" i="7"/>
  <c r="I160" i="7"/>
  <c r="G160" i="7"/>
  <c r="U159" i="7"/>
  <c r="T159" i="7"/>
  <c r="N159" i="7"/>
  <c r="O159" i="7" s="1"/>
  <c r="M159" i="7"/>
  <c r="K159" i="7"/>
  <c r="I159" i="7"/>
  <c r="G159" i="7"/>
  <c r="U158" i="7"/>
  <c r="T158" i="7"/>
  <c r="N158" i="7"/>
  <c r="O158" i="7" s="1"/>
  <c r="M158" i="7"/>
  <c r="K158" i="7"/>
  <c r="I158" i="7"/>
  <c r="G158" i="7"/>
  <c r="S157" i="7"/>
  <c r="R157" i="7"/>
  <c r="Q157" i="7"/>
  <c r="T157" i="7" s="1"/>
  <c r="P157" i="7"/>
  <c r="O157" i="7"/>
  <c r="N157" i="7"/>
  <c r="L157" i="7"/>
  <c r="J157" i="7"/>
  <c r="H157" i="7"/>
  <c r="F157" i="7"/>
  <c r="E157" i="7"/>
  <c r="M157" i="7" s="1"/>
  <c r="D157" i="7"/>
  <c r="U156" i="7"/>
  <c r="T156" i="7"/>
  <c r="O156" i="7"/>
  <c r="N156" i="7"/>
  <c r="M156" i="7"/>
  <c r="K156" i="7"/>
  <c r="I156" i="7"/>
  <c r="G156" i="7"/>
  <c r="U155" i="7"/>
  <c r="T155" i="7"/>
  <c r="N155" i="7"/>
  <c r="O155" i="7" s="1"/>
  <c r="M155" i="7"/>
  <c r="K155" i="7"/>
  <c r="I155" i="7"/>
  <c r="G155" i="7"/>
  <c r="U154" i="7"/>
  <c r="T154" i="7"/>
  <c r="O154" i="7"/>
  <c r="N154" i="7"/>
  <c r="M154" i="7"/>
  <c r="K154" i="7"/>
  <c r="I154" i="7"/>
  <c r="G154" i="7"/>
  <c r="U153" i="7"/>
  <c r="T153" i="7"/>
  <c r="N153" i="7"/>
  <c r="O153" i="7" s="1"/>
  <c r="M153" i="7"/>
  <c r="K153" i="7"/>
  <c r="I153" i="7"/>
  <c r="G153" i="7"/>
  <c r="U152" i="7"/>
  <c r="T152" i="7"/>
  <c r="N152" i="7"/>
  <c r="O152" i="7" s="1"/>
  <c r="M152" i="7"/>
  <c r="K152" i="7"/>
  <c r="I152" i="7"/>
  <c r="G152" i="7"/>
  <c r="U151" i="7"/>
  <c r="T151" i="7"/>
  <c r="O151" i="7"/>
  <c r="N151" i="7"/>
  <c r="M151" i="7"/>
  <c r="K151" i="7"/>
  <c r="I151" i="7"/>
  <c r="G151" i="7"/>
  <c r="S150" i="7"/>
  <c r="R150" i="7"/>
  <c r="Q150" i="7"/>
  <c r="P150" i="7"/>
  <c r="U150" i="7" s="1"/>
  <c r="L150" i="7"/>
  <c r="J150" i="7"/>
  <c r="H150" i="7"/>
  <c r="F150" i="7"/>
  <c r="N150" i="7" s="1"/>
  <c r="E150" i="7"/>
  <c r="D150" i="7"/>
  <c r="U149" i="7"/>
  <c r="T149" i="7"/>
  <c r="O149" i="7"/>
  <c r="N149" i="7"/>
  <c r="M149" i="7"/>
  <c r="K149" i="7"/>
  <c r="I149" i="7"/>
  <c r="G149" i="7"/>
  <c r="U148" i="7"/>
  <c r="T148" i="7"/>
  <c r="O148" i="7"/>
  <c r="N148" i="7"/>
  <c r="M148" i="7"/>
  <c r="K148" i="7"/>
  <c r="I148" i="7"/>
  <c r="G148" i="7"/>
  <c r="U147" i="7"/>
  <c r="T147" i="7"/>
  <c r="O147" i="7"/>
  <c r="N147" i="7"/>
  <c r="M147" i="7"/>
  <c r="K147" i="7"/>
  <c r="I147" i="7"/>
  <c r="G147" i="7"/>
  <c r="U146" i="7"/>
  <c r="T146" i="7"/>
  <c r="N146" i="7"/>
  <c r="O146" i="7" s="1"/>
  <c r="M146" i="7"/>
  <c r="K146" i="7"/>
  <c r="I146" i="7"/>
  <c r="G146" i="7"/>
  <c r="U145" i="7"/>
  <c r="T145" i="7"/>
  <c r="O145" i="7"/>
  <c r="N145" i="7"/>
  <c r="M145" i="7"/>
  <c r="K145" i="7"/>
  <c r="I145" i="7"/>
  <c r="G145" i="7"/>
  <c r="S144" i="7"/>
  <c r="R144" i="7"/>
  <c r="Q144" i="7"/>
  <c r="T144" i="7" s="1"/>
  <c r="P144" i="7"/>
  <c r="L144" i="7"/>
  <c r="J144" i="7"/>
  <c r="H144" i="7"/>
  <c r="N144" i="7" s="1"/>
  <c r="F144" i="7"/>
  <c r="E144" i="7"/>
  <c r="D144" i="7"/>
  <c r="U143" i="7"/>
  <c r="T143" i="7"/>
  <c r="O143" i="7"/>
  <c r="N143" i="7"/>
  <c r="M143" i="7"/>
  <c r="K143" i="7"/>
  <c r="I143" i="7"/>
  <c r="G143" i="7"/>
  <c r="U142" i="7"/>
  <c r="T142" i="7"/>
  <c r="N142" i="7"/>
  <c r="O142" i="7" s="1"/>
  <c r="M142" i="7"/>
  <c r="K142" i="7"/>
  <c r="I142" i="7"/>
  <c r="G142" i="7"/>
  <c r="U141" i="7"/>
  <c r="T141" i="7"/>
  <c r="N141" i="7"/>
  <c r="O141" i="7" s="1"/>
  <c r="M141" i="7"/>
  <c r="K141" i="7"/>
  <c r="I141" i="7"/>
  <c r="G141" i="7"/>
  <c r="U140" i="7"/>
  <c r="T140" i="7"/>
  <c r="N140" i="7"/>
  <c r="O140" i="7" s="1"/>
  <c r="M140" i="7"/>
  <c r="K140" i="7"/>
  <c r="I140" i="7"/>
  <c r="G140" i="7"/>
  <c r="U139" i="7"/>
  <c r="T139" i="7"/>
  <c r="O139" i="7"/>
  <c r="N139" i="7"/>
  <c r="M139" i="7"/>
  <c r="K139" i="7"/>
  <c r="I139" i="7"/>
  <c r="G139" i="7"/>
  <c r="U138" i="7"/>
  <c r="T138" i="7"/>
  <c r="O138" i="7"/>
  <c r="N138" i="7"/>
  <c r="M138" i="7"/>
  <c r="K138" i="7"/>
  <c r="I138" i="7"/>
  <c r="G138" i="7"/>
  <c r="S137" i="7"/>
  <c r="R137" i="7"/>
  <c r="Q137" i="7"/>
  <c r="T137" i="7" s="1"/>
  <c r="P137" i="7"/>
  <c r="L137" i="7"/>
  <c r="J137" i="7"/>
  <c r="H137" i="7"/>
  <c r="F137" i="7"/>
  <c r="E137" i="7"/>
  <c r="M137" i="7" s="1"/>
  <c r="D137" i="7"/>
  <c r="G137" i="7" s="1"/>
  <c r="U136" i="7"/>
  <c r="T136" i="7"/>
  <c r="O136" i="7"/>
  <c r="N136" i="7"/>
  <c r="M136" i="7"/>
  <c r="K136" i="7"/>
  <c r="I136" i="7"/>
  <c r="G136" i="7"/>
  <c r="U135" i="7"/>
  <c r="T135" i="7"/>
  <c r="O135" i="7"/>
  <c r="N135" i="7"/>
  <c r="M135" i="7"/>
  <c r="K135" i="7"/>
  <c r="I135" i="7"/>
  <c r="G135" i="7"/>
  <c r="U134" i="7"/>
  <c r="T134" i="7"/>
  <c r="O134" i="7"/>
  <c r="N134" i="7"/>
  <c r="M134" i="7"/>
  <c r="K134" i="7"/>
  <c r="I134" i="7"/>
  <c r="G134" i="7"/>
  <c r="U133" i="7"/>
  <c r="T133" i="7"/>
  <c r="N133" i="7"/>
  <c r="O133" i="7" s="1"/>
  <c r="M133" i="7"/>
  <c r="K133" i="7"/>
  <c r="I133" i="7"/>
  <c r="G133" i="7"/>
  <c r="S132" i="7"/>
  <c r="R132" i="7"/>
  <c r="Q132" i="7"/>
  <c r="T132" i="7" s="1"/>
  <c r="P132" i="7"/>
  <c r="L132" i="7"/>
  <c r="J132" i="7"/>
  <c r="H132" i="7"/>
  <c r="F132" i="7"/>
  <c r="E132" i="7"/>
  <c r="D132" i="7"/>
  <c r="I132" i="7" s="1"/>
  <c r="U131" i="7"/>
  <c r="T131" i="7"/>
  <c r="O131" i="7"/>
  <c r="N131" i="7"/>
  <c r="M131" i="7"/>
  <c r="K131" i="7"/>
  <c r="I131" i="7"/>
  <c r="G131" i="7"/>
  <c r="U130" i="7"/>
  <c r="T130" i="7"/>
  <c r="N130" i="7"/>
  <c r="O130" i="7" s="1"/>
  <c r="M130" i="7"/>
  <c r="K130" i="7"/>
  <c r="I130" i="7"/>
  <c r="G130" i="7"/>
  <c r="U129" i="7"/>
  <c r="T129" i="7"/>
  <c r="N129" i="7"/>
  <c r="O129" i="7" s="1"/>
  <c r="M129" i="7"/>
  <c r="K129" i="7"/>
  <c r="I129" i="7"/>
  <c r="G129" i="7"/>
  <c r="U128" i="7"/>
  <c r="T128" i="7"/>
  <c r="O128" i="7"/>
  <c r="N128" i="7"/>
  <c r="M128" i="7"/>
  <c r="K128" i="7"/>
  <c r="I128" i="7"/>
  <c r="G128" i="7"/>
  <c r="U127" i="7"/>
  <c r="T127" i="7"/>
  <c r="N127" i="7"/>
  <c r="O127" i="7" s="1"/>
  <c r="M127" i="7"/>
  <c r="K127" i="7"/>
  <c r="I127" i="7"/>
  <c r="G127" i="7"/>
  <c r="S126" i="7"/>
  <c r="R126" i="7"/>
  <c r="Q126" i="7"/>
  <c r="P126" i="7"/>
  <c r="U126" i="7" s="1"/>
  <c r="L126" i="7"/>
  <c r="K126" i="7"/>
  <c r="J126" i="7"/>
  <c r="H126" i="7"/>
  <c r="F126" i="7"/>
  <c r="N126" i="7" s="1"/>
  <c r="E126" i="7"/>
  <c r="D126" i="7"/>
  <c r="U125" i="7"/>
  <c r="T125" i="7"/>
  <c r="O125" i="7"/>
  <c r="N125" i="7"/>
  <c r="M125" i="7"/>
  <c r="K125" i="7"/>
  <c r="I125" i="7"/>
  <c r="G125" i="7"/>
  <c r="U124" i="7"/>
  <c r="T124" i="7"/>
  <c r="O124" i="7"/>
  <c r="N124" i="7"/>
  <c r="M124" i="7"/>
  <c r="K124" i="7"/>
  <c r="I124" i="7"/>
  <c r="G124" i="7"/>
  <c r="U123" i="7"/>
  <c r="T123" i="7"/>
  <c r="O123" i="7"/>
  <c r="N123" i="7"/>
  <c r="M123" i="7"/>
  <c r="K123" i="7"/>
  <c r="I123" i="7"/>
  <c r="G123" i="7"/>
  <c r="U122" i="7"/>
  <c r="T122" i="7"/>
  <c r="O122" i="7"/>
  <c r="N122" i="7"/>
  <c r="M122" i="7"/>
  <c r="K122" i="7"/>
  <c r="I122" i="7"/>
  <c r="G122" i="7"/>
  <c r="T121" i="7"/>
  <c r="S121" i="7"/>
  <c r="R121" i="7"/>
  <c r="Q121" i="7"/>
  <c r="P121" i="7"/>
  <c r="N121" i="7"/>
  <c r="L121" i="7"/>
  <c r="J121" i="7"/>
  <c r="H121" i="7"/>
  <c r="F121" i="7"/>
  <c r="E121" i="7"/>
  <c r="K121" i="7" s="1"/>
  <c r="D121" i="7"/>
  <c r="U120" i="7"/>
  <c r="T120" i="7"/>
  <c r="O120" i="7"/>
  <c r="N120" i="7"/>
  <c r="M120" i="7"/>
  <c r="K120" i="7"/>
  <c r="I120" i="7"/>
  <c r="G120" i="7"/>
  <c r="U119" i="7"/>
  <c r="T119" i="7"/>
  <c r="N119" i="7"/>
  <c r="O119" i="7" s="1"/>
  <c r="M119" i="7"/>
  <c r="K119" i="7"/>
  <c r="I119" i="7"/>
  <c r="G119" i="7"/>
  <c r="U118" i="7"/>
  <c r="T118" i="7"/>
  <c r="O118" i="7"/>
  <c r="N118" i="7"/>
  <c r="M118" i="7"/>
  <c r="K118" i="7"/>
  <c r="I118" i="7"/>
  <c r="G118" i="7"/>
  <c r="U117" i="7"/>
  <c r="T117" i="7"/>
  <c r="N117" i="7"/>
  <c r="O117" i="7" s="1"/>
  <c r="M117" i="7"/>
  <c r="K117" i="7"/>
  <c r="I117" i="7"/>
  <c r="G117" i="7"/>
  <c r="U116" i="7"/>
  <c r="T116" i="7"/>
  <c r="O116" i="7"/>
  <c r="N116" i="7"/>
  <c r="M116" i="7"/>
  <c r="K116" i="7"/>
  <c r="I116" i="7"/>
  <c r="G116" i="7"/>
  <c r="U115" i="7"/>
  <c r="T115" i="7"/>
  <c r="N115" i="7"/>
  <c r="O115" i="7" s="1"/>
  <c r="M115" i="7"/>
  <c r="K115" i="7"/>
  <c r="I115" i="7"/>
  <c r="G115" i="7"/>
  <c r="U114" i="7"/>
  <c r="T114" i="7"/>
  <c r="N114" i="7"/>
  <c r="O114" i="7" s="1"/>
  <c r="M114" i="7"/>
  <c r="K114" i="7"/>
  <c r="I114" i="7"/>
  <c r="G114" i="7"/>
  <c r="U113" i="7"/>
  <c r="T113" i="7"/>
  <c r="O113" i="7"/>
  <c r="N113" i="7"/>
  <c r="M113" i="7"/>
  <c r="K113" i="7"/>
  <c r="I113" i="7"/>
  <c r="G113" i="7"/>
  <c r="S112" i="7"/>
  <c r="R112" i="7"/>
  <c r="Q112" i="7"/>
  <c r="T112" i="7" s="1"/>
  <c r="P112" i="7"/>
  <c r="L112" i="7"/>
  <c r="K112" i="7"/>
  <c r="J112" i="7"/>
  <c r="H112" i="7"/>
  <c r="I112" i="7" s="1"/>
  <c r="G112" i="7"/>
  <c r="F112" i="7"/>
  <c r="E112" i="7"/>
  <c r="M112" i="7" s="1"/>
  <c r="D112" i="7"/>
  <c r="U111" i="7"/>
  <c r="T111" i="7"/>
  <c r="O111" i="7"/>
  <c r="N111" i="7"/>
  <c r="M111" i="7"/>
  <c r="K111" i="7"/>
  <c r="I111" i="7"/>
  <c r="G111" i="7"/>
  <c r="U110" i="7"/>
  <c r="T110" i="7"/>
  <c r="N110" i="7"/>
  <c r="O110" i="7" s="1"/>
  <c r="M110" i="7"/>
  <c r="K110" i="7"/>
  <c r="I110" i="7"/>
  <c r="G110" i="7"/>
  <c r="U109" i="7"/>
  <c r="T109" i="7"/>
  <c r="N109" i="7"/>
  <c r="O109" i="7" s="1"/>
  <c r="M109" i="7"/>
  <c r="K109" i="7"/>
  <c r="I109" i="7"/>
  <c r="G109" i="7"/>
  <c r="U108" i="7"/>
  <c r="T108" i="7"/>
  <c r="N108" i="7"/>
  <c r="O108" i="7" s="1"/>
  <c r="M108" i="7"/>
  <c r="K108" i="7"/>
  <c r="I108" i="7"/>
  <c r="G108" i="7"/>
  <c r="U107" i="7"/>
  <c r="T107" i="7"/>
  <c r="N107" i="7"/>
  <c r="O107" i="7" s="1"/>
  <c r="M107" i="7"/>
  <c r="K107" i="7"/>
  <c r="I107" i="7"/>
  <c r="G107" i="7"/>
  <c r="S106" i="7"/>
  <c r="R106" i="7"/>
  <c r="Q106" i="7"/>
  <c r="P106" i="7"/>
  <c r="L106" i="7"/>
  <c r="J106" i="7"/>
  <c r="I106" i="7"/>
  <c r="H106" i="7"/>
  <c r="U106" i="7" s="1"/>
  <c r="F106" i="7"/>
  <c r="E106" i="7"/>
  <c r="D106" i="7"/>
  <c r="U105" i="7"/>
  <c r="T105" i="7"/>
  <c r="N105" i="7"/>
  <c r="O105" i="7" s="1"/>
  <c r="M105" i="7"/>
  <c r="K105" i="7"/>
  <c r="I105" i="7"/>
  <c r="G105" i="7"/>
  <c r="T102" i="7"/>
  <c r="S102" i="7"/>
  <c r="R102" i="7"/>
  <c r="Q102" i="7"/>
  <c r="P102" i="7"/>
  <c r="L102" i="7"/>
  <c r="J102" i="7"/>
  <c r="H102" i="7"/>
  <c r="F102" i="7"/>
  <c r="E102" i="7"/>
  <c r="K102" i="7" s="1"/>
  <c r="D102" i="7"/>
  <c r="S101" i="7"/>
  <c r="R101" i="7"/>
  <c r="Q101" i="7"/>
  <c r="T101" i="7" s="1"/>
  <c r="P101" i="7"/>
  <c r="L101" i="7"/>
  <c r="J101" i="7"/>
  <c r="H101" i="7"/>
  <c r="U101" i="7" s="1"/>
  <c r="F101" i="7"/>
  <c r="E101" i="7"/>
  <c r="D101" i="7"/>
  <c r="I101" i="7" s="1"/>
  <c r="U100" i="7"/>
  <c r="T100" i="7"/>
  <c r="O100" i="7"/>
  <c r="N100" i="7"/>
  <c r="M100" i="7"/>
  <c r="K100" i="7"/>
  <c r="I100" i="7"/>
  <c r="G100" i="7"/>
  <c r="U99" i="7"/>
  <c r="T99" i="7"/>
  <c r="O99" i="7"/>
  <c r="N99" i="7"/>
  <c r="M99" i="7"/>
  <c r="K99" i="7"/>
  <c r="I99" i="7"/>
  <c r="G99" i="7"/>
  <c r="U98" i="7"/>
  <c r="T98" i="7"/>
  <c r="O98" i="7"/>
  <c r="N98" i="7"/>
  <c r="M98" i="7"/>
  <c r="K98" i="7"/>
  <c r="I98" i="7"/>
  <c r="G98" i="7"/>
  <c r="U97" i="7"/>
  <c r="T97" i="7"/>
  <c r="O97" i="7"/>
  <c r="N97" i="7"/>
  <c r="M97" i="7"/>
  <c r="K97" i="7"/>
  <c r="I97" i="7"/>
  <c r="G97" i="7"/>
  <c r="S96" i="7"/>
  <c r="R96" i="7"/>
  <c r="Q96" i="7"/>
  <c r="T96" i="7" s="1"/>
  <c r="P96" i="7"/>
  <c r="L96" i="7"/>
  <c r="J96" i="7"/>
  <c r="H96" i="7"/>
  <c r="I96" i="7" s="1"/>
  <c r="F96" i="7"/>
  <c r="E96" i="7"/>
  <c r="K96" i="7" s="1"/>
  <c r="D96" i="7"/>
  <c r="G96" i="7" s="1"/>
  <c r="U95" i="7"/>
  <c r="T95" i="7"/>
  <c r="N95" i="7"/>
  <c r="O95" i="7" s="1"/>
  <c r="M95" i="7"/>
  <c r="K95" i="7"/>
  <c r="I95" i="7"/>
  <c r="G95" i="7"/>
  <c r="U94" i="7"/>
  <c r="T94" i="7"/>
  <c r="N94" i="7"/>
  <c r="O94" i="7" s="1"/>
  <c r="M94" i="7"/>
  <c r="K94" i="7"/>
  <c r="I94" i="7"/>
  <c r="G94" i="7"/>
  <c r="U93" i="7"/>
  <c r="T93" i="7"/>
  <c r="O93" i="7"/>
  <c r="N93" i="7"/>
  <c r="M93" i="7"/>
  <c r="K93" i="7"/>
  <c r="I93" i="7"/>
  <c r="G93" i="7"/>
  <c r="U92" i="7"/>
  <c r="T92" i="7"/>
  <c r="N92" i="7"/>
  <c r="O92" i="7" s="1"/>
  <c r="M92" i="7"/>
  <c r="K92" i="7"/>
  <c r="I92" i="7"/>
  <c r="G92" i="7"/>
  <c r="S91" i="7"/>
  <c r="R91" i="7"/>
  <c r="Q91" i="7"/>
  <c r="T91" i="7" s="1"/>
  <c r="P91" i="7"/>
  <c r="L91" i="7"/>
  <c r="J91" i="7"/>
  <c r="H91" i="7"/>
  <c r="U91" i="7" s="1"/>
  <c r="F91" i="7"/>
  <c r="E91" i="7"/>
  <c r="M91" i="7" s="1"/>
  <c r="D91" i="7"/>
  <c r="U90" i="7"/>
  <c r="T90" i="7"/>
  <c r="O90" i="7"/>
  <c r="N90" i="7"/>
  <c r="M90" i="7"/>
  <c r="K90" i="7"/>
  <c r="I90" i="7"/>
  <c r="G90" i="7"/>
  <c r="U89" i="7"/>
  <c r="T89" i="7"/>
  <c r="O89" i="7"/>
  <c r="N89" i="7"/>
  <c r="M89" i="7"/>
  <c r="K89" i="7"/>
  <c r="I89" i="7"/>
  <c r="G89" i="7"/>
  <c r="U88" i="7"/>
  <c r="T88" i="7"/>
  <c r="O88" i="7"/>
  <c r="N88" i="7"/>
  <c r="M88" i="7"/>
  <c r="K88" i="7"/>
  <c r="I88" i="7"/>
  <c r="G88" i="7"/>
  <c r="S85" i="7"/>
  <c r="R85" i="7"/>
  <c r="Q85" i="7"/>
  <c r="T85" i="7" s="1"/>
  <c r="P85" i="7"/>
  <c r="U85" i="7" s="1"/>
  <c r="L85" i="7"/>
  <c r="K85" i="7"/>
  <c r="J85" i="7"/>
  <c r="H85" i="7"/>
  <c r="G85" i="7"/>
  <c r="F85" i="7"/>
  <c r="N85" i="7" s="1"/>
  <c r="E85" i="7"/>
  <c r="M85" i="7" s="1"/>
  <c r="D85" i="7"/>
  <c r="I85" i="7" s="1"/>
  <c r="S84" i="7"/>
  <c r="R84" i="7"/>
  <c r="Q84" i="7"/>
  <c r="P84" i="7"/>
  <c r="U84" i="7" s="1"/>
  <c r="L84" i="7"/>
  <c r="J84" i="7"/>
  <c r="I84" i="7"/>
  <c r="H84" i="7"/>
  <c r="F84" i="7"/>
  <c r="G84" i="7" s="1"/>
  <c r="E84" i="7"/>
  <c r="M84" i="7" s="1"/>
  <c r="D84" i="7"/>
  <c r="U83" i="7"/>
  <c r="T83" i="7"/>
  <c r="O83" i="7"/>
  <c r="N83" i="7"/>
  <c r="M83" i="7"/>
  <c r="K83" i="7"/>
  <c r="I83" i="7"/>
  <c r="G83" i="7"/>
  <c r="U82" i="7"/>
  <c r="T82" i="7"/>
  <c r="O82" i="7"/>
  <c r="N82" i="7"/>
  <c r="M82" i="7"/>
  <c r="K82" i="7"/>
  <c r="I82" i="7"/>
  <c r="G82" i="7"/>
  <c r="U81" i="7"/>
  <c r="T81" i="7"/>
  <c r="O81" i="7"/>
  <c r="N81" i="7"/>
  <c r="M81" i="7"/>
  <c r="K81" i="7"/>
  <c r="I81" i="7"/>
  <c r="G81" i="7"/>
  <c r="U80" i="7"/>
  <c r="T80" i="7"/>
  <c r="O80" i="7"/>
  <c r="N80" i="7"/>
  <c r="M80" i="7"/>
  <c r="K80" i="7"/>
  <c r="I80" i="7"/>
  <c r="G80" i="7"/>
  <c r="U79" i="7"/>
  <c r="T79" i="7"/>
  <c r="O79" i="7"/>
  <c r="N79" i="7"/>
  <c r="M79" i="7"/>
  <c r="K79" i="7"/>
  <c r="I79" i="7"/>
  <c r="G79" i="7"/>
  <c r="S78" i="7"/>
  <c r="R78" i="7"/>
  <c r="Q78" i="7"/>
  <c r="P78" i="7"/>
  <c r="U78" i="7" s="1"/>
  <c r="L78" i="7"/>
  <c r="K78" i="7"/>
  <c r="J78" i="7"/>
  <c r="H78" i="7"/>
  <c r="G78" i="7"/>
  <c r="F78" i="7"/>
  <c r="N78" i="7" s="1"/>
  <c r="E78" i="7"/>
  <c r="M78" i="7" s="1"/>
  <c r="D78" i="7"/>
  <c r="U77" i="7"/>
  <c r="T77" i="7"/>
  <c r="O77" i="7"/>
  <c r="N77" i="7"/>
  <c r="M77" i="7"/>
  <c r="K77" i="7"/>
  <c r="I77" i="7"/>
  <c r="G77" i="7"/>
  <c r="U76" i="7"/>
  <c r="T76" i="7"/>
  <c r="N76" i="7"/>
  <c r="O76" i="7" s="1"/>
  <c r="M76" i="7"/>
  <c r="K76" i="7"/>
  <c r="I76" i="7"/>
  <c r="G76" i="7"/>
  <c r="U75" i="7"/>
  <c r="T75" i="7"/>
  <c r="O75" i="7"/>
  <c r="N75" i="7"/>
  <c r="M75" i="7"/>
  <c r="K75" i="7"/>
  <c r="I75" i="7"/>
  <c r="G75" i="7"/>
  <c r="U74" i="7"/>
  <c r="T74" i="7"/>
  <c r="N74" i="7"/>
  <c r="O74" i="7" s="1"/>
  <c r="M74" i="7"/>
  <c r="K74" i="7"/>
  <c r="I74" i="7"/>
  <c r="G74" i="7"/>
  <c r="U73" i="7"/>
  <c r="T73" i="7"/>
  <c r="N73" i="7"/>
  <c r="O73" i="7" s="1"/>
  <c r="M73" i="7"/>
  <c r="K73" i="7"/>
  <c r="I73" i="7"/>
  <c r="G73" i="7"/>
  <c r="U72" i="7"/>
  <c r="T72" i="7"/>
  <c r="N72" i="7"/>
  <c r="O72" i="7" s="1"/>
  <c r="M72" i="7"/>
  <c r="K72" i="7"/>
  <c r="I72" i="7"/>
  <c r="G72" i="7"/>
  <c r="U71" i="7"/>
  <c r="T71" i="7"/>
  <c r="N71" i="7"/>
  <c r="O71" i="7" s="1"/>
  <c r="M71" i="7"/>
  <c r="K71" i="7"/>
  <c r="I71" i="7"/>
  <c r="G71" i="7"/>
  <c r="S70" i="7"/>
  <c r="R70" i="7"/>
  <c r="Q70" i="7"/>
  <c r="P70" i="7"/>
  <c r="U70" i="7" s="1"/>
  <c r="L70" i="7"/>
  <c r="J70" i="7"/>
  <c r="H70" i="7"/>
  <c r="F70" i="7"/>
  <c r="N70" i="7" s="1"/>
  <c r="E70" i="7"/>
  <c r="D70" i="7"/>
  <c r="I70" i="7" s="1"/>
  <c r="U69" i="7"/>
  <c r="T69" i="7"/>
  <c r="O69" i="7"/>
  <c r="N69" i="7"/>
  <c r="M69" i="7"/>
  <c r="K69" i="7"/>
  <c r="I69" i="7"/>
  <c r="G69" i="7"/>
  <c r="U68" i="7"/>
  <c r="T68" i="7"/>
  <c r="O68" i="7"/>
  <c r="N68" i="7"/>
  <c r="M68" i="7"/>
  <c r="K68" i="7"/>
  <c r="I68" i="7"/>
  <c r="G68" i="7"/>
  <c r="U67" i="7"/>
  <c r="T67" i="7"/>
  <c r="O67" i="7"/>
  <c r="N67" i="7"/>
  <c r="M67" i="7"/>
  <c r="K67" i="7"/>
  <c r="I67" i="7"/>
  <c r="G67" i="7"/>
  <c r="U66" i="7"/>
  <c r="T66" i="7"/>
  <c r="O66" i="7"/>
  <c r="N66" i="7"/>
  <c r="M66" i="7"/>
  <c r="K66" i="7"/>
  <c r="I66" i="7"/>
  <c r="G66" i="7"/>
  <c r="U65" i="7"/>
  <c r="T65" i="7"/>
  <c r="O65" i="7"/>
  <c r="N65" i="7"/>
  <c r="M65" i="7"/>
  <c r="K65" i="7"/>
  <c r="I65" i="7"/>
  <c r="G65" i="7"/>
  <c r="U64" i="7"/>
  <c r="T64" i="7"/>
  <c r="O64" i="7"/>
  <c r="N64" i="7"/>
  <c r="M64" i="7"/>
  <c r="K64" i="7"/>
  <c r="I64" i="7"/>
  <c r="G64" i="7"/>
  <c r="S63" i="7"/>
  <c r="T63" i="7" s="1"/>
  <c r="R63" i="7"/>
  <c r="Q63" i="7"/>
  <c r="P63" i="7"/>
  <c r="U63" i="7" s="1"/>
  <c r="L63" i="7"/>
  <c r="K63" i="7"/>
  <c r="J63" i="7"/>
  <c r="H63" i="7"/>
  <c r="F63" i="7"/>
  <c r="E63" i="7"/>
  <c r="D63" i="7"/>
  <c r="U62" i="7"/>
  <c r="T62" i="7"/>
  <c r="O62" i="7"/>
  <c r="N62" i="7"/>
  <c r="M62" i="7"/>
  <c r="K62" i="7"/>
  <c r="I62" i="7"/>
  <c r="G62" i="7"/>
  <c r="U61" i="7"/>
  <c r="T61" i="7"/>
  <c r="N61" i="7"/>
  <c r="O61" i="7" s="1"/>
  <c r="M61" i="7"/>
  <c r="K61" i="7"/>
  <c r="I61" i="7"/>
  <c r="G61" i="7"/>
  <c r="U60" i="7"/>
  <c r="T60" i="7"/>
  <c r="O60" i="7"/>
  <c r="N60" i="7"/>
  <c r="M60" i="7"/>
  <c r="K60" i="7"/>
  <c r="I60" i="7"/>
  <c r="G60" i="7"/>
  <c r="U59" i="7"/>
  <c r="T59" i="7"/>
  <c r="N59" i="7"/>
  <c r="O59" i="7" s="1"/>
  <c r="M59" i="7"/>
  <c r="K59" i="7"/>
  <c r="I59" i="7"/>
  <c r="G59" i="7"/>
  <c r="S58" i="7"/>
  <c r="R58" i="7"/>
  <c r="Q58" i="7"/>
  <c r="P58" i="7"/>
  <c r="U58" i="7" s="1"/>
  <c r="L58" i="7"/>
  <c r="J58" i="7"/>
  <c r="H58" i="7"/>
  <c r="F58" i="7"/>
  <c r="G58" i="7" s="1"/>
  <c r="E58" i="7"/>
  <c r="D58" i="7"/>
  <c r="I58" i="7" s="1"/>
  <c r="U57" i="7"/>
  <c r="T57" i="7"/>
  <c r="O57" i="7"/>
  <c r="N57" i="7"/>
  <c r="M57" i="7"/>
  <c r="K57" i="7"/>
  <c r="I57" i="7"/>
  <c r="G57" i="7"/>
  <c r="S54" i="7"/>
  <c r="R54" i="7"/>
  <c r="Q54" i="7"/>
  <c r="T54" i="7" s="1"/>
  <c r="P54" i="7"/>
  <c r="L54" i="7"/>
  <c r="K54" i="7"/>
  <c r="J54" i="7"/>
  <c r="H54" i="7"/>
  <c r="I54" i="7" s="1"/>
  <c r="G54" i="7"/>
  <c r="F54" i="7"/>
  <c r="E54" i="7"/>
  <c r="M54" i="7" s="1"/>
  <c r="D54" i="7"/>
  <c r="S53" i="7"/>
  <c r="R53" i="7"/>
  <c r="Q53" i="7"/>
  <c r="P53" i="7"/>
  <c r="U53" i="7" s="1"/>
  <c r="L53" i="7"/>
  <c r="J53" i="7"/>
  <c r="H53" i="7"/>
  <c r="F53" i="7"/>
  <c r="E53" i="7"/>
  <c r="K53" i="7" s="1"/>
  <c r="D53" i="7"/>
  <c r="U52" i="7"/>
  <c r="T52" i="7"/>
  <c r="O52" i="7"/>
  <c r="N52" i="7"/>
  <c r="M52" i="7"/>
  <c r="K52" i="7"/>
  <c r="I52" i="7"/>
  <c r="G52" i="7"/>
  <c r="U51" i="7"/>
  <c r="T51" i="7"/>
  <c r="O51" i="7"/>
  <c r="N51" i="7"/>
  <c r="M51" i="7"/>
  <c r="K51" i="7"/>
  <c r="I51" i="7"/>
  <c r="G51" i="7"/>
  <c r="U50" i="7"/>
  <c r="T50" i="7"/>
  <c r="O50" i="7"/>
  <c r="N50" i="7"/>
  <c r="M50" i="7"/>
  <c r="K50" i="7"/>
  <c r="I50" i="7"/>
  <c r="G50" i="7"/>
  <c r="U49" i="7"/>
  <c r="T49" i="7"/>
  <c r="O49" i="7"/>
  <c r="N49" i="7"/>
  <c r="M49" i="7"/>
  <c r="K49" i="7"/>
  <c r="I49" i="7"/>
  <c r="G49" i="7"/>
  <c r="U48" i="7"/>
  <c r="T48" i="7"/>
  <c r="O48" i="7"/>
  <c r="N48" i="7"/>
  <c r="M48" i="7"/>
  <c r="K48" i="7"/>
  <c r="I48" i="7"/>
  <c r="G48" i="7"/>
  <c r="S47" i="7"/>
  <c r="R47" i="7"/>
  <c r="Q47" i="7"/>
  <c r="T47" i="7" s="1"/>
  <c r="P47" i="7"/>
  <c r="L47" i="7"/>
  <c r="J47" i="7"/>
  <c r="H47" i="7"/>
  <c r="U47" i="7" s="1"/>
  <c r="F47" i="7"/>
  <c r="E47" i="7"/>
  <c r="D47" i="7"/>
  <c r="G47" i="7" s="1"/>
  <c r="U46" i="7"/>
  <c r="T46" i="7"/>
  <c r="N46" i="7"/>
  <c r="O46" i="7" s="1"/>
  <c r="M46" i="7"/>
  <c r="K46" i="7"/>
  <c r="I46" i="7"/>
  <c r="G46" i="7"/>
  <c r="U45" i="7"/>
  <c r="T45" i="7"/>
  <c r="N45" i="7"/>
  <c r="O45" i="7" s="1"/>
  <c r="M45" i="7"/>
  <c r="K45" i="7"/>
  <c r="I45" i="7"/>
  <c r="G45" i="7"/>
  <c r="U44" i="7"/>
  <c r="T44" i="7"/>
  <c r="O44" i="7"/>
  <c r="N44" i="7"/>
  <c r="M44" i="7"/>
  <c r="K44" i="7"/>
  <c r="I44" i="7"/>
  <c r="G44" i="7"/>
  <c r="U43" i="7"/>
  <c r="T43" i="7"/>
  <c r="N43" i="7"/>
  <c r="O43" i="7" s="1"/>
  <c r="M43" i="7"/>
  <c r="K43" i="7"/>
  <c r="I43" i="7"/>
  <c r="G43" i="7"/>
  <c r="U42" i="7"/>
  <c r="T42" i="7"/>
  <c r="O42" i="7"/>
  <c r="N42" i="7"/>
  <c r="M42" i="7"/>
  <c r="K42" i="7"/>
  <c r="I42" i="7"/>
  <c r="G42" i="7"/>
  <c r="U41" i="7"/>
  <c r="T41" i="7"/>
  <c r="O41" i="7"/>
  <c r="N41" i="7"/>
  <c r="M41" i="7"/>
  <c r="K41" i="7"/>
  <c r="I41" i="7"/>
  <c r="G41" i="7"/>
  <c r="S40" i="7"/>
  <c r="R40" i="7"/>
  <c r="Q40" i="7"/>
  <c r="P40" i="7"/>
  <c r="U40" i="7" s="1"/>
  <c r="L40" i="7"/>
  <c r="J40" i="7"/>
  <c r="H40" i="7"/>
  <c r="G40" i="7"/>
  <c r="F40" i="7"/>
  <c r="E40" i="7"/>
  <c r="M40" i="7" s="1"/>
  <c r="D40" i="7"/>
  <c r="O40" i="7" s="1"/>
  <c r="U39" i="7"/>
  <c r="T39" i="7"/>
  <c r="O39" i="7"/>
  <c r="N39" i="7"/>
  <c r="M39" i="7"/>
  <c r="K39" i="7"/>
  <c r="I39" i="7"/>
  <c r="G39" i="7"/>
  <c r="U38" i="7"/>
  <c r="T38" i="7"/>
  <c r="O38" i="7"/>
  <c r="N38" i="7"/>
  <c r="M38" i="7"/>
  <c r="K38" i="7"/>
  <c r="I38" i="7"/>
  <c r="G38" i="7"/>
  <c r="U37" i="7"/>
  <c r="T37" i="7"/>
  <c r="O37" i="7"/>
  <c r="N37" i="7"/>
  <c r="M37" i="7"/>
  <c r="K37" i="7"/>
  <c r="I37" i="7"/>
  <c r="G37" i="7"/>
  <c r="U36" i="7"/>
  <c r="T36" i="7"/>
  <c r="O36" i="7"/>
  <c r="N36" i="7"/>
  <c r="M36" i="7"/>
  <c r="K36" i="7"/>
  <c r="I36" i="7"/>
  <c r="G36" i="7"/>
  <c r="S35" i="7"/>
  <c r="R35" i="7"/>
  <c r="Q35" i="7"/>
  <c r="P35" i="7"/>
  <c r="U35" i="7" s="1"/>
  <c r="L35" i="7"/>
  <c r="K35" i="7"/>
  <c r="J35" i="7"/>
  <c r="H35" i="7"/>
  <c r="F35" i="7"/>
  <c r="E35" i="7"/>
  <c r="D35" i="7"/>
  <c r="G35" i="7" s="1"/>
  <c r="U34" i="7"/>
  <c r="T34" i="7"/>
  <c r="O34" i="7"/>
  <c r="N34" i="7"/>
  <c r="M34" i="7"/>
  <c r="K34" i="7"/>
  <c r="I34" i="7"/>
  <c r="G34" i="7"/>
  <c r="U33" i="7"/>
  <c r="T33" i="7"/>
  <c r="O33" i="7"/>
  <c r="N33" i="7"/>
  <c r="M33" i="7"/>
  <c r="K33" i="7"/>
  <c r="I33" i="7"/>
  <c r="G33" i="7"/>
  <c r="U32" i="7"/>
  <c r="T32" i="7"/>
  <c r="N32" i="7"/>
  <c r="O32" i="7" s="1"/>
  <c r="M32" i="7"/>
  <c r="K32" i="7"/>
  <c r="I32" i="7"/>
  <c r="G32" i="7"/>
  <c r="U31" i="7"/>
  <c r="T31" i="7"/>
  <c r="N31" i="7"/>
  <c r="O31" i="7" s="1"/>
  <c r="M31" i="7"/>
  <c r="K31" i="7"/>
  <c r="I31" i="7"/>
  <c r="G31" i="7"/>
  <c r="U30" i="7"/>
  <c r="T30" i="7"/>
  <c r="N30" i="7"/>
  <c r="O30" i="7" s="1"/>
  <c r="M30" i="7"/>
  <c r="K30" i="7"/>
  <c r="I30" i="7"/>
  <c r="G30" i="7"/>
  <c r="U29" i="7"/>
  <c r="T29" i="7"/>
  <c r="O29" i="7"/>
  <c r="N29" i="7"/>
  <c r="M29" i="7"/>
  <c r="K29" i="7"/>
  <c r="I29" i="7"/>
  <c r="G29" i="7"/>
  <c r="U28" i="7"/>
  <c r="T28" i="7"/>
  <c r="N28" i="7"/>
  <c r="O28" i="7" s="1"/>
  <c r="M28" i="7"/>
  <c r="K28" i="7"/>
  <c r="I28" i="7"/>
  <c r="G28" i="7"/>
  <c r="S27" i="7"/>
  <c r="R27" i="7"/>
  <c r="Q27" i="7"/>
  <c r="T27" i="7" s="1"/>
  <c r="P27" i="7"/>
  <c r="L27" i="7"/>
  <c r="J27" i="7"/>
  <c r="H27" i="7"/>
  <c r="U27" i="7" s="1"/>
  <c r="F27" i="7"/>
  <c r="E27" i="7"/>
  <c r="D27" i="7"/>
  <c r="U26" i="7"/>
  <c r="T26" i="7"/>
  <c r="O26" i="7"/>
  <c r="N26" i="7"/>
  <c r="M26" i="7"/>
  <c r="K26" i="7"/>
  <c r="I26" i="7"/>
  <c r="G26" i="7"/>
  <c r="U25" i="7"/>
  <c r="T25" i="7"/>
  <c r="O25" i="7"/>
  <c r="N25" i="7"/>
  <c r="M25" i="7"/>
  <c r="K25" i="7"/>
  <c r="I25" i="7"/>
  <c r="G25" i="7"/>
  <c r="U24" i="7"/>
  <c r="T24" i="7"/>
  <c r="O24" i="7"/>
  <c r="N24" i="7"/>
  <c r="M24" i="7"/>
  <c r="K24" i="7"/>
  <c r="I24" i="7"/>
  <c r="G24" i="7"/>
  <c r="U23" i="7"/>
  <c r="T23" i="7"/>
  <c r="O23" i="7"/>
  <c r="N23" i="7"/>
  <c r="M23" i="7"/>
  <c r="K23" i="7"/>
  <c r="I23" i="7"/>
  <c r="G23" i="7"/>
  <c r="U22" i="7"/>
  <c r="T22" i="7"/>
  <c r="O22" i="7"/>
  <c r="N22" i="7"/>
  <c r="M22" i="7"/>
  <c r="K22" i="7"/>
  <c r="I22" i="7"/>
  <c r="G22" i="7"/>
  <c r="U21" i="7"/>
  <c r="T21" i="7"/>
  <c r="O21" i="7"/>
  <c r="N21" i="7"/>
  <c r="M21" i="7"/>
  <c r="K21" i="7"/>
  <c r="I21" i="7"/>
  <c r="G21" i="7"/>
  <c r="U20" i="7"/>
  <c r="T20" i="7"/>
  <c r="O20" i="7"/>
  <c r="N20" i="7"/>
  <c r="M20" i="7"/>
  <c r="K20" i="7"/>
  <c r="I20" i="7"/>
  <c r="G20" i="7"/>
  <c r="U19" i="7"/>
  <c r="S19" i="7"/>
  <c r="R19" i="7"/>
  <c r="Q19" i="7"/>
  <c r="T19" i="7" s="1"/>
  <c r="P19" i="7"/>
  <c r="L19" i="7"/>
  <c r="K19" i="7"/>
  <c r="J19" i="7"/>
  <c r="H19" i="7"/>
  <c r="G19" i="7"/>
  <c r="F19" i="7"/>
  <c r="E19" i="7"/>
  <c r="M19" i="7" s="1"/>
  <c r="D19" i="7"/>
  <c r="U18" i="7"/>
  <c r="T18" i="7"/>
  <c r="N18" i="7"/>
  <c r="O18" i="7" s="1"/>
  <c r="M18" i="7"/>
  <c r="K18" i="7"/>
  <c r="I18" i="7"/>
  <c r="G18" i="7"/>
  <c r="U17" i="7"/>
  <c r="T17" i="7"/>
  <c r="N17" i="7"/>
  <c r="O17" i="7" s="1"/>
  <c r="M17" i="7"/>
  <c r="K17" i="7"/>
  <c r="I17" i="7"/>
  <c r="G17" i="7"/>
  <c r="U16" i="7"/>
  <c r="T16" i="7"/>
  <c r="N16" i="7"/>
  <c r="O16" i="7" s="1"/>
  <c r="M16" i="7"/>
  <c r="K16" i="7"/>
  <c r="I16" i="7"/>
  <c r="G16" i="7"/>
  <c r="U15" i="7"/>
  <c r="T15" i="7"/>
  <c r="N15" i="7"/>
  <c r="O15" i="7" s="1"/>
  <c r="M15" i="7"/>
  <c r="K15" i="7"/>
  <c r="I15" i="7"/>
  <c r="G15" i="7"/>
  <c r="U14" i="7"/>
  <c r="T14" i="7"/>
  <c r="N14" i="7"/>
  <c r="O14" i="7" s="1"/>
  <c r="M14" i="7"/>
  <c r="K14" i="7"/>
  <c r="I14" i="7"/>
  <c r="G14" i="7"/>
  <c r="U13" i="7"/>
  <c r="T13" i="7"/>
  <c r="O13" i="7"/>
  <c r="N13" i="7"/>
  <c r="M13" i="7"/>
  <c r="K13" i="7"/>
  <c r="I13" i="7"/>
  <c r="G13" i="7"/>
  <c r="U12" i="7"/>
  <c r="T12" i="7"/>
  <c r="O12" i="7"/>
  <c r="N12" i="7"/>
  <c r="M12" i="7"/>
  <c r="K12" i="7"/>
  <c r="I12" i="7"/>
  <c r="G12" i="7"/>
  <c r="U11" i="7"/>
  <c r="T11" i="7"/>
  <c r="N11" i="7"/>
  <c r="O11" i="7" s="1"/>
  <c r="M11" i="7"/>
  <c r="K11" i="7"/>
  <c r="I11" i="7"/>
  <c r="G11" i="7"/>
  <c r="S10" i="7"/>
  <c r="R10" i="7"/>
  <c r="Q10" i="7"/>
  <c r="T10" i="7" s="1"/>
  <c r="P10" i="7"/>
  <c r="L10" i="7"/>
  <c r="J10" i="7"/>
  <c r="H10" i="7"/>
  <c r="U10" i="7" s="1"/>
  <c r="F10" i="7"/>
  <c r="E10" i="7"/>
  <c r="D10" i="7"/>
  <c r="I10" i="7" s="1"/>
  <c r="U9" i="7"/>
  <c r="T9" i="7"/>
  <c r="O9" i="7"/>
  <c r="N9" i="7"/>
  <c r="M9" i="7"/>
  <c r="K9" i="7"/>
  <c r="I9" i="7"/>
  <c r="G9" i="7"/>
  <c r="U8" i="7"/>
  <c r="T8" i="7"/>
  <c r="O8" i="7"/>
  <c r="N8" i="7"/>
  <c r="M8" i="7"/>
  <c r="K8" i="7"/>
  <c r="I8" i="7"/>
  <c r="G8" i="7"/>
  <c r="S339" i="6"/>
  <c r="R339" i="6"/>
  <c r="Q339" i="6"/>
  <c r="P339" i="6"/>
  <c r="L339" i="6"/>
  <c r="J339" i="6"/>
  <c r="H339" i="6"/>
  <c r="F339" i="6"/>
  <c r="E339" i="6"/>
  <c r="D339" i="6"/>
  <c r="S338" i="6"/>
  <c r="R338" i="6"/>
  <c r="Q338" i="6"/>
  <c r="T338" i="6" s="1"/>
  <c r="P338" i="6"/>
  <c r="U338" i="6" s="1"/>
  <c r="L338" i="6"/>
  <c r="J338" i="6"/>
  <c r="H338" i="6"/>
  <c r="F338" i="6"/>
  <c r="E338" i="6"/>
  <c r="D338" i="6"/>
  <c r="S337" i="6"/>
  <c r="R337" i="6"/>
  <c r="Q337" i="6"/>
  <c r="P337" i="6"/>
  <c r="U337" i="6" s="1"/>
  <c r="L337" i="6"/>
  <c r="J337" i="6"/>
  <c r="H337" i="6"/>
  <c r="F337" i="6"/>
  <c r="N337" i="6" s="1"/>
  <c r="E337" i="6"/>
  <c r="M337" i="6" s="1"/>
  <c r="D337" i="6"/>
  <c r="I337" i="6" s="1"/>
  <c r="U336" i="6"/>
  <c r="T336" i="6"/>
  <c r="O336" i="6"/>
  <c r="N336" i="6"/>
  <c r="M336" i="6"/>
  <c r="K336" i="6"/>
  <c r="I336" i="6"/>
  <c r="G336" i="6"/>
  <c r="U335" i="6"/>
  <c r="T335" i="6"/>
  <c r="O335" i="6"/>
  <c r="N335" i="6"/>
  <c r="M335" i="6"/>
  <c r="K335" i="6"/>
  <c r="I335" i="6"/>
  <c r="G335" i="6"/>
  <c r="U334" i="6"/>
  <c r="T334" i="6"/>
  <c r="O334" i="6"/>
  <c r="N334" i="6"/>
  <c r="M334" i="6"/>
  <c r="K334" i="6"/>
  <c r="I334" i="6"/>
  <c r="G334" i="6"/>
  <c r="U333" i="6"/>
  <c r="T333" i="6"/>
  <c r="O333" i="6"/>
  <c r="N333" i="6"/>
  <c r="M333" i="6"/>
  <c r="K333" i="6"/>
  <c r="I333" i="6"/>
  <c r="G333" i="6"/>
  <c r="T332" i="6"/>
  <c r="S332" i="6"/>
  <c r="R332" i="6"/>
  <c r="Q332" i="6"/>
  <c r="P332" i="6"/>
  <c r="L332" i="6"/>
  <c r="J332" i="6"/>
  <c r="H332" i="6"/>
  <c r="F332" i="6"/>
  <c r="E332" i="6"/>
  <c r="K332" i="6" s="1"/>
  <c r="D332" i="6"/>
  <c r="U331" i="6"/>
  <c r="T331" i="6"/>
  <c r="N331" i="6"/>
  <c r="O331" i="6" s="1"/>
  <c r="M331" i="6"/>
  <c r="K331" i="6"/>
  <c r="I331" i="6"/>
  <c r="G331" i="6"/>
  <c r="U330" i="6"/>
  <c r="T330" i="6"/>
  <c r="N330" i="6"/>
  <c r="O330" i="6" s="1"/>
  <c r="M330" i="6"/>
  <c r="K330" i="6"/>
  <c r="I330" i="6"/>
  <c r="G330" i="6"/>
  <c r="U329" i="6"/>
  <c r="T329" i="6"/>
  <c r="N329" i="6"/>
  <c r="O329" i="6" s="1"/>
  <c r="M329" i="6"/>
  <c r="K329" i="6"/>
  <c r="I329" i="6"/>
  <c r="G329" i="6"/>
  <c r="U328" i="6"/>
  <c r="T328" i="6"/>
  <c r="N328" i="6"/>
  <c r="O328" i="6" s="1"/>
  <c r="M328" i="6"/>
  <c r="K328" i="6"/>
  <c r="I328" i="6"/>
  <c r="G328" i="6"/>
  <c r="U327" i="6"/>
  <c r="T327" i="6"/>
  <c r="N327" i="6"/>
  <c r="O327" i="6" s="1"/>
  <c r="M327" i="6"/>
  <c r="K327" i="6"/>
  <c r="I327" i="6"/>
  <c r="G327" i="6"/>
  <c r="U326" i="6"/>
  <c r="T326" i="6"/>
  <c r="N326" i="6"/>
  <c r="O326" i="6" s="1"/>
  <c r="M326" i="6"/>
  <c r="K326" i="6"/>
  <c r="I326" i="6"/>
  <c r="G326" i="6"/>
  <c r="U325" i="6"/>
  <c r="T325" i="6"/>
  <c r="N325" i="6"/>
  <c r="O325" i="6" s="1"/>
  <c r="M325" i="6"/>
  <c r="K325" i="6"/>
  <c r="I325" i="6"/>
  <c r="G325" i="6"/>
  <c r="U324" i="6"/>
  <c r="T324" i="6"/>
  <c r="N324" i="6"/>
  <c r="O324" i="6" s="1"/>
  <c r="M324" i="6"/>
  <c r="K324" i="6"/>
  <c r="I324" i="6"/>
  <c r="G324" i="6"/>
  <c r="T323" i="6"/>
  <c r="S323" i="6"/>
  <c r="R323" i="6"/>
  <c r="Q323" i="6"/>
  <c r="P323" i="6"/>
  <c r="N323" i="6"/>
  <c r="L323" i="6"/>
  <c r="J323" i="6"/>
  <c r="H323" i="6"/>
  <c r="U323" i="6" s="1"/>
  <c r="F323" i="6"/>
  <c r="E323" i="6"/>
  <c r="M323" i="6" s="1"/>
  <c r="D323" i="6"/>
  <c r="U322" i="6"/>
  <c r="T322" i="6"/>
  <c r="N322" i="6"/>
  <c r="O322" i="6" s="1"/>
  <c r="M322" i="6"/>
  <c r="K322" i="6"/>
  <c r="I322" i="6"/>
  <c r="G322" i="6"/>
  <c r="U321" i="6"/>
  <c r="T321" i="6"/>
  <c r="N321" i="6"/>
  <c r="O321" i="6" s="1"/>
  <c r="M321" i="6"/>
  <c r="K321" i="6"/>
  <c r="I321" i="6"/>
  <c r="G321" i="6"/>
  <c r="U320" i="6"/>
  <c r="T320" i="6"/>
  <c r="N320" i="6"/>
  <c r="O320" i="6" s="1"/>
  <c r="M320" i="6"/>
  <c r="K320" i="6"/>
  <c r="I320" i="6"/>
  <c r="G320" i="6"/>
  <c r="U319" i="6"/>
  <c r="T319" i="6"/>
  <c r="N319" i="6"/>
  <c r="O319" i="6" s="1"/>
  <c r="M319" i="6"/>
  <c r="K319" i="6"/>
  <c r="I319" i="6"/>
  <c r="G319" i="6"/>
  <c r="U318" i="6"/>
  <c r="T318" i="6"/>
  <c r="N318" i="6"/>
  <c r="O318" i="6" s="1"/>
  <c r="M318" i="6"/>
  <c r="K318" i="6"/>
  <c r="I318" i="6"/>
  <c r="G318" i="6"/>
  <c r="T317" i="6"/>
  <c r="S317" i="6"/>
  <c r="R317" i="6"/>
  <c r="Q317" i="6"/>
  <c r="P317" i="6"/>
  <c r="L317" i="6"/>
  <c r="J317" i="6"/>
  <c r="H317" i="6"/>
  <c r="G317" i="6"/>
  <c r="F317" i="6"/>
  <c r="E317" i="6"/>
  <c r="K317" i="6" s="1"/>
  <c r="D317" i="6"/>
  <c r="U316" i="6"/>
  <c r="T316" i="6"/>
  <c r="N316" i="6"/>
  <c r="O316" i="6" s="1"/>
  <c r="M316" i="6"/>
  <c r="K316" i="6"/>
  <c r="I316" i="6"/>
  <c r="G316" i="6"/>
  <c r="U315" i="6"/>
  <c r="T315" i="6"/>
  <c r="N315" i="6"/>
  <c r="O315" i="6" s="1"/>
  <c r="M315" i="6"/>
  <c r="K315" i="6"/>
  <c r="I315" i="6"/>
  <c r="G315" i="6"/>
  <c r="U314" i="6"/>
  <c r="T314" i="6"/>
  <c r="N314" i="6"/>
  <c r="O314" i="6" s="1"/>
  <c r="M314" i="6"/>
  <c r="K314" i="6"/>
  <c r="I314" i="6"/>
  <c r="G314" i="6"/>
  <c r="U313" i="6"/>
  <c r="T313" i="6"/>
  <c r="N313" i="6"/>
  <c r="O313" i="6" s="1"/>
  <c r="M313" i="6"/>
  <c r="K313" i="6"/>
  <c r="I313" i="6"/>
  <c r="G313" i="6"/>
  <c r="U312" i="6"/>
  <c r="T312" i="6"/>
  <c r="N312" i="6"/>
  <c r="O312" i="6" s="1"/>
  <c r="M312" i="6"/>
  <c r="K312" i="6"/>
  <c r="I312" i="6"/>
  <c r="G312" i="6"/>
  <c r="U311" i="6"/>
  <c r="T311" i="6"/>
  <c r="N311" i="6"/>
  <c r="O311" i="6" s="1"/>
  <c r="M311" i="6"/>
  <c r="K311" i="6"/>
  <c r="I311" i="6"/>
  <c r="G311" i="6"/>
  <c r="S310" i="6"/>
  <c r="R310" i="6"/>
  <c r="Q310" i="6"/>
  <c r="T310" i="6" s="1"/>
  <c r="P310" i="6"/>
  <c r="L310" i="6"/>
  <c r="J310" i="6"/>
  <c r="K310" i="6" s="1"/>
  <c r="H310" i="6"/>
  <c r="F310" i="6"/>
  <c r="E310" i="6"/>
  <c r="D310" i="6"/>
  <c r="U309" i="6"/>
  <c r="T309" i="6"/>
  <c r="O309" i="6"/>
  <c r="N309" i="6"/>
  <c r="M309" i="6"/>
  <c r="K309" i="6"/>
  <c r="I309" i="6"/>
  <c r="G309" i="6"/>
  <c r="U308" i="6"/>
  <c r="T308" i="6"/>
  <c r="O308" i="6"/>
  <c r="N308" i="6"/>
  <c r="M308" i="6"/>
  <c r="K308" i="6"/>
  <c r="I308" i="6"/>
  <c r="G308" i="6"/>
  <c r="U307" i="6"/>
  <c r="T307" i="6"/>
  <c r="O307" i="6"/>
  <c r="N307" i="6"/>
  <c r="M307" i="6"/>
  <c r="K307" i="6"/>
  <c r="I307" i="6"/>
  <c r="G307" i="6"/>
  <c r="U306" i="6"/>
  <c r="T306" i="6"/>
  <c r="O306" i="6"/>
  <c r="N306" i="6"/>
  <c r="M306" i="6"/>
  <c r="K306" i="6"/>
  <c r="I306" i="6"/>
  <c r="G306" i="6"/>
  <c r="U305" i="6"/>
  <c r="T305" i="6"/>
  <c r="O305" i="6"/>
  <c r="N305" i="6"/>
  <c r="M305" i="6"/>
  <c r="K305" i="6"/>
  <c r="I305" i="6"/>
  <c r="G305" i="6"/>
  <c r="U304" i="6"/>
  <c r="T304" i="6"/>
  <c r="O304" i="6"/>
  <c r="N304" i="6"/>
  <c r="M304" i="6"/>
  <c r="K304" i="6"/>
  <c r="I304" i="6"/>
  <c r="G304" i="6"/>
  <c r="S303" i="6"/>
  <c r="T303" i="6" s="1"/>
  <c r="R303" i="6"/>
  <c r="Q303" i="6"/>
  <c r="P303" i="6"/>
  <c r="L303" i="6"/>
  <c r="J303" i="6"/>
  <c r="H303" i="6"/>
  <c r="F303" i="6"/>
  <c r="E303" i="6"/>
  <c r="K303" i="6" s="1"/>
  <c r="D303" i="6"/>
  <c r="U302" i="6"/>
  <c r="T302" i="6"/>
  <c r="N302" i="6"/>
  <c r="O302" i="6" s="1"/>
  <c r="M302" i="6"/>
  <c r="K302" i="6"/>
  <c r="I302" i="6"/>
  <c r="G302" i="6"/>
  <c r="S299" i="6"/>
  <c r="R299" i="6"/>
  <c r="Q299" i="6"/>
  <c r="T299" i="6" s="1"/>
  <c r="P299" i="6"/>
  <c r="U299" i="6" s="1"/>
  <c r="L299" i="6"/>
  <c r="J299" i="6"/>
  <c r="H299" i="6"/>
  <c r="F299" i="6"/>
  <c r="E299" i="6"/>
  <c r="D299" i="6"/>
  <c r="S298" i="6"/>
  <c r="R298" i="6"/>
  <c r="Q298" i="6"/>
  <c r="T298" i="6" s="1"/>
  <c r="P298" i="6"/>
  <c r="U298" i="6" s="1"/>
  <c r="L298" i="6"/>
  <c r="J298" i="6"/>
  <c r="H298" i="6"/>
  <c r="G298" i="6"/>
  <c r="F298" i="6"/>
  <c r="N298" i="6" s="1"/>
  <c r="E298" i="6"/>
  <c r="K298" i="6" s="1"/>
  <c r="D298" i="6"/>
  <c r="I298" i="6" s="1"/>
  <c r="U297" i="6"/>
  <c r="T297" i="6"/>
  <c r="O297" i="6"/>
  <c r="N297" i="6"/>
  <c r="M297" i="6"/>
  <c r="K297" i="6"/>
  <c r="I297" i="6"/>
  <c r="G297" i="6"/>
  <c r="U296" i="6"/>
  <c r="T296" i="6"/>
  <c r="N296" i="6"/>
  <c r="O296" i="6" s="1"/>
  <c r="M296" i="6"/>
  <c r="K296" i="6"/>
  <c r="I296" i="6"/>
  <c r="G296" i="6"/>
  <c r="U295" i="6"/>
  <c r="T295" i="6"/>
  <c r="N295" i="6"/>
  <c r="O295" i="6" s="1"/>
  <c r="M295" i="6"/>
  <c r="K295" i="6"/>
  <c r="I295" i="6"/>
  <c r="G295" i="6"/>
  <c r="U294" i="6"/>
  <c r="T294" i="6"/>
  <c r="O294" i="6"/>
  <c r="N294" i="6"/>
  <c r="M294" i="6"/>
  <c r="K294" i="6"/>
  <c r="I294" i="6"/>
  <c r="G294" i="6"/>
  <c r="U293" i="6"/>
  <c r="T293" i="6"/>
  <c r="N293" i="6"/>
  <c r="O293" i="6" s="1"/>
  <c r="M293" i="6"/>
  <c r="K293" i="6"/>
  <c r="I293" i="6"/>
  <c r="G293" i="6"/>
  <c r="S292" i="6"/>
  <c r="R292" i="6"/>
  <c r="Q292" i="6"/>
  <c r="P292" i="6"/>
  <c r="L292" i="6"/>
  <c r="J292" i="6"/>
  <c r="H292" i="6"/>
  <c r="F292" i="6"/>
  <c r="E292" i="6"/>
  <c r="D292" i="6"/>
  <c r="I292" i="6" s="1"/>
  <c r="U291" i="6"/>
  <c r="T291" i="6"/>
  <c r="O291" i="6"/>
  <c r="N291" i="6"/>
  <c r="M291" i="6"/>
  <c r="K291" i="6"/>
  <c r="I291" i="6"/>
  <c r="G291" i="6"/>
  <c r="U290" i="6"/>
  <c r="T290" i="6"/>
  <c r="O290" i="6"/>
  <c r="N290" i="6"/>
  <c r="M290" i="6"/>
  <c r="K290" i="6"/>
  <c r="I290" i="6"/>
  <c r="G290" i="6"/>
  <c r="U289" i="6"/>
  <c r="T289" i="6"/>
  <c r="O289" i="6"/>
  <c r="N289" i="6"/>
  <c r="M289" i="6"/>
  <c r="K289" i="6"/>
  <c r="I289" i="6"/>
  <c r="G289" i="6"/>
  <c r="U288" i="6"/>
  <c r="T288" i="6"/>
  <c r="O288" i="6"/>
  <c r="N288" i="6"/>
  <c r="M288" i="6"/>
  <c r="K288" i="6"/>
  <c r="I288" i="6"/>
  <c r="G288" i="6"/>
  <c r="U287" i="6"/>
  <c r="T287" i="6"/>
  <c r="O287" i="6"/>
  <c r="N287" i="6"/>
  <c r="M287" i="6"/>
  <c r="K287" i="6"/>
  <c r="I287" i="6"/>
  <c r="G287" i="6"/>
  <c r="U286" i="6"/>
  <c r="T286" i="6"/>
  <c r="O286" i="6"/>
  <c r="N286" i="6"/>
  <c r="M286" i="6"/>
  <c r="K286" i="6"/>
  <c r="I286" i="6"/>
  <c r="G286" i="6"/>
  <c r="S285" i="6"/>
  <c r="R285" i="6"/>
  <c r="Q285" i="6"/>
  <c r="T285" i="6" s="1"/>
  <c r="P285" i="6"/>
  <c r="U285" i="6" s="1"/>
  <c r="L285" i="6"/>
  <c r="K285" i="6"/>
  <c r="J285" i="6"/>
  <c r="H285" i="6"/>
  <c r="F285" i="6"/>
  <c r="E285" i="6"/>
  <c r="D285" i="6"/>
  <c r="U284" i="6"/>
  <c r="T284" i="6"/>
  <c r="N284" i="6"/>
  <c r="O284" i="6" s="1"/>
  <c r="M284" i="6"/>
  <c r="K284" i="6"/>
  <c r="I284" i="6"/>
  <c r="G284" i="6"/>
  <c r="U283" i="6"/>
  <c r="T283" i="6"/>
  <c r="N283" i="6"/>
  <c r="O283" i="6" s="1"/>
  <c r="M283" i="6"/>
  <c r="K283" i="6"/>
  <c r="I283" i="6"/>
  <c r="G283" i="6"/>
  <c r="U282" i="6"/>
  <c r="T282" i="6"/>
  <c r="N282" i="6"/>
  <c r="O282" i="6" s="1"/>
  <c r="M282" i="6"/>
  <c r="K282" i="6"/>
  <c r="I282" i="6"/>
  <c r="G282" i="6"/>
  <c r="U281" i="6"/>
  <c r="T281" i="6"/>
  <c r="O281" i="6"/>
  <c r="N281" i="6"/>
  <c r="M281" i="6"/>
  <c r="K281" i="6"/>
  <c r="I281" i="6"/>
  <c r="G281" i="6"/>
  <c r="U280" i="6"/>
  <c r="T280" i="6"/>
  <c r="O280" i="6"/>
  <c r="N280" i="6"/>
  <c r="M280" i="6"/>
  <c r="K280" i="6"/>
  <c r="I280" i="6"/>
  <c r="G280" i="6"/>
  <c r="U279" i="6"/>
  <c r="T279" i="6"/>
  <c r="N279" i="6"/>
  <c r="O279" i="6" s="1"/>
  <c r="M279" i="6"/>
  <c r="K279" i="6"/>
  <c r="I279" i="6"/>
  <c r="G279" i="6"/>
  <c r="U278" i="6"/>
  <c r="T278" i="6"/>
  <c r="N278" i="6"/>
  <c r="O278" i="6" s="1"/>
  <c r="M278" i="6"/>
  <c r="K278" i="6"/>
  <c r="I278" i="6"/>
  <c r="G278" i="6"/>
  <c r="U277" i="6"/>
  <c r="T277" i="6"/>
  <c r="O277" i="6"/>
  <c r="N277" i="6"/>
  <c r="M277" i="6"/>
  <c r="K277" i="6"/>
  <c r="I277" i="6"/>
  <c r="G277" i="6"/>
  <c r="U276" i="6"/>
  <c r="T276" i="6"/>
  <c r="O276" i="6"/>
  <c r="N276" i="6"/>
  <c r="M276" i="6"/>
  <c r="K276" i="6"/>
  <c r="I276" i="6"/>
  <c r="G276" i="6"/>
  <c r="S275" i="6"/>
  <c r="R275" i="6"/>
  <c r="Q275" i="6"/>
  <c r="T275" i="6" s="1"/>
  <c r="P275" i="6"/>
  <c r="U275" i="6" s="1"/>
  <c r="N275" i="6"/>
  <c r="L275" i="6"/>
  <c r="J275" i="6"/>
  <c r="H275" i="6"/>
  <c r="F275" i="6"/>
  <c r="E275" i="6"/>
  <c r="D275" i="6"/>
  <c r="I275" i="6" s="1"/>
  <c r="U274" i="6"/>
  <c r="T274" i="6"/>
  <c r="N274" i="6"/>
  <c r="O274" i="6" s="1"/>
  <c r="M274" i="6"/>
  <c r="K274" i="6"/>
  <c r="I274" i="6"/>
  <c r="G274" i="6"/>
  <c r="U273" i="6"/>
  <c r="T273" i="6"/>
  <c r="O273" i="6"/>
  <c r="N273" i="6"/>
  <c r="M273" i="6"/>
  <c r="K273" i="6"/>
  <c r="I273" i="6"/>
  <c r="G273" i="6"/>
  <c r="U272" i="6"/>
  <c r="T272" i="6"/>
  <c r="N272" i="6"/>
  <c r="O272" i="6" s="1"/>
  <c r="M272" i="6"/>
  <c r="K272" i="6"/>
  <c r="I272" i="6"/>
  <c r="G272" i="6"/>
  <c r="U271" i="6"/>
  <c r="T271" i="6"/>
  <c r="O271" i="6"/>
  <c r="N271" i="6"/>
  <c r="M271" i="6"/>
  <c r="K271" i="6"/>
  <c r="I271" i="6"/>
  <c r="G271" i="6"/>
  <c r="U270" i="6"/>
  <c r="T270" i="6"/>
  <c r="O270" i="6"/>
  <c r="N270" i="6"/>
  <c r="M270" i="6"/>
  <c r="K270" i="6"/>
  <c r="I270" i="6"/>
  <c r="G270" i="6"/>
  <c r="U269" i="6"/>
  <c r="T269" i="6"/>
  <c r="N269" i="6"/>
  <c r="O269" i="6" s="1"/>
  <c r="M269" i="6"/>
  <c r="K269" i="6"/>
  <c r="I269" i="6"/>
  <c r="G269" i="6"/>
  <c r="U268" i="6"/>
  <c r="T268" i="6"/>
  <c r="N268" i="6"/>
  <c r="O268" i="6" s="1"/>
  <c r="M268" i="6"/>
  <c r="K268" i="6"/>
  <c r="I268" i="6"/>
  <c r="G268" i="6"/>
  <c r="S267" i="6"/>
  <c r="R267" i="6"/>
  <c r="Q267" i="6"/>
  <c r="T267" i="6" s="1"/>
  <c r="P267" i="6"/>
  <c r="L267" i="6"/>
  <c r="J267" i="6"/>
  <c r="H267" i="6"/>
  <c r="F267" i="6"/>
  <c r="E267" i="6"/>
  <c r="D267" i="6"/>
  <c r="G267" i="6" s="1"/>
  <c r="U266" i="6"/>
  <c r="T266" i="6"/>
  <c r="O266" i="6"/>
  <c r="N266" i="6"/>
  <c r="M266" i="6"/>
  <c r="K266" i="6"/>
  <c r="I266" i="6"/>
  <c r="G266" i="6"/>
  <c r="U265" i="6"/>
  <c r="T265" i="6"/>
  <c r="O265" i="6"/>
  <c r="N265" i="6"/>
  <c r="M265" i="6"/>
  <c r="K265" i="6"/>
  <c r="I265" i="6"/>
  <c r="G265" i="6"/>
  <c r="U264" i="6"/>
  <c r="T264" i="6"/>
  <c r="N264" i="6"/>
  <c r="O264" i="6" s="1"/>
  <c r="M264" i="6"/>
  <c r="K264" i="6"/>
  <c r="I264" i="6"/>
  <c r="G264" i="6"/>
  <c r="U263" i="6"/>
  <c r="T263" i="6"/>
  <c r="N263" i="6"/>
  <c r="O263" i="6" s="1"/>
  <c r="M263" i="6"/>
  <c r="K263" i="6"/>
  <c r="I263" i="6"/>
  <c r="G263" i="6"/>
  <c r="S260" i="6"/>
  <c r="R260" i="6"/>
  <c r="Q260" i="6"/>
  <c r="T260" i="6" s="1"/>
  <c r="P260" i="6"/>
  <c r="U260" i="6" s="1"/>
  <c r="L260" i="6"/>
  <c r="J260" i="6"/>
  <c r="I260" i="6"/>
  <c r="H260" i="6"/>
  <c r="F260" i="6"/>
  <c r="E260" i="6"/>
  <c r="M260" i="6" s="1"/>
  <c r="D260" i="6"/>
  <c r="S259" i="6"/>
  <c r="R259" i="6"/>
  <c r="Q259" i="6"/>
  <c r="P259" i="6"/>
  <c r="L259" i="6"/>
  <c r="K259" i="6"/>
  <c r="J259" i="6"/>
  <c r="H259" i="6"/>
  <c r="U259" i="6" s="1"/>
  <c r="F259" i="6"/>
  <c r="N259" i="6" s="1"/>
  <c r="E259" i="6"/>
  <c r="D259" i="6"/>
  <c r="U258" i="6"/>
  <c r="T258" i="6"/>
  <c r="O258" i="6"/>
  <c r="N258" i="6"/>
  <c r="M258" i="6"/>
  <c r="K258" i="6"/>
  <c r="I258" i="6"/>
  <c r="G258" i="6"/>
  <c r="U257" i="6"/>
  <c r="T257" i="6"/>
  <c r="N257" i="6"/>
  <c r="O257" i="6" s="1"/>
  <c r="M257" i="6"/>
  <c r="K257" i="6"/>
  <c r="I257" i="6"/>
  <c r="G257" i="6"/>
  <c r="U256" i="6"/>
  <c r="T256" i="6"/>
  <c r="O256" i="6"/>
  <c r="N256" i="6"/>
  <c r="M256" i="6"/>
  <c r="K256" i="6"/>
  <c r="I256" i="6"/>
  <c r="G256" i="6"/>
  <c r="U255" i="6"/>
  <c r="T255" i="6"/>
  <c r="N255" i="6"/>
  <c r="O255" i="6" s="1"/>
  <c r="M255" i="6"/>
  <c r="K255" i="6"/>
  <c r="I255" i="6"/>
  <c r="G255" i="6"/>
  <c r="T254" i="6"/>
  <c r="S254" i="6"/>
  <c r="R254" i="6"/>
  <c r="Q254" i="6"/>
  <c r="P254" i="6"/>
  <c r="U254" i="6" s="1"/>
  <c r="N254" i="6"/>
  <c r="L254" i="6"/>
  <c r="J254" i="6"/>
  <c r="H254" i="6"/>
  <c r="F254" i="6"/>
  <c r="E254" i="6"/>
  <c r="D254" i="6"/>
  <c r="I254" i="6" s="1"/>
  <c r="U253" i="6"/>
  <c r="T253" i="6"/>
  <c r="N253" i="6"/>
  <c r="O253" i="6" s="1"/>
  <c r="M253" i="6"/>
  <c r="K253" i="6"/>
  <c r="I253" i="6"/>
  <c r="G253" i="6"/>
  <c r="U252" i="6"/>
  <c r="T252" i="6"/>
  <c r="O252" i="6"/>
  <c r="N252" i="6"/>
  <c r="M252" i="6"/>
  <c r="K252" i="6"/>
  <c r="I252" i="6"/>
  <c r="G252" i="6"/>
  <c r="U251" i="6"/>
  <c r="T251" i="6"/>
  <c r="N251" i="6"/>
  <c r="O251" i="6" s="1"/>
  <c r="M251" i="6"/>
  <c r="K251" i="6"/>
  <c r="I251" i="6"/>
  <c r="G251" i="6"/>
  <c r="U250" i="6"/>
  <c r="T250" i="6"/>
  <c r="O250" i="6"/>
  <c r="N250" i="6"/>
  <c r="M250" i="6"/>
  <c r="K250" i="6"/>
  <c r="I250" i="6"/>
  <c r="G250" i="6"/>
  <c r="U249" i="6"/>
  <c r="T249" i="6"/>
  <c r="N249" i="6"/>
  <c r="O249" i="6" s="1"/>
  <c r="M249" i="6"/>
  <c r="K249" i="6"/>
  <c r="I249" i="6"/>
  <c r="G249" i="6"/>
  <c r="U248" i="6"/>
  <c r="T248" i="6"/>
  <c r="N248" i="6"/>
  <c r="O248" i="6" s="1"/>
  <c r="M248" i="6"/>
  <c r="K248" i="6"/>
  <c r="I248" i="6"/>
  <c r="G248" i="6"/>
  <c r="S247" i="6"/>
  <c r="R247" i="6"/>
  <c r="Q247" i="6"/>
  <c r="T247" i="6" s="1"/>
  <c r="P247" i="6"/>
  <c r="U247" i="6" s="1"/>
  <c r="L247" i="6"/>
  <c r="J247" i="6"/>
  <c r="H247" i="6"/>
  <c r="G247" i="6"/>
  <c r="F247" i="6"/>
  <c r="E247" i="6"/>
  <c r="D247" i="6"/>
  <c r="U246" i="6"/>
  <c r="T246" i="6"/>
  <c r="N246" i="6"/>
  <c r="O246" i="6" s="1"/>
  <c r="M246" i="6"/>
  <c r="K246" i="6"/>
  <c r="I246" i="6"/>
  <c r="G246" i="6"/>
  <c r="U245" i="6"/>
  <c r="T245" i="6"/>
  <c r="O245" i="6"/>
  <c r="N245" i="6"/>
  <c r="M245" i="6"/>
  <c r="K245" i="6"/>
  <c r="I245" i="6"/>
  <c r="G245" i="6"/>
  <c r="U244" i="6"/>
  <c r="T244" i="6"/>
  <c r="N244" i="6"/>
  <c r="O244" i="6" s="1"/>
  <c r="M244" i="6"/>
  <c r="K244" i="6"/>
  <c r="I244" i="6"/>
  <c r="G244" i="6"/>
  <c r="U243" i="6"/>
  <c r="T243" i="6"/>
  <c r="N243" i="6"/>
  <c r="O243" i="6" s="1"/>
  <c r="M243" i="6"/>
  <c r="K243" i="6"/>
  <c r="I243" i="6"/>
  <c r="G243" i="6"/>
  <c r="U242" i="6"/>
  <c r="T242" i="6"/>
  <c r="O242" i="6"/>
  <c r="N242" i="6"/>
  <c r="M242" i="6"/>
  <c r="K242" i="6"/>
  <c r="I242" i="6"/>
  <c r="G242" i="6"/>
  <c r="U241" i="6"/>
  <c r="T241" i="6"/>
  <c r="N241" i="6"/>
  <c r="O241" i="6" s="1"/>
  <c r="M241" i="6"/>
  <c r="K241" i="6"/>
  <c r="I241" i="6"/>
  <c r="G241" i="6"/>
  <c r="S240" i="6"/>
  <c r="R240" i="6"/>
  <c r="Q240" i="6"/>
  <c r="P240" i="6"/>
  <c r="U240" i="6" s="1"/>
  <c r="L240" i="6"/>
  <c r="J240" i="6"/>
  <c r="K240" i="6" s="1"/>
  <c r="I240" i="6"/>
  <c r="H240" i="6"/>
  <c r="F240" i="6"/>
  <c r="N240" i="6" s="1"/>
  <c r="E240" i="6"/>
  <c r="D240" i="6"/>
  <c r="U239" i="6"/>
  <c r="T239" i="6"/>
  <c r="N239" i="6"/>
  <c r="O239" i="6" s="1"/>
  <c r="M239" i="6"/>
  <c r="K239" i="6"/>
  <c r="I239" i="6"/>
  <c r="G239" i="6"/>
  <c r="U238" i="6"/>
  <c r="T238" i="6"/>
  <c r="N238" i="6"/>
  <c r="O238" i="6" s="1"/>
  <c r="M238" i="6"/>
  <c r="K238" i="6"/>
  <c r="I238" i="6"/>
  <c r="G238" i="6"/>
  <c r="U237" i="6"/>
  <c r="T237" i="6"/>
  <c r="O237" i="6"/>
  <c r="N237" i="6"/>
  <c r="M237" i="6"/>
  <c r="K237" i="6"/>
  <c r="I237" i="6"/>
  <c r="G237" i="6"/>
  <c r="U236" i="6"/>
  <c r="T236" i="6"/>
  <c r="N236" i="6"/>
  <c r="O236" i="6" s="1"/>
  <c r="M236" i="6"/>
  <c r="K236" i="6"/>
  <c r="I236" i="6"/>
  <c r="G236" i="6"/>
  <c r="U235" i="6"/>
  <c r="T235" i="6"/>
  <c r="N235" i="6"/>
  <c r="O235" i="6" s="1"/>
  <c r="M235" i="6"/>
  <c r="K235" i="6"/>
  <c r="I235" i="6"/>
  <c r="G235" i="6"/>
  <c r="U234" i="6"/>
  <c r="T234" i="6"/>
  <c r="O234" i="6"/>
  <c r="N234" i="6"/>
  <c r="M234" i="6"/>
  <c r="K234" i="6"/>
  <c r="I234" i="6"/>
  <c r="G234" i="6"/>
  <c r="S231" i="6"/>
  <c r="T231" i="6" s="1"/>
  <c r="R231" i="6"/>
  <c r="Q231" i="6"/>
  <c r="P231" i="6"/>
  <c r="L231" i="6"/>
  <c r="J231" i="6"/>
  <c r="H231" i="6"/>
  <c r="U231" i="6" s="1"/>
  <c r="F231" i="6"/>
  <c r="E231" i="6"/>
  <c r="K231" i="6" s="1"/>
  <c r="D231" i="6"/>
  <c r="S230" i="6"/>
  <c r="R230" i="6"/>
  <c r="Q230" i="6"/>
  <c r="T230" i="6" s="1"/>
  <c r="P230" i="6"/>
  <c r="U230" i="6" s="1"/>
  <c r="L230" i="6"/>
  <c r="J230" i="6"/>
  <c r="H230" i="6"/>
  <c r="F230" i="6"/>
  <c r="G230" i="6" s="1"/>
  <c r="E230" i="6"/>
  <c r="D230" i="6"/>
  <c r="I230" i="6" s="1"/>
  <c r="U229" i="6"/>
  <c r="T229" i="6"/>
  <c r="O229" i="6"/>
  <c r="N229" i="6"/>
  <c r="M229" i="6"/>
  <c r="K229" i="6"/>
  <c r="I229" i="6"/>
  <c r="G229" i="6"/>
  <c r="U228" i="6"/>
  <c r="T228" i="6"/>
  <c r="N228" i="6"/>
  <c r="O228" i="6" s="1"/>
  <c r="M228" i="6"/>
  <c r="K228" i="6"/>
  <c r="I228" i="6"/>
  <c r="G228" i="6"/>
  <c r="U227" i="6"/>
  <c r="T227" i="6"/>
  <c r="N227" i="6"/>
  <c r="O227" i="6" s="1"/>
  <c r="M227" i="6"/>
  <c r="K227" i="6"/>
  <c r="I227" i="6"/>
  <c r="G227" i="6"/>
  <c r="U226" i="6"/>
  <c r="T226" i="6"/>
  <c r="N226" i="6"/>
  <c r="O226" i="6" s="1"/>
  <c r="M226" i="6"/>
  <c r="K226" i="6"/>
  <c r="I226" i="6"/>
  <c r="G226" i="6"/>
  <c r="U225" i="6"/>
  <c r="T225" i="6"/>
  <c r="N225" i="6"/>
  <c r="O225" i="6" s="1"/>
  <c r="M225" i="6"/>
  <c r="K225" i="6"/>
  <c r="I225" i="6"/>
  <c r="G225" i="6"/>
  <c r="S224" i="6"/>
  <c r="R224" i="6"/>
  <c r="Q224" i="6"/>
  <c r="T224" i="6" s="1"/>
  <c r="P224" i="6"/>
  <c r="L224" i="6"/>
  <c r="J224" i="6"/>
  <c r="H224" i="6"/>
  <c r="I224" i="6" s="1"/>
  <c r="G224" i="6"/>
  <c r="F224" i="6"/>
  <c r="E224" i="6"/>
  <c r="K224" i="6" s="1"/>
  <c r="D224" i="6"/>
  <c r="U223" i="6"/>
  <c r="T223" i="6"/>
  <c r="N223" i="6"/>
  <c r="O223" i="6" s="1"/>
  <c r="M223" i="6"/>
  <c r="K223" i="6"/>
  <c r="I223" i="6"/>
  <c r="G223" i="6"/>
  <c r="U222" i="6"/>
  <c r="T222" i="6"/>
  <c r="N222" i="6"/>
  <c r="O222" i="6" s="1"/>
  <c r="M222" i="6"/>
  <c r="K222" i="6"/>
  <c r="I222" i="6"/>
  <c r="G222" i="6"/>
  <c r="U221" i="6"/>
  <c r="T221" i="6"/>
  <c r="O221" i="6"/>
  <c r="N221" i="6"/>
  <c r="M221" i="6"/>
  <c r="K221" i="6"/>
  <c r="I221" i="6"/>
  <c r="G221" i="6"/>
  <c r="U220" i="6"/>
  <c r="T220" i="6"/>
  <c r="N220" i="6"/>
  <c r="O220" i="6" s="1"/>
  <c r="M220" i="6"/>
  <c r="K220" i="6"/>
  <c r="I220" i="6"/>
  <c r="G220" i="6"/>
  <c r="U219" i="6"/>
  <c r="T219" i="6"/>
  <c r="N219" i="6"/>
  <c r="O219" i="6" s="1"/>
  <c r="M219" i="6"/>
  <c r="K219" i="6"/>
  <c r="I219" i="6"/>
  <c r="G219" i="6"/>
  <c r="U218" i="6"/>
  <c r="T218" i="6"/>
  <c r="N218" i="6"/>
  <c r="O218" i="6" s="1"/>
  <c r="M218" i="6"/>
  <c r="K218" i="6"/>
  <c r="I218" i="6"/>
  <c r="G218" i="6"/>
  <c r="U217" i="6"/>
  <c r="T217" i="6"/>
  <c r="N217" i="6"/>
  <c r="O217" i="6" s="1"/>
  <c r="M217" i="6"/>
  <c r="K217" i="6"/>
  <c r="I217" i="6"/>
  <c r="G217" i="6"/>
  <c r="S216" i="6"/>
  <c r="R216" i="6"/>
  <c r="Q216" i="6"/>
  <c r="P216" i="6"/>
  <c r="L216" i="6"/>
  <c r="J216" i="6"/>
  <c r="H216" i="6"/>
  <c r="F216" i="6"/>
  <c r="E216" i="6"/>
  <c r="D216" i="6"/>
  <c r="I216" i="6" s="1"/>
  <c r="U215" i="6"/>
  <c r="T215" i="6"/>
  <c r="O215" i="6"/>
  <c r="N215" i="6"/>
  <c r="M215" i="6"/>
  <c r="K215" i="6"/>
  <c r="I215" i="6"/>
  <c r="G215" i="6"/>
  <c r="U214" i="6"/>
  <c r="T214" i="6"/>
  <c r="N214" i="6"/>
  <c r="O214" i="6" s="1"/>
  <c r="M214" i="6"/>
  <c r="K214" i="6"/>
  <c r="I214" i="6"/>
  <c r="G214" i="6"/>
  <c r="U213" i="6"/>
  <c r="T213" i="6"/>
  <c r="N213" i="6"/>
  <c r="O213" i="6" s="1"/>
  <c r="M213" i="6"/>
  <c r="K213" i="6"/>
  <c r="I213" i="6"/>
  <c r="G213" i="6"/>
  <c r="U212" i="6"/>
  <c r="T212" i="6"/>
  <c r="N212" i="6"/>
  <c r="O212" i="6" s="1"/>
  <c r="M212" i="6"/>
  <c r="K212" i="6"/>
  <c r="I212" i="6"/>
  <c r="G212" i="6"/>
  <c r="U211" i="6"/>
  <c r="T211" i="6"/>
  <c r="N211" i="6"/>
  <c r="O211" i="6" s="1"/>
  <c r="M211" i="6"/>
  <c r="K211" i="6"/>
  <c r="I211" i="6"/>
  <c r="G211" i="6"/>
  <c r="U210" i="6"/>
  <c r="T210" i="6"/>
  <c r="N210" i="6"/>
  <c r="O210" i="6" s="1"/>
  <c r="M210" i="6"/>
  <c r="K210" i="6"/>
  <c r="I210" i="6"/>
  <c r="G210" i="6"/>
  <c r="U209" i="6"/>
  <c r="T209" i="6"/>
  <c r="N209" i="6"/>
  <c r="O209" i="6" s="1"/>
  <c r="M209" i="6"/>
  <c r="K209" i="6"/>
  <c r="I209" i="6"/>
  <c r="G209" i="6"/>
  <c r="U208" i="6"/>
  <c r="T208" i="6"/>
  <c r="N208" i="6"/>
  <c r="O208" i="6" s="1"/>
  <c r="M208" i="6"/>
  <c r="K208" i="6"/>
  <c r="I208" i="6"/>
  <c r="G208" i="6"/>
  <c r="S205" i="6"/>
  <c r="T205" i="6" s="1"/>
  <c r="R205" i="6"/>
  <c r="Q205" i="6"/>
  <c r="P205" i="6"/>
  <c r="U205" i="6" s="1"/>
  <c r="L205" i="6"/>
  <c r="J205" i="6"/>
  <c r="K205" i="6" s="1"/>
  <c r="H205" i="6"/>
  <c r="F205" i="6"/>
  <c r="N205" i="6" s="1"/>
  <c r="E205" i="6"/>
  <c r="D205" i="6"/>
  <c r="T204" i="6"/>
  <c r="S204" i="6"/>
  <c r="R204" i="6"/>
  <c r="Q204" i="6"/>
  <c r="P204" i="6"/>
  <c r="U204" i="6" s="1"/>
  <c r="L204" i="6"/>
  <c r="J204" i="6"/>
  <c r="H204" i="6"/>
  <c r="N204" i="6" s="1"/>
  <c r="G204" i="6"/>
  <c r="F204" i="6"/>
  <c r="E204" i="6"/>
  <c r="K204" i="6" s="1"/>
  <c r="D204" i="6"/>
  <c r="U203" i="6"/>
  <c r="T203" i="6"/>
  <c r="O203" i="6"/>
  <c r="N203" i="6"/>
  <c r="M203" i="6"/>
  <c r="K203" i="6"/>
  <c r="I203" i="6"/>
  <c r="G203" i="6"/>
  <c r="U202" i="6"/>
  <c r="T202" i="6"/>
  <c r="N202" i="6"/>
  <c r="O202" i="6" s="1"/>
  <c r="M202" i="6"/>
  <c r="K202" i="6"/>
  <c r="I202" i="6"/>
  <c r="G202" i="6"/>
  <c r="U201" i="6"/>
  <c r="T201" i="6"/>
  <c r="N201" i="6"/>
  <c r="O201" i="6" s="1"/>
  <c r="M201" i="6"/>
  <c r="K201" i="6"/>
  <c r="I201" i="6"/>
  <c r="G201" i="6"/>
  <c r="U200" i="6"/>
  <c r="T200" i="6"/>
  <c r="N200" i="6"/>
  <c r="O200" i="6" s="1"/>
  <c r="M200" i="6"/>
  <c r="K200" i="6"/>
  <c r="I200" i="6"/>
  <c r="G200" i="6"/>
  <c r="U199" i="6"/>
  <c r="T199" i="6"/>
  <c r="O199" i="6"/>
  <c r="N199" i="6"/>
  <c r="M199" i="6"/>
  <c r="K199" i="6"/>
  <c r="I199" i="6"/>
  <c r="G199" i="6"/>
  <c r="S198" i="6"/>
  <c r="R198" i="6"/>
  <c r="Q198" i="6"/>
  <c r="T198" i="6" s="1"/>
  <c r="P198" i="6"/>
  <c r="U198" i="6" s="1"/>
  <c r="L198" i="6"/>
  <c r="J198" i="6"/>
  <c r="H198" i="6"/>
  <c r="F198" i="6"/>
  <c r="N198" i="6" s="1"/>
  <c r="E198" i="6"/>
  <c r="D198" i="6"/>
  <c r="I198" i="6" s="1"/>
  <c r="U197" i="6"/>
  <c r="T197" i="6"/>
  <c r="O197" i="6"/>
  <c r="N197" i="6"/>
  <c r="M197" i="6"/>
  <c r="K197" i="6"/>
  <c r="I197" i="6"/>
  <c r="G197" i="6"/>
  <c r="U196" i="6"/>
  <c r="T196" i="6"/>
  <c r="O196" i="6"/>
  <c r="N196" i="6"/>
  <c r="M196" i="6"/>
  <c r="K196" i="6"/>
  <c r="I196" i="6"/>
  <c r="G196" i="6"/>
  <c r="U195" i="6"/>
  <c r="T195" i="6"/>
  <c r="O195" i="6"/>
  <c r="N195" i="6"/>
  <c r="M195" i="6"/>
  <c r="K195" i="6"/>
  <c r="I195" i="6"/>
  <c r="G195" i="6"/>
  <c r="U194" i="6"/>
  <c r="T194" i="6"/>
  <c r="O194" i="6"/>
  <c r="N194" i="6"/>
  <c r="M194" i="6"/>
  <c r="K194" i="6"/>
  <c r="I194" i="6"/>
  <c r="G194" i="6"/>
  <c r="U193" i="6"/>
  <c r="T193" i="6"/>
  <c r="O193" i="6"/>
  <c r="N193" i="6"/>
  <c r="M193" i="6"/>
  <c r="K193" i="6"/>
  <c r="I193" i="6"/>
  <c r="G193" i="6"/>
  <c r="U192" i="6"/>
  <c r="T192" i="6"/>
  <c r="O192" i="6"/>
  <c r="N192" i="6"/>
  <c r="M192" i="6"/>
  <c r="K192" i="6"/>
  <c r="I192" i="6"/>
  <c r="G192" i="6"/>
  <c r="S191" i="6"/>
  <c r="R191" i="6"/>
  <c r="Q191" i="6"/>
  <c r="P191" i="6"/>
  <c r="L191" i="6"/>
  <c r="J191" i="6"/>
  <c r="H191" i="6"/>
  <c r="F191" i="6"/>
  <c r="N191" i="6" s="1"/>
  <c r="E191" i="6"/>
  <c r="D191" i="6"/>
  <c r="U190" i="6"/>
  <c r="T190" i="6"/>
  <c r="O190" i="6"/>
  <c r="N190" i="6"/>
  <c r="M190" i="6"/>
  <c r="K190" i="6"/>
  <c r="I190" i="6"/>
  <c r="G190" i="6"/>
  <c r="U189" i="6"/>
  <c r="T189" i="6"/>
  <c r="O189" i="6"/>
  <c r="N189" i="6"/>
  <c r="M189" i="6"/>
  <c r="K189" i="6"/>
  <c r="I189" i="6"/>
  <c r="G189" i="6"/>
  <c r="U188" i="6"/>
  <c r="T188" i="6"/>
  <c r="O188" i="6"/>
  <c r="N188" i="6"/>
  <c r="M188" i="6"/>
  <c r="K188" i="6"/>
  <c r="I188" i="6"/>
  <c r="G188" i="6"/>
  <c r="U187" i="6"/>
  <c r="T187" i="6"/>
  <c r="O187" i="6"/>
  <c r="N187" i="6"/>
  <c r="M187" i="6"/>
  <c r="K187" i="6"/>
  <c r="I187" i="6"/>
  <c r="G187" i="6"/>
  <c r="U186" i="6"/>
  <c r="T186" i="6"/>
  <c r="O186" i="6"/>
  <c r="N186" i="6"/>
  <c r="M186" i="6"/>
  <c r="K186" i="6"/>
  <c r="I186" i="6"/>
  <c r="G186" i="6"/>
  <c r="S185" i="6"/>
  <c r="R185" i="6"/>
  <c r="Q185" i="6"/>
  <c r="P185" i="6"/>
  <c r="L185" i="6"/>
  <c r="J185" i="6"/>
  <c r="H185" i="6"/>
  <c r="F185" i="6"/>
  <c r="E185" i="6"/>
  <c r="M185" i="6" s="1"/>
  <c r="D185" i="6"/>
  <c r="U184" i="6"/>
  <c r="T184" i="6"/>
  <c r="O184" i="6"/>
  <c r="N184" i="6"/>
  <c r="M184" i="6"/>
  <c r="K184" i="6"/>
  <c r="I184" i="6"/>
  <c r="G184" i="6"/>
  <c r="U183" i="6"/>
  <c r="T183" i="6"/>
  <c r="N183" i="6"/>
  <c r="O183" i="6" s="1"/>
  <c r="M183" i="6"/>
  <c r="K183" i="6"/>
  <c r="I183" i="6"/>
  <c r="G183" i="6"/>
  <c r="U182" i="6"/>
  <c r="T182" i="6"/>
  <c r="N182" i="6"/>
  <c r="O182" i="6" s="1"/>
  <c r="M182" i="6"/>
  <c r="K182" i="6"/>
  <c r="I182" i="6"/>
  <c r="G182" i="6"/>
  <c r="U181" i="6"/>
  <c r="T181" i="6"/>
  <c r="N181" i="6"/>
  <c r="O181" i="6" s="1"/>
  <c r="M181" i="6"/>
  <c r="K181" i="6"/>
  <c r="I181" i="6"/>
  <c r="G181" i="6"/>
  <c r="U180" i="6"/>
  <c r="T180" i="6"/>
  <c r="N180" i="6"/>
  <c r="O180" i="6" s="1"/>
  <c r="M180" i="6"/>
  <c r="K180" i="6"/>
  <c r="I180" i="6"/>
  <c r="G180" i="6"/>
  <c r="T179" i="6"/>
  <c r="S179" i="6"/>
  <c r="R179" i="6"/>
  <c r="Q179" i="6"/>
  <c r="P179" i="6"/>
  <c r="L179" i="6"/>
  <c r="J179" i="6"/>
  <c r="H179" i="6"/>
  <c r="F179" i="6"/>
  <c r="E179" i="6"/>
  <c r="M179" i="6" s="1"/>
  <c r="D179" i="6"/>
  <c r="U178" i="6"/>
  <c r="T178" i="6"/>
  <c r="N178" i="6"/>
  <c r="O178" i="6" s="1"/>
  <c r="M178" i="6"/>
  <c r="K178" i="6"/>
  <c r="I178" i="6"/>
  <c r="G178" i="6"/>
  <c r="U177" i="6"/>
  <c r="T177" i="6"/>
  <c r="O177" i="6"/>
  <c r="N177" i="6"/>
  <c r="M177" i="6"/>
  <c r="K177" i="6"/>
  <c r="I177" i="6"/>
  <c r="G177" i="6"/>
  <c r="U176" i="6"/>
  <c r="T176" i="6"/>
  <c r="N176" i="6"/>
  <c r="O176" i="6" s="1"/>
  <c r="M176" i="6"/>
  <c r="K176" i="6"/>
  <c r="I176" i="6"/>
  <c r="G176" i="6"/>
  <c r="U175" i="6"/>
  <c r="T175" i="6"/>
  <c r="N175" i="6"/>
  <c r="O175" i="6" s="1"/>
  <c r="M175" i="6"/>
  <c r="K175" i="6"/>
  <c r="I175" i="6"/>
  <c r="G175" i="6"/>
  <c r="U174" i="6"/>
  <c r="T174" i="6"/>
  <c r="O174" i="6"/>
  <c r="N174" i="6"/>
  <c r="M174" i="6"/>
  <c r="K174" i="6"/>
  <c r="I174" i="6"/>
  <c r="G174" i="6"/>
  <c r="U173" i="6"/>
  <c r="T173" i="6"/>
  <c r="O173" i="6"/>
  <c r="N173" i="6"/>
  <c r="M173" i="6"/>
  <c r="K173" i="6"/>
  <c r="I173" i="6"/>
  <c r="G173" i="6"/>
  <c r="S170" i="6"/>
  <c r="R170" i="6"/>
  <c r="Q170" i="6"/>
  <c r="P170" i="6"/>
  <c r="U170" i="6" s="1"/>
  <c r="L170" i="6"/>
  <c r="J170" i="6"/>
  <c r="H170" i="6"/>
  <c r="F170" i="6"/>
  <c r="N170" i="6" s="1"/>
  <c r="E170" i="6"/>
  <c r="D170" i="6"/>
  <c r="S169" i="6"/>
  <c r="R169" i="6"/>
  <c r="Q169" i="6"/>
  <c r="P169" i="6"/>
  <c r="U169" i="6" s="1"/>
  <c r="L169" i="6"/>
  <c r="K169" i="6"/>
  <c r="J169" i="6"/>
  <c r="H169" i="6"/>
  <c r="N169" i="6" s="1"/>
  <c r="F169" i="6"/>
  <c r="E169" i="6"/>
  <c r="D169" i="6"/>
  <c r="U168" i="6"/>
  <c r="T168" i="6"/>
  <c r="O168" i="6"/>
  <c r="N168" i="6"/>
  <c r="M168" i="6"/>
  <c r="K168" i="6"/>
  <c r="I168" i="6"/>
  <c r="G168" i="6"/>
  <c r="U167" i="6"/>
  <c r="T167" i="6"/>
  <c r="N167" i="6"/>
  <c r="O167" i="6" s="1"/>
  <c r="M167" i="6"/>
  <c r="K167" i="6"/>
  <c r="I167" i="6"/>
  <c r="G167" i="6"/>
  <c r="U166" i="6"/>
  <c r="T166" i="6"/>
  <c r="O166" i="6"/>
  <c r="N166" i="6"/>
  <c r="M166" i="6"/>
  <c r="K166" i="6"/>
  <c r="I166" i="6"/>
  <c r="G166" i="6"/>
  <c r="U165" i="6"/>
  <c r="T165" i="6"/>
  <c r="N165" i="6"/>
  <c r="O165" i="6" s="1"/>
  <c r="M165" i="6"/>
  <c r="K165" i="6"/>
  <c r="I165" i="6"/>
  <c r="G165" i="6"/>
  <c r="U164" i="6"/>
  <c r="T164" i="6"/>
  <c r="N164" i="6"/>
  <c r="O164" i="6" s="1"/>
  <c r="M164" i="6"/>
  <c r="K164" i="6"/>
  <c r="I164" i="6"/>
  <c r="G164" i="6"/>
  <c r="S163" i="6"/>
  <c r="R163" i="6"/>
  <c r="Q163" i="6"/>
  <c r="T163" i="6" s="1"/>
  <c r="P163" i="6"/>
  <c r="U163" i="6" s="1"/>
  <c r="L163" i="6"/>
  <c r="M163" i="6" s="1"/>
  <c r="J163" i="6"/>
  <c r="H163" i="6"/>
  <c r="F163" i="6"/>
  <c r="E163" i="6"/>
  <c r="K163" i="6" s="1"/>
  <c r="D163" i="6"/>
  <c r="U162" i="6"/>
  <c r="T162" i="6"/>
  <c r="O162" i="6"/>
  <c r="N162" i="6"/>
  <c r="M162" i="6"/>
  <c r="K162" i="6"/>
  <c r="I162" i="6"/>
  <c r="G162" i="6"/>
  <c r="U161" i="6"/>
  <c r="T161" i="6"/>
  <c r="O161" i="6"/>
  <c r="N161" i="6"/>
  <c r="M161" i="6"/>
  <c r="K161" i="6"/>
  <c r="I161" i="6"/>
  <c r="G161" i="6"/>
  <c r="U160" i="6"/>
  <c r="T160" i="6"/>
  <c r="O160" i="6"/>
  <c r="N160" i="6"/>
  <c r="M160" i="6"/>
  <c r="K160" i="6"/>
  <c r="I160" i="6"/>
  <c r="G160" i="6"/>
  <c r="U159" i="6"/>
  <c r="T159" i="6"/>
  <c r="N159" i="6"/>
  <c r="O159" i="6" s="1"/>
  <c r="M159" i="6"/>
  <c r="K159" i="6"/>
  <c r="I159" i="6"/>
  <c r="G159" i="6"/>
  <c r="U158" i="6"/>
  <c r="T158" i="6"/>
  <c r="N158" i="6"/>
  <c r="O158" i="6" s="1"/>
  <c r="M158" i="6"/>
  <c r="K158" i="6"/>
  <c r="I158" i="6"/>
  <c r="G158" i="6"/>
  <c r="S157" i="6"/>
  <c r="R157" i="6"/>
  <c r="Q157" i="6"/>
  <c r="T157" i="6" s="1"/>
  <c r="P157" i="6"/>
  <c r="L157" i="6"/>
  <c r="J157" i="6"/>
  <c r="H157" i="6"/>
  <c r="N157" i="6" s="1"/>
  <c r="F157" i="6"/>
  <c r="E157" i="6"/>
  <c r="D157" i="6"/>
  <c r="G157" i="6" s="1"/>
  <c r="U156" i="6"/>
  <c r="T156" i="6"/>
  <c r="N156" i="6"/>
  <c r="O156" i="6" s="1"/>
  <c r="M156" i="6"/>
  <c r="K156" i="6"/>
  <c r="I156" i="6"/>
  <c r="G156" i="6"/>
  <c r="U155" i="6"/>
  <c r="T155" i="6"/>
  <c r="N155" i="6"/>
  <c r="O155" i="6" s="1"/>
  <c r="M155" i="6"/>
  <c r="K155" i="6"/>
  <c r="I155" i="6"/>
  <c r="G155" i="6"/>
  <c r="U154" i="6"/>
  <c r="T154" i="6"/>
  <c r="N154" i="6"/>
  <c r="O154" i="6" s="1"/>
  <c r="M154" i="6"/>
  <c r="K154" i="6"/>
  <c r="I154" i="6"/>
  <c r="G154" i="6"/>
  <c r="U153" i="6"/>
  <c r="T153" i="6"/>
  <c r="N153" i="6"/>
  <c r="O153" i="6" s="1"/>
  <c r="M153" i="6"/>
  <c r="K153" i="6"/>
  <c r="I153" i="6"/>
  <c r="G153" i="6"/>
  <c r="U152" i="6"/>
  <c r="T152" i="6"/>
  <c r="N152" i="6"/>
  <c r="O152" i="6" s="1"/>
  <c r="M152" i="6"/>
  <c r="K152" i="6"/>
  <c r="I152" i="6"/>
  <c r="G152" i="6"/>
  <c r="U151" i="6"/>
  <c r="T151" i="6"/>
  <c r="N151" i="6"/>
  <c r="O151" i="6" s="1"/>
  <c r="M151" i="6"/>
  <c r="K151" i="6"/>
  <c r="I151" i="6"/>
  <c r="G151" i="6"/>
  <c r="T150" i="6"/>
  <c r="S150" i="6"/>
  <c r="R150" i="6"/>
  <c r="Q150" i="6"/>
  <c r="P150" i="6"/>
  <c r="L150" i="6"/>
  <c r="J150" i="6"/>
  <c r="H150" i="6"/>
  <c r="F150" i="6"/>
  <c r="N150" i="6" s="1"/>
  <c r="E150" i="6"/>
  <c r="D150" i="6"/>
  <c r="U149" i="6"/>
  <c r="T149" i="6"/>
  <c r="O149" i="6"/>
  <c r="N149" i="6"/>
  <c r="M149" i="6"/>
  <c r="K149" i="6"/>
  <c r="I149" i="6"/>
  <c r="G149" i="6"/>
  <c r="U148" i="6"/>
  <c r="T148" i="6"/>
  <c r="N148" i="6"/>
  <c r="O148" i="6" s="1"/>
  <c r="M148" i="6"/>
  <c r="K148" i="6"/>
  <c r="I148" i="6"/>
  <c r="G148" i="6"/>
  <c r="U147" i="6"/>
  <c r="T147" i="6"/>
  <c r="N147" i="6"/>
  <c r="O147" i="6" s="1"/>
  <c r="M147" i="6"/>
  <c r="K147" i="6"/>
  <c r="I147" i="6"/>
  <c r="G147" i="6"/>
  <c r="U146" i="6"/>
  <c r="T146" i="6"/>
  <c r="N146" i="6"/>
  <c r="O146" i="6" s="1"/>
  <c r="M146" i="6"/>
  <c r="K146" i="6"/>
  <c r="I146" i="6"/>
  <c r="G146" i="6"/>
  <c r="U145" i="6"/>
  <c r="T145" i="6"/>
  <c r="N145" i="6"/>
  <c r="O145" i="6" s="1"/>
  <c r="M145" i="6"/>
  <c r="K145" i="6"/>
  <c r="I145" i="6"/>
  <c r="G145" i="6"/>
  <c r="S144" i="6"/>
  <c r="R144" i="6"/>
  <c r="Q144" i="6"/>
  <c r="T144" i="6" s="1"/>
  <c r="P144" i="6"/>
  <c r="L144" i="6"/>
  <c r="J144" i="6"/>
  <c r="H144" i="6"/>
  <c r="F144" i="6"/>
  <c r="E144" i="6"/>
  <c r="K144" i="6" s="1"/>
  <c r="D144" i="6"/>
  <c r="G144" i="6" s="1"/>
  <c r="U143" i="6"/>
  <c r="T143" i="6"/>
  <c r="N143" i="6"/>
  <c r="O143" i="6" s="1"/>
  <c r="M143" i="6"/>
  <c r="K143" i="6"/>
  <c r="I143" i="6"/>
  <c r="G143" i="6"/>
  <c r="U142" i="6"/>
  <c r="T142" i="6"/>
  <c r="N142" i="6"/>
  <c r="O142" i="6" s="1"/>
  <c r="M142" i="6"/>
  <c r="K142" i="6"/>
  <c r="I142" i="6"/>
  <c r="G142" i="6"/>
  <c r="U141" i="6"/>
  <c r="T141" i="6"/>
  <c r="N141" i="6"/>
  <c r="O141" i="6" s="1"/>
  <c r="M141" i="6"/>
  <c r="K141" i="6"/>
  <c r="I141" i="6"/>
  <c r="G141" i="6"/>
  <c r="U140" i="6"/>
  <c r="T140" i="6"/>
  <c r="N140" i="6"/>
  <c r="O140" i="6" s="1"/>
  <c r="M140" i="6"/>
  <c r="K140" i="6"/>
  <c r="I140" i="6"/>
  <c r="G140" i="6"/>
  <c r="U139" i="6"/>
  <c r="T139" i="6"/>
  <c r="N139" i="6"/>
  <c r="O139" i="6" s="1"/>
  <c r="M139" i="6"/>
  <c r="K139" i="6"/>
  <c r="I139" i="6"/>
  <c r="G139" i="6"/>
  <c r="U138" i="6"/>
  <c r="T138" i="6"/>
  <c r="N138" i="6"/>
  <c r="O138" i="6" s="1"/>
  <c r="M138" i="6"/>
  <c r="K138" i="6"/>
  <c r="I138" i="6"/>
  <c r="G138" i="6"/>
  <c r="S137" i="6"/>
  <c r="T137" i="6" s="1"/>
  <c r="R137" i="6"/>
  <c r="Q137" i="6"/>
  <c r="P137" i="6"/>
  <c r="U137" i="6" s="1"/>
  <c r="L137" i="6"/>
  <c r="M137" i="6" s="1"/>
  <c r="J137" i="6"/>
  <c r="K137" i="6" s="1"/>
  <c r="I137" i="6"/>
  <c r="H137" i="6"/>
  <c r="F137" i="6"/>
  <c r="N137" i="6" s="1"/>
  <c r="E137" i="6"/>
  <c r="D137" i="6"/>
  <c r="U136" i="6"/>
  <c r="T136" i="6"/>
  <c r="N136" i="6"/>
  <c r="O136" i="6" s="1"/>
  <c r="M136" i="6"/>
  <c r="K136" i="6"/>
  <c r="I136" i="6"/>
  <c r="G136" i="6"/>
  <c r="U135" i="6"/>
  <c r="T135" i="6"/>
  <c r="O135" i="6"/>
  <c r="N135" i="6"/>
  <c r="M135" i="6"/>
  <c r="K135" i="6"/>
  <c r="I135" i="6"/>
  <c r="G135" i="6"/>
  <c r="U134" i="6"/>
  <c r="T134" i="6"/>
  <c r="N134" i="6"/>
  <c r="O134" i="6" s="1"/>
  <c r="M134" i="6"/>
  <c r="K134" i="6"/>
  <c r="I134" i="6"/>
  <c r="G134" i="6"/>
  <c r="U133" i="6"/>
  <c r="T133" i="6"/>
  <c r="N133" i="6"/>
  <c r="O133" i="6" s="1"/>
  <c r="M133" i="6"/>
  <c r="K133" i="6"/>
  <c r="I133" i="6"/>
  <c r="G133" i="6"/>
  <c r="S132" i="6"/>
  <c r="R132" i="6"/>
  <c r="Q132" i="6"/>
  <c r="P132" i="6"/>
  <c r="U132" i="6" s="1"/>
  <c r="N132" i="6"/>
  <c r="L132" i="6"/>
  <c r="J132" i="6"/>
  <c r="K132" i="6" s="1"/>
  <c r="H132" i="6"/>
  <c r="F132" i="6"/>
  <c r="E132" i="6"/>
  <c r="M132" i="6" s="1"/>
  <c r="D132" i="6"/>
  <c r="I132" i="6" s="1"/>
  <c r="U131" i="6"/>
  <c r="T131" i="6"/>
  <c r="O131" i="6"/>
  <c r="N131" i="6"/>
  <c r="M131" i="6"/>
  <c r="K131" i="6"/>
  <c r="I131" i="6"/>
  <c r="G131" i="6"/>
  <c r="U130" i="6"/>
  <c r="T130" i="6"/>
  <c r="N130" i="6"/>
  <c r="O130" i="6" s="1"/>
  <c r="M130" i="6"/>
  <c r="K130" i="6"/>
  <c r="I130" i="6"/>
  <c r="G130" i="6"/>
  <c r="U129" i="6"/>
  <c r="T129" i="6"/>
  <c r="N129" i="6"/>
  <c r="O129" i="6" s="1"/>
  <c r="M129" i="6"/>
  <c r="K129" i="6"/>
  <c r="I129" i="6"/>
  <c r="G129" i="6"/>
  <c r="U128" i="6"/>
  <c r="T128" i="6"/>
  <c r="N128" i="6"/>
  <c r="O128" i="6" s="1"/>
  <c r="M128" i="6"/>
  <c r="K128" i="6"/>
  <c r="I128" i="6"/>
  <c r="G128" i="6"/>
  <c r="U127" i="6"/>
  <c r="T127" i="6"/>
  <c r="N127" i="6"/>
  <c r="O127" i="6" s="1"/>
  <c r="M127" i="6"/>
  <c r="K127" i="6"/>
  <c r="I127" i="6"/>
  <c r="G127" i="6"/>
  <c r="S126" i="6"/>
  <c r="R126" i="6"/>
  <c r="Q126" i="6"/>
  <c r="P126" i="6"/>
  <c r="L126" i="6"/>
  <c r="J126" i="6"/>
  <c r="H126" i="6"/>
  <c r="F126" i="6"/>
  <c r="E126" i="6"/>
  <c r="D126" i="6"/>
  <c r="U125" i="6"/>
  <c r="T125" i="6"/>
  <c r="O125" i="6"/>
  <c r="N125" i="6"/>
  <c r="M125" i="6"/>
  <c r="K125" i="6"/>
  <c r="I125" i="6"/>
  <c r="G125" i="6"/>
  <c r="U124" i="6"/>
  <c r="T124" i="6"/>
  <c r="N124" i="6"/>
  <c r="O124" i="6" s="1"/>
  <c r="M124" i="6"/>
  <c r="K124" i="6"/>
  <c r="I124" i="6"/>
  <c r="G124" i="6"/>
  <c r="U123" i="6"/>
  <c r="T123" i="6"/>
  <c r="N123" i="6"/>
  <c r="O123" i="6" s="1"/>
  <c r="M123" i="6"/>
  <c r="K123" i="6"/>
  <c r="I123" i="6"/>
  <c r="G123" i="6"/>
  <c r="U122" i="6"/>
  <c r="T122" i="6"/>
  <c r="N122" i="6"/>
  <c r="O122" i="6" s="1"/>
  <c r="M122" i="6"/>
  <c r="K122" i="6"/>
  <c r="I122" i="6"/>
  <c r="G122" i="6"/>
  <c r="S121" i="6"/>
  <c r="R121" i="6"/>
  <c r="Q121" i="6"/>
  <c r="T121" i="6" s="1"/>
  <c r="P121" i="6"/>
  <c r="U121" i="6" s="1"/>
  <c r="L121" i="6"/>
  <c r="J121" i="6"/>
  <c r="H121" i="6"/>
  <c r="F121" i="6"/>
  <c r="N121" i="6" s="1"/>
  <c r="E121" i="6"/>
  <c r="D121" i="6"/>
  <c r="U120" i="6"/>
  <c r="T120" i="6"/>
  <c r="N120" i="6"/>
  <c r="O120" i="6" s="1"/>
  <c r="M120" i="6"/>
  <c r="K120" i="6"/>
  <c r="I120" i="6"/>
  <c r="G120" i="6"/>
  <c r="U119" i="6"/>
  <c r="T119" i="6"/>
  <c r="O119" i="6"/>
  <c r="N119" i="6"/>
  <c r="M119" i="6"/>
  <c r="K119" i="6"/>
  <c r="I119" i="6"/>
  <c r="G119" i="6"/>
  <c r="U118" i="6"/>
  <c r="T118" i="6"/>
  <c r="O118" i="6"/>
  <c r="N118" i="6"/>
  <c r="M118" i="6"/>
  <c r="K118" i="6"/>
  <c r="I118" i="6"/>
  <c r="G118" i="6"/>
  <c r="U117" i="6"/>
  <c r="T117" i="6"/>
  <c r="N117" i="6"/>
  <c r="O117" i="6" s="1"/>
  <c r="M117" i="6"/>
  <c r="K117" i="6"/>
  <c r="I117" i="6"/>
  <c r="G117" i="6"/>
  <c r="U116" i="6"/>
  <c r="T116" i="6"/>
  <c r="N116" i="6"/>
  <c r="O116" i="6" s="1"/>
  <c r="M116" i="6"/>
  <c r="K116" i="6"/>
  <c r="I116" i="6"/>
  <c r="G116" i="6"/>
  <c r="U115" i="6"/>
  <c r="T115" i="6"/>
  <c r="O115" i="6"/>
  <c r="N115" i="6"/>
  <c r="M115" i="6"/>
  <c r="K115" i="6"/>
  <c r="I115" i="6"/>
  <c r="G115" i="6"/>
  <c r="U114" i="6"/>
  <c r="T114" i="6"/>
  <c r="N114" i="6"/>
  <c r="O114" i="6" s="1"/>
  <c r="M114" i="6"/>
  <c r="K114" i="6"/>
  <c r="I114" i="6"/>
  <c r="G114" i="6"/>
  <c r="U113" i="6"/>
  <c r="T113" i="6"/>
  <c r="N113" i="6"/>
  <c r="O113" i="6" s="1"/>
  <c r="M113" i="6"/>
  <c r="K113" i="6"/>
  <c r="I113" i="6"/>
  <c r="G113" i="6"/>
  <c r="S112" i="6"/>
  <c r="R112" i="6"/>
  <c r="Q112" i="6"/>
  <c r="P112" i="6"/>
  <c r="L112" i="6"/>
  <c r="J112" i="6"/>
  <c r="K112" i="6" s="1"/>
  <c r="H112" i="6"/>
  <c r="N112" i="6" s="1"/>
  <c r="O112" i="6" s="1"/>
  <c r="F112" i="6"/>
  <c r="E112" i="6"/>
  <c r="D112" i="6"/>
  <c r="I112" i="6" s="1"/>
  <c r="U111" i="6"/>
  <c r="T111" i="6"/>
  <c r="O111" i="6"/>
  <c r="N111" i="6"/>
  <c r="M111" i="6"/>
  <c r="K111" i="6"/>
  <c r="I111" i="6"/>
  <c r="G111" i="6"/>
  <c r="U110" i="6"/>
  <c r="T110" i="6"/>
  <c r="O110" i="6"/>
  <c r="N110" i="6"/>
  <c r="M110" i="6"/>
  <c r="K110" i="6"/>
  <c r="I110" i="6"/>
  <c r="G110" i="6"/>
  <c r="U109" i="6"/>
  <c r="T109" i="6"/>
  <c r="O109" i="6"/>
  <c r="N109" i="6"/>
  <c r="M109" i="6"/>
  <c r="K109" i="6"/>
  <c r="I109" i="6"/>
  <c r="G109" i="6"/>
  <c r="U108" i="6"/>
  <c r="T108" i="6"/>
  <c r="O108" i="6"/>
  <c r="N108" i="6"/>
  <c r="M108" i="6"/>
  <c r="K108" i="6"/>
  <c r="I108" i="6"/>
  <c r="G108" i="6"/>
  <c r="U107" i="6"/>
  <c r="T107" i="6"/>
  <c r="O107" i="6"/>
  <c r="N107" i="6"/>
  <c r="M107" i="6"/>
  <c r="K107" i="6"/>
  <c r="I107" i="6"/>
  <c r="G107" i="6"/>
  <c r="S106" i="6"/>
  <c r="R106" i="6"/>
  <c r="Q106" i="6"/>
  <c r="P106" i="6"/>
  <c r="L106" i="6"/>
  <c r="J106" i="6"/>
  <c r="H106" i="6"/>
  <c r="I106" i="6" s="1"/>
  <c r="F106" i="6"/>
  <c r="N106" i="6" s="1"/>
  <c r="E106" i="6"/>
  <c r="K106" i="6" s="1"/>
  <c r="D106" i="6"/>
  <c r="U105" i="6"/>
  <c r="T105" i="6"/>
  <c r="N105" i="6"/>
  <c r="O105" i="6" s="1"/>
  <c r="M105" i="6"/>
  <c r="K105" i="6"/>
  <c r="I105" i="6"/>
  <c r="G105" i="6"/>
  <c r="U102" i="6"/>
  <c r="S102" i="6"/>
  <c r="R102" i="6"/>
  <c r="Q102" i="6"/>
  <c r="P102" i="6"/>
  <c r="L102" i="6"/>
  <c r="J102" i="6"/>
  <c r="K102" i="6" s="1"/>
  <c r="H102" i="6"/>
  <c r="F102" i="6"/>
  <c r="N102" i="6" s="1"/>
  <c r="E102" i="6"/>
  <c r="D102" i="6"/>
  <c r="I102" i="6" s="1"/>
  <c r="S101" i="6"/>
  <c r="R101" i="6"/>
  <c r="Q101" i="6"/>
  <c r="T101" i="6" s="1"/>
  <c r="P101" i="6"/>
  <c r="U101" i="6" s="1"/>
  <c r="L101" i="6"/>
  <c r="J101" i="6"/>
  <c r="H101" i="6"/>
  <c r="F101" i="6"/>
  <c r="N101" i="6" s="1"/>
  <c r="E101" i="6"/>
  <c r="K101" i="6" s="1"/>
  <c r="D101" i="6"/>
  <c r="U100" i="6"/>
  <c r="T100" i="6"/>
  <c r="N100" i="6"/>
  <c r="O100" i="6" s="1"/>
  <c r="M100" i="6"/>
  <c r="K100" i="6"/>
  <c r="I100" i="6"/>
  <c r="G100" i="6"/>
  <c r="U99" i="6"/>
  <c r="T99" i="6"/>
  <c r="N99" i="6"/>
  <c r="O99" i="6" s="1"/>
  <c r="M99" i="6"/>
  <c r="K99" i="6"/>
  <c r="I99" i="6"/>
  <c r="G99" i="6"/>
  <c r="U98" i="6"/>
  <c r="T98" i="6"/>
  <c r="O98" i="6"/>
  <c r="N98" i="6"/>
  <c r="M98" i="6"/>
  <c r="K98" i="6"/>
  <c r="I98" i="6"/>
  <c r="G98" i="6"/>
  <c r="U97" i="6"/>
  <c r="T97" i="6"/>
  <c r="N97" i="6"/>
  <c r="O97" i="6" s="1"/>
  <c r="M97" i="6"/>
  <c r="K97" i="6"/>
  <c r="I97" i="6"/>
  <c r="G97" i="6"/>
  <c r="S96" i="6"/>
  <c r="R96" i="6"/>
  <c r="Q96" i="6"/>
  <c r="T96" i="6" s="1"/>
  <c r="P96" i="6"/>
  <c r="U96" i="6" s="1"/>
  <c r="L96" i="6"/>
  <c r="J96" i="6"/>
  <c r="H96" i="6"/>
  <c r="F96" i="6"/>
  <c r="E96" i="6"/>
  <c r="M96" i="6" s="1"/>
  <c r="D96" i="6"/>
  <c r="I96" i="6" s="1"/>
  <c r="U95" i="6"/>
  <c r="T95" i="6"/>
  <c r="N95" i="6"/>
  <c r="O95" i="6" s="1"/>
  <c r="M95" i="6"/>
  <c r="K95" i="6"/>
  <c r="I95" i="6"/>
  <c r="G95" i="6"/>
  <c r="U94" i="6"/>
  <c r="T94" i="6"/>
  <c r="N94" i="6"/>
  <c r="O94" i="6" s="1"/>
  <c r="M94" i="6"/>
  <c r="K94" i="6"/>
  <c r="I94" i="6"/>
  <c r="G94" i="6"/>
  <c r="U93" i="6"/>
  <c r="T93" i="6"/>
  <c r="N93" i="6"/>
  <c r="O93" i="6" s="1"/>
  <c r="M93" i="6"/>
  <c r="K93" i="6"/>
  <c r="I93" i="6"/>
  <c r="G93" i="6"/>
  <c r="U92" i="6"/>
  <c r="T92" i="6"/>
  <c r="N92" i="6"/>
  <c r="O92" i="6" s="1"/>
  <c r="M92" i="6"/>
  <c r="K92" i="6"/>
  <c r="I92" i="6"/>
  <c r="G92" i="6"/>
  <c r="S91" i="6"/>
  <c r="R91" i="6"/>
  <c r="Q91" i="6"/>
  <c r="P91" i="6"/>
  <c r="L91" i="6"/>
  <c r="J91" i="6"/>
  <c r="H91" i="6"/>
  <c r="I91" i="6" s="1"/>
  <c r="F91" i="6"/>
  <c r="E91" i="6"/>
  <c r="M91" i="6" s="1"/>
  <c r="D91" i="6"/>
  <c r="U90" i="6"/>
  <c r="T90" i="6"/>
  <c r="N90" i="6"/>
  <c r="O90" i="6" s="1"/>
  <c r="M90" i="6"/>
  <c r="K90" i="6"/>
  <c r="I90" i="6"/>
  <c r="G90" i="6"/>
  <c r="U89" i="6"/>
  <c r="T89" i="6"/>
  <c r="N89" i="6"/>
  <c r="O89" i="6" s="1"/>
  <c r="M89" i="6"/>
  <c r="K89" i="6"/>
  <c r="I89" i="6"/>
  <c r="G89" i="6"/>
  <c r="U88" i="6"/>
  <c r="T88" i="6"/>
  <c r="N88" i="6"/>
  <c r="O88" i="6" s="1"/>
  <c r="M88" i="6"/>
  <c r="K88" i="6"/>
  <c r="I88" i="6"/>
  <c r="G88" i="6"/>
  <c r="S85" i="6"/>
  <c r="R85" i="6"/>
  <c r="Q85" i="6"/>
  <c r="P85" i="6"/>
  <c r="L85" i="6"/>
  <c r="J85" i="6"/>
  <c r="K85" i="6" s="1"/>
  <c r="H85" i="6"/>
  <c r="U85" i="6" s="1"/>
  <c r="F85" i="6"/>
  <c r="E85" i="6"/>
  <c r="M85" i="6" s="1"/>
  <c r="D85" i="6"/>
  <c r="S84" i="6"/>
  <c r="R84" i="6"/>
  <c r="Q84" i="6"/>
  <c r="T84" i="6" s="1"/>
  <c r="P84" i="6"/>
  <c r="L84" i="6"/>
  <c r="J84" i="6"/>
  <c r="H84" i="6"/>
  <c r="U84" i="6" s="1"/>
  <c r="F84" i="6"/>
  <c r="E84" i="6"/>
  <c r="K84" i="6" s="1"/>
  <c r="D84" i="6"/>
  <c r="U83" i="6"/>
  <c r="T83" i="6"/>
  <c r="N83" i="6"/>
  <c r="O83" i="6" s="1"/>
  <c r="M83" i="6"/>
  <c r="K83" i="6"/>
  <c r="I83" i="6"/>
  <c r="G83" i="6"/>
  <c r="U82" i="6"/>
  <c r="T82" i="6"/>
  <c r="O82" i="6"/>
  <c r="N82" i="6"/>
  <c r="M82" i="6"/>
  <c r="K82" i="6"/>
  <c r="I82" i="6"/>
  <c r="G82" i="6"/>
  <c r="U81" i="6"/>
  <c r="T81" i="6"/>
  <c r="N81" i="6"/>
  <c r="O81" i="6" s="1"/>
  <c r="M81" i="6"/>
  <c r="K81" i="6"/>
  <c r="I81" i="6"/>
  <c r="G81" i="6"/>
  <c r="U80" i="6"/>
  <c r="T80" i="6"/>
  <c r="N80" i="6"/>
  <c r="O80" i="6" s="1"/>
  <c r="M80" i="6"/>
  <c r="K80" i="6"/>
  <c r="I80" i="6"/>
  <c r="G80" i="6"/>
  <c r="U79" i="6"/>
  <c r="T79" i="6"/>
  <c r="N79" i="6"/>
  <c r="O79" i="6" s="1"/>
  <c r="M79" i="6"/>
  <c r="K79" i="6"/>
  <c r="I79" i="6"/>
  <c r="G79" i="6"/>
  <c r="S78" i="6"/>
  <c r="R78" i="6"/>
  <c r="Q78" i="6"/>
  <c r="P78" i="6"/>
  <c r="U78" i="6" s="1"/>
  <c r="N78" i="6"/>
  <c r="O78" i="6" s="1"/>
  <c r="L78" i="6"/>
  <c r="J78" i="6"/>
  <c r="K78" i="6" s="1"/>
  <c r="H78" i="6"/>
  <c r="F78" i="6"/>
  <c r="E78" i="6"/>
  <c r="D78" i="6"/>
  <c r="I78" i="6" s="1"/>
  <c r="U77" i="6"/>
  <c r="T77" i="6"/>
  <c r="O77" i="6"/>
  <c r="N77" i="6"/>
  <c r="M77" i="6"/>
  <c r="K77" i="6"/>
  <c r="I77" i="6"/>
  <c r="G77" i="6"/>
  <c r="U76" i="6"/>
  <c r="T76" i="6"/>
  <c r="O76" i="6"/>
  <c r="N76" i="6"/>
  <c r="M76" i="6"/>
  <c r="K76" i="6"/>
  <c r="I76" i="6"/>
  <c r="G76" i="6"/>
  <c r="U75" i="6"/>
  <c r="T75" i="6"/>
  <c r="O75" i="6"/>
  <c r="N75" i="6"/>
  <c r="M75" i="6"/>
  <c r="K75" i="6"/>
  <c r="I75" i="6"/>
  <c r="G75" i="6"/>
  <c r="U74" i="6"/>
  <c r="T74" i="6"/>
  <c r="O74" i="6"/>
  <c r="N74" i="6"/>
  <c r="M74" i="6"/>
  <c r="K74" i="6"/>
  <c r="I74" i="6"/>
  <c r="G74" i="6"/>
  <c r="U73" i="6"/>
  <c r="T73" i="6"/>
  <c r="O73" i="6"/>
  <c r="N73" i="6"/>
  <c r="M73" i="6"/>
  <c r="K73" i="6"/>
  <c r="I73" i="6"/>
  <c r="G73" i="6"/>
  <c r="U72" i="6"/>
  <c r="T72" i="6"/>
  <c r="O72" i="6"/>
  <c r="N72" i="6"/>
  <c r="M72" i="6"/>
  <c r="K72" i="6"/>
  <c r="I72" i="6"/>
  <c r="G72" i="6"/>
  <c r="U71" i="6"/>
  <c r="T71" i="6"/>
  <c r="O71" i="6"/>
  <c r="N71" i="6"/>
  <c r="M71" i="6"/>
  <c r="K71" i="6"/>
  <c r="I71" i="6"/>
  <c r="G71" i="6"/>
  <c r="S70" i="6"/>
  <c r="R70" i="6"/>
  <c r="Q70" i="6"/>
  <c r="P70" i="6"/>
  <c r="L70" i="6"/>
  <c r="J70" i="6"/>
  <c r="H70" i="6"/>
  <c r="F70" i="6"/>
  <c r="E70" i="6"/>
  <c r="K70" i="6" s="1"/>
  <c r="D70" i="6"/>
  <c r="U69" i="6"/>
  <c r="T69" i="6"/>
  <c r="O69" i="6"/>
  <c r="N69" i="6"/>
  <c r="M69" i="6"/>
  <c r="K69" i="6"/>
  <c r="I69" i="6"/>
  <c r="G69" i="6"/>
  <c r="U68" i="6"/>
  <c r="T68" i="6"/>
  <c r="N68" i="6"/>
  <c r="O68" i="6" s="1"/>
  <c r="M68" i="6"/>
  <c r="K68" i="6"/>
  <c r="I68" i="6"/>
  <c r="G68" i="6"/>
  <c r="U67" i="6"/>
  <c r="T67" i="6"/>
  <c r="N67" i="6"/>
  <c r="O67" i="6" s="1"/>
  <c r="M67" i="6"/>
  <c r="K67" i="6"/>
  <c r="I67" i="6"/>
  <c r="G67" i="6"/>
  <c r="U66" i="6"/>
  <c r="T66" i="6"/>
  <c r="N66" i="6"/>
  <c r="O66" i="6" s="1"/>
  <c r="M66" i="6"/>
  <c r="K66" i="6"/>
  <c r="I66" i="6"/>
  <c r="G66" i="6"/>
  <c r="U65" i="6"/>
  <c r="T65" i="6"/>
  <c r="N65" i="6"/>
  <c r="O65" i="6" s="1"/>
  <c r="M65" i="6"/>
  <c r="K65" i="6"/>
  <c r="I65" i="6"/>
  <c r="G65" i="6"/>
  <c r="U64" i="6"/>
  <c r="T64" i="6"/>
  <c r="N64" i="6"/>
  <c r="O64" i="6" s="1"/>
  <c r="M64" i="6"/>
  <c r="K64" i="6"/>
  <c r="I64" i="6"/>
  <c r="G64" i="6"/>
  <c r="S63" i="6"/>
  <c r="T63" i="6" s="1"/>
  <c r="R63" i="6"/>
  <c r="Q63" i="6"/>
  <c r="P63" i="6"/>
  <c r="U63" i="6" s="1"/>
  <c r="L63" i="6"/>
  <c r="J63" i="6"/>
  <c r="K63" i="6" s="1"/>
  <c r="H63" i="6"/>
  <c r="F63" i="6"/>
  <c r="N63" i="6" s="1"/>
  <c r="E63" i="6"/>
  <c r="M63" i="6" s="1"/>
  <c r="D63" i="6"/>
  <c r="I63" i="6" s="1"/>
  <c r="U62" i="6"/>
  <c r="T62" i="6"/>
  <c r="O62" i="6"/>
  <c r="N62" i="6"/>
  <c r="M62" i="6"/>
  <c r="K62" i="6"/>
  <c r="I62" i="6"/>
  <c r="G62" i="6"/>
  <c r="U61" i="6"/>
  <c r="T61" i="6"/>
  <c r="N61" i="6"/>
  <c r="O61" i="6" s="1"/>
  <c r="M61" i="6"/>
  <c r="K61" i="6"/>
  <c r="I61" i="6"/>
  <c r="G61" i="6"/>
  <c r="U60" i="6"/>
  <c r="T60" i="6"/>
  <c r="O60" i="6"/>
  <c r="N60" i="6"/>
  <c r="M60" i="6"/>
  <c r="K60" i="6"/>
  <c r="I60" i="6"/>
  <c r="G60" i="6"/>
  <c r="U59" i="6"/>
  <c r="T59" i="6"/>
  <c r="O59" i="6"/>
  <c r="N59" i="6"/>
  <c r="M59" i="6"/>
  <c r="K59" i="6"/>
  <c r="I59" i="6"/>
  <c r="G59" i="6"/>
  <c r="S58" i="6"/>
  <c r="R58" i="6"/>
  <c r="Q58" i="6"/>
  <c r="T58" i="6" s="1"/>
  <c r="P58" i="6"/>
  <c r="L58" i="6"/>
  <c r="J58" i="6"/>
  <c r="H58" i="6"/>
  <c r="U58" i="6" s="1"/>
  <c r="F58" i="6"/>
  <c r="N58" i="6" s="1"/>
  <c r="E58" i="6"/>
  <c r="K58" i="6" s="1"/>
  <c r="D58" i="6"/>
  <c r="U57" i="6"/>
  <c r="T57" i="6"/>
  <c r="N57" i="6"/>
  <c r="O57" i="6" s="1"/>
  <c r="M57" i="6"/>
  <c r="K57" i="6"/>
  <c r="I57" i="6"/>
  <c r="G57" i="6"/>
  <c r="S54" i="6"/>
  <c r="R54" i="6"/>
  <c r="Q54" i="6"/>
  <c r="T54" i="6" s="1"/>
  <c r="P54" i="6"/>
  <c r="U54" i="6" s="1"/>
  <c r="L54" i="6"/>
  <c r="J54" i="6"/>
  <c r="K54" i="6" s="1"/>
  <c r="I54" i="6"/>
  <c r="H54" i="6"/>
  <c r="F54" i="6"/>
  <c r="G54" i="6" s="1"/>
  <c r="E54" i="6"/>
  <c r="D54" i="6"/>
  <c r="S53" i="6"/>
  <c r="R53" i="6"/>
  <c r="Q53" i="6"/>
  <c r="T53" i="6" s="1"/>
  <c r="P53" i="6"/>
  <c r="U53" i="6" s="1"/>
  <c r="L53" i="6"/>
  <c r="K53" i="6"/>
  <c r="J53" i="6"/>
  <c r="H53" i="6"/>
  <c r="F53" i="6"/>
  <c r="N53" i="6" s="1"/>
  <c r="E53" i="6"/>
  <c r="M53" i="6" s="1"/>
  <c r="D53" i="6"/>
  <c r="U52" i="6"/>
  <c r="T52" i="6"/>
  <c r="N52" i="6"/>
  <c r="O52" i="6" s="1"/>
  <c r="M52" i="6"/>
  <c r="K52" i="6"/>
  <c r="I52" i="6"/>
  <c r="G52" i="6"/>
  <c r="U51" i="6"/>
  <c r="T51" i="6"/>
  <c r="N51" i="6"/>
  <c r="O51" i="6" s="1"/>
  <c r="M51" i="6"/>
  <c r="K51" i="6"/>
  <c r="I51" i="6"/>
  <c r="G51" i="6"/>
  <c r="U50" i="6"/>
  <c r="T50" i="6"/>
  <c r="N50" i="6"/>
  <c r="O50" i="6" s="1"/>
  <c r="M50" i="6"/>
  <c r="K50" i="6"/>
  <c r="I50" i="6"/>
  <c r="G50" i="6"/>
  <c r="U49" i="6"/>
  <c r="T49" i="6"/>
  <c r="N49" i="6"/>
  <c r="O49" i="6" s="1"/>
  <c r="M49" i="6"/>
  <c r="K49" i="6"/>
  <c r="I49" i="6"/>
  <c r="G49" i="6"/>
  <c r="U48" i="6"/>
  <c r="T48" i="6"/>
  <c r="N48" i="6"/>
  <c r="O48" i="6" s="1"/>
  <c r="M48" i="6"/>
  <c r="K48" i="6"/>
  <c r="I48" i="6"/>
  <c r="G48" i="6"/>
  <c r="S47" i="6"/>
  <c r="R47" i="6"/>
  <c r="Q47" i="6"/>
  <c r="P47" i="6"/>
  <c r="L47" i="6"/>
  <c r="J47" i="6"/>
  <c r="H47" i="6"/>
  <c r="F47" i="6"/>
  <c r="E47" i="6"/>
  <c r="M47" i="6" s="1"/>
  <c r="D47" i="6"/>
  <c r="U46" i="6"/>
  <c r="T46" i="6"/>
  <c r="N46" i="6"/>
  <c r="O46" i="6" s="1"/>
  <c r="M46" i="6"/>
  <c r="K46" i="6"/>
  <c r="I46" i="6"/>
  <c r="G46" i="6"/>
  <c r="U45" i="6"/>
  <c r="T45" i="6"/>
  <c r="N45" i="6"/>
  <c r="O45" i="6" s="1"/>
  <c r="M45" i="6"/>
  <c r="K45" i="6"/>
  <c r="I45" i="6"/>
  <c r="G45" i="6"/>
  <c r="U44" i="6"/>
  <c r="T44" i="6"/>
  <c r="N44" i="6"/>
  <c r="O44" i="6" s="1"/>
  <c r="M44" i="6"/>
  <c r="K44" i="6"/>
  <c r="I44" i="6"/>
  <c r="G44" i="6"/>
  <c r="U43" i="6"/>
  <c r="T43" i="6"/>
  <c r="N43" i="6"/>
  <c r="O43" i="6" s="1"/>
  <c r="M43" i="6"/>
  <c r="K43" i="6"/>
  <c r="I43" i="6"/>
  <c r="G43" i="6"/>
  <c r="U42" i="6"/>
  <c r="T42" i="6"/>
  <c r="O42" i="6"/>
  <c r="N42" i="6"/>
  <c r="M42" i="6"/>
  <c r="K42" i="6"/>
  <c r="I42" i="6"/>
  <c r="G42" i="6"/>
  <c r="U41" i="6"/>
  <c r="T41" i="6"/>
  <c r="O41" i="6"/>
  <c r="N41" i="6"/>
  <c r="M41" i="6"/>
  <c r="K41" i="6"/>
  <c r="I41" i="6"/>
  <c r="G41" i="6"/>
  <c r="U40" i="6"/>
  <c r="S40" i="6"/>
  <c r="R40" i="6"/>
  <c r="Q40" i="6"/>
  <c r="P40" i="6"/>
  <c r="L40" i="6"/>
  <c r="J40" i="6"/>
  <c r="H40" i="6"/>
  <c r="F40" i="6"/>
  <c r="E40" i="6"/>
  <c r="K40" i="6" s="1"/>
  <c r="D40" i="6"/>
  <c r="U39" i="6"/>
  <c r="T39" i="6"/>
  <c r="N39" i="6"/>
  <c r="O39" i="6" s="1"/>
  <c r="M39" i="6"/>
  <c r="K39" i="6"/>
  <c r="I39" i="6"/>
  <c r="G39" i="6"/>
  <c r="U38" i="6"/>
  <c r="T38" i="6"/>
  <c r="N38" i="6"/>
  <c r="O38" i="6" s="1"/>
  <c r="M38" i="6"/>
  <c r="K38" i="6"/>
  <c r="I38" i="6"/>
  <c r="G38" i="6"/>
  <c r="U37" i="6"/>
  <c r="T37" i="6"/>
  <c r="N37" i="6"/>
  <c r="O37" i="6" s="1"/>
  <c r="M37" i="6"/>
  <c r="K37" i="6"/>
  <c r="I37" i="6"/>
  <c r="G37" i="6"/>
  <c r="U36" i="6"/>
  <c r="T36" i="6"/>
  <c r="N36" i="6"/>
  <c r="O36" i="6" s="1"/>
  <c r="M36" i="6"/>
  <c r="K36" i="6"/>
  <c r="I36" i="6"/>
  <c r="G36" i="6"/>
  <c r="S35" i="6"/>
  <c r="R35" i="6"/>
  <c r="Q35" i="6"/>
  <c r="T35" i="6" s="1"/>
  <c r="P35" i="6"/>
  <c r="U35" i="6" s="1"/>
  <c r="N35" i="6"/>
  <c r="L35" i="6"/>
  <c r="J35" i="6"/>
  <c r="H35" i="6"/>
  <c r="F35" i="6"/>
  <c r="E35" i="6"/>
  <c r="M35" i="6" s="1"/>
  <c r="D35" i="6"/>
  <c r="I35" i="6" s="1"/>
  <c r="U34" i="6"/>
  <c r="T34" i="6"/>
  <c r="O34" i="6"/>
  <c r="N34" i="6"/>
  <c r="M34" i="6"/>
  <c r="K34" i="6"/>
  <c r="I34" i="6"/>
  <c r="G34" i="6"/>
  <c r="U33" i="6"/>
  <c r="T33" i="6"/>
  <c r="O33" i="6"/>
  <c r="N33" i="6"/>
  <c r="M33" i="6"/>
  <c r="K33" i="6"/>
  <c r="I33" i="6"/>
  <c r="G33" i="6"/>
  <c r="U32" i="6"/>
  <c r="T32" i="6"/>
  <c r="O32" i="6"/>
  <c r="N32" i="6"/>
  <c r="M32" i="6"/>
  <c r="K32" i="6"/>
  <c r="I32" i="6"/>
  <c r="G32" i="6"/>
  <c r="U31" i="6"/>
  <c r="T31" i="6"/>
  <c r="O31" i="6"/>
  <c r="N31" i="6"/>
  <c r="M31" i="6"/>
  <c r="K31" i="6"/>
  <c r="I31" i="6"/>
  <c r="G31" i="6"/>
  <c r="U30" i="6"/>
  <c r="T30" i="6"/>
  <c r="O30" i="6"/>
  <c r="N30" i="6"/>
  <c r="M30" i="6"/>
  <c r="K30" i="6"/>
  <c r="I30" i="6"/>
  <c r="G30" i="6"/>
  <c r="U29" i="6"/>
  <c r="T29" i="6"/>
  <c r="O29" i="6"/>
  <c r="N29" i="6"/>
  <c r="M29" i="6"/>
  <c r="K29" i="6"/>
  <c r="I29" i="6"/>
  <c r="G29" i="6"/>
  <c r="U28" i="6"/>
  <c r="T28" i="6"/>
  <c r="O28" i="6"/>
  <c r="N28" i="6"/>
  <c r="M28" i="6"/>
  <c r="K28" i="6"/>
  <c r="I28" i="6"/>
  <c r="G28" i="6"/>
  <c r="S27" i="6"/>
  <c r="R27" i="6"/>
  <c r="Q27" i="6"/>
  <c r="P27" i="6"/>
  <c r="L27" i="6"/>
  <c r="J27" i="6"/>
  <c r="K27" i="6" s="1"/>
  <c r="H27" i="6"/>
  <c r="I27" i="6" s="1"/>
  <c r="F27" i="6"/>
  <c r="E27" i="6"/>
  <c r="M27" i="6" s="1"/>
  <c r="D27" i="6"/>
  <c r="U26" i="6"/>
  <c r="T26" i="6"/>
  <c r="N26" i="6"/>
  <c r="O26" i="6" s="1"/>
  <c r="M26" i="6"/>
  <c r="K26" i="6"/>
  <c r="I26" i="6"/>
  <c r="G26" i="6"/>
  <c r="U25" i="6"/>
  <c r="T25" i="6"/>
  <c r="N25" i="6"/>
  <c r="O25" i="6" s="1"/>
  <c r="M25" i="6"/>
  <c r="K25" i="6"/>
  <c r="I25" i="6"/>
  <c r="G25" i="6"/>
  <c r="U24" i="6"/>
  <c r="T24" i="6"/>
  <c r="N24" i="6"/>
  <c r="O24" i="6" s="1"/>
  <c r="M24" i="6"/>
  <c r="K24" i="6"/>
  <c r="I24" i="6"/>
  <c r="G24" i="6"/>
  <c r="U23" i="6"/>
  <c r="T23" i="6"/>
  <c r="N23" i="6"/>
  <c r="O23" i="6" s="1"/>
  <c r="M23" i="6"/>
  <c r="K23" i="6"/>
  <c r="I23" i="6"/>
  <c r="G23" i="6"/>
  <c r="U22" i="6"/>
  <c r="T22" i="6"/>
  <c r="N22" i="6"/>
  <c r="O22" i="6" s="1"/>
  <c r="M22" i="6"/>
  <c r="K22" i="6"/>
  <c r="I22" i="6"/>
  <c r="G22" i="6"/>
  <c r="U21" i="6"/>
  <c r="T21" i="6"/>
  <c r="N21" i="6"/>
  <c r="O21" i="6" s="1"/>
  <c r="M21" i="6"/>
  <c r="K21" i="6"/>
  <c r="I21" i="6"/>
  <c r="G21" i="6"/>
  <c r="U20" i="6"/>
  <c r="T20" i="6"/>
  <c r="N20" i="6"/>
  <c r="O20" i="6" s="1"/>
  <c r="M20" i="6"/>
  <c r="K20" i="6"/>
  <c r="I20" i="6"/>
  <c r="G20" i="6"/>
  <c r="S19" i="6"/>
  <c r="R19" i="6"/>
  <c r="Q19" i="6"/>
  <c r="P19" i="6"/>
  <c r="U19" i="6" s="1"/>
  <c r="L19" i="6"/>
  <c r="J19" i="6"/>
  <c r="H19" i="6"/>
  <c r="F19" i="6"/>
  <c r="N19" i="6" s="1"/>
  <c r="E19" i="6"/>
  <c r="D19" i="6"/>
  <c r="I19" i="6" s="1"/>
  <c r="U18" i="6"/>
  <c r="T18" i="6"/>
  <c r="N18" i="6"/>
  <c r="O18" i="6" s="1"/>
  <c r="M18" i="6"/>
  <c r="K18" i="6"/>
  <c r="I18" i="6"/>
  <c r="G18" i="6"/>
  <c r="U17" i="6"/>
  <c r="T17" i="6"/>
  <c r="N17" i="6"/>
  <c r="O17" i="6" s="1"/>
  <c r="M17" i="6"/>
  <c r="K17" i="6"/>
  <c r="I17" i="6"/>
  <c r="G17" i="6"/>
  <c r="U16" i="6"/>
  <c r="T16" i="6"/>
  <c r="N16" i="6"/>
  <c r="O16" i="6" s="1"/>
  <c r="M16" i="6"/>
  <c r="K16" i="6"/>
  <c r="I16" i="6"/>
  <c r="G16" i="6"/>
  <c r="U15" i="6"/>
  <c r="T15" i="6"/>
  <c r="N15" i="6"/>
  <c r="O15" i="6" s="1"/>
  <c r="M15" i="6"/>
  <c r="K15" i="6"/>
  <c r="I15" i="6"/>
  <c r="G15" i="6"/>
  <c r="U14" i="6"/>
  <c r="T14" i="6"/>
  <c r="N14" i="6"/>
  <c r="O14" i="6" s="1"/>
  <c r="M14" i="6"/>
  <c r="K14" i="6"/>
  <c r="I14" i="6"/>
  <c r="G14" i="6"/>
  <c r="U13" i="6"/>
  <c r="T13" i="6"/>
  <c r="N13" i="6"/>
  <c r="O13" i="6" s="1"/>
  <c r="M13" i="6"/>
  <c r="K13" i="6"/>
  <c r="I13" i="6"/>
  <c r="G13" i="6"/>
  <c r="U12" i="6"/>
  <c r="T12" i="6"/>
  <c r="N12" i="6"/>
  <c r="O12" i="6" s="1"/>
  <c r="M12" i="6"/>
  <c r="K12" i="6"/>
  <c r="I12" i="6"/>
  <c r="G12" i="6"/>
  <c r="U11" i="6"/>
  <c r="T11" i="6"/>
  <c r="N11" i="6"/>
  <c r="O11" i="6" s="1"/>
  <c r="M11" i="6"/>
  <c r="K11" i="6"/>
  <c r="I11" i="6"/>
  <c r="G11" i="6"/>
  <c r="T10" i="6"/>
  <c r="S10" i="6"/>
  <c r="R10" i="6"/>
  <c r="Q10" i="6"/>
  <c r="P10" i="6"/>
  <c r="L10" i="6"/>
  <c r="J10" i="6"/>
  <c r="H10" i="6"/>
  <c r="U10" i="6" s="1"/>
  <c r="F10" i="6"/>
  <c r="E10" i="6"/>
  <c r="D10" i="6"/>
  <c r="U9" i="6"/>
  <c r="T9" i="6"/>
  <c r="N9" i="6"/>
  <c r="O9" i="6" s="1"/>
  <c r="M9" i="6"/>
  <c r="K9" i="6"/>
  <c r="I9" i="6"/>
  <c r="G9" i="6"/>
  <c r="U8" i="6"/>
  <c r="T8" i="6"/>
  <c r="N8" i="6"/>
  <c r="O8" i="6" s="1"/>
  <c r="M8" i="6"/>
  <c r="K8" i="6"/>
  <c r="I8" i="6"/>
  <c r="G8" i="6"/>
  <c r="S339" i="5"/>
  <c r="R339" i="5"/>
  <c r="Q339" i="5"/>
  <c r="T339" i="5" s="1"/>
  <c r="P339" i="5"/>
  <c r="L339" i="5"/>
  <c r="M339" i="5" s="1"/>
  <c r="J339" i="5"/>
  <c r="K339" i="5" s="1"/>
  <c r="H339" i="5"/>
  <c r="I339" i="5" s="1"/>
  <c r="F339" i="5"/>
  <c r="E339" i="5"/>
  <c r="D339" i="5"/>
  <c r="S338" i="5"/>
  <c r="R338" i="5"/>
  <c r="Q338" i="5"/>
  <c r="T338" i="5" s="1"/>
  <c r="P338" i="5"/>
  <c r="L338" i="5"/>
  <c r="J338" i="5"/>
  <c r="H338" i="5"/>
  <c r="N338" i="5" s="1"/>
  <c r="F338" i="5"/>
  <c r="E338" i="5"/>
  <c r="D338" i="5"/>
  <c r="G338" i="5" s="1"/>
  <c r="S337" i="5"/>
  <c r="T337" i="5" s="1"/>
  <c r="R337" i="5"/>
  <c r="Q337" i="5"/>
  <c r="P337" i="5"/>
  <c r="L337" i="5"/>
  <c r="M337" i="5" s="1"/>
  <c r="J337" i="5"/>
  <c r="H337" i="5"/>
  <c r="N337" i="5" s="1"/>
  <c r="F337" i="5"/>
  <c r="E337" i="5"/>
  <c r="D337" i="5"/>
  <c r="U336" i="5"/>
  <c r="T336" i="5"/>
  <c r="O336" i="5"/>
  <c r="N336" i="5"/>
  <c r="M336" i="5"/>
  <c r="K336" i="5"/>
  <c r="I336" i="5"/>
  <c r="G336" i="5"/>
  <c r="U335" i="5"/>
  <c r="T335" i="5"/>
  <c r="O335" i="5"/>
  <c r="N335" i="5"/>
  <c r="M335" i="5"/>
  <c r="K335" i="5"/>
  <c r="I335" i="5"/>
  <c r="G335" i="5"/>
  <c r="U334" i="5"/>
  <c r="T334" i="5"/>
  <c r="O334" i="5"/>
  <c r="N334" i="5"/>
  <c r="M334" i="5"/>
  <c r="K334" i="5"/>
  <c r="I334" i="5"/>
  <c r="G334" i="5"/>
  <c r="U333" i="5"/>
  <c r="T333" i="5"/>
  <c r="O333" i="5"/>
  <c r="N333" i="5"/>
  <c r="M333" i="5"/>
  <c r="K333" i="5"/>
  <c r="I333" i="5"/>
  <c r="G333" i="5"/>
  <c r="S332" i="5"/>
  <c r="R332" i="5"/>
  <c r="Q332" i="5"/>
  <c r="T332" i="5" s="1"/>
  <c r="P332" i="5"/>
  <c r="L332" i="5"/>
  <c r="J332" i="5"/>
  <c r="K332" i="5" s="1"/>
  <c r="H332" i="5"/>
  <c r="N332" i="5" s="1"/>
  <c r="F332" i="5"/>
  <c r="E332" i="5"/>
  <c r="D332" i="5"/>
  <c r="U331" i="5"/>
  <c r="T331" i="5"/>
  <c r="O331" i="5"/>
  <c r="N331" i="5"/>
  <c r="M331" i="5"/>
  <c r="K331" i="5"/>
  <c r="I331" i="5"/>
  <c r="G331" i="5"/>
  <c r="U330" i="5"/>
  <c r="T330" i="5"/>
  <c r="O330" i="5"/>
  <c r="N330" i="5"/>
  <c r="M330" i="5"/>
  <c r="K330" i="5"/>
  <c r="I330" i="5"/>
  <c r="G330" i="5"/>
  <c r="U329" i="5"/>
  <c r="T329" i="5"/>
  <c r="O329" i="5"/>
  <c r="N329" i="5"/>
  <c r="M329" i="5"/>
  <c r="K329" i="5"/>
  <c r="I329" i="5"/>
  <c r="G329" i="5"/>
  <c r="U328" i="5"/>
  <c r="T328" i="5"/>
  <c r="O328" i="5"/>
  <c r="N328" i="5"/>
  <c r="M328" i="5"/>
  <c r="K328" i="5"/>
  <c r="I328" i="5"/>
  <c r="G328" i="5"/>
  <c r="U327" i="5"/>
  <c r="T327" i="5"/>
  <c r="O327" i="5"/>
  <c r="N327" i="5"/>
  <c r="M327" i="5"/>
  <c r="K327" i="5"/>
  <c r="I327" i="5"/>
  <c r="G327" i="5"/>
  <c r="U326" i="5"/>
  <c r="T326" i="5"/>
  <c r="O326" i="5"/>
  <c r="N326" i="5"/>
  <c r="M326" i="5"/>
  <c r="K326" i="5"/>
  <c r="I326" i="5"/>
  <c r="G326" i="5"/>
  <c r="U325" i="5"/>
  <c r="T325" i="5"/>
  <c r="O325" i="5"/>
  <c r="N325" i="5"/>
  <c r="M325" i="5"/>
  <c r="K325" i="5"/>
  <c r="I325" i="5"/>
  <c r="G325" i="5"/>
  <c r="U324" i="5"/>
  <c r="T324" i="5"/>
  <c r="O324" i="5"/>
  <c r="N324" i="5"/>
  <c r="M324" i="5"/>
  <c r="K324" i="5"/>
  <c r="I324" i="5"/>
  <c r="G324" i="5"/>
  <c r="U323" i="5"/>
  <c r="S323" i="5"/>
  <c r="T323" i="5" s="1"/>
  <c r="R323" i="5"/>
  <c r="Q323" i="5"/>
  <c r="P323" i="5"/>
  <c r="L323" i="5"/>
  <c r="J323" i="5"/>
  <c r="H323" i="5"/>
  <c r="F323" i="5"/>
  <c r="N323" i="5" s="1"/>
  <c r="E323" i="5"/>
  <c r="D323" i="5"/>
  <c r="U322" i="5"/>
  <c r="T322" i="5"/>
  <c r="N322" i="5"/>
  <c r="O322" i="5" s="1"/>
  <c r="M322" i="5"/>
  <c r="K322" i="5"/>
  <c r="I322" i="5"/>
  <c r="G322" i="5"/>
  <c r="U321" i="5"/>
  <c r="T321" i="5"/>
  <c r="N321" i="5"/>
  <c r="O321" i="5" s="1"/>
  <c r="M321" i="5"/>
  <c r="K321" i="5"/>
  <c r="I321" i="5"/>
  <c r="G321" i="5"/>
  <c r="U320" i="5"/>
  <c r="T320" i="5"/>
  <c r="N320" i="5"/>
  <c r="O320" i="5" s="1"/>
  <c r="M320" i="5"/>
  <c r="K320" i="5"/>
  <c r="I320" i="5"/>
  <c r="G320" i="5"/>
  <c r="U319" i="5"/>
  <c r="T319" i="5"/>
  <c r="N319" i="5"/>
  <c r="O319" i="5" s="1"/>
  <c r="M319" i="5"/>
  <c r="K319" i="5"/>
  <c r="I319" i="5"/>
  <c r="G319" i="5"/>
  <c r="U318" i="5"/>
  <c r="T318" i="5"/>
  <c r="N318" i="5"/>
  <c r="O318" i="5" s="1"/>
  <c r="M318" i="5"/>
  <c r="K318" i="5"/>
  <c r="I318" i="5"/>
  <c r="G318" i="5"/>
  <c r="S317" i="5"/>
  <c r="T317" i="5" s="1"/>
  <c r="R317" i="5"/>
  <c r="Q317" i="5"/>
  <c r="P317" i="5"/>
  <c r="U317" i="5" s="1"/>
  <c r="N317" i="5"/>
  <c r="L317" i="5"/>
  <c r="J317" i="5"/>
  <c r="H317" i="5"/>
  <c r="F317" i="5"/>
  <c r="E317" i="5"/>
  <c r="D317" i="5"/>
  <c r="U316" i="5"/>
  <c r="T316" i="5"/>
  <c r="O316" i="5"/>
  <c r="N316" i="5"/>
  <c r="M316" i="5"/>
  <c r="K316" i="5"/>
  <c r="I316" i="5"/>
  <c r="G316" i="5"/>
  <c r="U315" i="5"/>
  <c r="T315" i="5"/>
  <c r="N315" i="5"/>
  <c r="O315" i="5" s="1"/>
  <c r="M315" i="5"/>
  <c r="K315" i="5"/>
  <c r="I315" i="5"/>
  <c r="G315" i="5"/>
  <c r="U314" i="5"/>
  <c r="T314" i="5"/>
  <c r="N314" i="5"/>
  <c r="O314" i="5" s="1"/>
  <c r="M314" i="5"/>
  <c r="K314" i="5"/>
  <c r="I314" i="5"/>
  <c r="G314" i="5"/>
  <c r="U313" i="5"/>
  <c r="T313" i="5"/>
  <c r="N313" i="5"/>
  <c r="O313" i="5" s="1"/>
  <c r="M313" i="5"/>
  <c r="K313" i="5"/>
  <c r="I313" i="5"/>
  <c r="G313" i="5"/>
  <c r="U312" i="5"/>
  <c r="T312" i="5"/>
  <c r="N312" i="5"/>
  <c r="O312" i="5" s="1"/>
  <c r="M312" i="5"/>
  <c r="K312" i="5"/>
  <c r="I312" i="5"/>
  <c r="G312" i="5"/>
  <c r="U311" i="5"/>
  <c r="T311" i="5"/>
  <c r="N311" i="5"/>
  <c r="O311" i="5" s="1"/>
  <c r="M311" i="5"/>
  <c r="K311" i="5"/>
  <c r="I311" i="5"/>
  <c r="G311" i="5"/>
  <c r="S310" i="5"/>
  <c r="R310" i="5"/>
  <c r="Q310" i="5"/>
  <c r="T310" i="5" s="1"/>
  <c r="P310" i="5"/>
  <c r="L310" i="5"/>
  <c r="J310" i="5"/>
  <c r="H310" i="5"/>
  <c r="I310" i="5" s="1"/>
  <c r="F310" i="5"/>
  <c r="E310" i="5"/>
  <c r="D310" i="5"/>
  <c r="U309" i="5"/>
  <c r="T309" i="5"/>
  <c r="O309" i="5"/>
  <c r="N309" i="5"/>
  <c r="M309" i="5"/>
  <c r="K309" i="5"/>
  <c r="I309" i="5"/>
  <c r="G309" i="5"/>
  <c r="U308" i="5"/>
  <c r="T308" i="5"/>
  <c r="O308" i="5"/>
  <c r="N308" i="5"/>
  <c r="M308" i="5"/>
  <c r="K308" i="5"/>
  <c r="I308" i="5"/>
  <c r="G308" i="5"/>
  <c r="U307" i="5"/>
  <c r="T307" i="5"/>
  <c r="O307" i="5"/>
  <c r="N307" i="5"/>
  <c r="M307" i="5"/>
  <c r="K307" i="5"/>
  <c r="I307" i="5"/>
  <c r="G307" i="5"/>
  <c r="U306" i="5"/>
  <c r="T306" i="5"/>
  <c r="O306" i="5"/>
  <c r="N306" i="5"/>
  <c r="M306" i="5"/>
  <c r="K306" i="5"/>
  <c r="I306" i="5"/>
  <c r="G306" i="5"/>
  <c r="U305" i="5"/>
  <c r="T305" i="5"/>
  <c r="O305" i="5"/>
  <c r="N305" i="5"/>
  <c r="M305" i="5"/>
  <c r="K305" i="5"/>
  <c r="I305" i="5"/>
  <c r="G305" i="5"/>
  <c r="U304" i="5"/>
  <c r="T304" i="5"/>
  <c r="O304" i="5"/>
  <c r="N304" i="5"/>
  <c r="M304" i="5"/>
  <c r="K304" i="5"/>
  <c r="I304" i="5"/>
  <c r="G304" i="5"/>
  <c r="S303" i="5"/>
  <c r="R303" i="5"/>
  <c r="Q303" i="5"/>
  <c r="T303" i="5" s="1"/>
  <c r="P303" i="5"/>
  <c r="U303" i="5" s="1"/>
  <c r="L303" i="5"/>
  <c r="J303" i="5"/>
  <c r="H303" i="5"/>
  <c r="F303" i="5"/>
  <c r="N303" i="5" s="1"/>
  <c r="O303" i="5" s="1"/>
  <c r="E303" i="5"/>
  <c r="M303" i="5" s="1"/>
  <c r="D303" i="5"/>
  <c r="I303" i="5" s="1"/>
  <c r="U302" i="5"/>
  <c r="T302" i="5"/>
  <c r="O302" i="5"/>
  <c r="N302" i="5"/>
  <c r="M302" i="5"/>
  <c r="K302" i="5"/>
  <c r="I302" i="5"/>
  <c r="G302" i="5"/>
  <c r="S299" i="5"/>
  <c r="R299" i="5"/>
  <c r="Q299" i="5"/>
  <c r="T299" i="5" s="1"/>
  <c r="P299" i="5"/>
  <c r="L299" i="5"/>
  <c r="J299" i="5"/>
  <c r="H299" i="5"/>
  <c r="I299" i="5" s="1"/>
  <c r="F299" i="5"/>
  <c r="E299" i="5"/>
  <c r="D299" i="5"/>
  <c r="S298" i="5"/>
  <c r="R298" i="5"/>
  <c r="Q298" i="5"/>
  <c r="P298" i="5"/>
  <c r="U298" i="5" s="1"/>
  <c r="L298" i="5"/>
  <c r="M298" i="5" s="1"/>
  <c r="J298" i="5"/>
  <c r="K298" i="5" s="1"/>
  <c r="H298" i="5"/>
  <c r="F298" i="5"/>
  <c r="E298" i="5"/>
  <c r="D298" i="5"/>
  <c r="U297" i="5"/>
  <c r="T297" i="5"/>
  <c r="O297" i="5"/>
  <c r="N297" i="5"/>
  <c r="M297" i="5"/>
  <c r="K297" i="5"/>
  <c r="I297" i="5"/>
  <c r="G297" i="5"/>
  <c r="U296" i="5"/>
  <c r="T296" i="5"/>
  <c r="O296" i="5"/>
  <c r="N296" i="5"/>
  <c r="M296" i="5"/>
  <c r="K296" i="5"/>
  <c r="I296" i="5"/>
  <c r="G296" i="5"/>
  <c r="U295" i="5"/>
  <c r="T295" i="5"/>
  <c r="N295" i="5"/>
  <c r="O295" i="5" s="1"/>
  <c r="M295" i="5"/>
  <c r="K295" i="5"/>
  <c r="I295" i="5"/>
  <c r="G295" i="5"/>
  <c r="U294" i="5"/>
  <c r="T294" i="5"/>
  <c r="O294" i="5"/>
  <c r="N294" i="5"/>
  <c r="M294" i="5"/>
  <c r="K294" i="5"/>
  <c r="I294" i="5"/>
  <c r="G294" i="5"/>
  <c r="U293" i="5"/>
  <c r="T293" i="5"/>
  <c r="N293" i="5"/>
  <c r="O293" i="5" s="1"/>
  <c r="M293" i="5"/>
  <c r="K293" i="5"/>
  <c r="I293" i="5"/>
  <c r="G293" i="5"/>
  <c r="S292" i="5"/>
  <c r="R292" i="5"/>
  <c r="Q292" i="5"/>
  <c r="T292" i="5" s="1"/>
  <c r="P292" i="5"/>
  <c r="U292" i="5" s="1"/>
  <c r="L292" i="5"/>
  <c r="J292" i="5"/>
  <c r="H292" i="5"/>
  <c r="F292" i="5"/>
  <c r="E292" i="5"/>
  <c r="D292" i="5"/>
  <c r="I292" i="5" s="1"/>
  <c r="U291" i="5"/>
  <c r="T291" i="5"/>
  <c r="O291" i="5"/>
  <c r="N291" i="5"/>
  <c r="M291" i="5"/>
  <c r="K291" i="5"/>
  <c r="I291" i="5"/>
  <c r="G291" i="5"/>
  <c r="U290" i="5"/>
  <c r="T290" i="5"/>
  <c r="N290" i="5"/>
  <c r="O290" i="5" s="1"/>
  <c r="M290" i="5"/>
  <c r="K290" i="5"/>
  <c r="I290" i="5"/>
  <c r="G290" i="5"/>
  <c r="U289" i="5"/>
  <c r="T289" i="5"/>
  <c r="O289" i="5"/>
  <c r="N289" i="5"/>
  <c r="M289" i="5"/>
  <c r="K289" i="5"/>
  <c r="I289" i="5"/>
  <c r="G289" i="5"/>
  <c r="U288" i="5"/>
  <c r="T288" i="5"/>
  <c r="O288" i="5"/>
  <c r="N288" i="5"/>
  <c r="M288" i="5"/>
  <c r="K288" i="5"/>
  <c r="I288" i="5"/>
  <c r="G288" i="5"/>
  <c r="U287" i="5"/>
  <c r="T287" i="5"/>
  <c r="O287" i="5"/>
  <c r="N287" i="5"/>
  <c r="M287" i="5"/>
  <c r="K287" i="5"/>
  <c r="I287" i="5"/>
  <c r="G287" i="5"/>
  <c r="U286" i="5"/>
  <c r="T286" i="5"/>
  <c r="O286" i="5"/>
  <c r="N286" i="5"/>
  <c r="M286" i="5"/>
  <c r="K286" i="5"/>
  <c r="I286" i="5"/>
  <c r="G286" i="5"/>
  <c r="S285" i="5"/>
  <c r="R285" i="5"/>
  <c r="Q285" i="5"/>
  <c r="P285" i="5"/>
  <c r="L285" i="5"/>
  <c r="J285" i="5"/>
  <c r="K285" i="5" s="1"/>
  <c r="H285" i="5"/>
  <c r="I285" i="5" s="1"/>
  <c r="G285" i="5"/>
  <c r="F285" i="5"/>
  <c r="N285" i="5" s="1"/>
  <c r="O285" i="5" s="1"/>
  <c r="E285" i="5"/>
  <c r="M285" i="5" s="1"/>
  <c r="D285" i="5"/>
  <c r="U284" i="5"/>
  <c r="T284" i="5"/>
  <c r="O284" i="5"/>
  <c r="N284" i="5"/>
  <c r="M284" i="5"/>
  <c r="K284" i="5"/>
  <c r="I284" i="5"/>
  <c r="G284" i="5"/>
  <c r="U283" i="5"/>
  <c r="T283" i="5"/>
  <c r="N283" i="5"/>
  <c r="O283" i="5" s="1"/>
  <c r="M283" i="5"/>
  <c r="K283" i="5"/>
  <c r="I283" i="5"/>
  <c r="G283" i="5"/>
  <c r="U282" i="5"/>
  <c r="T282" i="5"/>
  <c r="N282" i="5"/>
  <c r="O282" i="5" s="1"/>
  <c r="M282" i="5"/>
  <c r="K282" i="5"/>
  <c r="I282" i="5"/>
  <c r="G282" i="5"/>
  <c r="U281" i="5"/>
  <c r="T281" i="5"/>
  <c r="O281" i="5"/>
  <c r="N281" i="5"/>
  <c r="M281" i="5"/>
  <c r="K281" i="5"/>
  <c r="I281" i="5"/>
  <c r="G281" i="5"/>
  <c r="U280" i="5"/>
  <c r="T280" i="5"/>
  <c r="N280" i="5"/>
  <c r="O280" i="5" s="1"/>
  <c r="M280" i="5"/>
  <c r="K280" i="5"/>
  <c r="I280" i="5"/>
  <c r="G280" i="5"/>
  <c r="U279" i="5"/>
  <c r="T279" i="5"/>
  <c r="N279" i="5"/>
  <c r="O279" i="5" s="1"/>
  <c r="M279" i="5"/>
  <c r="K279" i="5"/>
  <c r="I279" i="5"/>
  <c r="G279" i="5"/>
  <c r="U278" i="5"/>
  <c r="T278" i="5"/>
  <c r="N278" i="5"/>
  <c r="O278" i="5" s="1"/>
  <c r="M278" i="5"/>
  <c r="K278" i="5"/>
  <c r="I278" i="5"/>
  <c r="G278" i="5"/>
  <c r="U277" i="5"/>
  <c r="T277" i="5"/>
  <c r="N277" i="5"/>
  <c r="O277" i="5" s="1"/>
  <c r="M277" i="5"/>
  <c r="K277" i="5"/>
  <c r="I277" i="5"/>
  <c r="G277" i="5"/>
  <c r="U276" i="5"/>
  <c r="T276" i="5"/>
  <c r="O276" i="5"/>
  <c r="N276" i="5"/>
  <c r="M276" i="5"/>
  <c r="K276" i="5"/>
  <c r="I276" i="5"/>
  <c r="G276" i="5"/>
  <c r="S275" i="5"/>
  <c r="R275" i="5"/>
  <c r="Q275" i="5"/>
  <c r="P275" i="5"/>
  <c r="L275" i="5"/>
  <c r="J275" i="5"/>
  <c r="H275" i="5"/>
  <c r="F275" i="5"/>
  <c r="E275" i="5"/>
  <c r="M275" i="5" s="1"/>
  <c r="D275" i="5"/>
  <c r="U274" i="5"/>
  <c r="T274" i="5"/>
  <c r="O274" i="5"/>
  <c r="N274" i="5"/>
  <c r="M274" i="5"/>
  <c r="K274" i="5"/>
  <c r="I274" i="5"/>
  <c r="G274" i="5"/>
  <c r="U273" i="5"/>
  <c r="T273" i="5"/>
  <c r="N273" i="5"/>
  <c r="O273" i="5" s="1"/>
  <c r="M273" i="5"/>
  <c r="K273" i="5"/>
  <c r="I273" i="5"/>
  <c r="G273" i="5"/>
  <c r="U272" i="5"/>
  <c r="T272" i="5"/>
  <c r="N272" i="5"/>
  <c r="O272" i="5" s="1"/>
  <c r="M272" i="5"/>
  <c r="K272" i="5"/>
  <c r="I272" i="5"/>
  <c r="G272" i="5"/>
  <c r="U271" i="5"/>
  <c r="T271" i="5"/>
  <c r="N271" i="5"/>
  <c r="O271" i="5" s="1"/>
  <c r="M271" i="5"/>
  <c r="K271" i="5"/>
  <c r="I271" i="5"/>
  <c r="G271" i="5"/>
  <c r="U270" i="5"/>
  <c r="T270" i="5"/>
  <c r="O270" i="5"/>
  <c r="N270" i="5"/>
  <c r="M270" i="5"/>
  <c r="K270" i="5"/>
  <c r="I270" i="5"/>
  <c r="G270" i="5"/>
  <c r="U269" i="5"/>
  <c r="T269" i="5"/>
  <c r="N269" i="5"/>
  <c r="O269" i="5" s="1"/>
  <c r="M269" i="5"/>
  <c r="K269" i="5"/>
  <c r="I269" i="5"/>
  <c r="G269" i="5"/>
  <c r="U268" i="5"/>
  <c r="T268" i="5"/>
  <c r="N268" i="5"/>
  <c r="O268" i="5" s="1"/>
  <c r="M268" i="5"/>
  <c r="K268" i="5"/>
  <c r="I268" i="5"/>
  <c r="G268" i="5"/>
  <c r="S267" i="5"/>
  <c r="R267" i="5"/>
  <c r="Q267" i="5"/>
  <c r="P267" i="5"/>
  <c r="L267" i="5"/>
  <c r="M267" i="5" s="1"/>
  <c r="J267" i="5"/>
  <c r="K267" i="5" s="1"/>
  <c r="H267" i="5"/>
  <c r="F267" i="5"/>
  <c r="E267" i="5"/>
  <c r="D267" i="5"/>
  <c r="U266" i="5"/>
  <c r="T266" i="5"/>
  <c r="O266" i="5"/>
  <c r="N266" i="5"/>
  <c r="M266" i="5"/>
  <c r="K266" i="5"/>
  <c r="I266" i="5"/>
  <c r="G266" i="5"/>
  <c r="U265" i="5"/>
  <c r="T265" i="5"/>
  <c r="N265" i="5"/>
  <c r="O265" i="5" s="1"/>
  <c r="M265" i="5"/>
  <c r="K265" i="5"/>
  <c r="I265" i="5"/>
  <c r="G265" i="5"/>
  <c r="U264" i="5"/>
  <c r="T264" i="5"/>
  <c r="N264" i="5"/>
  <c r="O264" i="5" s="1"/>
  <c r="M264" i="5"/>
  <c r="K264" i="5"/>
  <c r="I264" i="5"/>
  <c r="G264" i="5"/>
  <c r="U263" i="5"/>
  <c r="T263" i="5"/>
  <c r="O263" i="5"/>
  <c r="N263" i="5"/>
  <c r="M263" i="5"/>
  <c r="K263" i="5"/>
  <c r="I263" i="5"/>
  <c r="G263" i="5"/>
  <c r="S260" i="5"/>
  <c r="R260" i="5"/>
  <c r="Q260" i="5"/>
  <c r="T260" i="5" s="1"/>
  <c r="P260" i="5"/>
  <c r="L260" i="5"/>
  <c r="J260" i="5"/>
  <c r="H260" i="5"/>
  <c r="F260" i="5"/>
  <c r="N260" i="5" s="1"/>
  <c r="O260" i="5" s="1"/>
  <c r="E260" i="5"/>
  <c r="D260" i="5"/>
  <c r="G260" i="5" s="1"/>
  <c r="S259" i="5"/>
  <c r="R259" i="5"/>
  <c r="Q259" i="5"/>
  <c r="T259" i="5" s="1"/>
  <c r="P259" i="5"/>
  <c r="L259" i="5"/>
  <c r="J259" i="5"/>
  <c r="K259" i="5" s="1"/>
  <c r="H259" i="5"/>
  <c r="I259" i="5" s="1"/>
  <c r="F259" i="5"/>
  <c r="G259" i="5" s="1"/>
  <c r="E259" i="5"/>
  <c r="M259" i="5" s="1"/>
  <c r="D259" i="5"/>
  <c r="U258" i="5"/>
  <c r="T258" i="5"/>
  <c r="O258" i="5"/>
  <c r="N258" i="5"/>
  <c r="M258" i="5"/>
  <c r="K258" i="5"/>
  <c r="I258" i="5"/>
  <c r="G258" i="5"/>
  <c r="U257" i="5"/>
  <c r="T257" i="5"/>
  <c r="N257" i="5"/>
  <c r="O257" i="5" s="1"/>
  <c r="M257" i="5"/>
  <c r="K257" i="5"/>
  <c r="I257" i="5"/>
  <c r="G257" i="5"/>
  <c r="U256" i="5"/>
  <c r="T256" i="5"/>
  <c r="N256" i="5"/>
  <c r="O256" i="5" s="1"/>
  <c r="M256" i="5"/>
  <c r="K256" i="5"/>
  <c r="I256" i="5"/>
  <c r="G256" i="5"/>
  <c r="U255" i="5"/>
  <c r="T255" i="5"/>
  <c r="N255" i="5"/>
  <c r="O255" i="5" s="1"/>
  <c r="M255" i="5"/>
  <c r="K255" i="5"/>
  <c r="I255" i="5"/>
  <c r="G255" i="5"/>
  <c r="S254" i="5"/>
  <c r="T254" i="5" s="1"/>
  <c r="R254" i="5"/>
  <c r="Q254" i="5"/>
  <c r="P254" i="5"/>
  <c r="L254" i="5"/>
  <c r="J254" i="5"/>
  <c r="K254" i="5" s="1"/>
  <c r="H254" i="5"/>
  <c r="I254" i="5" s="1"/>
  <c r="F254" i="5"/>
  <c r="N254" i="5" s="1"/>
  <c r="E254" i="5"/>
  <c r="M254" i="5" s="1"/>
  <c r="D254" i="5"/>
  <c r="U253" i="5"/>
  <c r="T253" i="5"/>
  <c r="O253" i="5"/>
  <c r="N253" i="5"/>
  <c r="M253" i="5"/>
  <c r="K253" i="5"/>
  <c r="I253" i="5"/>
  <c r="G253" i="5"/>
  <c r="U252" i="5"/>
  <c r="T252" i="5"/>
  <c r="O252" i="5"/>
  <c r="N252" i="5"/>
  <c r="M252" i="5"/>
  <c r="K252" i="5"/>
  <c r="I252" i="5"/>
  <c r="G252" i="5"/>
  <c r="U251" i="5"/>
  <c r="T251" i="5"/>
  <c r="N251" i="5"/>
  <c r="O251" i="5" s="1"/>
  <c r="M251" i="5"/>
  <c r="K251" i="5"/>
  <c r="I251" i="5"/>
  <c r="G251" i="5"/>
  <c r="U250" i="5"/>
  <c r="T250" i="5"/>
  <c r="N250" i="5"/>
  <c r="O250" i="5" s="1"/>
  <c r="M250" i="5"/>
  <c r="K250" i="5"/>
  <c r="I250" i="5"/>
  <c r="G250" i="5"/>
  <c r="U249" i="5"/>
  <c r="T249" i="5"/>
  <c r="O249" i="5"/>
  <c r="N249" i="5"/>
  <c r="M249" i="5"/>
  <c r="K249" i="5"/>
  <c r="I249" i="5"/>
  <c r="G249" i="5"/>
  <c r="U248" i="5"/>
  <c r="T248" i="5"/>
  <c r="N248" i="5"/>
  <c r="O248" i="5" s="1"/>
  <c r="M248" i="5"/>
  <c r="K248" i="5"/>
  <c r="I248" i="5"/>
  <c r="G248" i="5"/>
  <c r="S247" i="5"/>
  <c r="T247" i="5" s="1"/>
  <c r="R247" i="5"/>
  <c r="Q247" i="5"/>
  <c r="P247" i="5"/>
  <c r="L247" i="5"/>
  <c r="M247" i="5" s="1"/>
  <c r="J247" i="5"/>
  <c r="K247" i="5" s="1"/>
  <c r="H247" i="5"/>
  <c r="F247" i="5"/>
  <c r="E247" i="5"/>
  <c r="D247" i="5"/>
  <c r="U246" i="5"/>
  <c r="T246" i="5"/>
  <c r="O246" i="5"/>
  <c r="N246" i="5"/>
  <c r="M246" i="5"/>
  <c r="K246" i="5"/>
  <c r="I246" i="5"/>
  <c r="G246" i="5"/>
  <c r="U245" i="5"/>
  <c r="T245" i="5"/>
  <c r="N245" i="5"/>
  <c r="O245" i="5" s="1"/>
  <c r="M245" i="5"/>
  <c r="K245" i="5"/>
  <c r="I245" i="5"/>
  <c r="G245" i="5"/>
  <c r="U244" i="5"/>
  <c r="T244" i="5"/>
  <c r="N244" i="5"/>
  <c r="O244" i="5" s="1"/>
  <c r="M244" i="5"/>
  <c r="K244" i="5"/>
  <c r="I244" i="5"/>
  <c r="G244" i="5"/>
  <c r="U243" i="5"/>
  <c r="T243" i="5"/>
  <c r="N243" i="5"/>
  <c r="O243" i="5" s="1"/>
  <c r="M243" i="5"/>
  <c r="K243" i="5"/>
  <c r="I243" i="5"/>
  <c r="G243" i="5"/>
  <c r="U242" i="5"/>
  <c r="T242" i="5"/>
  <c r="N242" i="5"/>
  <c r="O242" i="5" s="1"/>
  <c r="M242" i="5"/>
  <c r="K242" i="5"/>
  <c r="I242" i="5"/>
  <c r="G242" i="5"/>
  <c r="U241" i="5"/>
  <c r="T241" i="5"/>
  <c r="O241" i="5"/>
  <c r="N241" i="5"/>
  <c r="M241" i="5"/>
  <c r="K241" i="5"/>
  <c r="I241" i="5"/>
  <c r="G241" i="5"/>
  <c r="U240" i="5"/>
  <c r="S240" i="5"/>
  <c r="T240" i="5" s="1"/>
  <c r="R240" i="5"/>
  <c r="Q240" i="5"/>
  <c r="P240" i="5"/>
  <c r="O240" i="5"/>
  <c r="L240" i="5"/>
  <c r="J240" i="5"/>
  <c r="H240" i="5"/>
  <c r="F240" i="5"/>
  <c r="N240" i="5" s="1"/>
  <c r="E240" i="5"/>
  <c r="D240" i="5"/>
  <c r="U239" i="5"/>
  <c r="T239" i="5"/>
  <c r="N239" i="5"/>
  <c r="O239" i="5" s="1"/>
  <c r="M239" i="5"/>
  <c r="K239" i="5"/>
  <c r="I239" i="5"/>
  <c r="G239" i="5"/>
  <c r="U238" i="5"/>
  <c r="T238" i="5"/>
  <c r="N238" i="5"/>
  <c r="O238" i="5" s="1"/>
  <c r="M238" i="5"/>
  <c r="K238" i="5"/>
  <c r="I238" i="5"/>
  <c r="G238" i="5"/>
  <c r="U237" i="5"/>
  <c r="T237" i="5"/>
  <c r="N237" i="5"/>
  <c r="O237" i="5" s="1"/>
  <c r="M237" i="5"/>
  <c r="K237" i="5"/>
  <c r="I237" i="5"/>
  <c r="G237" i="5"/>
  <c r="U236" i="5"/>
  <c r="T236" i="5"/>
  <c r="N236" i="5"/>
  <c r="O236" i="5" s="1"/>
  <c r="M236" i="5"/>
  <c r="K236" i="5"/>
  <c r="I236" i="5"/>
  <c r="G236" i="5"/>
  <c r="U235" i="5"/>
  <c r="T235" i="5"/>
  <c r="N235" i="5"/>
  <c r="O235" i="5" s="1"/>
  <c r="M235" i="5"/>
  <c r="K235" i="5"/>
  <c r="I235" i="5"/>
  <c r="G235" i="5"/>
  <c r="U234" i="5"/>
  <c r="T234" i="5"/>
  <c r="N234" i="5"/>
  <c r="O234" i="5" s="1"/>
  <c r="M234" i="5"/>
  <c r="K234" i="5"/>
  <c r="I234" i="5"/>
  <c r="G234" i="5"/>
  <c r="S231" i="5"/>
  <c r="R231" i="5"/>
  <c r="Q231" i="5"/>
  <c r="P231" i="5"/>
  <c r="L231" i="5"/>
  <c r="J231" i="5"/>
  <c r="H231" i="5"/>
  <c r="F231" i="5"/>
  <c r="E231" i="5"/>
  <c r="K231" i="5" s="1"/>
  <c r="D231" i="5"/>
  <c r="S230" i="5"/>
  <c r="R230" i="5"/>
  <c r="Q230" i="5"/>
  <c r="P230" i="5"/>
  <c r="U230" i="5" s="1"/>
  <c r="N230" i="5"/>
  <c r="L230" i="5"/>
  <c r="J230" i="5"/>
  <c r="H230" i="5"/>
  <c r="F230" i="5"/>
  <c r="E230" i="5"/>
  <c r="D230" i="5"/>
  <c r="U229" i="5"/>
  <c r="T229" i="5"/>
  <c r="O229" i="5"/>
  <c r="N229" i="5"/>
  <c r="M229" i="5"/>
  <c r="K229" i="5"/>
  <c r="I229" i="5"/>
  <c r="G229" i="5"/>
  <c r="U228" i="5"/>
  <c r="T228" i="5"/>
  <c r="N228" i="5"/>
  <c r="O228" i="5" s="1"/>
  <c r="M228" i="5"/>
  <c r="K228" i="5"/>
  <c r="I228" i="5"/>
  <c r="G228" i="5"/>
  <c r="U227" i="5"/>
  <c r="T227" i="5"/>
  <c r="N227" i="5"/>
  <c r="O227" i="5" s="1"/>
  <c r="M227" i="5"/>
  <c r="K227" i="5"/>
  <c r="I227" i="5"/>
  <c r="G227" i="5"/>
  <c r="U226" i="5"/>
  <c r="T226" i="5"/>
  <c r="N226" i="5"/>
  <c r="O226" i="5" s="1"/>
  <c r="M226" i="5"/>
  <c r="K226" i="5"/>
  <c r="I226" i="5"/>
  <c r="G226" i="5"/>
  <c r="U225" i="5"/>
  <c r="T225" i="5"/>
  <c r="N225" i="5"/>
  <c r="O225" i="5" s="1"/>
  <c r="M225" i="5"/>
  <c r="K225" i="5"/>
  <c r="I225" i="5"/>
  <c r="G225" i="5"/>
  <c r="S224" i="5"/>
  <c r="T224" i="5" s="1"/>
  <c r="R224" i="5"/>
  <c r="Q224" i="5"/>
  <c r="P224" i="5"/>
  <c r="N224" i="5"/>
  <c r="L224" i="5"/>
  <c r="J224" i="5"/>
  <c r="H224" i="5"/>
  <c r="G224" i="5"/>
  <c r="F224" i="5"/>
  <c r="E224" i="5"/>
  <c r="D224" i="5"/>
  <c r="U223" i="5"/>
  <c r="T223" i="5"/>
  <c r="O223" i="5"/>
  <c r="N223" i="5"/>
  <c r="M223" i="5"/>
  <c r="K223" i="5"/>
  <c r="I223" i="5"/>
  <c r="G223" i="5"/>
  <c r="U222" i="5"/>
  <c r="T222" i="5"/>
  <c r="N222" i="5"/>
  <c r="O222" i="5" s="1"/>
  <c r="M222" i="5"/>
  <c r="K222" i="5"/>
  <c r="I222" i="5"/>
  <c r="G222" i="5"/>
  <c r="U221" i="5"/>
  <c r="T221" i="5"/>
  <c r="N221" i="5"/>
  <c r="O221" i="5" s="1"/>
  <c r="M221" i="5"/>
  <c r="K221" i="5"/>
  <c r="I221" i="5"/>
  <c r="G221" i="5"/>
  <c r="U220" i="5"/>
  <c r="T220" i="5"/>
  <c r="N220" i="5"/>
  <c r="O220" i="5" s="1"/>
  <c r="M220" i="5"/>
  <c r="K220" i="5"/>
  <c r="I220" i="5"/>
  <c r="G220" i="5"/>
  <c r="U219" i="5"/>
  <c r="T219" i="5"/>
  <c r="N219" i="5"/>
  <c r="O219" i="5" s="1"/>
  <c r="M219" i="5"/>
  <c r="K219" i="5"/>
  <c r="I219" i="5"/>
  <c r="G219" i="5"/>
  <c r="U218" i="5"/>
  <c r="T218" i="5"/>
  <c r="N218" i="5"/>
  <c r="O218" i="5" s="1"/>
  <c r="M218" i="5"/>
  <c r="K218" i="5"/>
  <c r="I218" i="5"/>
  <c r="G218" i="5"/>
  <c r="U217" i="5"/>
  <c r="T217" i="5"/>
  <c r="N217" i="5"/>
  <c r="O217" i="5" s="1"/>
  <c r="M217" i="5"/>
  <c r="K217" i="5"/>
  <c r="I217" i="5"/>
  <c r="G217" i="5"/>
  <c r="S216" i="5"/>
  <c r="R216" i="5"/>
  <c r="Q216" i="5"/>
  <c r="P216" i="5"/>
  <c r="L216" i="5"/>
  <c r="J216" i="5"/>
  <c r="H216" i="5"/>
  <c r="F216" i="5"/>
  <c r="G216" i="5" s="1"/>
  <c r="E216" i="5"/>
  <c r="D216" i="5"/>
  <c r="U215" i="5"/>
  <c r="T215" i="5"/>
  <c r="O215" i="5"/>
  <c r="N215" i="5"/>
  <c r="M215" i="5"/>
  <c r="K215" i="5"/>
  <c r="I215" i="5"/>
  <c r="G215" i="5"/>
  <c r="U214" i="5"/>
  <c r="T214" i="5"/>
  <c r="N214" i="5"/>
  <c r="O214" i="5" s="1"/>
  <c r="M214" i="5"/>
  <c r="K214" i="5"/>
  <c r="I214" i="5"/>
  <c r="G214" i="5"/>
  <c r="U213" i="5"/>
  <c r="T213" i="5"/>
  <c r="N213" i="5"/>
  <c r="O213" i="5" s="1"/>
  <c r="M213" i="5"/>
  <c r="K213" i="5"/>
  <c r="I213" i="5"/>
  <c r="G213" i="5"/>
  <c r="U212" i="5"/>
  <c r="T212" i="5"/>
  <c r="N212" i="5"/>
  <c r="O212" i="5" s="1"/>
  <c r="M212" i="5"/>
  <c r="K212" i="5"/>
  <c r="I212" i="5"/>
  <c r="G212" i="5"/>
  <c r="U211" i="5"/>
  <c r="T211" i="5"/>
  <c r="N211" i="5"/>
  <c r="O211" i="5" s="1"/>
  <c r="M211" i="5"/>
  <c r="K211" i="5"/>
  <c r="I211" i="5"/>
  <c r="G211" i="5"/>
  <c r="U210" i="5"/>
  <c r="T210" i="5"/>
  <c r="N210" i="5"/>
  <c r="O210" i="5" s="1"/>
  <c r="M210" i="5"/>
  <c r="K210" i="5"/>
  <c r="I210" i="5"/>
  <c r="G210" i="5"/>
  <c r="U209" i="5"/>
  <c r="T209" i="5"/>
  <c r="N209" i="5"/>
  <c r="O209" i="5" s="1"/>
  <c r="M209" i="5"/>
  <c r="K209" i="5"/>
  <c r="I209" i="5"/>
  <c r="G209" i="5"/>
  <c r="U208" i="5"/>
  <c r="T208" i="5"/>
  <c r="N208" i="5"/>
  <c r="O208" i="5" s="1"/>
  <c r="M208" i="5"/>
  <c r="K208" i="5"/>
  <c r="I208" i="5"/>
  <c r="G208" i="5"/>
  <c r="S205" i="5"/>
  <c r="R205" i="5"/>
  <c r="Q205" i="5"/>
  <c r="T205" i="5" s="1"/>
  <c r="P205" i="5"/>
  <c r="U205" i="5" s="1"/>
  <c r="L205" i="5"/>
  <c r="J205" i="5"/>
  <c r="K205" i="5" s="1"/>
  <c r="H205" i="5"/>
  <c r="N205" i="5" s="1"/>
  <c r="F205" i="5"/>
  <c r="E205" i="5"/>
  <c r="D205" i="5"/>
  <c r="O205" i="5" s="1"/>
  <c r="S204" i="5"/>
  <c r="R204" i="5"/>
  <c r="Q204" i="5"/>
  <c r="P204" i="5"/>
  <c r="L204" i="5"/>
  <c r="J204" i="5"/>
  <c r="H204" i="5"/>
  <c r="F204" i="5"/>
  <c r="E204" i="5"/>
  <c r="K204" i="5" s="1"/>
  <c r="D204" i="5"/>
  <c r="U203" i="5"/>
  <c r="T203" i="5"/>
  <c r="O203" i="5"/>
  <c r="N203" i="5"/>
  <c r="M203" i="5"/>
  <c r="K203" i="5"/>
  <c r="I203" i="5"/>
  <c r="G203" i="5"/>
  <c r="U202" i="5"/>
  <c r="T202" i="5"/>
  <c r="N202" i="5"/>
  <c r="O202" i="5" s="1"/>
  <c r="M202" i="5"/>
  <c r="K202" i="5"/>
  <c r="I202" i="5"/>
  <c r="G202" i="5"/>
  <c r="U201" i="5"/>
  <c r="T201" i="5"/>
  <c r="N201" i="5"/>
  <c r="O201" i="5" s="1"/>
  <c r="M201" i="5"/>
  <c r="K201" i="5"/>
  <c r="I201" i="5"/>
  <c r="G201" i="5"/>
  <c r="U200" i="5"/>
  <c r="T200" i="5"/>
  <c r="N200" i="5"/>
  <c r="O200" i="5" s="1"/>
  <c r="M200" i="5"/>
  <c r="K200" i="5"/>
  <c r="I200" i="5"/>
  <c r="G200" i="5"/>
  <c r="U199" i="5"/>
  <c r="T199" i="5"/>
  <c r="N199" i="5"/>
  <c r="O199" i="5" s="1"/>
  <c r="M199" i="5"/>
  <c r="K199" i="5"/>
  <c r="I199" i="5"/>
  <c r="G199" i="5"/>
  <c r="U198" i="5"/>
  <c r="T198" i="5"/>
  <c r="S198" i="5"/>
  <c r="R198" i="5"/>
  <c r="Q198" i="5"/>
  <c r="P198" i="5"/>
  <c r="L198" i="5"/>
  <c r="J198" i="5"/>
  <c r="K198" i="5" s="1"/>
  <c r="H198" i="5"/>
  <c r="F198" i="5"/>
  <c r="N198" i="5" s="1"/>
  <c r="E198" i="5"/>
  <c r="D198" i="5"/>
  <c r="U197" i="5"/>
  <c r="T197" i="5"/>
  <c r="O197" i="5"/>
  <c r="N197" i="5"/>
  <c r="M197" i="5"/>
  <c r="K197" i="5"/>
  <c r="I197" i="5"/>
  <c r="G197" i="5"/>
  <c r="U196" i="5"/>
  <c r="T196" i="5"/>
  <c r="N196" i="5"/>
  <c r="O196" i="5" s="1"/>
  <c r="M196" i="5"/>
  <c r="K196" i="5"/>
  <c r="I196" i="5"/>
  <c r="G196" i="5"/>
  <c r="U195" i="5"/>
  <c r="T195" i="5"/>
  <c r="N195" i="5"/>
  <c r="O195" i="5" s="1"/>
  <c r="M195" i="5"/>
  <c r="K195" i="5"/>
  <c r="I195" i="5"/>
  <c r="G195" i="5"/>
  <c r="U194" i="5"/>
  <c r="T194" i="5"/>
  <c r="N194" i="5"/>
  <c r="O194" i="5" s="1"/>
  <c r="M194" i="5"/>
  <c r="K194" i="5"/>
  <c r="I194" i="5"/>
  <c r="G194" i="5"/>
  <c r="U193" i="5"/>
  <c r="T193" i="5"/>
  <c r="N193" i="5"/>
  <c r="O193" i="5" s="1"/>
  <c r="M193" i="5"/>
  <c r="K193" i="5"/>
  <c r="I193" i="5"/>
  <c r="G193" i="5"/>
  <c r="U192" i="5"/>
  <c r="T192" i="5"/>
  <c r="N192" i="5"/>
  <c r="O192" i="5" s="1"/>
  <c r="M192" i="5"/>
  <c r="K192" i="5"/>
  <c r="I192" i="5"/>
  <c r="G192" i="5"/>
  <c r="S191" i="5"/>
  <c r="R191" i="5"/>
  <c r="Q191" i="5"/>
  <c r="P191" i="5"/>
  <c r="L191" i="5"/>
  <c r="J191" i="5"/>
  <c r="H191" i="5"/>
  <c r="F191" i="5"/>
  <c r="G191" i="5" s="1"/>
  <c r="E191" i="5"/>
  <c r="D191" i="5"/>
  <c r="U190" i="5"/>
  <c r="T190" i="5"/>
  <c r="N190" i="5"/>
  <c r="O190" i="5" s="1"/>
  <c r="M190" i="5"/>
  <c r="K190" i="5"/>
  <c r="I190" i="5"/>
  <c r="G190" i="5"/>
  <c r="U189" i="5"/>
  <c r="T189" i="5"/>
  <c r="O189" i="5"/>
  <c r="N189" i="5"/>
  <c r="M189" i="5"/>
  <c r="K189" i="5"/>
  <c r="I189" i="5"/>
  <c r="G189" i="5"/>
  <c r="U188" i="5"/>
  <c r="T188" i="5"/>
  <c r="N188" i="5"/>
  <c r="O188" i="5" s="1"/>
  <c r="M188" i="5"/>
  <c r="K188" i="5"/>
  <c r="I188" i="5"/>
  <c r="G188" i="5"/>
  <c r="U187" i="5"/>
  <c r="T187" i="5"/>
  <c r="N187" i="5"/>
  <c r="O187" i="5" s="1"/>
  <c r="M187" i="5"/>
  <c r="K187" i="5"/>
  <c r="I187" i="5"/>
  <c r="G187" i="5"/>
  <c r="U186" i="5"/>
  <c r="T186" i="5"/>
  <c r="O186" i="5"/>
  <c r="N186" i="5"/>
  <c r="M186" i="5"/>
  <c r="K186" i="5"/>
  <c r="I186" i="5"/>
  <c r="G186" i="5"/>
  <c r="S185" i="5"/>
  <c r="R185" i="5"/>
  <c r="Q185" i="5"/>
  <c r="P185" i="5"/>
  <c r="O185" i="5"/>
  <c r="L185" i="5"/>
  <c r="J185" i="5"/>
  <c r="K185" i="5" s="1"/>
  <c r="H185" i="5"/>
  <c r="F185" i="5"/>
  <c r="N185" i="5" s="1"/>
  <c r="E185" i="5"/>
  <c r="D185" i="5"/>
  <c r="U184" i="5"/>
  <c r="T184" i="5"/>
  <c r="O184" i="5"/>
  <c r="N184" i="5"/>
  <c r="M184" i="5"/>
  <c r="K184" i="5"/>
  <c r="I184" i="5"/>
  <c r="G184" i="5"/>
  <c r="U183" i="5"/>
  <c r="T183" i="5"/>
  <c r="N183" i="5"/>
  <c r="O183" i="5" s="1"/>
  <c r="M183" i="5"/>
  <c r="K183" i="5"/>
  <c r="I183" i="5"/>
  <c r="G183" i="5"/>
  <c r="U182" i="5"/>
  <c r="T182" i="5"/>
  <c r="N182" i="5"/>
  <c r="O182" i="5" s="1"/>
  <c r="M182" i="5"/>
  <c r="K182" i="5"/>
  <c r="I182" i="5"/>
  <c r="G182" i="5"/>
  <c r="U181" i="5"/>
  <c r="T181" i="5"/>
  <c r="N181" i="5"/>
  <c r="O181" i="5" s="1"/>
  <c r="M181" i="5"/>
  <c r="K181" i="5"/>
  <c r="I181" i="5"/>
  <c r="G181" i="5"/>
  <c r="U180" i="5"/>
  <c r="T180" i="5"/>
  <c r="N180" i="5"/>
  <c r="O180" i="5" s="1"/>
  <c r="M180" i="5"/>
  <c r="K180" i="5"/>
  <c r="I180" i="5"/>
  <c r="G180" i="5"/>
  <c r="S179" i="5"/>
  <c r="R179" i="5"/>
  <c r="Q179" i="5"/>
  <c r="P179" i="5"/>
  <c r="L179" i="5"/>
  <c r="J179" i="5"/>
  <c r="H179" i="5"/>
  <c r="F179" i="5"/>
  <c r="E179" i="5"/>
  <c r="M179" i="5" s="1"/>
  <c r="D179" i="5"/>
  <c r="U178" i="5"/>
  <c r="T178" i="5"/>
  <c r="N178" i="5"/>
  <c r="O178" i="5" s="1"/>
  <c r="M178" i="5"/>
  <c r="K178" i="5"/>
  <c r="I178" i="5"/>
  <c r="G178" i="5"/>
  <c r="U177" i="5"/>
  <c r="T177" i="5"/>
  <c r="O177" i="5"/>
  <c r="N177" i="5"/>
  <c r="M177" i="5"/>
  <c r="K177" i="5"/>
  <c r="I177" i="5"/>
  <c r="G177" i="5"/>
  <c r="U176" i="5"/>
  <c r="T176" i="5"/>
  <c r="N176" i="5"/>
  <c r="O176" i="5" s="1"/>
  <c r="M176" i="5"/>
  <c r="K176" i="5"/>
  <c r="I176" i="5"/>
  <c r="G176" i="5"/>
  <c r="U175" i="5"/>
  <c r="T175" i="5"/>
  <c r="N175" i="5"/>
  <c r="O175" i="5" s="1"/>
  <c r="M175" i="5"/>
  <c r="K175" i="5"/>
  <c r="I175" i="5"/>
  <c r="G175" i="5"/>
  <c r="U174" i="5"/>
  <c r="T174" i="5"/>
  <c r="N174" i="5"/>
  <c r="O174" i="5" s="1"/>
  <c r="M174" i="5"/>
  <c r="K174" i="5"/>
  <c r="I174" i="5"/>
  <c r="G174" i="5"/>
  <c r="U173" i="5"/>
  <c r="T173" i="5"/>
  <c r="N173" i="5"/>
  <c r="O173" i="5" s="1"/>
  <c r="M173" i="5"/>
  <c r="K173" i="5"/>
  <c r="I173" i="5"/>
  <c r="G173" i="5"/>
  <c r="S170" i="5"/>
  <c r="T170" i="5" s="1"/>
  <c r="R170" i="5"/>
  <c r="Q170" i="5"/>
  <c r="P170" i="5"/>
  <c r="L170" i="5"/>
  <c r="J170" i="5"/>
  <c r="H170" i="5"/>
  <c r="F170" i="5"/>
  <c r="E170" i="5"/>
  <c r="D170" i="5"/>
  <c r="S169" i="5"/>
  <c r="R169" i="5"/>
  <c r="Q169" i="5"/>
  <c r="T169" i="5" s="1"/>
  <c r="P169" i="5"/>
  <c r="L169" i="5"/>
  <c r="J169" i="5"/>
  <c r="H169" i="5"/>
  <c r="I169" i="5" s="1"/>
  <c r="F169" i="5"/>
  <c r="E169" i="5"/>
  <c r="D169" i="5"/>
  <c r="U168" i="5"/>
  <c r="T168" i="5"/>
  <c r="O168" i="5"/>
  <c r="N168" i="5"/>
  <c r="M168" i="5"/>
  <c r="K168" i="5"/>
  <c r="I168" i="5"/>
  <c r="G168" i="5"/>
  <c r="U167" i="5"/>
  <c r="T167" i="5"/>
  <c r="O167" i="5"/>
  <c r="N167" i="5"/>
  <c r="M167" i="5"/>
  <c r="K167" i="5"/>
  <c r="I167" i="5"/>
  <c r="G167" i="5"/>
  <c r="U166" i="5"/>
  <c r="T166" i="5"/>
  <c r="N166" i="5"/>
  <c r="O166" i="5" s="1"/>
  <c r="M166" i="5"/>
  <c r="K166" i="5"/>
  <c r="I166" i="5"/>
  <c r="G166" i="5"/>
  <c r="U165" i="5"/>
  <c r="T165" i="5"/>
  <c r="N165" i="5"/>
  <c r="O165" i="5" s="1"/>
  <c r="M165" i="5"/>
  <c r="K165" i="5"/>
  <c r="I165" i="5"/>
  <c r="G165" i="5"/>
  <c r="U164" i="5"/>
  <c r="T164" i="5"/>
  <c r="N164" i="5"/>
  <c r="O164" i="5" s="1"/>
  <c r="M164" i="5"/>
  <c r="K164" i="5"/>
  <c r="I164" i="5"/>
  <c r="G164" i="5"/>
  <c r="T163" i="5"/>
  <c r="S163" i="5"/>
  <c r="R163" i="5"/>
  <c r="Q163" i="5"/>
  <c r="P163" i="5"/>
  <c r="L163" i="5"/>
  <c r="J163" i="5"/>
  <c r="K163" i="5" s="1"/>
  <c r="H163" i="5"/>
  <c r="I163" i="5" s="1"/>
  <c r="F163" i="5"/>
  <c r="E163" i="5"/>
  <c r="D163" i="5"/>
  <c r="U162" i="5"/>
  <c r="T162" i="5"/>
  <c r="O162" i="5"/>
  <c r="N162" i="5"/>
  <c r="M162" i="5"/>
  <c r="K162" i="5"/>
  <c r="I162" i="5"/>
  <c r="G162" i="5"/>
  <c r="U161" i="5"/>
  <c r="T161" i="5"/>
  <c r="O161" i="5"/>
  <c r="N161" i="5"/>
  <c r="M161" i="5"/>
  <c r="K161" i="5"/>
  <c r="I161" i="5"/>
  <c r="G161" i="5"/>
  <c r="U160" i="5"/>
  <c r="T160" i="5"/>
  <c r="N160" i="5"/>
  <c r="O160" i="5" s="1"/>
  <c r="M160" i="5"/>
  <c r="K160" i="5"/>
  <c r="I160" i="5"/>
  <c r="G160" i="5"/>
  <c r="U159" i="5"/>
  <c r="T159" i="5"/>
  <c r="N159" i="5"/>
  <c r="O159" i="5" s="1"/>
  <c r="M159" i="5"/>
  <c r="K159" i="5"/>
  <c r="I159" i="5"/>
  <c r="G159" i="5"/>
  <c r="U158" i="5"/>
  <c r="T158" i="5"/>
  <c r="N158" i="5"/>
  <c r="O158" i="5" s="1"/>
  <c r="M158" i="5"/>
  <c r="K158" i="5"/>
  <c r="I158" i="5"/>
  <c r="G158" i="5"/>
  <c r="T157" i="5"/>
  <c r="S157" i="5"/>
  <c r="R157" i="5"/>
  <c r="Q157" i="5"/>
  <c r="P157" i="5"/>
  <c r="U157" i="5" s="1"/>
  <c r="L157" i="5"/>
  <c r="M157" i="5" s="1"/>
  <c r="J157" i="5"/>
  <c r="K157" i="5" s="1"/>
  <c r="H157" i="5"/>
  <c r="F157" i="5"/>
  <c r="E157" i="5"/>
  <c r="D157" i="5"/>
  <c r="I157" i="5" s="1"/>
  <c r="U156" i="5"/>
  <c r="T156" i="5"/>
  <c r="O156" i="5"/>
  <c r="N156" i="5"/>
  <c r="M156" i="5"/>
  <c r="K156" i="5"/>
  <c r="I156" i="5"/>
  <c r="G156" i="5"/>
  <c r="U155" i="5"/>
  <c r="T155" i="5"/>
  <c r="N155" i="5"/>
  <c r="O155" i="5" s="1"/>
  <c r="M155" i="5"/>
  <c r="K155" i="5"/>
  <c r="I155" i="5"/>
  <c r="G155" i="5"/>
  <c r="U154" i="5"/>
  <c r="T154" i="5"/>
  <c r="O154" i="5"/>
  <c r="N154" i="5"/>
  <c r="M154" i="5"/>
  <c r="K154" i="5"/>
  <c r="I154" i="5"/>
  <c r="G154" i="5"/>
  <c r="U153" i="5"/>
  <c r="T153" i="5"/>
  <c r="N153" i="5"/>
  <c r="O153" i="5" s="1"/>
  <c r="M153" i="5"/>
  <c r="K153" i="5"/>
  <c r="I153" i="5"/>
  <c r="G153" i="5"/>
  <c r="U152" i="5"/>
  <c r="T152" i="5"/>
  <c r="N152" i="5"/>
  <c r="O152" i="5" s="1"/>
  <c r="M152" i="5"/>
  <c r="K152" i="5"/>
  <c r="I152" i="5"/>
  <c r="G152" i="5"/>
  <c r="U151" i="5"/>
  <c r="T151" i="5"/>
  <c r="N151" i="5"/>
  <c r="O151" i="5" s="1"/>
  <c r="M151" i="5"/>
  <c r="K151" i="5"/>
  <c r="I151" i="5"/>
  <c r="G151" i="5"/>
  <c r="S150" i="5"/>
  <c r="T150" i="5" s="1"/>
  <c r="R150" i="5"/>
  <c r="Q150" i="5"/>
  <c r="P150" i="5"/>
  <c r="U150" i="5" s="1"/>
  <c r="L150" i="5"/>
  <c r="M150" i="5" s="1"/>
  <c r="K150" i="5"/>
  <c r="J150" i="5"/>
  <c r="H150" i="5"/>
  <c r="N150" i="5" s="1"/>
  <c r="F150" i="5"/>
  <c r="E150" i="5"/>
  <c r="D150" i="5"/>
  <c r="G150" i="5" s="1"/>
  <c r="U149" i="5"/>
  <c r="T149" i="5"/>
  <c r="O149" i="5"/>
  <c r="N149" i="5"/>
  <c r="M149" i="5"/>
  <c r="K149" i="5"/>
  <c r="I149" i="5"/>
  <c r="G149" i="5"/>
  <c r="U148" i="5"/>
  <c r="T148" i="5"/>
  <c r="O148" i="5"/>
  <c r="N148" i="5"/>
  <c r="M148" i="5"/>
  <c r="K148" i="5"/>
  <c r="I148" i="5"/>
  <c r="G148" i="5"/>
  <c r="U147" i="5"/>
  <c r="T147" i="5"/>
  <c r="N147" i="5"/>
  <c r="O147" i="5" s="1"/>
  <c r="M147" i="5"/>
  <c r="K147" i="5"/>
  <c r="I147" i="5"/>
  <c r="G147" i="5"/>
  <c r="U146" i="5"/>
  <c r="T146" i="5"/>
  <c r="N146" i="5"/>
  <c r="O146" i="5" s="1"/>
  <c r="M146" i="5"/>
  <c r="K146" i="5"/>
  <c r="I146" i="5"/>
  <c r="G146" i="5"/>
  <c r="U145" i="5"/>
  <c r="T145" i="5"/>
  <c r="O145" i="5"/>
  <c r="N145" i="5"/>
  <c r="M145" i="5"/>
  <c r="K145" i="5"/>
  <c r="I145" i="5"/>
  <c r="G145" i="5"/>
  <c r="S144" i="5"/>
  <c r="R144" i="5"/>
  <c r="Q144" i="5"/>
  <c r="T144" i="5" s="1"/>
  <c r="P144" i="5"/>
  <c r="U144" i="5" s="1"/>
  <c r="L144" i="5"/>
  <c r="J144" i="5"/>
  <c r="H144" i="5"/>
  <c r="F144" i="5"/>
  <c r="E144" i="5"/>
  <c r="D144" i="5"/>
  <c r="U143" i="5"/>
  <c r="T143" i="5"/>
  <c r="O143" i="5"/>
  <c r="N143" i="5"/>
  <c r="M143" i="5"/>
  <c r="K143" i="5"/>
  <c r="I143" i="5"/>
  <c r="G143" i="5"/>
  <c r="U142" i="5"/>
  <c r="T142" i="5"/>
  <c r="N142" i="5"/>
  <c r="O142" i="5" s="1"/>
  <c r="M142" i="5"/>
  <c r="K142" i="5"/>
  <c r="I142" i="5"/>
  <c r="G142" i="5"/>
  <c r="U141" i="5"/>
  <c r="T141" i="5"/>
  <c r="N141" i="5"/>
  <c r="O141" i="5" s="1"/>
  <c r="M141" i="5"/>
  <c r="K141" i="5"/>
  <c r="I141" i="5"/>
  <c r="G141" i="5"/>
  <c r="U140" i="5"/>
  <c r="T140" i="5"/>
  <c r="N140" i="5"/>
  <c r="O140" i="5" s="1"/>
  <c r="M140" i="5"/>
  <c r="K140" i="5"/>
  <c r="I140" i="5"/>
  <c r="G140" i="5"/>
  <c r="U139" i="5"/>
  <c r="T139" i="5"/>
  <c r="N139" i="5"/>
  <c r="O139" i="5" s="1"/>
  <c r="M139" i="5"/>
  <c r="K139" i="5"/>
  <c r="I139" i="5"/>
  <c r="G139" i="5"/>
  <c r="U138" i="5"/>
  <c r="T138" i="5"/>
  <c r="O138" i="5"/>
  <c r="N138" i="5"/>
  <c r="M138" i="5"/>
  <c r="K138" i="5"/>
  <c r="I138" i="5"/>
  <c r="G138" i="5"/>
  <c r="S137" i="5"/>
  <c r="R137" i="5"/>
  <c r="Q137" i="5"/>
  <c r="T137" i="5" s="1"/>
  <c r="P137" i="5"/>
  <c r="U137" i="5" s="1"/>
  <c r="L137" i="5"/>
  <c r="J137" i="5"/>
  <c r="K137" i="5" s="1"/>
  <c r="H137" i="5"/>
  <c r="F137" i="5"/>
  <c r="E137" i="5"/>
  <c r="D137" i="5"/>
  <c r="U136" i="5"/>
  <c r="T136" i="5"/>
  <c r="N136" i="5"/>
  <c r="O136" i="5" s="1"/>
  <c r="M136" i="5"/>
  <c r="K136" i="5"/>
  <c r="I136" i="5"/>
  <c r="G136" i="5"/>
  <c r="U135" i="5"/>
  <c r="T135" i="5"/>
  <c r="O135" i="5"/>
  <c r="N135" i="5"/>
  <c r="M135" i="5"/>
  <c r="K135" i="5"/>
  <c r="I135" i="5"/>
  <c r="G135" i="5"/>
  <c r="U134" i="5"/>
  <c r="T134" i="5"/>
  <c r="N134" i="5"/>
  <c r="O134" i="5" s="1"/>
  <c r="M134" i="5"/>
  <c r="K134" i="5"/>
  <c r="I134" i="5"/>
  <c r="G134" i="5"/>
  <c r="U133" i="5"/>
  <c r="T133" i="5"/>
  <c r="N133" i="5"/>
  <c r="O133" i="5" s="1"/>
  <c r="M133" i="5"/>
  <c r="K133" i="5"/>
  <c r="I133" i="5"/>
  <c r="G133" i="5"/>
  <c r="S132" i="5"/>
  <c r="R132" i="5"/>
  <c r="Q132" i="5"/>
  <c r="T132" i="5" s="1"/>
  <c r="P132" i="5"/>
  <c r="U132" i="5" s="1"/>
  <c r="L132" i="5"/>
  <c r="J132" i="5"/>
  <c r="H132" i="5"/>
  <c r="F132" i="5"/>
  <c r="N132" i="5" s="1"/>
  <c r="E132" i="5"/>
  <c r="D132" i="5"/>
  <c r="I132" i="5" s="1"/>
  <c r="U131" i="5"/>
  <c r="T131" i="5"/>
  <c r="O131" i="5"/>
  <c r="N131" i="5"/>
  <c r="M131" i="5"/>
  <c r="K131" i="5"/>
  <c r="I131" i="5"/>
  <c r="G131" i="5"/>
  <c r="U130" i="5"/>
  <c r="T130" i="5"/>
  <c r="N130" i="5"/>
  <c r="O130" i="5" s="1"/>
  <c r="M130" i="5"/>
  <c r="K130" i="5"/>
  <c r="I130" i="5"/>
  <c r="G130" i="5"/>
  <c r="U129" i="5"/>
  <c r="T129" i="5"/>
  <c r="N129" i="5"/>
  <c r="O129" i="5" s="1"/>
  <c r="M129" i="5"/>
  <c r="K129" i="5"/>
  <c r="I129" i="5"/>
  <c r="G129" i="5"/>
  <c r="U128" i="5"/>
  <c r="T128" i="5"/>
  <c r="O128" i="5"/>
  <c r="N128" i="5"/>
  <c r="M128" i="5"/>
  <c r="K128" i="5"/>
  <c r="I128" i="5"/>
  <c r="G128" i="5"/>
  <c r="U127" i="5"/>
  <c r="T127" i="5"/>
  <c r="N127" i="5"/>
  <c r="O127" i="5" s="1"/>
  <c r="M127" i="5"/>
  <c r="K127" i="5"/>
  <c r="I127" i="5"/>
  <c r="G127" i="5"/>
  <c r="U126" i="5"/>
  <c r="S126" i="5"/>
  <c r="T126" i="5" s="1"/>
  <c r="R126" i="5"/>
  <c r="Q126" i="5"/>
  <c r="P126" i="5"/>
  <c r="L126" i="5"/>
  <c r="M126" i="5" s="1"/>
  <c r="J126" i="5"/>
  <c r="H126" i="5"/>
  <c r="N126" i="5" s="1"/>
  <c r="F126" i="5"/>
  <c r="G126" i="5" s="1"/>
  <c r="E126" i="5"/>
  <c r="K126" i="5" s="1"/>
  <c r="D126" i="5"/>
  <c r="U125" i="5"/>
  <c r="T125" i="5"/>
  <c r="O125" i="5"/>
  <c r="N125" i="5"/>
  <c r="M125" i="5"/>
  <c r="K125" i="5"/>
  <c r="I125" i="5"/>
  <c r="G125" i="5"/>
  <c r="U124" i="5"/>
  <c r="T124" i="5"/>
  <c r="N124" i="5"/>
  <c r="O124" i="5" s="1"/>
  <c r="M124" i="5"/>
  <c r="K124" i="5"/>
  <c r="I124" i="5"/>
  <c r="G124" i="5"/>
  <c r="U123" i="5"/>
  <c r="T123" i="5"/>
  <c r="N123" i="5"/>
  <c r="O123" i="5" s="1"/>
  <c r="M123" i="5"/>
  <c r="K123" i="5"/>
  <c r="I123" i="5"/>
  <c r="G123" i="5"/>
  <c r="U122" i="5"/>
  <c r="T122" i="5"/>
  <c r="N122" i="5"/>
  <c r="O122" i="5" s="1"/>
  <c r="M122" i="5"/>
  <c r="K122" i="5"/>
  <c r="I122" i="5"/>
  <c r="G122" i="5"/>
  <c r="S121" i="5"/>
  <c r="R121" i="5"/>
  <c r="Q121" i="5"/>
  <c r="P121" i="5"/>
  <c r="L121" i="5"/>
  <c r="J121" i="5"/>
  <c r="H121" i="5"/>
  <c r="F121" i="5"/>
  <c r="E121" i="5"/>
  <c r="D121" i="5"/>
  <c r="U120" i="5"/>
  <c r="T120" i="5"/>
  <c r="O120" i="5"/>
  <c r="N120" i="5"/>
  <c r="M120" i="5"/>
  <c r="K120" i="5"/>
  <c r="I120" i="5"/>
  <c r="G120" i="5"/>
  <c r="U119" i="5"/>
  <c r="T119" i="5"/>
  <c r="N119" i="5"/>
  <c r="O119" i="5" s="1"/>
  <c r="M119" i="5"/>
  <c r="K119" i="5"/>
  <c r="I119" i="5"/>
  <c r="G119" i="5"/>
  <c r="U118" i="5"/>
  <c r="T118" i="5"/>
  <c r="N118" i="5"/>
  <c r="O118" i="5" s="1"/>
  <c r="M118" i="5"/>
  <c r="K118" i="5"/>
  <c r="I118" i="5"/>
  <c r="G118" i="5"/>
  <c r="U117" i="5"/>
  <c r="T117" i="5"/>
  <c r="N117" i="5"/>
  <c r="O117" i="5" s="1"/>
  <c r="M117" i="5"/>
  <c r="K117" i="5"/>
  <c r="I117" i="5"/>
  <c r="G117" i="5"/>
  <c r="U116" i="5"/>
  <c r="T116" i="5"/>
  <c r="O116" i="5"/>
  <c r="N116" i="5"/>
  <c r="M116" i="5"/>
  <c r="K116" i="5"/>
  <c r="I116" i="5"/>
  <c r="G116" i="5"/>
  <c r="U115" i="5"/>
  <c r="T115" i="5"/>
  <c r="N115" i="5"/>
  <c r="O115" i="5" s="1"/>
  <c r="M115" i="5"/>
  <c r="K115" i="5"/>
  <c r="I115" i="5"/>
  <c r="G115" i="5"/>
  <c r="U114" i="5"/>
  <c r="T114" i="5"/>
  <c r="N114" i="5"/>
  <c r="O114" i="5" s="1"/>
  <c r="M114" i="5"/>
  <c r="K114" i="5"/>
  <c r="I114" i="5"/>
  <c r="G114" i="5"/>
  <c r="U113" i="5"/>
  <c r="T113" i="5"/>
  <c r="N113" i="5"/>
  <c r="O113" i="5" s="1"/>
  <c r="M113" i="5"/>
  <c r="K113" i="5"/>
  <c r="I113" i="5"/>
  <c r="G113" i="5"/>
  <c r="S112" i="5"/>
  <c r="R112" i="5"/>
  <c r="Q112" i="5"/>
  <c r="T112" i="5" s="1"/>
  <c r="P112" i="5"/>
  <c r="U112" i="5" s="1"/>
  <c r="L112" i="5"/>
  <c r="J112" i="5"/>
  <c r="H112" i="5"/>
  <c r="F112" i="5"/>
  <c r="N112" i="5" s="1"/>
  <c r="E112" i="5"/>
  <c r="K112" i="5" s="1"/>
  <c r="D112" i="5"/>
  <c r="U111" i="5"/>
  <c r="T111" i="5"/>
  <c r="O111" i="5"/>
  <c r="N111" i="5"/>
  <c r="M111" i="5"/>
  <c r="K111" i="5"/>
  <c r="I111" i="5"/>
  <c r="G111" i="5"/>
  <c r="U110" i="5"/>
  <c r="T110" i="5"/>
  <c r="O110" i="5"/>
  <c r="N110" i="5"/>
  <c r="M110" i="5"/>
  <c r="K110" i="5"/>
  <c r="I110" i="5"/>
  <c r="G110" i="5"/>
  <c r="U109" i="5"/>
  <c r="T109" i="5"/>
  <c r="O109" i="5"/>
  <c r="N109" i="5"/>
  <c r="M109" i="5"/>
  <c r="K109" i="5"/>
  <c r="I109" i="5"/>
  <c r="G109" i="5"/>
  <c r="U108" i="5"/>
  <c r="T108" i="5"/>
  <c r="O108" i="5"/>
  <c r="N108" i="5"/>
  <c r="M108" i="5"/>
  <c r="K108" i="5"/>
  <c r="I108" i="5"/>
  <c r="G108" i="5"/>
  <c r="U107" i="5"/>
  <c r="T107" i="5"/>
  <c r="O107" i="5"/>
  <c r="N107" i="5"/>
  <c r="M107" i="5"/>
  <c r="K107" i="5"/>
  <c r="I107" i="5"/>
  <c r="G107" i="5"/>
  <c r="S106" i="5"/>
  <c r="R106" i="5"/>
  <c r="Q106" i="5"/>
  <c r="P106" i="5"/>
  <c r="L106" i="5"/>
  <c r="J106" i="5"/>
  <c r="H106" i="5"/>
  <c r="F106" i="5"/>
  <c r="G106" i="5" s="1"/>
  <c r="E106" i="5"/>
  <c r="D106" i="5"/>
  <c r="U105" i="5"/>
  <c r="T105" i="5"/>
  <c r="N105" i="5"/>
  <c r="O105" i="5" s="1"/>
  <c r="M105" i="5"/>
  <c r="K105" i="5"/>
  <c r="I105" i="5"/>
  <c r="G105" i="5"/>
  <c r="S102" i="5"/>
  <c r="R102" i="5"/>
  <c r="Q102" i="5"/>
  <c r="P102" i="5"/>
  <c r="N102" i="5"/>
  <c r="O102" i="5" s="1"/>
  <c r="L102" i="5"/>
  <c r="M102" i="5" s="1"/>
  <c r="J102" i="5"/>
  <c r="H102" i="5"/>
  <c r="F102" i="5"/>
  <c r="E102" i="5"/>
  <c r="D102" i="5"/>
  <c r="G102" i="5" s="1"/>
  <c r="S101" i="5"/>
  <c r="R101" i="5"/>
  <c r="Q101" i="5"/>
  <c r="P101" i="5"/>
  <c r="L101" i="5"/>
  <c r="J101" i="5"/>
  <c r="H101" i="5"/>
  <c r="F101" i="5"/>
  <c r="E101" i="5"/>
  <c r="K101" i="5" s="1"/>
  <c r="D101" i="5"/>
  <c r="U100" i="5"/>
  <c r="T100" i="5"/>
  <c r="O100" i="5"/>
  <c r="N100" i="5"/>
  <c r="M100" i="5"/>
  <c r="K100" i="5"/>
  <c r="I100" i="5"/>
  <c r="G100" i="5"/>
  <c r="U99" i="5"/>
  <c r="T99" i="5"/>
  <c r="N99" i="5"/>
  <c r="O99" i="5" s="1"/>
  <c r="M99" i="5"/>
  <c r="K99" i="5"/>
  <c r="I99" i="5"/>
  <c r="G99" i="5"/>
  <c r="U98" i="5"/>
  <c r="T98" i="5"/>
  <c r="N98" i="5"/>
  <c r="O98" i="5" s="1"/>
  <c r="M98" i="5"/>
  <c r="K98" i="5"/>
  <c r="I98" i="5"/>
  <c r="G98" i="5"/>
  <c r="U97" i="5"/>
  <c r="T97" i="5"/>
  <c r="N97" i="5"/>
  <c r="O97" i="5" s="1"/>
  <c r="M97" i="5"/>
  <c r="K97" i="5"/>
  <c r="I97" i="5"/>
  <c r="G97" i="5"/>
  <c r="S96" i="5"/>
  <c r="R96" i="5"/>
  <c r="Q96" i="5"/>
  <c r="P96" i="5"/>
  <c r="L96" i="5"/>
  <c r="J96" i="5"/>
  <c r="H96" i="5"/>
  <c r="U96" i="5" s="1"/>
  <c r="F96" i="5"/>
  <c r="E96" i="5"/>
  <c r="K96" i="5" s="1"/>
  <c r="D96" i="5"/>
  <c r="U95" i="5"/>
  <c r="T95" i="5"/>
  <c r="N95" i="5"/>
  <c r="O95" i="5" s="1"/>
  <c r="M95" i="5"/>
  <c r="K95" i="5"/>
  <c r="I95" i="5"/>
  <c r="G95" i="5"/>
  <c r="U94" i="5"/>
  <c r="T94" i="5"/>
  <c r="N94" i="5"/>
  <c r="O94" i="5" s="1"/>
  <c r="M94" i="5"/>
  <c r="K94" i="5"/>
  <c r="I94" i="5"/>
  <c r="G94" i="5"/>
  <c r="U93" i="5"/>
  <c r="T93" i="5"/>
  <c r="N93" i="5"/>
  <c r="O93" i="5" s="1"/>
  <c r="M93" i="5"/>
  <c r="K93" i="5"/>
  <c r="I93" i="5"/>
  <c r="G93" i="5"/>
  <c r="U92" i="5"/>
  <c r="T92" i="5"/>
  <c r="O92" i="5"/>
  <c r="N92" i="5"/>
  <c r="M92" i="5"/>
  <c r="K92" i="5"/>
  <c r="I92" i="5"/>
  <c r="G92" i="5"/>
  <c r="S91" i="5"/>
  <c r="T91" i="5" s="1"/>
  <c r="R91" i="5"/>
  <c r="Q91" i="5"/>
  <c r="P91" i="5"/>
  <c r="U91" i="5" s="1"/>
  <c r="N91" i="5"/>
  <c r="M91" i="5"/>
  <c r="L91" i="5"/>
  <c r="J91" i="5"/>
  <c r="H91" i="5"/>
  <c r="F91" i="5"/>
  <c r="E91" i="5"/>
  <c r="D91" i="5"/>
  <c r="U90" i="5"/>
  <c r="T90" i="5"/>
  <c r="N90" i="5"/>
  <c r="O90" i="5" s="1"/>
  <c r="M90" i="5"/>
  <c r="K90" i="5"/>
  <c r="I90" i="5"/>
  <c r="G90" i="5"/>
  <c r="U89" i="5"/>
  <c r="T89" i="5"/>
  <c r="N89" i="5"/>
  <c r="O89" i="5" s="1"/>
  <c r="M89" i="5"/>
  <c r="K89" i="5"/>
  <c r="I89" i="5"/>
  <c r="G89" i="5"/>
  <c r="U88" i="5"/>
  <c r="T88" i="5"/>
  <c r="N88" i="5"/>
  <c r="O88" i="5" s="1"/>
  <c r="M88" i="5"/>
  <c r="K88" i="5"/>
  <c r="I88" i="5"/>
  <c r="G88" i="5"/>
  <c r="S85" i="5"/>
  <c r="R85" i="5"/>
  <c r="Q85" i="5"/>
  <c r="T85" i="5" s="1"/>
  <c r="P85" i="5"/>
  <c r="U85" i="5" s="1"/>
  <c r="L85" i="5"/>
  <c r="J85" i="5"/>
  <c r="H85" i="5"/>
  <c r="F85" i="5"/>
  <c r="G85" i="5" s="1"/>
  <c r="E85" i="5"/>
  <c r="M85" i="5" s="1"/>
  <c r="D85" i="5"/>
  <c r="I85" i="5" s="1"/>
  <c r="S84" i="5"/>
  <c r="T84" i="5" s="1"/>
  <c r="R84" i="5"/>
  <c r="Q84" i="5"/>
  <c r="P84" i="5"/>
  <c r="L84" i="5"/>
  <c r="J84" i="5"/>
  <c r="K84" i="5" s="1"/>
  <c r="H84" i="5"/>
  <c r="I84" i="5" s="1"/>
  <c r="F84" i="5"/>
  <c r="E84" i="5"/>
  <c r="D84" i="5"/>
  <c r="U83" i="5"/>
  <c r="T83" i="5"/>
  <c r="O83" i="5"/>
  <c r="N83" i="5"/>
  <c r="M83" i="5"/>
  <c r="K83" i="5"/>
  <c r="I83" i="5"/>
  <c r="G83" i="5"/>
  <c r="U82" i="5"/>
  <c r="T82" i="5"/>
  <c r="O82" i="5"/>
  <c r="N82" i="5"/>
  <c r="M82" i="5"/>
  <c r="K82" i="5"/>
  <c r="I82" i="5"/>
  <c r="G82" i="5"/>
  <c r="U81" i="5"/>
  <c r="T81" i="5"/>
  <c r="N81" i="5"/>
  <c r="O81" i="5" s="1"/>
  <c r="M81" i="5"/>
  <c r="K81" i="5"/>
  <c r="I81" i="5"/>
  <c r="G81" i="5"/>
  <c r="U80" i="5"/>
  <c r="T80" i="5"/>
  <c r="N80" i="5"/>
  <c r="O80" i="5" s="1"/>
  <c r="M80" i="5"/>
  <c r="K80" i="5"/>
  <c r="I80" i="5"/>
  <c r="G80" i="5"/>
  <c r="U79" i="5"/>
  <c r="T79" i="5"/>
  <c r="N79" i="5"/>
  <c r="O79" i="5" s="1"/>
  <c r="M79" i="5"/>
  <c r="K79" i="5"/>
  <c r="I79" i="5"/>
  <c r="G79" i="5"/>
  <c r="S78" i="5"/>
  <c r="T78" i="5" s="1"/>
  <c r="R78" i="5"/>
  <c r="Q78" i="5"/>
  <c r="P78" i="5"/>
  <c r="U78" i="5" s="1"/>
  <c r="N78" i="5"/>
  <c r="L78" i="5"/>
  <c r="M78" i="5" s="1"/>
  <c r="J78" i="5"/>
  <c r="K78" i="5" s="1"/>
  <c r="H78" i="5"/>
  <c r="F78" i="5"/>
  <c r="E78" i="5"/>
  <c r="D78" i="5"/>
  <c r="I78" i="5" s="1"/>
  <c r="U77" i="5"/>
  <c r="T77" i="5"/>
  <c r="N77" i="5"/>
  <c r="O77" i="5" s="1"/>
  <c r="M77" i="5"/>
  <c r="K77" i="5"/>
  <c r="I77" i="5"/>
  <c r="G77" i="5"/>
  <c r="U76" i="5"/>
  <c r="T76" i="5"/>
  <c r="O76" i="5"/>
  <c r="N76" i="5"/>
  <c r="M76" i="5"/>
  <c r="K76" i="5"/>
  <c r="I76" i="5"/>
  <c r="G76" i="5"/>
  <c r="U75" i="5"/>
  <c r="T75" i="5"/>
  <c r="O75" i="5"/>
  <c r="N75" i="5"/>
  <c r="M75" i="5"/>
  <c r="K75" i="5"/>
  <c r="I75" i="5"/>
  <c r="G75" i="5"/>
  <c r="U74" i="5"/>
  <c r="T74" i="5"/>
  <c r="O74" i="5"/>
  <c r="N74" i="5"/>
  <c r="M74" i="5"/>
  <c r="K74" i="5"/>
  <c r="I74" i="5"/>
  <c r="G74" i="5"/>
  <c r="U73" i="5"/>
  <c r="T73" i="5"/>
  <c r="O73" i="5"/>
  <c r="N73" i="5"/>
  <c r="M73" i="5"/>
  <c r="K73" i="5"/>
  <c r="I73" i="5"/>
  <c r="G73" i="5"/>
  <c r="U72" i="5"/>
  <c r="T72" i="5"/>
  <c r="O72" i="5"/>
  <c r="N72" i="5"/>
  <c r="M72" i="5"/>
  <c r="K72" i="5"/>
  <c r="I72" i="5"/>
  <c r="G72" i="5"/>
  <c r="U71" i="5"/>
  <c r="T71" i="5"/>
  <c r="O71" i="5"/>
  <c r="N71" i="5"/>
  <c r="M71" i="5"/>
  <c r="K71" i="5"/>
  <c r="I71" i="5"/>
  <c r="G71" i="5"/>
  <c r="U70" i="5"/>
  <c r="S70" i="5"/>
  <c r="T70" i="5" s="1"/>
  <c r="R70" i="5"/>
  <c r="Q70" i="5"/>
  <c r="P70" i="5"/>
  <c r="L70" i="5"/>
  <c r="J70" i="5"/>
  <c r="K70" i="5" s="1"/>
  <c r="H70" i="5"/>
  <c r="F70" i="5"/>
  <c r="N70" i="5" s="1"/>
  <c r="E70" i="5"/>
  <c r="M70" i="5" s="1"/>
  <c r="D70" i="5"/>
  <c r="U69" i="5"/>
  <c r="T69" i="5"/>
  <c r="O69" i="5"/>
  <c r="N69" i="5"/>
  <c r="M69" i="5"/>
  <c r="K69" i="5"/>
  <c r="I69" i="5"/>
  <c r="G69" i="5"/>
  <c r="U68" i="5"/>
  <c r="T68" i="5"/>
  <c r="N68" i="5"/>
  <c r="O68" i="5" s="1"/>
  <c r="M68" i="5"/>
  <c r="K68" i="5"/>
  <c r="I68" i="5"/>
  <c r="G68" i="5"/>
  <c r="U67" i="5"/>
  <c r="T67" i="5"/>
  <c r="N67" i="5"/>
  <c r="O67" i="5" s="1"/>
  <c r="M67" i="5"/>
  <c r="K67" i="5"/>
  <c r="I67" i="5"/>
  <c r="G67" i="5"/>
  <c r="U66" i="5"/>
  <c r="T66" i="5"/>
  <c r="N66" i="5"/>
  <c r="O66" i="5" s="1"/>
  <c r="M66" i="5"/>
  <c r="K66" i="5"/>
  <c r="I66" i="5"/>
  <c r="G66" i="5"/>
  <c r="U65" i="5"/>
  <c r="T65" i="5"/>
  <c r="N65" i="5"/>
  <c r="O65" i="5" s="1"/>
  <c r="M65" i="5"/>
  <c r="K65" i="5"/>
  <c r="I65" i="5"/>
  <c r="G65" i="5"/>
  <c r="U64" i="5"/>
  <c r="T64" i="5"/>
  <c r="N64" i="5"/>
  <c r="O64" i="5" s="1"/>
  <c r="M64" i="5"/>
  <c r="K64" i="5"/>
  <c r="I64" i="5"/>
  <c r="G64" i="5"/>
  <c r="S63" i="5"/>
  <c r="R63" i="5"/>
  <c r="Q63" i="5"/>
  <c r="P63" i="5"/>
  <c r="L63" i="5"/>
  <c r="J63" i="5"/>
  <c r="H63" i="5"/>
  <c r="I63" i="5" s="1"/>
  <c r="G63" i="5"/>
  <c r="F63" i="5"/>
  <c r="N63" i="5" s="1"/>
  <c r="O63" i="5" s="1"/>
  <c r="E63" i="5"/>
  <c r="M63" i="5" s="1"/>
  <c r="D63" i="5"/>
  <c r="U62" i="5"/>
  <c r="T62" i="5"/>
  <c r="O62" i="5"/>
  <c r="N62" i="5"/>
  <c r="M62" i="5"/>
  <c r="K62" i="5"/>
  <c r="I62" i="5"/>
  <c r="G62" i="5"/>
  <c r="U61" i="5"/>
  <c r="T61" i="5"/>
  <c r="N61" i="5"/>
  <c r="O61" i="5" s="1"/>
  <c r="M61" i="5"/>
  <c r="K61" i="5"/>
  <c r="I61" i="5"/>
  <c r="G61" i="5"/>
  <c r="U60" i="5"/>
  <c r="T60" i="5"/>
  <c r="O60" i="5"/>
  <c r="N60" i="5"/>
  <c r="M60" i="5"/>
  <c r="K60" i="5"/>
  <c r="I60" i="5"/>
  <c r="G60" i="5"/>
  <c r="U59" i="5"/>
  <c r="T59" i="5"/>
  <c r="N59" i="5"/>
  <c r="O59" i="5" s="1"/>
  <c r="M59" i="5"/>
  <c r="K59" i="5"/>
  <c r="I59" i="5"/>
  <c r="G59" i="5"/>
  <c r="S58" i="5"/>
  <c r="R58" i="5"/>
  <c r="Q58" i="5"/>
  <c r="P58" i="5"/>
  <c r="U58" i="5" s="1"/>
  <c r="L58" i="5"/>
  <c r="K58" i="5"/>
  <c r="J58" i="5"/>
  <c r="H58" i="5"/>
  <c r="F58" i="5"/>
  <c r="N58" i="5" s="1"/>
  <c r="E58" i="5"/>
  <c r="D58" i="5"/>
  <c r="U57" i="5"/>
  <c r="T57" i="5"/>
  <c r="N57" i="5"/>
  <c r="O57" i="5" s="1"/>
  <c r="M57" i="5"/>
  <c r="K57" i="5"/>
  <c r="I57" i="5"/>
  <c r="G57" i="5"/>
  <c r="S54" i="5"/>
  <c r="R54" i="5"/>
  <c r="Q54" i="5"/>
  <c r="P54" i="5"/>
  <c r="U54" i="5" s="1"/>
  <c r="L54" i="5"/>
  <c r="J54" i="5"/>
  <c r="H54" i="5"/>
  <c r="F54" i="5"/>
  <c r="N54" i="5" s="1"/>
  <c r="E54" i="5"/>
  <c r="K54" i="5" s="1"/>
  <c r="D54" i="5"/>
  <c r="S53" i="5"/>
  <c r="T53" i="5" s="1"/>
  <c r="R53" i="5"/>
  <c r="Q53" i="5"/>
  <c r="P53" i="5"/>
  <c r="L53" i="5"/>
  <c r="J53" i="5"/>
  <c r="H53" i="5"/>
  <c r="G53" i="5"/>
  <c r="F53" i="5"/>
  <c r="N53" i="5" s="1"/>
  <c r="E53" i="5"/>
  <c r="D53" i="5"/>
  <c r="U52" i="5"/>
  <c r="T52" i="5"/>
  <c r="N52" i="5"/>
  <c r="O52" i="5" s="1"/>
  <c r="M52" i="5"/>
  <c r="K52" i="5"/>
  <c r="I52" i="5"/>
  <c r="G52" i="5"/>
  <c r="U51" i="5"/>
  <c r="T51" i="5"/>
  <c r="O51" i="5"/>
  <c r="N51" i="5"/>
  <c r="M51" i="5"/>
  <c r="K51" i="5"/>
  <c r="I51" i="5"/>
  <c r="G51" i="5"/>
  <c r="U50" i="5"/>
  <c r="T50" i="5"/>
  <c r="N50" i="5"/>
  <c r="O50" i="5" s="1"/>
  <c r="M50" i="5"/>
  <c r="K50" i="5"/>
  <c r="I50" i="5"/>
  <c r="G50" i="5"/>
  <c r="U49" i="5"/>
  <c r="T49" i="5"/>
  <c r="N49" i="5"/>
  <c r="O49" i="5" s="1"/>
  <c r="M49" i="5"/>
  <c r="K49" i="5"/>
  <c r="I49" i="5"/>
  <c r="G49" i="5"/>
  <c r="U48" i="5"/>
  <c r="T48" i="5"/>
  <c r="O48" i="5"/>
  <c r="N48" i="5"/>
  <c r="M48" i="5"/>
  <c r="K48" i="5"/>
  <c r="I48" i="5"/>
  <c r="G48" i="5"/>
  <c r="S47" i="5"/>
  <c r="R47" i="5"/>
  <c r="Q47" i="5"/>
  <c r="P47" i="5"/>
  <c r="U47" i="5" s="1"/>
  <c r="N47" i="5"/>
  <c r="O47" i="5" s="1"/>
  <c r="L47" i="5"/>
  <c r="J47" i="5"/>
  <c r="H47" i="5"/>
  <c r="F47" i="5"/>
  <c r="E47" i="5"/>
  <c r="M47" i="5" s="1"/>
  <c r="D47" i="5"/>
  <c r="I47" i="5" s="1"/>
  <c r="U46" i="5"/>
  <c r="T46" i="5"/>
  <c r="N46" i="5"/>
  <c r="O46" i="5" s="1"/>
  <c r="M46" i="5"/>
  <c r="K46" i="5"/>
  <c r="I46" i="5"/>
  <c r="G46" i="5"/>
  <c r="U45" i="5"/>
  <c r="T45" i="5"/>
  <c r="N45" i="5"/>
  <c r="O45" i="5" s="1"/>
  <c r="M45" i="5"/>
  <c r="K45" i="5"/>
  <c r="I45" i="5"/>
  <c r="G45" i="5"/>
  <c r="U44" i="5"/>
  <c r="T44" i="5"/>
  <c r="O44" i="5"/>
  <c r="N44" i="5"/>
  <c r="M44" i="5"/>
  <c r="K44" i="5"/>
  <c r="I44" i="5"/>
  <c r="G44" i="5"/>
  <c r="U43" i="5"/>
  <c r="T43" i="5"/>
  <c r="O43" i="5"/>
  <c r="N43" i="5"/>
  <c r="M43" i="5"/>
  <c r="K43" i="5"/>
  <c r="I43" i="5"/>
  <c r="G43" i="5"/>
  <c r="U42" i="5"/>
  <c r="T42" i="5"/>
  <c r="O42" i="5"/>
  <c r="N42" i="5"/>
  <c r="M42" i="5"/>
  <c r="K42" i="5"/>
  <c r="I42" i="5"/>
  <c r="G42" i="5"/>
  <c r="U41" i="5"/>
  <c r="T41" i="5"/>
  <c r="O41" i="5"/>
  <c r="N41" i="5"/>
  <c r="M41" i="5"/>
  <c r="K41" i="5"/>
  <c r="I41" i="5"/>
  <c r="G41" i="5"/>
  <c r="S40" i="5"/>
  <c r="T40" i="5" s="1"/>
  <c r="R40" i="5"/>
  <c r="Q40" i="5"/>
  <c r="P40" i="5"/>
  <c r="L40" i="5"/>
  <c r="J40" i="5"/>
  <c r="H40" i="5"/>
  <c r="I40" i="5" s="1"/>
  <c r="F40" i="5"/>
  <c r="E40" i="5"/>
  <c r="K40" i="5" s="1"/>
  <c r="D40" i="5"/>
  <c r="U39" i="5"/>
  <c r="T39" i="5"/>
  <c r="O39" i="5"/>
  <c r="N39" i="5"/>
  <c r="M39" i="5"/>
  <c r="K39" i="5"/>
  <c r="I39" i="5"/>
  <c r="G39" i="5"/>
  <c r="U38" i="5"/>
  <c r="T38" i="5"/>
  <c r="N38" i="5"/>
  <c r="O38" i="5" s="1"/>
  <c r="M38" i="5"/>
  <c r="K38" i="5"/>
  <c r="I38" i="5"/>
  <c r="G38" i="5"/>
  <c r="U37" i="5"/>
  <c r="T37" i="5"/>
  <c r="N37" i="5"/>
  <c r="O37" i="5" s="1"/>
  <c r="M37" i="5"/>
  <c r="K37" i="5"/>
  <c r="I37" i="5"/>
  <c r="G37" i="5"/>
  <c r="U36" i="5"/>
  <c r="T36" i="5"/>
  <c r="N36" i="5"/>
  <c r="O36" i="5" s="1"/>
  <c r="M36" i="5"/>
  <c r="K36" i="5"/>
  <c r="I36" i="5"/>
  <c r="G36" i="5"/>
  <c r="S35" i="5"/>
  <c r="R35" i="5"/>
  <c r="Q35" i="5"/>
  <c r="P35" i="5"/>
  <c r="L35" i="5"/>
  <c r="J35" i="5"/>
  <c r="K35" i="5" s="1"/>
  <c r="H35" i="5"/>
  <c r="I35" i="5" s="1"/>
  <c r="F35" i="5"/>
  <c r="E35" i="5"/>
  <c r="D35" i="5"/>
  <c r="U34" i="5"/>
  <c r="T34" i="5"/>
  <c r="O34" i="5"/>
  <c r="N34" i="5"/>
  <c r="M34" i="5"/>
  <c r="K34" i="5"/>
  <c r="I34" i="5"/>
  <c r="G34" i="5"/>
  <c r="U33" i="5"/>
  <c r="T33" i="5"/>
  <c r="O33" i="5"/>
  <c r="N33" i="5"/>
  <c r="M33" i="5"/>
  <c r="K33" i="5"/>
  <c r="I33" i="5"/>
  <c r="G33" i="5"/>
  <c r="U32" i="5"/>
  <c r="T32" i="5"/>
  <c r="O32" i="5"/>
  <c r="N32" i="5"/>
  <c r="M32" i="5"/>
  <c r="K32" i="5"/>
  <c r="I32" i="5"/>
  <c r="G32" i="5"/>
  <c r="U31" i="5"/>
  <c r="T31" i="5"/>
  <c r="O31" i="5"/>
  <c r="N31" i="5"/>
  <c r="M31" i="5"/>
  <c r="K31" i="5"/>
  <c r="I31" i="5"/>
  <c r="G31" i="5"/>
  <c r="U30" i="5"/>
  <c r="T30" i="5"/>
  <c r="O30" i="5"/>
  <c r="N30" i="5"/>
  <c r="M30" i="5"/>
  <c r="K30" i="5"/>
  <c r="I30" i="5"/>
  <c r="G30" i="5"/>
  <c r="U29" i="5"/>
  <c r="T29" i="5"/>
  <c r="O29" i="5"/>
  <c r="N29" i="5"/>
  <c r="M29" i="5"/>
  <c r="K29" i="5"/>
  <c r="I29" i="5"/>
  <c r="G29" i="5"/>
  <c r="U28" i="5"/>
  <c r="T28" i="5"/>
  <c r="O28" i="5"/>
  <c r="N28" i="5"/>
  <c r="M28" i="5"/>
  <c r="K28" i="5"/>
  <c r="I28" i="5"/>
  <c r="G28" i="5"/>
  <c r="S27" i="5"/>
  <c r="R27" i="5"/>
  <c r="Q27" i="5"/>
  <c r="P27" i="5"/>
  <c r="U27" i="5" s="1"/>
  <c r="L27" i="5"/>
  <c r="J27" i="5"/>
  <c r="H27" i="5"/>
  <c r="F27" i="5"/>
  <c r="N27" i="5" s="1"/>
  <c r="E27" i="5"/>
  <c r="M27" i="5" s="1"/>
  <c r="D27" i="5"/>
  <c r="U26" i="5"/>
  <c r="T26" i="5"/>
  <c r="O26" i="5"/>
  <c r="N26" i="5"/>
  <c r="M26" i="5"/>
  <c r="K26" i="5"/>
  <c r="I26" i="5"/>
  <c r="G26" i="5"/>
  <c r="U25" i="5"/>
  <c r="T25" i="5"/>
  <c r="N25" i="5"/>
  <c r="O25" i="5" s="1"/>
  <c r="M25" i="5"/>
  <c r="K25" i="5"/>
  <c r="I25" i="5"/>
  <c r="G25" i="5"/>
  <c r="U24" i="5"/>
  <c r="T24" i="5"/>
  <c r="N24" i="5"/>
  <c r="O24" i="5" s="1"/>
  <c r="M24" i="5"/>
  <c r="K24" i="5"/>
  <c r="I24" i="5"/>
  <c r="G24" i="5"/>
  <c r="U23" i="5"/>
  <c r="T23" i="5"/>
  <c r="N23" i="5"/>
  <c r="O23" i="5" s="1"/>
  <c r="M23" i="5"/>
  <c r="K23" i="5"/>
  <c r="I23" i="5"/>
  <c r="G23" i="5"/>
  <c r="U22" i="5"/>
  <c r="T22" i="5"/>
  <c r="O22" i="5"/>
  <c r="N22" i="5"/>
  <c r="M22" i="5"/>
  <c r="K22" i="5"/>
  <c r="I22" i="5"/>
  <c r="G22" i="5"/>
  <c r="U21" i="5"/>
  <c r="T21" i="5"/>
  <c r="O21" i="5"/>
  <c r="N21" i="5"/>
  <c r="M21" i="5"/>
  <c r="K21" i="5"/>
  <c r="I21" i="5"/>
  <c r="G21" i="5"/>
  <c r="U20" i="5"/>
  <c r="T20" i="5"/>
  <c r="O20" i="5"/>
  <c r="N20" i="5"/>
  <c r="M20" i="5"/>
  <c r="K20" i="5"/>
  <c r="I20" i="5"/>
  <c r="G20" i="5"/>
  <c r="S19" i="5"/>
  <c r="R19" i="5"/>
  <c r="Q19" i="5"/>
  <c r="P19" i="5"/>
  <c r="L19" i="5"/>
  <c r="J19" i="5"/>
  <c r="H19" i="5"/>
  <c r="I19" i="5" s="1"/>
  <c r="G19" i="5"/>
  <c r="F19" i="5"/>
  <c r="E19" i="5"/>
  <c r="M19" i="5" s="1"/>
  <c r="D19" i="5"/>
  <c r="U18" i="5"/>
  <c r="T18" i="5"/>
  <c r="O18" i="5"/>
  <c r="N18" i="5"/>
  <c r="M18" i="5"/>
  <c r="K18" i="5"/>
  <c r="I18" i="5"/>
  <c r="G18" i="5"/>
  <c r="U17" i="5"/>
  <c r="T17" i="5"/>
  <c r="N17" i="5"/>
  <c r="O17" i="5" s="1"/>
  <c r="M17" i="5"/>
  <c r="K17" i="5"/>
  <c r="I17" i="5"/>
  <c r="G17" i="5"/>
  <c r="U16" i="5"/>
  <c r="T16" i="5"/>
  <c r="N16" i="5"/>
  <c r="O16" i="5" s="1"/>
  <c r="M16" i="5"/>
  <c r="K16" i="5"/>
  <c r="I16" i="5"/>
  <c r="G16" i="5"/>
  <c r="U15" i="5"/>
  <c r="T15" i="5"/>
  <c r="O15" i="5"/>
  <c r="N15" i="5"/>
  <c r="M15" i="5"/>
  <c r="K15" i="5"/>
  <c r="I15" i="5"/>
  <c r="G15" i="5"/>
  <c r="U14" i="5"/>
  <c r="T14" i="5"/>
  <c r="N14" i="5"/>
  <c r="O14" i="5" s="1"/>
  <c r="M14" i="5"/>
  <c r="K14" i="5"/>
  <c r="I14" i="5"/>
  <c r="G14" i="5"/>
  <c r="U13" i="5"/>
  <c r="T13" i="5"/>
  <c r="N13" i="5"/>
  <c r="O13" i="5" s="1"/>
  <c r="M13" i="5"/>
  <c r="K13" i="5"/>
  <c r="I13" i="5"/>
  <c r="G13" i="5"/>
  <c r="U12" i="5"/>
  <c r="T12" i="5"/>
  <c r="N12" i="5"/>
  <c r="O12" i="5" s="1"/>
  <c r="M12" i="5"/>
  <c r="K12" i="5"/>
  <c r="I12" i="5"/>
  <c r="G12" i="5"/>
  <c r="U11" i="5"/>
  <c r="T11" i="5"/>
  <c r="N11" i="5"/>
  <c r="O11" i="5" s="1"/>
  <c r="M11" i="5"/>
  <c r="K11" i="5"/>
  <c r="I11" i="5"/>
  <c r="G11" i="5"/>
  <c r="S10" i="5"/>
  <c r="R10" i="5"/>
  <c r="Q10" i="5"/>
  <c r="T10" i="5" s="1"/>
  <c r="P10" i="5"/>
  <c r="L10" i="5"/>
  <c r="J10" i="5"/>
  <c r="H10" i="5"/>
  <c r="F10" i="5"/>
  <c r="E10" i="5"/>
  <c r="M10" i="5" s="1"/>
  <c r="D10" i="5"/>
  <c r="G10" i="5" s="1"/>
  <c r="U9" i="5"/>
  <c r="T9" i="5"/>
  <c r="N9" i="5"/>
  <c r="O9" i="5" s="1"/>
  <c r="M9" i="5"/>
  <c r="K9" i="5"/>
  <c r="I9" i="5"/>
  <c r="G9" i="5"/>
  <c r="U8" i="5"/>
  <c r="T8" i="5"/>
  <c r="N8" i="5"/>
  <c r="O8" i="5" s="1"/>
  <c r="M8" i="5"/>
  <c r="K8" i="5"/>
  <c r="I8" i="5"/>
  <c r="G8" i="5"/>
  <c r="S339" i="4"/>
  <c r="R339" i="4"/>
  <c r="Q339" i="4"/>
  <c r="P339" i="4"/>
  <c r="L339" i="4"/>
  <c r="J339" i="4"/>
  <c r="H339" i="4"/>
  <c r="F339" i="4"/>
  <c r="N339" i="4" s="1"/>
  <c r="E339" i="4"/>
  <c r="D339" i="4"/>
  <c r="I339" i="4" s="1"/>
  <c r="S338" i="4"/>
  <c r="R338" i="4"/>
  <c r="Q338" i="4"/>
  <c r="T338" i="4" s="1"/>
  <c r="P338" i="4"/>
  <c r="L338" i="4"/>
  <c r="J338" i="4"/>
  <c r="H338" i="4"/>
  <c r="I338" i="4" s="1"/>
  <c r="F338" i="4"/>
  <c r="N338" i="4" s="1"/>
  <c r="E338" i="4"/>
  <c r="D338" i="4"/>
  <c r="S337" i="4"/>
  <c r="R337" i="4"/>
  <c r="Q337" i="4"/>
  <c r="P337" i="4"/>
  <c r="U337" i="4" s="1"/>
  <c r="L337" i="4"/>
  <c r="J337" i="4"/>
  <c r="K337" i="4" s="1"/>
  <c r="H337" i="4"/>
  <c r="F337" i="4"/>
  <c r="E337" i="4"/>
  <c r="D337" i="4"/>
  <c r="U336" i="4"/>
  <c r="T336" i="4"/>
  <c r="N336" i="4"/>
  <c r="O336" i="4" s="1"/>
  <c r="M336" i="4"/>
  <c r="K336" i="4"/>
  <c r="I336" i="4"/>
  <c r="G336" i="4"/>
  <c r="U335" i="4"/>
  <c r="T335" i="4"/>
  <c r="N335" i="4"/>
  <c r="O335" i="4" s="1"/>
  <c r="M335" i="4"/>
  <c r="K335" i="4"/>
  <c r="I335" i="4"/>
  <c r="G335" i="4"/>
  <c r="U334" i="4"/>
  <c r="T334" i="4"/>
  <c r="N334" i="4"/>
  <c r="O334" i="4" s="1"/>
  <c r="M334" i="4"/>
  <c r="K334" i="4"/>
  <c r="I334" i="4"/>
  <c r="G334" i="4"/>
  <c r="U333" i="4"/>
  <c r="T333" i="4"/>
  <c r="N333" i="4"/>
  <c r="O333" i="4" s="1"/>
  <c r="M333" i="4"/>
  <c r="K333" i="4"/>
  <c r="I333" i="4"/>
  <c r="G333" i="4"/>
  <c r="S332" i="4"/>
  <c r="R332" i="4"/>
  <c r="Q332" i="4"/>
  <c r="T332" i="4" s="1"/>
  <c r="P332" i="4"/>
  <c r="U332" i="4" s="1"/>
  <c r="L332" i="4"/>
  <c r="J332" i="4"/>
  <c r="H332" i="4"/>
  <c r="F332" i="4"/>
  <c r="E332" i="4"/>
  <c r="D332" i="4"/>
  <c r="U331" i="4"/>
  <c r="T331" i="4"/>
  <c r="N331" i="4"/>
  <c r="O331" i="4" s="1"/>
  <c r="M331" i="4"/>
  <c r="K331" i="4"/>
  <c r="I331" i="4"/>
  <c r="G331" i="4"/>
  <c r="U330" i="4"/>
  <c r="T330" i="4"/>
  <c r="N330" i="4"/>
  <c r="O330" i="4" s="1"/>
  <c r="M330" i="4"/>
  <c r="K330" i="4"/>
  <c r="I330" i="4"/>
  <c r="G330" i="4"/>
  <c r="U329" i="4"/>
  <c r="T329" i="4"/>
  <c r="N329" i="4"/>
  <c r="O329" i="4" s="1"/>
  <c r="M329" i="4"/>
  <c r="K329" i="4"/>
  <c r="I329" i="4"/>
  <c r="G329" i="4"/>
  <c r="U328" i="4"/>
  <c r="T328" i="4"/>
  <c r="N328" i="4"/>
  <c r="O328" i="4" s="1"/>
  <c r="M328" i="4"/>
  <c r="K328" i="4"/>
  <c r="I328" i="4"/>
  <c r="G328" i="4"/>
  <c r="U327" i="4"/>
  <c r="T327" i="4"/>
  <c r="N327" i="4"/>
  <c r="O327" i="4" s="1"/>
  <c r="M327" i="4"/>
  <c r="K327" i="4"/>
  <c r="I327" i="4"/>
  <c r="G327" i="4"/>
  <c r="U326" i="4"/>
  <c r="T326" i="4"/>
  <c r="N326" i="4"/>
  <c r="O326" i="4" s="1"/>
  <c r="M326" i="4"/>
  <c r="K326" i="4"/>
  <c r="I326" i="4"/>
  <c r="G326" i="4"/>
  <c r="U325" i="4"/>
  <c r="T325" i="4"/>
  <c r="N325" i="4"/>
  <c r="O325" i="4" s="1"/>
  <c r="M325" i="4"/>
  <c r="K325" i="4"/>
  <c r="I325" i="4"/>
  <c r="G325" i="4"/>
  <c r="U324" i="4"/>
  <c r="T324" i="4"/>
  <c r="N324" i="4"/>
  <c r="O324" i="4" s="1"/>
  <c r="M324" i="4"/>
  <c r="K324" i="4"/>
  <c r="I324" i="4"/>
  <c r="G324" i="4"/>
  <c r="S323" i="4"/>
  <c r="R323" i="4"/>
  <c r="Q323" i="4"/>
  <c r="T323" i="4" s="1"/>
  <c r="P323" i="4"/>
  <c r="L323" i="4"/>
  <c r="J323" i="4"/>
  <c r="H323" i="4"/>
  <c r="F323" i="4"/>
  <c r="N323" i="4" s="1"/>
  <c r="E323" i="4"/>
  <c r="D323" i="4"/>
  <c r="I323" i="4" s="1"/>
  <c r="U322" i="4"/>
  <c r="T322" i="4"/>
  <c r="O322" i="4"/>
  <c r="N322" i="4"/>
  <c r="M322" i="4"/>
  <c r="K322" i="4"/>
  <c r="I322" i="4"/>
  <c r="G322" i="4"/>
  <c r="U321" i="4"/>
  <c r="T321" i="4"/>
  <c r="N321" i="4"/>
  <c r="O321" i="4" s="1"/>
  <c r="M321" i="4"/>
  <c r="K321" i="4"/>
  <c r="I321" i="4"/>
  <c r="G321" i="4"/>
  <c r="U320" i="4"/>
  <c r="T320" i="4"/>
  <c r="N320" i="4"/>
  <c r="O320" i="4" s="1"/>
  <c r="M320" i="4"/>
  <c r="K320" i="4"/>
  <c r="I320" i="4"/>
  <c r="G320" i="4"/>
  <c r="U319" i="4"/>
  <c r="T319" i="4"/>
  <c r="N319" i="4"/>
  <c r="O319" i="4" s="1"/>
  <c r="M319" i="4"/>
  <c r="K319" i="4"/>
  <c r="I319" i="4"/>
  <c r="G319" i="4"/>
  <c r="U318" i="4"/>
  <c r="T318" i="4"/>
  <c r="N318" i="4"/>
  <c r="O318" i="4" s="1"/>
  <c r="M318" i="4"/>
  <c r="K318" i="4"/>
  <c r="I318" i="4"/>
  <c r="G318" i="4"/>
  <c r="S317" i="4"/>
  <c r="R317" i="4"/>
  <c r="Q317" i="4"/>
  <c r="T317" i="4" s="1"/>
  <c r="P317" i="4"/>
  <c r="U317" i="4" s="1"/>
  <c r="L317" i="4"/>
  <c r="J317" i="4"/>
  <c r="I317" i="4"/>
  <c r="H317" i="4"/>
  <c r="F317" i="4"/>
  <c r="E317" i="4"/>
  <c r="M317" i="4" s="1"/>
  <c r="D317" i="4"/>
  <c r="U316" i="4"/>
  <c r="T316" i="4"/>
  <c r="N316" i="4"/>
  <c r="O316" i="4" s="1"/>
  <c r="M316" i="4"/>
  <c r="K316" i="4"/>
  <c r="I316" i="4"/>
  <c r="G316" i="4"/>
  <c r="U315" i="4"/>
  <c r="T315" i="4"/>
  <c r="N315" i="4"/>
  <c r="O315" i="4" s="1"/>
  <c r="M315" i="4"/>
  <c r="K315" i="4"/>
  <c r="I315" i="4"/>
  <c r="G315" i="4"/>
  <c r="U314" i="4"/>
  <c r="T314" i="4"/>
  <c r="N314" i="4"/>
  <c r="O314" i="4" s="1"/>
  <c r="M314" i="4"/>
  <c r="K314" i="4"/>
  <c r="I314" i="4"/>
  <c r="G314" i="4"/>
  <c r="U313" i="4"/>
  <c r="T313" i="4"/>
  <c r="N313" i="4"/>
  <c r="O313" i="4" s="1"/>
  <c r="M313" i="4"/>
  <c r="K313" i="4"/>
  <c r="I313" i="4"/>
  <c r="G313" i="4"/>
  <c r="U312" i="4"/>
  <c r="T312" i="4"/>
  <c r="N312" i="4"/>
  <c r="O312" i="4" s="1"/>
  <c r="M312" i="4"/>
  <c r="K312" i="4"/>
  <c r="I312" i="4"/>
  <c r="G312" i="4"/>
  <c r="U311" i="4"/>
  <c r="T311" i="4"/>
  <c r="N311" i="4"/>
  <c r="O311" i="4" s="1"/>
  <c r="M311" i="4"/>
  <c r="K311" i="4"/>
  <c r="I311" i="4"/>
  <c r="G311" i="4"/>
  <c r="S310" i="4"/>
  <c r="R310" i="4"/>
  <c r="Q310" i="4"/>
  <c r="P310" i="4"/>
  <c r="L310" i="4"/>
  <c r="J310" i="4"/>
  <c r="H310" i="4"/>
  <c r="F310" i="4"/>
  <c r="N310" i="4" s="1"/>
  <c r="E310" i="4"/>
  <c r="K310" i="4" s="1"/>
  <c r="D310" i="4"/>
  <c r="U309" i="4"/>
  <c r="T309" i="4"/>
  <c r="N309" i="4"/>
  <c r="O309" i="4" s="1"/>
  <c r="M309" i="4"/>
  <c r="K309" i="4"/>
  <c r="I309" i="4"/>
  <c r="G309" i="4"/>
  <c r="U308" i="4"/>
  <c r="T308" i="4"/>
  <c r="N308" i="4"/>
  <c r="O308" i="4" s="1"/>
  <c r="M308" i="4"/>
  <c r="K308" i="4"/>
  <c r="I308" i="4"/>
  <c r="G308" i="4"/>
  <c r="U307" i="4"/>
  <c r="T307" i="4"/>
  <c r="N307" i="4"/>
  <c r="O307" i="4" s="1"/>
  <c r="M307" i="4"/>
  <c r="K307" i="4"/>
  <c r="I307" i="4"/>
  <c r="G307" i="4"/>
  <c r="U306" i="4"/>
  <c r="T306" i="4"/>
  <c r="N306" i="4"/>
  <c r="O306" i="4" s="1"/>
  <c r="M306" i="4"/>
  <c r="K306" i="4"/>
  <c r="I306" i="4"/>
  <c r="G306" i="4"/>
  <c r="U305" i="4"/>
  <c r="T305" i="4"/>
  <c r="N305" i="4"/>
  <c r="O305" i="4" s="1"/>
  <c r="M305" i="4"/>
  <c r="K305" i="4"/>
  <c r="I305" i="4"/>
  <c r="G305" i="4"/>
  <c r="U304" i="4"/>
  <c r="T304" i="4"/>
  <c r="N304" i="4"/>
  <c r="O304" i="4" s="1"/>
  <c r="M304" i="4"/>
  <c r="K304" i="4"/>
  <c r="I304" i="4"/>
  <c r="G304" i="4"/>
  <c r="S303" i="4"/>
  <c r="R303" i="4"/>
  <c r="Q303" i="4"/>
  <c r="T303" i="4" s="1"/>
  <c r="P303" i="4"/>
  <c r="L303" i="4"/>
  <c r="M303" i="4" s="1"/>
  <c r="J303" i="4"/>
  <c r="H303" i="4"/>
  <c r="U303" i="4" s="1"/>
  <c r="F303" i="4"/>
  <c r="E303" i="4"/>
  <c r="D303" i="4"/>
  <c r="U302" i="4"/>
  <c r="T302" i="4"/>
  <c r="N302" i="4"/>
  <c r="O302" i="4" s="1"/>
  <c r="M302" i="4"/>
  <c r="K302" i="4"/>
  <c r="I302" i="4"/>
  <c r="G302" i="4"/>
  <c r="S299" i="4"/>
  <c r="R299" i="4"/>
  <c r="Q299" i="4"/>
  <c r="T299" i="4" s="1"/>
  <c r="P299" i="4"/>
  <c r="U299" i="4" s="1"/>
  <c r="L299" i="4"/>
  <c r="J299" i="4"/>
  <c r="H299" i="4"/>
  <c r="F299" i="4"/>
  <c r="E299" i="4"/>
  <c r="M299" i="4" s="1"/>
  <c r="D299" i="4"/>
  <c r="I299" i="4" s="1"/>
  <c r="S298" i="4"/>
  <c r="R298" i="4"/>
  <c r="Q298" i="4"/>
  <c r="P298" i="4"/>
  <c r="L298" i="4"/>
  <c r="J298" i="4"/>
  <c r="H298" i="4"/>
  <c r="N298" i="4" s="1"/>
  <c r="O298" i="4" s="1"/>
  <c r="F298" i="4"/>
  <c r="E298" i="4"/>
  <c r="M298" i="4" s="1"/>
  <c r="D298" i="4"/>
  <c r="U297" i="4"/>
  <c r="T297" i="4"/>
  <c r="N297" i="4"/>
  <c r="O297" i="4" s="1"/>
  <c r="M297" i="4"/>
  <c r="K297" i="4"/>
  <c r="I297" i="4"/>
  <c r="G297" i="4"/>
  <c r="U296" i="4"/>
  <c r="T296" i="4"/>
  <c r="N296" i="4"/>
  <c r="O296" i="4" s="1"/>
  <c r="M296" i="4"/>
  <c r="K296" i="4"/>
  <c r="I296" i="4"/>
  <c r="G296" i="4"/>
  <c r="U295" i="4"/>
  <c r="T295" i="4"/>
  <c r="N295" i="4"/>
  <c r="O295" i="4" s="1"/>
  <c r="M295" i="4"/>
  <c r="K295" i="4"/>
  <c r="I295" i="4"/>
  <c r="G295" i="4"/>
  <c r="U294" i="4"/>
  <c r="T294" i="4"/>
  <c r="N294" i="4"/>
  <c r="O294" i="4" s="1"/>
  <c r="M294" i="4"/>
  <c r="K294" i="4"/>
  <c r="I294" i="4"/>
  <c r="G294" i="4"/>
  <c r="U293" i="4"/>
  <c r="T293" i="4"/>
  <c r="N293" i="4"/>
  <c r="O293" i="4" s="1"/>
  <c r="M293" i="4"/>
  <c r="K293" i="4"/>
  <c r="I293" i="4"/>
  <c r="G293" i="4"/>
  <c r="S292" i="4"/>
  <c r="R292" i="4"/>
  <c r="Q292" i="4"/>
  <c r="P292" i="4"/>
  <c r="L292" i="4"/>
  <c r="J292" i="4"/>
  <c r="H292" i="4"/>
  <c r="F292" i="4"/>
  <c r="N292" i="4" s="1"/>
  <c r="E292" i="4"/>
  <c r="D292" i="4"/>
  <c r="U291" i="4"/>
  <c r="T291" i="4"/>
  <c r="O291" i="4"/>
  <c r="N291" i="4"/>
  <c r="M291" i="4"/>
  <c r="K291" i="4"/>
  <c r="I291" i="4"/>
  <c r="G291" i="4"/>
  <c r="U290" i="4"/>
  <c r="T290" i="4"/>
  <c r="N290" i="4"/>
  <c r="O290" i="4" s="1"/>
  <c r="M290" i="4"/>
  <c r="K290" i="4"/>
  <c r="I290" i="4"/>
  <c r="G290" i="4"/>
  <c r="U289" i="4"/>
  <c r="T289" i="4"/>
  <c r="N289" i="4"/>
  <c r="O289" i="4" s="1"/>
  <c r="M289" i="4"/>
  <c r="K289" i="4"/>
  <c r="I289" i="4"/>
  <c r="G289" i="4"/>
  <c r="U288" i="4"/>
  <c r="T288" i="4"/>
  <c r="N288" i="4"/>
  <c r="O288" i="4" s="1"/>
  <c r="M288" i="4"/>
  <c r="K288" i="4"/>
  <c r="I288" i="4"/>
  <c r="G288" i="4"/>
  <c r="U287" i="4"/>
  <c r="T287" i="4"/>
  <c r="N287" i="4"/>
  <c r="O287" i="4" s="1"/>
  <c r="M287" i="4"/>
  <c r="K287" i="4"/>
  <c r="I287" i="4"/>
  <c r="G287" i="4"/>
  <c r="U286" i="4"/>
  <c r="T286" i="4"/>
  <c r="N286" i="4"/>
  <c r="O286" i="4" s="1"/>
  <c r="M286" i="4"/>
  <c r="K286" i="4"/>
  <c r="I286" i="4"/>
  <c r="G286" i="4"/>
  <c r="S285" i="4"/>
  <c r="R285" i="4"/>
  <c r="Q285" i="4"/>
  <c r="T285" i="4" s="1"/>
  <c r="P285" i="4"/>
  <c r="U285" i="4" s="1"/>
  <c r="L285" i="4"/>
  <c r="J285" i="4"/>
  <c r="H285" i="4"/>
  <c r="F285" i="4"/>
  <c r="E285" i="4"/>
  <c r="D285" i="4"/>
  <c r="U284" i="4"/>
  <c r="T284" i="4"/>
  <c r="O284" i="4"/>
  <c r="N284" i="4"/>
  <c r="M284" i="4"/>
  <c r="K284" i="4"/>
  <c r="I284" i="4"/>
  <c r="G284" i="4"/>
  <c r="U283" i="4"/>
  <c r="T283" i="4"/>
  <c r="N283" i="4"/>
  <c r="O283" i="4" s="1"/>
  <c r="M283" i="4"/>
  <c r="K283" i="4"/>
  <c r="I283" i="4"/>
  <c r="G283" i="4"/>
  <c r="U282" i="4"/>
  <c r="T282" i="4"/>
  <c r="N282" i="4"/>
  <c r="O282" i="4" s="1"/>
  <c r="M282" i="4"/>
  <c r="K282" i="4"/>
  <c r="I282" i="4"/>
  <c r="G282" i="4"/>
  <c r="U281" i="4"/>
  <c r="T281" i="4"/>
  <c r="N281" i="4"/>
  <c r="O281" i="4" s="1"/>
  <c r="M281" i="4"/>
  <c r="K281" i="4"/>
  <c r="I281" i="4"/>
  <c r="G281" i="4"/>
  <c r="U280" i="4"/>
  <c r="T280" i="4"/>
  <c r="N280" i="4"/>
  <c r="O280" i="4" s="1"/>
  <c r="M280" i="4"/>
  <c r="K280" i="4"/>
  <c r="I280" i="4"/>
  <c r="G280" i="4"/>
  <c r="U279" i="4"/>
  <c r="T279" i="4"/>
  <c r="N279" i="4"/>
  <c r="O279" i="4" s="1"/>
  <c r="M279" i="4"/>
  <c r="K279" i="4"/>
  <c r="I279" i="4"/>
  <c r="G279" i="4"/>
  <c r="U278" i="4"/>
  <c r="T278" i="4"/>
  <c r="N278" i="4"/>
  <c r="O278" i="4" s="1"/>
  <c r="M278" i="4"/>
  <c r="K278" i="4"/>
  <c r="I278" i="4"/>
  <c r="G278" i="4"/>
  <c r="U277" i="4"/>
  <c r="T277" i="4"/>
  <c r="N277" i="4"/>
  <c r="O277" i="4" s="1"/>
  <c r="M277" i="4"/>
  <c r="K277" i="4"/>
  <c r="I277" i="4"/>
  <c r="G277" i="4"/>
  <c r="U276" i="4"/>
  <c r="T276" i="4"/>
  <c r="N276" i="4"/>
  <c r="O276" i="4" s="1"/>
  <c r="M276" i="4"/>
  <c r="K276" i="4"/>
  <c r="I276" i="4"/>
  <c r="G276" i="4"/>
  <c r="S275" i="4"/>
  <c r="R275" i="4"/>
  <c r="Q275" i="4"/>
  <c r="T275" i="4" s="1"/>
  <c r="P275" i="4"/>
  <c r="L275" i="4"/>
  <c r="J275" i="4"/>
  <c r="H275" i="4"/>
  <c r="F275" i="4"/>
  <c r="N275" i="4" s="1"/>
  <c r="E275" i="4"/>
  <c r="D275" i="4"/>
  <c r="I275" i="4" s="1"/>
  <c r="U274" i="4"/>
  <c r="T274" i="4"/>
  <c r="O274" i="4"/>
  <c r="N274" i="4"/>
  <c r="M274" i="4"/>
  <c r="K274" i="4"/>
  <c r="I274" i="4"/>
  <c r="G274" i="4"/>
  <c r="U273" i="4"/>
  <c r="T273" i="4"/>
  <c r="N273" i="4"/>
  <c r="O273" i="4" s="1"/>
  <c r="M273" i="4"/>
  <c r="K273" i="4"/>
  <c r="I273" i="4"/>
  <c r="G273" i="4"/>
  <c r="U272" i="4"/>
  <c r="T272" i="4"/>
  <c r="N272" i="4"/>
  <c r="O272" i="4" s="1"/>
  <c r="M272" i="4"/>
  <c r="K272" i="4"/>
  <c r="I272" i="4"/>
  <c r="G272" i="4"/>
  <c r="U271" i="4"/>
  <c r="T271" i="4"/>
  <c r="N271" i="4"/>
  <c r="O271" i="4" s="1"/>
  <c r="M271" i="4"/>
  <c r="K271" i="4"/>
  <c r="I271" i="4"/>
  <c r="G271" i="4"/>
  <c r="U270" i="4"/>
  <c r="T270" i="4"/>
  <c r="N270" i="4"/>
  <c r="O270" i="4" s="1"/>
  <c r="M270" i="4"/>
  <c r="K270" i="4"/>
  <c r="I270" i="4"/>
  <c r="G270" i="4"/>
  <c r="U269" i="4"/>
  <c r="T269" i="4"/>
  <c r="N269" i="4"/>
  <c r="O269" i="4" s="1"/>
  <c r="M269" i="4"/>
  <c r="K269" i="4"/>
  <c r="I269" i="4"/>
  <c r="G269" i="4"/>
  <c r="U268" i="4"/>
  <c r="T268" i="4"/>
  <c r="N268" i="4"/>
  <c r="O268" i="4" s="1"/>
  <c r="M268" i="4"/>
  <c r="K268" i="4"/>
  <c r="I268" i="4"/>
  <c r="G268" i="4"/>
  <c r="S267" i="4"/>
  <c r="R267" i="4"/>
  <c r="Q267" i="4"/>
  <c r="T267" i="4" s="1"/>
  <c r="P267" i="4"/>
  <c r="U267" i="4" s="1"/>
  <c r="L267" i="4"/>
  <c r="J267" i="4"/>
  <c r="H267" i="4"/>
  <c r="F267" i="4"/>
  <c r="E267" i="4"/>
  <c r="D267" i="4"/>
  <c r="I267" i="4" s="1"/>
  <c r="U266" i="4"/>
  <c r="T266" i="4"/>
  <c r="O266" i="4"/>
  <c r="N266" i="4"/>
  <c r="M266" i="4"/>
  <c r="K266" i="4"/>
  <c r="I266" i="4"/>
  <c r="G266" i="4"/>
  <c r="U265" i="4"/>
  <c r="T265" i="4"/>
  <c r="O265" i="4"/>
  <c r="N265" i="4"/>
  <c r="M265" i="4"/>
  <c r="K265" i="4"/>
  <c r="I265" i="4"/>
  <c r="G265" i="4"/>
  <c r="U264" i="4"/>
  <c r="T264" i="4"/>
  <c r="O264" i="4"/>
  <c r="N264" i="4"/>
  <c r="M264" i="4"/>
  <c r="K264" i="4"/>
  <c r="I264" i="4"/>
  <c r="G264" i="4"/>
  <c r="U263" i="4"/>
  <c r="T263" i="4"/>
  <c r="O263" i="4"/>
  <c r="N263" i="4"/>
  <c r="M263" i="4"/>
  <c r="K263" i="4"/>
  <c r="I263" i="4"/>
  <c r="G263" i="4"/>
  <c r="T260" i="4"/>
  <c r="S260" i="4"/>
  <c r="R260" i="4"/>
  <c r="Q260" i="4"/>
  <c r="P260" i="4"/>
  <c r="L260" i="4"/>
  <c r="J260" i="4"/>
  <c r="H260" i="4"/>
  <c r="F260" i="4"/>
  <c r="E260" i="4"/>
  <c r="D260" i="4"/>
  <c r="S259" i="4"/>
  <c r="R259" i="4"/>
  <c r="Q259" i="4"/>
  <c r="T259" i="4" s="1"/>
  <c r="P259" i="4"/>
  <c r="U259" i="4" s="1"/>
  <c r="L259" i="4"/>
  <c r="J259" i="4"/>
  <c r="H259" i="4"/>
  <c r="N259" i="4" s="1"/>
  <c r="F259" i="4"/>
  <c r="E259" i="4"/>
  <c r="D259" i="4"/>
  <c r="U258" i="4"/>
  <c r="T258" i="4"/>
  <c r="N258" i="4"/>
  <c r="O258" i="4" s="1"/>
  <c r="M258" i="4"/>
  <c r="K258" i="4"/>
  <c r="I258" i="4"/>
  <c r="G258" i="4"/>
  <c r="U257" i="4"/>
  <c r="T257" i="4"/>
  <c r="N257" i="4"/>
  <c r="O257" i="4" s="1"/>
  <c r="M257" i="4"/>
  <c r="K257" i="4"/>
  <c r="I257" i="4"/>
  <c r="G257" i="4"/>
  <c r="U256" i="4"/>
  <c r="T256" i="4"/>
  <c r="N256" i="4"/>
  <c r="O256" i="4" s="1"/>
  <c r="M256" i="4"/>
  <c r="K256" i="4"/>
  <c r="I256" i="4"/>
  <c r="G256" i="4"/>
  <c r="U255" i="4"/>
  <c r="T255" i="4"/>
  <c r="N255" i="4"/>
  <c r="O255" i="4" s="1"/>
  <c r="M255" i="4"/>
  <c r="K255" i="4"/>
  <c r="I255" i="4"/>
  <c r="G255" i="4"/>
  <c r="T254" i="4"/>
  <c r="S254" i="4"/>
  <c r="R254" i="4"/>
  <c r="Q254" i="4"/>
  <c r="P254" i="4"/>
  <c r="L254" i="4"/>
  <c r="J254" i="4"/>
  <c r="H254" i="4"/>
  <c r="F254" i="4"/>
  <c r="E254" i="4"/>
  <c r="M254" i="4" s="1"/>
  <c r="D254" i="4"/>
  <c r="U253" i="4"/>
  <c r="T253" i="4"/>
  <c r="O253" i="4"/>
  <c r="N253" i="4"/>
  <c r="M253" i="4"/>
  <c r="K253" i="4"/>
  <c r="I253" i="4"/>
  <c r="G253" i="4"/>
  <c r="U252" i="4"/>
  <c r="T252" i="4"/>
  <c r="N252" i="4"/>
  <c r="O252" i="4" s="1"/>
  <c r="M252" i="4"/>
  <c r="K252" i="4"/>
  <c r="I252" i="4"/>
  <c r="G252" i="4"/>
  <c r="U251" i="4"/>
  <c r="T251" i="4"/>
  <c r="N251" i="4"/>
  <c r="O251" i="4" s="1"/>
  <c r="M251" i="4"/>
  <c r="K251" i="4"/>
  <c r="I251" i="4"/>
  <c r="G251" i="4"/>
  <c r="U250" i="4"/>
  <c r="T250" i="4"/>
  <c r="N250" i="4"/>
  <c r="O250" i="4" s="1"/>
  <c r="M250" i="4"/>
  <c r="K250" i="4"/>
  <c r="I250" i="4"/>
  <c r="G250" i="4"/>
  <c r="U249" i="4"/>
  <c r="T249" i="4"/>
  <c r="N249" i="4"/>
  <c r="O249" i="4" s="1"/>
  <c r="M249" i="4"/>
  <c r="K249" i="4"/>
  <c r="I249" i="4"/>
  <c r="G249" i="4"/>
  <c r="U248" i="4"/>
  <c r="T248" i="4"/>
  <c r="N248" i="4"/>
  <c r="O248" i="4" s="1"/>
  <c r="M248" i="4"/>
  <c r="K248" i="4"/>
  <c r="I248" i="4"/>
  <c r="G248" i="4"/>
  <c r="S247" i="4"/>
  <c r="R247" i="4"/>
  <c r="Q247" i="4"/>
  <c r="T247" i="4" s="1"/>
  <c r="P247" i="4"/>
  <c r="L247" i="4"/>
  <c r="J247" i="4"/>
  <c r="H247" i="4"/>
  <c r="I247" i="4" s="1"/>
  <c r="F247" i="4"/>
  <c r="G247" i="4" s="1"/>
  <c r="E247" i="4"/>
  <c r="D247" i="4"/>
  <c r="U246" i="4"/>
  <c r="T246" i="4"/>
  <c r="O246" i="4"/>
  <c r="N246" i="4"/>
  <c r="M246" i="4"/>
  <c r="K246" i="4"/>
  <c r="I246" i="4"/>
  <c r="G246" i="4"/>
  <c r="U245" i="4"/>
  <c r="T245" i="4"/>
  <c r="O245" i="4"/>
  <c r="N245" i="4"/>
  <c r="M245" i="4"/>
  <c r="K245" i="4"/>
  <c r="I245" i="4"/>
  <c r="G245" i="4"/>
  <c r="U244" i="4"/>
  <c r="T244" i="4"/>
  <c r="O244" i="4"/>
  <c r="N244" i="4"/>
  <c r="M244" i="4"/>
  <c r="K244" i="4"/>
  <c r="I244" i="4"/>
  <c r="G244" i="4"/>
  <c r="U243" i="4"/>
  <c r="T243" i="4"/>
  <c r="O243" i="4"/>
  <c r="N243" i="4"/>
  <c r="M243" i="4"/>
  <c r="K243" i="4"/>
  <c r="I243" i="4"/>
  <c r="G243" i="4"/>
  <c r="U242" i="4"/>
  <c r="T242" i="4"/>
  <c r="O242" i="4"/>
  <c r="N242" i="4"/>
  <c r="M242" i="4"/>
  <c r="K242" i="4"/>
  <c r="I242" i="4"/>
  <c r="G242" i="4"/>
  <c r="U241" i="4"/>
  <c r="T241" i="4"/>
  <c r="O241" i="4"/>
  <c r="N241" i="4"/>
  <c r="M241" i="4"/>
  <c r="K241" i="4"/>
  <c r="I241" i="4"/>
  <c r="G241" i="4"/>
  <c r="T240" i="4"/>
  <c r="S240" i="4"/>
  <c r="R240" i="4"/>
  <c r="Q240" i="4"/>
  <c r="P240" i="4"/>
  <c r="U240" i="4" s="1"/>
  <c r="L240" i="4"/>
  <c r="J240" i="4"/>
  <c r="H240" i="4"/>
  <c r="F240" i="4"/>
  <c r="N240" i="4" s="1"/>
  <c r="E240" i="4"/>
  <c r="D240" i="4"/>
  <c r="U239" i="4"/>
  <c r="T239" i="4"/>
  <c r="N239" i="4"/>
  <c r="O239" i="4" s="1"/>
  <c r="M239" i="4"/>
  <c r="K239" i="4"/>
  <c r="I239" i="4"/>
  <c r="G239" i="4"/>
  <c r="U238" i="4"/>
  <c r="T238" i="4"/>
  <c r="N238" i="4"/>
  <c r="O238" i="4" s="1"/>
  <c r="M238" i="4"/>
  <c r="K238" i="4"/>
  <c r="I238" i="4"/>
  <c r="G238" i="4"/>
  <c r="U237" i="4"/>
  <c r="T237" i="4"/>
  <c r="O237" i="4"/>
  <c r="N237" i="4"/>
  <c r="M237" i="4"/>
  <c r="K237" i="4"/>
  <c r="I237" i="4"/>
  <c r="G237" i="4"/>
  <c r="U236" i="4"/>
  <c r="T236" i="4"/>
  <c r="O236" i="4"/>
  <c r="N236" i="4"/>
  <c r="M236" i="4"/>
  <c r="K236" i="4"/>
  <c r="I236" i="4"/>
  <c r="G236" i="4"/>
  <c r="U235" i="4"/>
  <c r="T235" i="4"/>
  <c r="O235" i="4"/>
  <c r="N235" i="4"/>
  <c r="M235" i="4"/>
  <c r="K235" i="4"/>
  <c r="I235" i="4"/>
  <c r="G235" i="4"/>
  <c r="U234" i="4"/>
  <c r="T234" i="4"/>
  <c r="O234" i="4"/>
  <c r="N234" i="4"/>
  <c r="M234" i="4"/>
  <c r="K234" i="4"/>
  <c r="I234" i="4"/>
  <c r="G234" i="4"/>
  <c r="S231" i="4"/>
  <c r="T231" i="4" s="1"/>
  <c r="R231" i="4"/>
  <c r="Q231" i="4"/>
  <c r="P231" i="4"/>
  <c r="N231" i="4"/>
  <c r="L231" i="4"/>
  <c r="J231" i="4"/>
  <c r="K231" i="4" s="1"/>
  <c r="H231" i="4"/>
  <c r="U231" i="4" s="1"/>
  <c r="F231" i="4"/>
  <c r="E231" i="4"/>
  <c r="D231" i="4"/>
  <c r="U230" i="4"/>
  <c r="S230" i="4"/>
  <c r="R230" i="4"/>
  <c r="Q230" i="4"/>
  <c r="P230" i="4"/>
  <c r="L230" i="4"/>
  <c r="J230" i="4"/>
  <c r="H230" i="4"/>
  <c r="F230" i="4"/>
  <c r="E230" i="4"/>
  <c r="K230" i="4" s="1"/>
  <c r="D230" i="4"/>
  <c r="G230" i="4" s="1"/>
  <c r="U229" i="4"/>
  <c r="T229" i="4"/>
  <c r="N229" i="4"/>
  <c r="O229" i="4" s="1"/>
  <c r="M229" i="4"/>
  <c r="K229" i="4"/>
  <c r="I229" i="4"/>
  <c r="G229" i="4"/>
  <c r="U228" i="4"/>
  <c r="T228" i="4"/>
  <c r="N228" i="4"/>
  <c r="O228" i="4" s="1"/>
  <c r="M228" i="4"/>
  <c r="K228" i="4"/>
  <c r="I228" i="4"/>
  <c r="G228" i="4"/>
  <c r="U227" i="4"/>
  <c r="T227" i="4"/>
  <c r="N227" i="4"/>
  <c r="O227" i="4" s="1"/>
  <c r="M227" i="4"/>
  <c r="K227" i="4"/>
  <c r="I227" i="4"/>
  <c r="G227" i="4"/>
  <c r="U226" i="4"/>
  <c r="T226" i="4"/>
  <c r="N226" i="4"/>
  <c r="O226" i="4" s="1"/>
  <c r="M226" i="4"/>
  <c r="K226" i="4"/>
  <c r="I226" i="4"/>
  <c r="G226" i="4"/>
  <c r="U225" i="4"/>
  <c r="T225" i="4"/>
  <c r="N225" i="4"/>
  <c r="O225" i="4" s="1"/>
  <c r="M225" i="4"/>
  <c r="K225" i="4"/>
  <c r="I225" i="4"/>
  <c r="G225" i="4"/>
  <c r="S224" i="4"/>
  <c r="R224" i="4"/>
  <c r="Q224" i="4"/>
  <c r="T224" i="4" s="1"/>
  <c r="P224" i="4"/>
  <c r="L224" i="4"/>
  <c r="J224" i="4"/>
  <c r="I224" i="4"/>
  <c r="H224" i="4"/>
  <c r="F224" i="4"/>
  <c r="E224" i="4"/>
  <c r="M224" i="4" s="1"/>
  <c r="D224" i="4"/>
  <c r="U223" i="4"/>
  <c r="T223" i="4"/>
  <c r="N223" i="4"/>
  <c r="O223" i="4" s="1"/>
  <c r="M223" i="4"/>
  <c r="K223" i="4"/>
  <c r="I223" i="4"/>
  <c r="G223" i="4"/>
  <c r="U222" i="4"/>
  <c r="T222" i="4"/>
  <c r="N222" i="4"/>
  <c r="O222" i="4" s="1"/>
  <c r="M222" i="4"/>
  <c r="K222" i="4"/>
  <c r="I222" i="4"/>
  <c r="G222" i="4"/>
  <c r="U221" i="4"/>
  <c r="T221" i="4"/>
  <c r="N221" i="4"/>
  <c r="O221" i="4" s="1"/>
  <c r="M221" i="4"/>
  <c r="K221" i="4"/>
  <c r="I221" i="4"/>
  <c r="G221" i="4"/>
  <c r="U220" i="4"/>
  <c r="T220" i="4"/>
  <c r="N220" i="4"/>
  <c r="O220" i="4" s="1"/>
  <c r="M220" i="4"/>
  <c r="K220" i="4"/>
  <c r="I220" i="4"/>
  <c r="G220" i="4"/>
  <c r="U219" i="4"/>
  <c r="T219" i="4"/>
  <c r="N219" i="4"/>
  <c r="O219" i="4" s="1"/>
  <c r="M219" i="4"/>
  <c r="K219" i="4"/>
  <c r="I219" i="4"/>
  <c r="G219" i="4"/>
  <c r="U218" i="4"/>
  <c r="T218" i="4"/>
  <c r="N218" i="4"/>
  <c r="O218" i="4" s="1"/>
  <c r="M218" i="4"/>
  <c r="K218" i="4"/>
  <c r="I218" i="4"/>
  <c r="G218" i="4"/>
  <c r="U217" i="4"/>
  <c r="T217" i="4"/>
  <c r="N217" i="4"/>
  <c r="O217" i="4" s="1"/>
  <c r="M217" i="4"/>
  <c r="K217" i="4"/>
  <c r="I217" i="4"/>
  <c r="G217" i="4"/>
  <c r="S216" i="4"/>
  <c r="R216" i="4"/>
  <c r="Q216" i="4"/>
  <c r="T216" i="4" s="1"/>
  <c r="P216" i="4"/>
  <c r="L216" i="4"/>
  <c r="K216" i="4"/>
  <c r="J216" i="4"/>
  <c r="H216" i="4"/>
  <c r="F216" i="4"/>
  <c r="N216" i="4" s="1"/>
  <c r="E216" i="4"/>
  <c r="M216" i="4" s="1"/>
  <c r="D216" i="4"/>
  <c r="I216" i="4" s="1"/>
  <c r="U215" i="4"/>
  <c r="T215" i="4"/>
  <c r="O215" i="4"/>
  <c r="N215" i="4"/>
  <c r="M215" i="4"/>
  <c r="K215" i="4"/>
  <c r="I215" i="4"/>
  <c r="G215" i="4"/>
  <c r="U214" i="4"/>
  <c r="T214" i="4"/>
  <c r="O214" i="4"/>
  <c r="N214" i="4"/>
  <c r="M214" i="4"/>
  <c r="K214" i="4"/>
  <c r="I214" i="4"/>
  <c r="G214" i="4"/>
  <c r="U213" i="4"/>
  <c r="T213" i="4"/>
  <c r="O213" i="4"/>
  <c r="N213" i="4"/>
  <c r="M213" i="4"/>
  <c r="K213" i="4"/>
  <c r="I213" i="4"/>
  <c r="G213" i="4"/>
  <c r="U212" i="4"/>
  <c r="T212" i="4"/>
  <c r="O212" i="4"/>
  <c r="N212" i="4"/>
  <c r="M212" i="4"/>
  <c r="K212" i="4"/>
  <c r="I212" i="4"/>
  <c r="G212" i="4"/>
  <c r="U211" i="4"/>
  <c r="T211" i="4"/>
  <c r="O211" i="4"/>
  <c r="N211" i="4"/>
  <c r="M211" i="4"/>
  <c r="K211" i="4"/>
  <c r="I211" i="4"/>
  <c r="G211" i="4"/>
  <c r="U210" i="4"/>
  <c r="T210" i="4"/>
  <c r="O210" i="4"/>
  <c r="N210" i="4"/>
  <c r="M210" i="4"/>
  <c r="K210" i="4"/>
  <c r="I210" i="4"/>
  <c r="G210" i="4"/>
  <c r="U209" i="4"/>
  <c r="T209" i="4"/>
  <c r="O209" i="4"/>
  <c r="N209" i="4"/>
  <c r="M209" i="4"/>
  <c r="K209" i="4"/>
  <c r="I209" i="4"/>
  <c r="G209" i="4"/>
  <c r="U208" i="4"/>
  <c r="T208" i="4"/>
  <c r="O208" i="4"/>
  <c r="N208" i="4"/>
  <c r="M208" i="4"/>
  <c r="K208" i="4"/>
  <c r="I208" i="4"/>
  <c r="G208" i="4"/>
  <c r="T205" i="4"/>
  <c r="S205" i="4"/>
  <c r="R205" i="4"/>
  <c r="Q205" i="4"/>
  <c r="P205" i="4"/>
  <c r="U205" i="4" s="1"/>
  <c r="L205" i="4"/>
  <c r="J205" i="4"/>
  <c r="K205" i="4" s="1"/>
  <c r="H205" i="4"/>
  <c r="F205" i="4"/>
  <c r="E205" i="4"/>
  <c r="D205" i="4"/>
  <c r="S204" i="4"/>
  <c r="R204" i="4"/>
  <c r="Q204" i="4"/>
  <c r="T204" i="4" s="1"/>
  <c r="P204" i="4"/>
  <c r="U204" i="4" s="1"/>
  <c r="L204" i="4"/>
  <c r="J204" i="4"/>
  <c r="H204" i="4"/>
  <c r="F204" i="4"/>
  <c r="N204" i="4" s="1"/>
  <c r="E204" i="4"/>
  <c r="D204" i="4"/>
  <c r="U203" i="4"/>
  <c r="T203" i="4"/>
  <c r="O203" i="4"/>
  <c r="N203" i="4"/>
  <c r="M203" i="4"/>
  <c r="K203" i="4"/>
  <c r="I203" i="4"/>
  <c r="G203" i="4"/>
  <c r="U202" i="4"/>
  <c r="T202" i="4"/>
  <c r="N202" i="4"/>
  <c r="O202" i="4" s="1"/>
  <c r="M202" i="4"/>
  <c r="K202" i="4"/>
  <c r="I202" i="4"/>
  <c r="G202" i="4"/>
  <c r="U201" i="4"/>
  <c r="T201" i="4"/>
  <c r="N201" i="4"/>
  <c r="O201" i="4" s="1"/>
  <c r="M201" i="4"/>
  <c r="K201" i="4"/>
  <c r="I201" i="4"/>
  <c r="G201" i="4"/>
  <c r="U200" i="4"/>
  <c r="T200" i="4"/>
  <c r="N200" i="4"/>
  <c r="O200" i="4" s="1"/>
  <c r="M200" i="4"/>
  <c r="K200" i="4"/>
  <c r="I200" i="4"/>
  <c r="G200" i="4"/>
  <c r="U199" i="4"/>
  <c r="T199" i="4"/>
  <c r="N199" i="4"/>
  <c r="O199" i="4" s="1"/>
  <c r="M199" i="4"/>
  <c r="K199" i="4"/>
  <c r="I199" i="4"/>
  <c r="G199" i="4"/>
  <c r="S198" i="4"/>
  <c r="R198" i="4"/>
  <c r="Q198" i="4"/>
  <c r="T198" i="4" s="1"/>
  <c r="P198" i="4"/>
  <c r="U198" i="4" s="1"/>
  <c r="L198" i="4"/>
  <c r="J198" i="4"/>
  <c r="H198" i="4"/>
  <c r="F198" i="4"/>
  <c r="E198" i="4"/>
  <c r="M198" i="4" s="1"/>
  <c r="D198" i="4"/>
  <c r="I198" i="4" s="1"/>
  <c r="U197" i="4"/>
  <c r="T197" i="4"/>
  <c r="N197" i="4"/>
  <c r="O197" i="4" s="1"/>
  <c r="M197" i="4"/>
  <c r="K197" i="4"/>
  <c r="I197" i="4"/>
  <c r="G197" i="4"/>
  <c r="U196" i="4"/>
  <c r="T196" i="4"/>
  <c r="N196" i="4"/>
  <c r="O196" i="4" s="1"/>
  <c r="M196" i="4"/>
  <c r="K196" i="4"/>
  <c r="I196" i="4"/>
  <c r="G196" i="4"/>
  <c r="U195" i="4"/>
  <c r="T195" i="4"/>
  <c r="N195" i="4"/>
  <c r="O195" i="4" s="1"/>
  <c r="M195" i="4"/>
  <c r="K195" i="4"/>
  <c r="I195" i="4"/>
  <c r="G195" i="4"/>
  <c r="U194" i="4"/>
  <c r="T194" i="4"/>
  <c r="N194" i="4"/>
  <c r="O194" i="4" s="1"/>
  <c r="M194" i="4"/>
  <c r="K194" i="4"/>
  <c r="I194" i="4"/>
  <c r="G194" i="4"/>
  <c r="U193" i="4"/>
  <c r="T193" i="4"/>
  <c r="O193" i="4"/>
  <c r="N193" i="4"/>
  <c r="M193" i="4"/>
  <c r="K193" i="4"/>
  <c r="I193" i="4"/>
  <c r="G193" i="4"/>
  <c r="U192" i="4"/>
  <c r="T192" i="4"/>
  <c r="O192" i="4"/>
  <c r="N192" i="4"/>
  <c r="M192" i="4"/>
  <c r="K192" i="4"/>
  <c r="I192" i="4"/>
  <c r="G192" i="4"/>
  <c r="S191" i="4"/>
  <c r="T191" i="4" s="1"/>
  <c r="R191" i="4"/>
  <c r="Q191" i="4"/>
  <c r="P191" i="4"/>
  <c r="L191" i="4"/>
  <c r="J191" i="4"/>
  <c r="H191" i="4"/>
  <c r="I191" i="4" s="1"/>
  <c r="F191" i="4"/>
  <c r="E191" i="4"/>
  <c r="D191" i="4"/>
  <c r="U190" i="4"/>
  <c r="T190" i="4"/>
  <c r="N190" i="4"/>
  <c r="O190" i="4" s="1"/>
  <c r="M190" i="4"/>
  <c r="K190" i="4"/>
  <c r="I190" i="4"/>
  <c r="G190" i="4"/>
  <c r="U189" i="4"/>
  <c r="T189" i="4"/>
  <c r="N189" i="4"/>
  <c r="O189" i="4" s="1"/>
  <c r="M189" i="4"/>
  <c r="K189" i="4"/>
  <c r="I189" i="4"/>
  <c r="G189" i="4"/>
  <c r="U188" i="4"/>
  <c r="T188" i="4"/>
  <c r="N188" i="4"/>
  <c r="O188" i="4" s="1"/>
  <c r="M188" i="4"/>
  <c r="K188" i="4"/>
  <c r="I188" i="4"/>
  <c r="G188" i="4"/>
  <c r="U187" i="4"/>
  <c r="T187" i="4"/>
  <c r="N187" i="4"/>
  <c r="O187" i="4" s="1"/>
  <c r="M187" i="4"/>
  <c r="K187" i="4"/>
  <c r="I187" i="4"/>
  <c r="G187" i="4"/>
  <c r="U186" i="4"/>
  <c r="T186" i="4"/>
  <c r="O186" i="4"/>
  <c r="N186" i="4"/>
  <c r="M186" i="4"/>
  <c r="K186" i="4"/>
  <c r="I186" i="4"/>
  <c r="G186" i="4"/>
  <c r="S185" i="4"/>
  <c r="R185" i="4"/>
  <c r="Q185" i="4"/>
  <c r="P185" i="4"/>
  <c r="U185" i="4" s="1"/>
  <c r="L185" i="4"/>
  <c r="J185" i="4"/>
  <c r="H185" i="4"/>
  <c r="F185" i="4"/>
  <c r="E185" i="4"/>
  <c r="K185" i="4" s="1"/>
  <c r="D185" i="4"/>
  <c r="U184" i="4"/>
  <c r="T184" i="4"/>
  <c r="N184" i="4"/>
  <c r="O184" i="4" s="1"/>
  <c r="M184" i="4"/>
  <c r="K184" i="4"/>
  <c r="I184" i="4"/>
  <c r="G184" i="4"/>
  <c r="U183" i="4"/>
  <c r="T183" i="4"/>
  <c r="N183" i="4"/>
  <c r="O183" i="4" s="1"/>
  <c r="M183" i="4"/>
  <c r="K183" i="4"/>
  <c r="I183" i="4"/>
  <c r="G183" i="4"/>
  <c r="U182" i="4"/>
  <c r="T182" i="4"/>
  <c r="N182" i="4"/>
  <c r="O182" i="4" s="1"/>
  <c r="M182" i="4"/>
  <c r="K182" i="4"/>
  <c r="I182" i="4"/>
  <c r="G182" i="4"/>
  <c r="U181" i="4"/>
  <c r="T181" i="4"/>
  <c r="N181" i="4"/>
  <c r="O181" i="4" s="1"/>
  <c r="M181" i="4"/>
  <c r="K181" i="4"/>
  <c r="I181" i="4"/>
  <c r="G181" i="4"/>
  <c r="U180" i="4"/>
  <c r="T180" i="4"/>
  <c r="N180" i="4"/>
  <c r="O180" i="4" s="1"/>
  <c r="M180" i="4"/>
  <c r="K180" i="4"/>
  <c r="I180" i="4"/>
  <c r="G180" i="4"/>
  <c r="S179" i="4"/>
  <c r="R179" i="4"/>
  <c r="Q179" i="4"/>
  <c r="P179" i="4"/>
  <c r="U179" i="4" s="1"/>
  <c r="N179" i="4"/>
  <c r="L179" i="4"/>
  <c r="J179" i="4"/>
  <c r="H179" i="4"/>
  <c r="F179" i="4"/>
  <c r="E179" i="4"/>
  <c r="K179" i="4" s="1"/>
  <c r="D179" i="4"/>
  <c r="U178" i="4"/>
  <c r="T178" i="4"/>
  <c r="N178" i="4"/>
  <c r="O178" i="4" s="1"/>
  <c r="M178" i="4"/>
  <c r="K178" i="4"/>
  <c r="I178" i="4"/>
  <c r="G178" i="4"/>
  <c r="U177" i="4"/>
  <c r="T177" i="4"/>
  <c r="N177" i="4"/>
  <c r="O177" i="4" s="1"/>
  <c r="M177" i="4"/>
  <c r="K177" i="4"/>
  <c r="I177" i="4"/>
  <c r="G177" i="4"/>
  <c r="U176" i="4"/>
  <c r="T176" i="4"/>
  <c r="N176" i="4"/>
  <c r="O176" i="4" s="1"/>
  <c r="M176" i="4"/>
  <c r="K176" i="4"/>
  <c r="I176" i="4"/>
  <c r="G176" i="4"/>
  <c r="U175" i="4"/>
  <c r="T175" i="4"/>
  <c r="N175" i="4"/>
  <c r="O175" i="4" s="1"/>
  <c r="M175" i="4"/>
  <c r="K175" i="4"/>
  <c r="I175" i="4"/>
  <c r="G175" i="4"/>
  <c r="U174" i="4"/>
  <c r="T174" i="4"/>
  <c r="N174" i="4"/>
  <c r="O174" i="4" s="1"/>
  <c r="M174" i="4"/>
  <c r="K174" i="4"/>
  <c r="I174" i="4"/>
  <c r="G174" i="4"/>
  <c r="U173" i="4"/>
  <c r="T173" i="4"/>
  <c r="N173" i="4"/>
  <c r="O173" i="4" s="1"/>
  <c r="M173" i="4"/>
  <c r="K173" i="4"/>
  <c r="I173" i="4"/>
  <c r="G173" i="4"/>
  <c r="S170" i="4"/>
  <c r="R170" i="4"/>
  <c r="Q170" i="4"/>
  <c r="T170" i="4" s="1"/>
  <c r="P170" i="4"/>
  <c r="M170" i="4"/>
  <c r="L170" i="4"/>
  <c r="J170" i="4"/>
  <c r="H170" i="4"/>
  <c r="N170" i="4" s="1"/>
  <c r="F170" i="4"/>
  <c r="E170" i="4"/>
  <c r="D170" i="4"/>
  <c r="S169" i="4"/>
  <c r="R169" i="4"/>
  <c r="Q169" i="4"/>
  <c r="T169" i="4" s="1"/>
  <c r="P169" i="4"/>
  <c r="L169" i="4"/>
  <c r="J169" i="4"/>
  <c r="K169" i="4" s="1"/>
  <c r="H169" i="4"/>
  <c r="N169" i="4" s="1"/>
  <c r="F169" i="4"/>
  <c r="E169" i="4"/>
  <c r="D169" i="4"/>
  <c r="U168" i="4"/>
  <c r="T168" i="4"/>
  <c r="N168" i="4"/>
  <c r="O168" i="4" s="1"/>
  <c r="M168" i="4"/>
  <c r="K168" i="4"/>
  <c r="I168" i="4"/>
  <c r="G168" i="4"/>
  <c r="U167" i="4"/>
  <c r="T167" i="4"/>
  <c r="O167" i="4"/>
  <c r="N167" i="4"/>
  <c r="M167" i="4"/>
  <c r="K167" i="4"/>
  <c r="I167" i="4"/>
  <c r="G167" i="4"/>
  <c r="U166" i="4"/>
  <c r="T166" i="4"/>
  <c r="O166" i="4"/>
  <c r="N166" i="4"/>
  <c r="M166" i="4"/>
  <c r="K166" i="4"/>
  <c r="I166" i="4"/>
  <c r="G166" i="4"/>
  <c r="U165" i="4"/>
  <c r="T165" i="4"/>
  <c r="O165" i="4"/>
  <c r="N165" i="4"/>
  <c r="M165" i="4"/>
  <c r="K165" i="4"/>
  <c r="I165" i="4"/>
  <c r="G165" i="4"/>
  <c r="U164" i="4"/>
  <c r="T164" i="4"/>
  <c r="O164" i="4"/>
  <c r="N164" i="4"/>
  <c r="M164" i="4"/>
  <c r="K164" i="4"/>
  <c r="I164" i="4"/>
  <c r="G164" i="4"/>
  <c r="S163" i="4"/>
  <c r="R163" i="4"/>
  <c r="Q163" i="4"/>
  <c r="P163" i="4"/>
  <c r="L163" i="4"/>
  <c r="J163" i="4"/>
  <c r="I163" i="4"/>
  <c r="H163" i="4"/>
  <c r="F163" i="4"/>
  <c r="E163" i="4"/>
  <c r="M163" i="4" s="1"/>
  <c r="D163" i="4"/>
  <c r="U162" i="4"/>
  <c r="T162" i="4"/>
  <c r="N162" i="4"/>
  <c r="O162" i="4" s="1"/>
  <c r="M162" i="4"/>
  <c r="K162" i="4"/>
  <c r="I162" i="4"/>
  <c r="G162" i="4"/>
  <c r="U161" i="4"/>
  <c r="T161" i="4"/>
  <c r="N161" i="4"/>
  <c r="O161" i="4" s="1"/>
  <c r="M161" i="4"/>
  <c r="K161" i="4"/>
  <c r="I161" i="4"/>
  <c r="G161" i="4"/>
  <c r="U160" i="4"/>
  <c r="T160" i="4"/>
  <c r="N160" i="4"/>
  <c r="O160" i="4" s="1"/>
  <c r="M160" i="4"/>
  <c r="K160" i="4"/>
  <c r="I160" i="4"/>
  <c r="G160" i="4"/>
  <c r="U159" i="4"/>
  <c r="T159" i="4"/>
  <c r="N159" i="4"/>
  <c r="O159" i="4" s="1"/>
  <c r="M159" i="4"/>
  <c r="K159" i="4"/>
  <c r="I159" i="4"/>
  <c r="G159" i="4"/>
  <c r="U158" i="4"/>
  <c r="T158" i="4"/>
  <c r="N158" i="4"/>
  <c r="O158" i="4" s="1"/>
  <c r="M158" i="4"/>
  <c r="K158" i="4"/>
  <c r="I158" i="4"/>
  <c r="G158" i="4"/>
  <c r="S157" i="4"/>
  <c r="R157" i="4"/>
  <c r="Q157" i="4"/>
  <c r="P157" i="4"/>
  <c r="L157" i="4"/>
  <c r="J157" i="4"/>
  <c r="H157" i="4"/>
  <c r="F157" i="4"/>
  <c r="E157" i="4"/>
  <c r="K157" i="4" s="1"/>
  <c r="D157" i="4"/>
  <c r="U156" i="4"/>
  <c r="T156" i="4"/>
  <c r="N156" i="4"/>
  <c r="O156" i="4" s="1"/>
  <c r="M156" i="4"/>
  <c r="K156" i="4"/>
  <c r="I156" i="4"/>
  <c r="G156" i="4"/>
  <c r="U155" i="4"/>
  <c r="T155" i="4"/>
  <c r="N155" i="4"/>
  <c r="O155" i="4" s="1"/>
  <c r="M155" i="4"/>
  <c r="K155" i="4"/>
  <c r="I155" i="4"/>
  <c r="G155" i="4"/>
  <c r="U154" i="4"/>
  <c r="T154" i="4"/>
  <c r="N154" i="4"/>
  <c r="O154" i="4" s="1"/>
  <c r="M154" i="4"/>
  <c r="K154" i="4"/>
  <c r="I154" i="4"/>
  <c r="G154" i="4"/>
  <c r="U153" i="4"/>
  <c r="T153" i="4"/>
  <c r="N153" i="4"/>
  <c r="O153" i="4" s="1"/>
  <c r="M153" i="4"/>
  <c r="K153" i="4"/>
  <c r="I153" i="4"/>
  <c r="G153" i="4"/>
  <c r="U152" i="4"/>
  <c r="T152" i="4"/>
  <c r="N152" i="4"/>
  <c r="O152" i="4" s="1"/>
  <c r="M152" i="4"/>
  <c r="K152" i="4"/>
  <c r="I152" i="4"/>
  <c r="G152" i="4"/>
  <c r="U151" i="4"/>
  <c r="T151" i="4"/>
  <c r="N151" i="4"/>
  <c r="O151" i="4" s="1"/>
  <c r="M151" i="4"/>
  <c r="K151" i="4"/>
  <c r="I151" i="4"/>
  <c r="G151" i="4"/>
  <c r="S150" i="4"/>
  <c r="R150" i="4"/>
  <c r="Q150" i="4"/>
  <c r="T150" i="4" s="1"/>
  <c r="P150" i="4"/>
  <c r="U150" i="4" s="1"/>
  <c r="L150" i="4"/>
  <c r="J150" i="4"/>
  <c r="H150" i="4"/>
  <c r="F150" i="4"/>
  <c r="E150" i="4"/>
  <c r="D150" i="4"/>
  <c r="I150" i="4" s="1"/>
  <c r="U149" i="4"/>
  <c r="T149" i="4"/>
  <c r="O149" i="4"/>
  <c r="N149" i="4"/>
  <c r="M149" i="4"/>
  <c r="K149" i="4"/>
  <c r="I149" i="4"/>
  <c r="G149" i="4"/>
  <c r="U148" i="4"/>
  <c r="T148" i="4"/>
  <c r="O148" i="4"/>
  <c r="N148" i="4"/>
  <c r="M148" i="4"/>
  <c r="K148" i="4"/>
  <c r="I148" i="4"/>
  <c r="G148" i="4"/>
  <c r="U147" i="4"/>
  <c r="T147" i="4"/>
  <c r="O147" i="4"/>
  <c r="N147" i="4"/>
  <c r="M147" i="4"/>
  <c r="K147" i="4"/>
  <c r="I147" i="4"/>
  <c r="G147" i="4"/>
  <c r="U146" i="4"/>
  <c r="T146" i="4"/>
  <c r="O146" i="4"/>
  <c r="N146" i="4"/>
  <c r="M146" i="4"/>
  <c r="K146" i="4"/>
  <c r="I146" i="4"/>
  <c r="G146" i="4"/>
  <c r="U145" i="4"/>
  <c r="T145" i="4"/>
  <c r="O145" i="4"/>
  <c r="N145" i="4"/>
  <c r="M145" i="4"/>
  <c r="K145" i="4"/>
  <c r="I145" i="4"/>
  <c r="G145" i="4"/>
  <c r="S144" i="4"/>
  <c r="R144" i="4"/>
  <c r="Q144" i="4"/>
  <c r="P144" i="4"/>
  <c r="L144" i="4"/>
  <c r="J144" i="4"/>
  <c r="I144" i="4"/>
  <c r="H144" i="4"/>
  <c r="F144" i="4"/>
  <c r="E144" i="4"/>
  <c r="M144" i="4" s="1"/>
  <c r="D144" i="4"/>
  <c r="U143" i="4"/>
  <c r="T143" i="4"/>
  <c r="N143" i="4"/>
  <c r="O143" i="4" s="1"/>
  <c r="M143" i="4"/>
  <c r="K143" i="4"/>
  <c r="I143" i="4"/>
  <c r="G143" i="4"/>
  <c r="U142" i="4"/>
  <c r="T142" i="4"/>
  <c r="N142" i="4"/>
  <c r="O142" i="4" s="1"/>
  <c r="M142" i="4"/>
  <c r="K142" i="4"/>
  <c r="I142" i="4"/>
  <c r="G142" i="4"/>
  <c r="U141" i="4"/>
  <c r="T141" i="4"/>
  <c r="N141" i="4"/>
  <c r="O141" i="4" s="1"/>
  <c r="M141" i="4"/>
  <c r="K141" i="4"/>
  <c r="I141" i="4"/>
  <c r="G141" i="4"/>
  <c r="U140" i="4"/>
  <c r="T140" i="4"/>
  <c r="N140" i="4"/>
  <c r="O140" i="4" s="1"/>
  <c r="M140" i="4"/>
  <c r="K140" i="4"/>
  <c r="I140" i="4"/>
  <c r="G140" i="4"/>
  <c r="U139" i="4"/>
  <c r="T139" i="4"/>
  <c r="N139" i="4"/>
  <c r="O139" i="4" s="1"/>
  <c r="M139" i="4"/>
  <c r="K139" i="4"/>
  <c r="I139" i="4"/>
  <c r="G139" i="4"/>
  <c r="U138" i="4"/>
  <c r="T138" i="4"/>
  <c r="N138" i="4"/>
  <c r="O138" i="4" s="1"/>
  <c r="M138" i="4"/>
  <c r="K138" i="4"/>
  <c r="I138" i="4"/>
  <c r="G138" i="4"/>
  <c r="S137" i="4"/>
  <c r="R137" i="4"/>
  <c r="Q137" i="4"/>
  <c r="P137" i="4"/>
  <c r="U137" i="4" s="1"/>
  <c r="L137" i="4"/>
  <c r="M137" i="4" s="1"/>
  <c r="J137" i="4"/>
  <c r="H137" i="4"/>
  <c r="F137" i="4"/>
  <c r="E137" i="4"/>
  <c r="D137" i="4"/>
  <c r="I137" i="4" s="1"/>
  <c r="U136" i="4"/>
  <c r="T136" i="4"/>
  <c r="N136" i="4"/>
  <c r="O136" i="4" s="1"/>
  <c r="M136" i="4"/>
  <c r="K136" i="4"/>
  <c r="I136" i="4"/>
  <c r="G136" i="4"/>
  <c r="U135" i="4"/>
  <c r="T135" i="4"/>
  <c r="O135" i="4"/>
  <c r="N135" i="4"/>
  <c r="M135" i="4"/>
  <c r="K135" i="4"/>
  <c r="I135" i="4"/>
  <c r="G135" i="4"/>
  <c r="U134" i="4"/>
  <c r="T134" i="4"/>
  <c r="N134" i="4"/>
  <c r="O134" i="4" s="1"/>
  <c r="M134" i="4"/>
  <c r="K134" i="4"/>
  <c r="I134" i="4"/>
  <c r="G134" i="4"/>
  <c r="U133" i="4"/>
  <c r="T133" i="4"/>
  <c r="N133" i="4"/>
  <c r="O133" i="4" s="1"/>
  <c r="M133" i="4"/>
  <c r="K133" i="4"/>
  <c r="I133" i="4"/>
  <c r="G133" i="4"/>
  <c r="S132" i="4"/>
  <c r="R132" i="4"/>
  <c r="Q132" i="4"/>
  <c r="P132" i="4"/>
  <c r="U132" i="4" s="1"/>
  <c r="N132" i="4"/>
  <c r="L132" i="4"/>
  <c r="J132" i="4"/>
  <c r="H132" i="4"/>
  <c r="F132" i="4"/>
  <c r="E132" i="4"/>
  <c r="M132" i="4" s="1"/>
  <c r="D132" i="4"/>
  <c r="I132" i="4" s="1"/>
  <c r="U131" i="4"/>
  <c r="T131" i="4"/>
  <c r="N131" i="4"/>
  <c r="O131" i="4" s="1"/>
  <c r="M131" i="4"/>
  <c r="K131" i="4"/>
  <c r="I131" i="4"/>
  <c r="G131" i="4"/>
  <c r="U130" i="4"/>
  <c r="T130" i="4"/>
  <c r="N130" i="4"/>
  <c r="O130" i="4" s="1"/>
  <c r="M130" i="4"/>
  <c r="K130" i="4"/>
  <c r="I130" i="4"/>
  <c r="G130" i="4"/>
  <c r="U129" i="4"/>
  <c r="T129" i="4"/>
  <c r="N129" i="4"/>
  <c r="O129" i="4" s="1"/>
  <c r="M129" i="4"/>
  <c r="K129" i="4"/>
  <c r="I129" i="4"/>
  <c r="G129" i="4"/>
  <c r="U128" i="4"/>
  <c r="T128" i="4"/>
  <c r="N128" i="4"/>
  <c r="O128" i="4" s="1"/>
  <c r="M128" i="4"/>
  <c r="K128" i="4"/>
  <c r="I128" i="4"/>
  <c r="G128" i="4"/>
  <c r="U127" i="4"/>
  <c r="T127" i="4"/>
  <c r="N127" i="4"/>
  <c r="O127" i="4" s="1"/>
  <c r="M127" i="4"/>
  <c r="K127" i="4"/>
  <c r="I127" i="4"/>
  <c r="G127" i="4"/>
  <c r="S126" i="4"/>
  <c r="R126" i="4"/>
  <c r="Q126" i="4"/>
  <c r="T126" i="4" s="1"/>
  <c r="P126" i="4"/>
  <c r="U126" i="4" s="1"/>
  <c r="N126" i="4"/>
  <c r="O126" i="4" s="1"/>
  <c r="L126" i="4"/>
  <c r="J126" i="4"/>
  <c r="H126" i="4"/>
  <c r="F126" i="4"/>
  <c r="E126" i="4"/>
  <c r="K126" i="4" s="1"/>
  <c r="D126" i="4"/>
  <c r="G126" i="4" s="1"/>
  <c r="U125" i="4"/>
  <c r="T125" i="4"/>
  <c r="N125" i="4"/>
  <c r="O125" i="4" s="1"/>
  <c r="M125" i="4"/>
  <c r="K125" i="4"/>
  <c r="I125" i="4"/>
  <c r="G125" i="4"/>
  <c r="U124" i="4"/>
  <c r="T124" i="4"/>
  <c r="N124" i="4"/>
  <c r="O124" i="4" s="1"/>
  <c r="M124" i="4"/>
  <c r="K124" i="4"/>
  <c r="I124" i="4"/>
  <c r="G124" i="4"/>
  <c r="U123" i="4"/>
  <c r="T123" i="4"/>
  <c r="N123" i="4"/>
  <c r="O123" i="4" s="1"/>
  <c r="M123" i="4"/>
  <c r="K123" i="4"/>
  <c r="I123" i="4"/>
  <c r="G123" i="4"/>
  <c r="U122" i="4"/>
  <c r="T122" i="4"/>
  <c r="N122" i="4"/>
  <c r="O122" i="4" s="1"/>
  <c r="M122" i="4"/>
  <c r="K122" i="4"/>
  <c r="I122" i="4"/>
  <c r="G122" i="4"/>
  <c r="S121" i="4"/>
  <c r="R121" i="4"/>
  <c r="Q121" i="4"/>
  <c r="P121" i="4"/>
  <c r="L121" i="4"/>
  <c r="J121" i="4"/>
  <c r="K121" i="4" s="1"/>
  <c r="H121" i="4"/>
  <c r="I121" i="4" s="1"/>
  <c r="G121" i="4"/>
  <c r="F121" i="4"/>
  <c r="E121" i="4"/>
  <c r="M121" i="4" s="1"/>
  <c r="D121" i="4"/>
  <c r="U120" i="4"/>
  <c r="T120" i="4"/>
  <c r="N120" i="4"/>
  <c r="O120" i="4" s="1"/>
  <c r="M120" i="4"/>
  <c r="K120" i="4"/>
  <c r="I120" i="4"/>
  <c r="G120" i="4"/>
  <c r="U119" i="4"/>
  <c r="T119" i="4"/>
  <c r="N119" i="4"/>
  <c r="O119" i="4" s="1"/>
  <c r="M119" i="4"/>
  <c r="K119" i="4"/>
  <c r="I119" i="4"/>
  <c r="G119" i="4"/>
  <c r="U118" i="4"/>
  <c r="T118" i="4"/>
  <c r="N118" i="4"/>
  <c r="O118" i="4" s="1"/>
  <c r="M118" i="4"/>
  <c r="K118" i="4"/>
  <c r="I118" i="4"/>
  <c r="G118" i="4"/>
  <c r="U117" i="4"/>
  <c r="T117" i="4"/>
  <c r="N117" i="4"/>
  <c r="O117" i="4" s="1"/>
  <c r="M117" i="4"/>
  <c r="K117" i="4"/>
  <c r="I117" i="4"/>
  <c r="G117" i="4"/>
  <c r="U116" i="4"/>
  <c r="T116" i="4"/>
  <c r="N116" i="4"/>
  <c r="O116" i="4" s="1"/>
  <c r="M116" i="4"/>
  <c r="K116" i="4"/>
  <c r="I116" i="4"/>
  <c r="G116" i="4"/>
  <c r="U115" i="4"/>
  <c r="T115" i="4"/>
  <c r="N115" i="4"/>
  <c r="O115" i="4" s="1"/>
  <c r="M115" i="4"/>
  <c r="K115" i="4"/>
  <c r="I115" i="4"/>
  <c r="G115" i="4"/>
  <c r="U114" i="4"/>
  <c r="T114" i="4"/>
  <c r="N114" i="4"/>
  <c r="O114" i="4" s="1"/>
  <c r="M114" i="4"/>
  <c r="K114" i="4"/>
  <c r="I114" i="4"/>
  <c r="G114" i="4"/>
  <c r="U113" i="4"/>
  <c r="T113" i="4"/>
  <c r="N113" i="4"/>
  <c r="O113" i="4" s="1"/>
  <c r="M113" i="4"/>
  <c r="K113" i="4"/>
  <c r="I113" i="4"/>
  <c r="G113" i="4"/>
  <c r="S112" i="4"/>
  <c r="R112" i="4"/>
  <c r="Q112" i="4"/>
  <c r="T112" i="4" s="1"/>
  <c r="P112" i="4"/>
  <c r="L112" i="4"/>
  <c r="M112" i="4" s="1"/>
  <c r="K112" i="4"/>
  <c r="J112" i="4"/>
  <c r="H112" i="4"/>
  <c r="F112" i="4"/>
  <c r="E112" i="4"/>
  <c r="D112" i="4"/>
  <c r="U111" i="4"/>
  <c r="T111" i="4"/>
  <c r="N111" i="4"/>
  <c r="O111" i="4" s="1"/>
  <c r="M111" i="4"/>
  <c r="K111" i="4"/>
  <c r="I111" i="4"/>
  <c r="G111" i="4"/>
  <c r="U110" i="4"/>
  <c r="T110" i="4"/>
  <c r="N110" i="4"/>
  <c r="O110" i="4" s="1"/>
  <c r="M110" i="4"/>
  <c r="K110" i="4"/>
  <c r="I110" i="4"/>
  <c r="G110" i="4"/>
  <c r="U109" i="4"/>
  <c r="T109" i="4"/>
  <c r="N109" i="4"/>
  <c r="O109" i="4" s="1"/>
  <c r="M109" i="4"/>
  <c r="K109" i="4"/>
  <c r="I109" i="4"/>
  <c r="G109" i="4"/>
  <c r="U108" i="4"/>
  <c r="T108" i="4"/>
  <c r="N108" i="4"/>
  <c r="O108" i="4" s="1"/>
  <c r="M108" i="4"/>
  <c r="K108" i="4"/>
  <c r="I108" i="4"/>
  <c r="G108" i="4"/>
  <c r="U107" i="4"/>
  <c r="T107" i="4"/>
  <c r="N107" i="4"/>
  <c r="O107" i="4" s="1"/>
  <c r="M107" i="4"/>
  <c r="K107" i="4"/>
  <c r="I107" i="4"/>
  <c r="G107" i="4"/>
  <c r="S106" i="4"/>
  <c r="R106" i="4"/>
  <c r="Q106" i="4"/>
  <c r="T106" i="4" s="1"/>
  <c r="P106" i="4"/>
  <c r="U106" i="4" s="1"/>
  <c r="N106" i="4"/>
  <c r="L106" i="4"/>
  <c r="J106" i="4"/>
  <c r="H106" i="4"/>
  <c r="F106" i="4"/>
  <c r="E106" i="4"/>
  <c r="D106" i="4"/>
  <c r="I106" i="4" s="1"/>
  <c r="U105" i="4"/>
  <c r="T105" i="4"/>
  <c r="N105" i="4"/>
  <c r="O105" i="4" s="1"/>
  <c r="M105" i="4"/>
  <c r="K105" i="4"/>
  <c r="I105" i="4"/>
  <c r="G105" i="4"/>
  <c r="S102" i="4"/>
  <c r="R102" i="4"/>
  <c r="Q102" i="4"/>
  <c r="P102" i="4"/>
  <c r="L102" i="4"/>
  <c r="J102" i="4"/>
  <c r="H102" i="4"/>
  <c r="F102" i="4"/>
  <c r="E102" i="4"/>
  <c r="M102" i="4" s="1"/>
  <c r="D102" i="4"/>
  <c r="S101" i="4"/>
  <c r="R101" i="4"/>
  <c r="Q101" i="4"/>
  <c r="T101" i="4" s="1"/>
  <c r="P101" i="4"/>
  <c r="L101" i="4"/>
  <c r="K101" i="4"/>
  <c r="J101" i="4"/>
  <c r="H101" i="4"/>
  <c r="N101" i="4" s="1"/>
  <c r="F101" i="4"/>
  <c r="E101" i="4"/>
  <c r="D101" i="4"/>
  <c r="I101" i="4" s="1"/>
  <c r="U100" i="4"/>
  <c r="T100" i="4"/>
  <c r="O100" i="4"/>
  <c r="N100" i="4"/>
  <c r="M100" i="4"/>
  <c r="K100" i="4"/>
  <c r="I100" i="4"/>
  <c r="G100" i="4"/>
  <c r="U99" i="4"/>
  <c r="T99" i="4"/>
  <c r="N99" i="4"/>
  <c r="O99" i="4" s="1"/>
  <c r="M99" i="4"/>
  <c r="K99" i="4"/>
  <c r="I99" i="4"/>
  <c r="G99" i="4"/>
  <c r="U98" i="4"/>
  <c r="T98" i="4"/>
  <c r="N98" i="4"/>
  <c r="O98" i="4" s="1"/>
  <c r="M98" i="4"/>
  <c r="K98" i="4"/>
  <c r="I98" i="4"/>
  <c r="G98" i="4"/>
  <c r="U97" i="4"/>
  <c r="T97" i="4"/>
  <c r="N97" i="4"/>
  <c r="O97" i="4" s="1"/>
  <c r="M97" i="4"/>
  <c r="K97" i="4"/>
  <c r="I97" i="4"/>
  <c r="G97" i="4"/>
  <c r="S96" i="4"/>
  <c r="R96" i="4"/>
  <c r="Q96" i="4"/>
  <c r="T96" i="4" s="1"/>
  <c r="P96" i="4"/>
  <c r="U96" i="4" s="1"/>
  <c r="N96" i="4"/>
  <c r="L96" i="4"/>
  <c r="J96" i="4"/>
  <c r="H96" i="4"/>
  <c r="F96" i="4"/>
  <c r="E96" i="4"/>
  <c r="D96" i="4"/>
  <c r="U95" i="4"/>
  <c r="T95" i="4"/>
  <c r="N95" i="4"/>
  <c r="O95" i="4" s="1"/>
  <c r="M95" i="4"/>
  <c r="K95" i="4"/>
  <c r="I95" i="4"/>
  <c r="G95" i="4"/>
  <c r="U94" i="4"/>
  <c r="T94" i="4"/>
  <c r="N94" i="4"/>
  <c r="O94" i="4" s="1"/>
  <c r="M94" i="4"/>
  <c r="K94" i="4"/>
  <c r="I94" i="4"/>
  <c r="G94" i="4"/>
  <c r="U93" i="4"/>
  <c r="T93" i="4"/>
  <c r="N93" i="4"/>
  <c r="O93" i="4" s="1"/>
  <c r="M93" i="4"/>
  <c r="K93" i="4"/>
  <c r="I93" i="4"/>
  <c r="G93" i="4"/>
  <c r="U92" i="4"/>
  <c r="T92" i="4"/>
  <c r="N92" i="4"/>
  <c r="O92" i="4" s="1"/>
  <c r="M92" i="4"/>
  <c r="K92" i="4"/>
  <c r="I92" i="4"/>
  <c r="G92" i="4"/>
  <c r="S91" i="4"/>
  <c r="R91" i="4"/>
  <c r="Q91" i="4"/>
  <c r="P91" i="4"/>
  <c r="U91" i="4" s="1"/>
  <c r="N91" i="4"/>
  <c r="L91" i="4"/>
  <c r="J91" i="4"/>
  <c r="H91" i="4"/>
  <c r="F91" i="4"/>
  <c r="E91" i="4"/>
  <c r="M91" i="4" s="1"/>
  <c r="D91" i="4"/>
  <c r="I91" i="4" s="1"/>
  <c r="U90" i="4"/>
  <c r="T90" i="4"/>
  <c r="N90" i="4"/>
  <c r="O90" i="4" s="1"/>
  <c r="M90" i="4"/>
  <c r="K90" i="4"/>
  <c r="I90" i="4"/>
  <c r="G90" i="4"/>
  <c r="U89" i="4"/>
  <c r="T89" i="4"/>
  <c r="N89" i="4"/>
  <c r="O89" i="4" s="1"/>
  <c r="M89" i="4"/>
  <c r="K89" i="4"/>
  <c r="I89" i="4"/>
  <c r="G89" i="4"/>
  <c r="U88" i="4"/>
  <c r="T88" i="4"/>
  <c r="N88" i="4"/>
  <c r="O88" i="4" s="1"/>
  <c r="M88" i="4"/>
  <c r="K88" i="4"/>
  <c r="I88" i="4"/>
  <c r="G88" i="4"/>
  <c r="S85" i="4"/>
  <c r="R85" i="4"/>
  <c r="Q85" i="4"/>
  <c r="P85" i="4"/>
  <c r="U85" i="4" s="1"/>
  <c r="L85" i="4"/>
  <c r="J85" i="4"/>
  <c r="H85" i="4"/>
  <c r="F85" i="4"/>
  <c r="N85" i="4" s="1"/>
  <c r="E85" i="4"/>
  <c r="D85" i="4"/>
  <c r="T84" i="4"/>
  <c r="S84" i="4"/>
  <c r="R84" i="4"/>
  <c r="Q84" i="4"/>
  <c r="P84" i="4"/>
  <c r="L84" i="4"/>
  <c r="J84" i="4"/>
  <c r="K84" i="4" s="1"/>
  <c r="H84" i="4"/>
  <c r="G84" i="4"/>
  <c r="F84" i="4"/>
  <c r="E84" i="4"/>
  <c r="D84" i="4"/>
  <c r="U83" i="4"/>
  <c r="T83" i="4"/>
  <c r="O83" i="4"/>
  <c r="N83" i="4"/>
  <c r="M83" i="4"/>
  <c r="K83" i="4"/>
  <c r="I83" i="4"/>
  <c r="G83" i="4"/>
  <c r="U82" i="4"/>
  <c r="T82" i="4"/>
  <c r="N82" i="4"/>
  <c r="O82" i="4" s="1"/>
  <c r="M82" i="4"/>
  <c r="K82" i="4"/>
  <c r="I82" i="4"/>
  <c r="G82" i="4"/>
  <c r="U81" i="4"/>
  <c r="T81" i="4"/>
  <c r="N81" i="4"/>
  <c r="O81" i="4" s="1"/>
  <c r="M81" i="4"/>
  <c r="K81" i="4"/>
  <c r="I81" i="4"/>
  <c r="G81" i="4"/>
  <c r="U80" i="4"/>
  <c r="T80" i="4"/>
  <c r="N80" i="4"/>
  <c r="O80" i="4" s="1"/>
  <c r="M80" i="4"/>
  <c r="K80" i="4"/>
  <c r="I80" i="4"/>
  <c r="G80" i="4"/>
  <c r="U79" i="4"/>
  <c r="T79" i="4"/>
  <c r="N79" i="4"/>
  <c r="O79" i="4" s="1"/>
  <c r="M79" i="4"/>
  <c r="K79" i="4"/>
  <c r="I79" i="4"/>
  <c r="G79" i="4"/>
  <c r="S78" i="4"/>
  <c r="R78" i="4"/>
  <c r="Q78" i="4"/>
  <c r="T78" i="4" s="1"/>
  <c r="P78" i="4"/>
  <c r="U78" i="4" s="1"/>
  <c r="L78" i="4"/>
  <c r="M78" i="4" s="1"/>
  <c r="K78" i="4"/>
  <c r="J78" i="4"/>
  <c r="H78" i="4"/>
  <c r="F78" i="4"/>
  <c r="E78" i="4"/>
  <c r="D78" i="4"/>
  <c r="U77" i="4"/>
  <c r="T77" i="4"/>
  <c r="N77" i="4"/>
  <c r="O77" i="4" s="1"/>
  <c r="M77" i="4"/>
  <c r="K77" i="4"/>
  <c r="I77" i="4"/>
  <c r="G77" i="4"/>
  <c r="U76" i="4"/>
  <c r="T76" i="4"/>
  <c r="N76" i="4"/>
  <c r="O76" i="4" s="1"/>
  <c r="M76" i="4"/>
  <c r="K76" i="4"/>
  <c r="I76" i="4"/>
  <c r="G76" i="4"/>
  <c r="U75" i="4"/>
  <c r="T75" i="4"/>
  <c r="N75" i="4"/>
  <c r="O75" i="4" s="1"/>
  <c r="M75" i="4"/>
  <c r="K75" i="4"/>
  <c r="I75" i="4"/>
  <c r="G75" i="4"/>
  <c r="U74" i="4"/>
  <c r="T74" i="4"/>
  <c r="N74" i="4"/>
  <c r="O74" i="4" s="1"/>
  <c r="M74" i="4"/>
  <c r="K74" i="4"/>
  <c r="I74" i="4"/>
  <c r="G74" i="4"/>
  <c r="U73" i="4"/>
  <c r="T73" i="4"/>
  <c r="N73" i="4"/>
  <c r="O73" i="4" s="1"/>
  <c r="M73" i="4"/>
  <c r="K73" i="4"/>
  <c r="I73" i="4"/>
  <c r="G73" i="4"/>
  <c r="U72" i="4"/>
  <c r="T72" i="4"/>
  <c r="N72" i="4"/>
  <c r="O72" i="4" s="1"/>
  <c r="M72" i="4"/>
  <c r="K72" i="4"/>
  <c r="I72" i="4"/>
  <c r="G72" i="4"/>
  <c r="U71" i="4"/>
  <c r="T71" i="4"/>
  <c r="N71" i="4"/>
  <c r="O71" i="4" s="1"/>
  <c r="M71" i="4"/>
  <c r="K71" i="4"/>
  <c r="I71" i="4"/>
  <c r="G71" i="4"/>
  <c r="T70" i="4"/>
  <c r="S70" i="4"/>
  <c r="R70" i="4"/>
  <c r="Q70" i="4"/>
  <c r="P70" i="4"/>
  <c r="L70" i="4"/>
  <c r="J70" i="4"/>
  <c r="H70" i="4"/>
  <c r="F70" i="4"/>
  <c r="E70" i="4"/>
  <c r="M70" i="4" s="1"/>
  <c r="D70" i="4"/>
  <c r="U69" i="4"/>
  <c r="T69" i="4"/>
  <c r="N69" i="4"/>
  <c r="O69" i="4" s="1"/>
  <c r="M69" i="4"/>
  <c r="K69" i="4"/>
  <c r="I69" i="4"/>
  <c r="G69" i="4"/>
  <c r="U68" i="4"/>
  <c r="T68" i="4"/>
  <c r="N68" i="4"/>
  <c r="O68" i="4" s="1"/>
  <c r="M68" i="4"/>
  <c r="K68" i="4"/>
  <c r="I68" i="4"/>
  <c r="G68" i="4"/>
  <c r="U67" i="4"/>
  <c r="T67" i="4"/>
  <c r="N67" i="4"/>
  <c r="O67" i="4" s="1"/>
  <c r="M67" i="4"/>
  <c r="K67" i="4"/>
  <c r="I67" i="4"/>
  <c r="G67" i="4"/>
  <c r="U66" i="4"/>
  <c r="T66" i="4"/>
  <c r="N66" i="4"/>
  <c r="O66" i="4" s="1"/>
  <c r="M66" i="4"/>
  <c r="K66" i="4"/>
  <c r="I66" i="4"/>
  <c r="G66" i="4"/>
  <c r="U65" i="4"/>
  <c r="T65" i="4"/>
  <c r="N65" i="4"/>
  <c r="O65" i="4" s="1"/>
  <c r="M65" i="4"/>
  <c r="K65" i="4"/>
  <c r="I65" i="4"/>
  <c r="G65" i="4"/>
  <c r="U64" i="4"/>
  <c r="T64" i="4"/>
  <c r="N64" i="4"/>
  <c r="O64" i="4" s="1"/>
  <c r="M64" i="4"/>
  <c r="K64" i="4"/>
  <c r="I64" i="4"/>
  <c r="G64" i="4"/>
  <c r="T63" i="4"/>
  <c r="S63" i="4"/>
  <c r="R63" i="4"/>
  <c r="Q63" i="4"/>
  <c r="P63" i="4"/>
  <c r="U63" i="4" s="1"/>
  <c r="L63" i="4"/>
  <c r="J63" i="4"/>
  <c r="H63" i="4"/>
  <c r="G63" i="4"/>
  <c r="F63" i="4"/>
  <c r="N63" i="4" s="1"/>
  <c r="E63" i="4"/>
  <c r="D63" i="4"/>
  <c r="U62" i="4"/>
  <c r="T62" i="4"/>
  <c r="N62" i="4"/>
  <c r="O62" i="4" s="1"/>
  <c r="M62" i="4"/>
  <c r="K62" i="4"/>
  <c r="I62" i="4"/>
  <c r="G62" i="4"/>
  <c r="U61" i="4"/>
  <c r="T61" i="4"/>
  <c r="N61" i="4"/>
  <c r="O61" i="4" s="1"/>
  <c r="M61" i="4"/>
  <c r="K61" i="4"/>
  <c r="I61" i="4"/>
  <c r="G61" i="4"/>
  <c r="U60" i="4"/>
  <c r="T60" i="4"/>
  <c r="N60" i="4"/>
  <c r="O60" i="4" s="1"/>
  <c r="M60" i="4"/>
  <c r="K60" i="4"/>
  <c r="I60" i="4"/>
  <c r="G60" i="4"/>
  <c r="U59" i="4"/>
  <c r="T59" i="4"/>
  <c r="N59" i="4"/>
  <c r="O59" i="4" s="1"/>
  <c r="M59" i="4"/>
  <c r="K59" i="4"/>
  <c r="I59" i="4"/>
  <c r="G59" i="4"/>
  <c r="T58" i="4"/>
  <c r="S58" i="4"/>
  <c r="R58" i="4"/>
  <c r="Q58" i="4"/>
  <c r="P58" i="4"/>
  <c r="L58" i="4"/>
  <c r="J58" i="4"/>
  <c r="H58" i="4"/>
  <c r="F58" i="4"/>
  <c r="E58" i="4"/>
  <c r="K58" i="4" s="1"/>
  <c r="D58" i="4"/>
  <c r="U57" i="4"/>
  <c r="T57" i="4"/>
  <c r="N57" i="4"/>
  <c r="O57" i="4" s="1"/>
  <c r="M57" i="4"/>
  <c r="K57" i="4"/>
  <c r="I57" i="4"/>
  <c r="G57" i="4"/>
  <c r="S54" i="4"/>
  <c r="R54" i="4"/>
  <c r="Q54" i="4"/>
  <c r="P54" i="4"/>
  <c r="L54" i="4"/>
  <c r="M54" i="4" s="1"/>
  <c r="J54" i="4"/>
  <c r="K54" i="4" s="1"/>
  <c r="H54" i="4"/>
  <c r="U54" i="4" s="1"/>
  <c r="F54" i="4"/>
  <c r="N54" i="4" s="1"/>
  <c r="E54" i="4"/>
  <c r="D54" i="4"/>
  <c r="S53" i="4"/>
  <c r="R53" i="4"/>
  <c r="Q53" i="4"/>
  <c r="T53" i="4" s="1"/>
  <c r="P53" i="4"/>
  <c r="L53" i="4"/>
  <c r="J53" i="4"/>
  <c r="H53" i="4"/>
  <c r="F53" i="4"/>
  <c r="E53" i="4"/>
  <c r="K53" i="4" s="1"/>
  <c r="D53" i="4"/>
  <c r="U52" i="4"/>
  <c r="T52" i="4"/>
  <c r="N52" i="4"/>
  <c r="O52" i="4" s="1"/>
  <c r="M52" i="4"/>
  <c r="K52" i="4"/>
  <c r="I52" i="4"/>
  <c r="G52" i="4"/>
  <c r="U51" i="4"/>
  <c r="T51" i="4"/>
  <c r="N51" i="4"/>
  <c r="O51" i="4" s="1"/>
  <c r="M51" i="4"/>
  <c r="K51" i="4"/>
  <c r="I51" i="4"/>
  <c r="G51" i="4"/>
  <c r="U50" i="4"/>
  <c r="T50" i="4"/>
  <c r="N50" i="4"/>
  <c r="O50" i="4" s="1"/>
  <c r="M50" i="4"/>
  <c r="K50" i="4"/>
  <c r="I50" i="4"/>
  <c r="G50" i="4"/>
  <c r="U49" i="4"/>
  <c r="T49" i="4"/>
  <c r="N49" i="4"/>
  <c r="O49" i="4" s="1"/>
  <c r="M49" i="4"/>
  <c r="K49" i="4"/>
  <c r="I49" i="4"/>
  <c r="G49" i="4"/>
  <c r="U48" i="4"/>
  <c r="T48" i="4"/>
  <c r="N48" i="4"/>
  <c r="O48" i="4" s="1"/>
  <c r="M48" i="4"/>
  <c r="K48" i="4"/>
  <c r="I48" i="4"/>
  <c r="G48" i="4"/>
  <c r="S47" i="4"/>
  <c r="R47" i="4"/>
  <c r="Q47" i="4"/>
  <c r="T47" i="4" s="1"/>
  <c r="P47" i="4"/>
  <c r="U47" i="4" s="1"/>
  <c r="L47" i="4"/>
  <c r="J47" i="4"/>
  <c r="H47" i="4"/>
  <c r="F47" i="4"/>
  <c r="E47" i="4"/>
  <c r="D47" i="4"/>
  <c r="I47" i="4" s="1"/>
  <c r="U46" i="4"/>
  <c r="T46" i="4"/>
  <c r="N46" i="4"/>
  <c r="O46" i="4" s="1"/>
  <c r="M46" i="4"/>
  <c r="K46" i="4"/>
  <c r="I46" i="4"/>
  <c r="G46" i="4"/>
  <c r="U45" i="4"/>
  <c r="T45" i="4"/>
  <c r="N45" i="4"/>
  <c r="O45" i="4" s="1"/>
  <c r="M45" i="4"/>
  <c r="K45" i="4"/>
  <c r="I45" i="4"/>
  <c r="G45" i="4"/>
  <c r="U44" i="4"/>
  <c r="T44" i="4"/>
  <c r="N44" i="4"/>
  <c r="O44" i="4" s="1"/>
  <c r="M44" i="4"/>
  <c r="K44" i="4"/>
  <c r="I44" i="4"/>
  <c r="G44" i="4"/>
  <c r="U43" i="4"/>
  <c r="T43" i="4"/>
  <c r="N43" i="4"/>
  <c r="O43" i="4" s="1"/>
  <c r="M43" i="4"/>
  <c r="K43" i="4"/>
  <c r="I43" i="4"/>
  <c r="G43" i="4"/>
  <c r="U42" i="4"/>
  <c r="T42" i="4"/>
  <c r="N42" i="4"/>
  <c r="O42" i="4" s="1"/>
  <c r="M42" i="4"/>
  <c r="K42" i="4"/>
  <c r="I42" i="4"/>
  <c r="G42" i="4"/>
  <c r="U41" i="4"/>
  <c r="T41" i="4"/>
  <c r="O41" i="4"/>
  <c r="N41" i="4"/>
  <c r="M41" i="4"/>
  <c r="K41" i="4"/>
  <c r="I41" i="4"/>
  <c r="G41" i="4"/>
  <c r="S40" i="4"/>
  <c r="R40" i="4"/>
  <c r="Q40" i="4"/>
  <c r="T40" i="4" s="1"/>
  <c r="P40" i="4"/>
  <c r="L40" i="4"/>
  <c r="K40" i="4"/>
  <c r="J40" i="4"/>
  <c r="H40" i="4"/>
  <c r="N40" i="4" s="1"/>
  <c r="F40" i="4"/>
  <c r="E40" i="4"/>
  <c r="D40" i="4"/>
  <c r="U39" i="4"/>
  <c r="T39" i="4"/>
  <c r="O39" i="4"/>
  <c r="N39" i="4"/>
  <c r="M39" i="4"/>
  <c r="K39" i="4"/>
  <c r="I39" i="4"/>
  <c r="G39" i="4"/>
  <c r="U38" i="4"/>
  <c r="T38" i="4"/>
  <c r="N38" i="4"/>
  <c r="O38" i="4" s="1"/>
  <c r="M38" i="4"/>
  <c r="K38" i="4"/>
  <c r="I38" i="4"/>
  <c r="G38" i="4"/>
  <c r="U37" i="4"/>
  <c r="T37" i="4"/>
  <c r="N37" i="4"/>
  <c r="O37" i="4" s="1"/>
  <c r="M37" i="4"/>
  <c r="K37" i="4"/>
  <c r="I37" i="4"/>
  <c r="G37" i="4"/>
  <c r="U36" i="4"/>
  <c r="T36" i="4"/>
  <c r="N36" i="4"/>
  <c r="O36" i="4" s="1"/>
  <c r="M36" i="4"/>
  <c r="K36" i="4"/>
  <c r="I36" i="4"/>
  <c r="G36" i="4"/>
  <c r="S35" i="4"/>
  <c r="R35" i="4"/>
  <c r="Q35" i="4"/>
  <c r="T35" i="4" s="1"/>
  <c r="P35" i="4"/>
  <c r="U35" i="4" s="1"/>
  <c r="N35" i="4"/>
  <c r="L35" i="4"/>
  <c r="J35" i="4"/>
  <c r="H35" i="4"/>
  <c r="F35" i="4"/>
  <c r="E35" i="4"/>
  <c r="D35" i="4"/>
  <c r="U34" i="4"/>
  <c r="T34" i="4"/>
  <c r="N34" i="4"/>
  <c r="O34" i="4" s="1"/>
  <c r="M34" i="4"/>
  <c r="K34" i="4"/>
  <c r="I34" i="4"/>
  <c r="G34" i="4"/>
  <c r="U33" i="4"/>
  <c r="T33" i="4"/>
  <c r="N33" i="4"/>
  <c r="O33" i="4" s="1"/>
  <c r="M33" i="4"/>
  <c r="K33" i="4"/>
  <c r="I33" i="4"/>
  <c r="G33" i="4"/>
  <c r="U32" i="4"/>
  <c r="T32" i="4"/>
  <c r="N32" i="4"/>
  <c r="O32" i="4" s="1"/>
  <c r="M32" i="4"/>
  <c r="K32" i="4"/>
  <c r="I32" i="4"/>
  <c r="G32" i="4"/>
  <c r="U31" i="4"/>
  <c r="T31" i="4"/>
  <c r="N31" i="4"/>
  <c r="O31" i="4" s="1"/>
  <c r="M31" i="4"/>
  <c r="K31" i="4"/>
  <c r="I31" i="4"/>
  <c r="G31" i="4"/>
  <c r="U30" i="4"/>
  <c r="T30" i="4"/>
  <c r="N30" i="4"/>
  <c r="O30" i="4" s="1"/>
  <c r="M30" i="4"/>
  <c r="K30" i="4"/>
  <c r="I30" i="4"/>
  <c r="G30" i="4"/>
  <c r="U29" i="4"/>
  <c r="T29" i="4"/>
  <c r="N29" i="4"/>
  <c r="O29" i="4" s="1"/>
  <c r="M29" i="4"/>
  <c r="K29" i="4"/>
  <c r="I29" i="4"/>
  <c r="G29" i="4"/>
  <c r="U28" i="4"/>
  <c r="T28" i="4"/>
  <c r="N28" i="4"/>
  <c r="O28" i="4" s="1"/>
  <c r="M28" i="4"/>
  <c r="K28" i="4"/>
  <c r="I28" i="4"/>
  <c r="G28" i="4"/>
  <c r="S27" i="4"/>
  <c r="T27" i="4" s="1"/>
  <c r="R27" i="4"/>
  <c r="Q27" i="4"/>
  <c r="P27" i="4"/>
  <c r="U27" i="4" s="1"/>
  <c r="N27" i="4"/>
  <c r="O27" i="4" s="1"/>
  <c r="L27" i="4"/>
  <c r="J27" i="4"/>
  <c r="H27" i="4"/>
  <c r="F27" i="4"/>
  <c r="E27" i="4"/>
  <c r="D27" i="4"/>
  <c r="U26" i="4"/>
  <c r="T26" i="4"/>
  <c r="N26" i="4"/>
  <c r="O26" i="4" s="1"/>
  <c r="M26" i="4"/>
  <c r="K26" i="4"/>
  <c r="I26" i="4"/>
  <c r="G26" i="4"/>
  <c r="U25" i="4"/>
  <c r="T25" i="4"/>
  <c r="N25" i="4"/>
  <c r="O25" i="4" s="1"/>
  <c r="M25" i="4"/>
  <c r="K25" i="4"/>
  <c r="I25" i="4"/>
  <c r="G25" i="4"/>
  <c r="U24" i="4"/>
  <c r="T24" i="4"/>
  <c r="N24" i="4"/>
  <c r="O24" i="4" s="1"/>
  <c r="M24" i="4"/>
  <c r="K24" i="4"/>
  <c r="I24" i="4"/>
  <c r="G24" i="4"/>
  <c r="U23" i="4"/>
  <c r="T23" i="4"/>
  <c r="N23" i="4"/>
  <c r="O23" i="4" s="1"/>
  <c r="M23" i="4"/>
  <c r="K23" i="4"/>
  <c r="I23" i="4"/>
  <c r="G23" i="4"/>
  <c r="U22" i="4"/>
  <c r="T22" i="4"/>
  <c r="N22" i="4"/>
  <c r="O22" i="4" s="1"/>
  <c r="M22" i="4"/>
  <c r="K22" i="4"/>
  <c r="I22" i="4"/>
  <c r="G22" i="4"/>
  <c r="U21" i="4"/>
  <c r="T21" i="4"/>
  <c r="N21" i="4"/>
  <c r="O21" i="4" s="1"/>
  <c r="M21" i="4"/>
  <c r="K21" i="4"/>
  <c r="I21" i="4"/>
  <c r="G21" i="4"/>
  <c r="U20" i="4"/>
  <c r="T20" i="4"/>
  <c r="N20" i="4"/>
  <c r="O20" i="4" s="1"/>
  <c r="M20" i="4"/>
  <c r="K20" i="4"/>
  <c r="I20" i="4"/>
  <c r="G20" i="4"/>
  <c r="T19" i="4"/>
  <c r="S19" i="4"/>
  <c r="R19" i="4"/>
  <c r="Q19" i="4"/>
  <c r="P19" i="4"/>
  <c r="U19" i="4" s="1"/>
  <c r="L19" i="4"/>
  <c r="J19" i="4"/>
  <c r="H19" i="4"/>
  <c r="F19" i="4"/>
  <c r="N19" i="4" s="1"/>
  <c r="E19" i="4"/>
  <c r="D19" i="4"/>
  <c r="U18" i="4"/>
  <c r="T18" i="4"/>
  <c r="N18" i="4"/>
  <c r="O18" i="4" s="1"/>
  <c r="M18" i="4"/>
  <c r="K18" i="4"/>
  <c r="I18" i="4"/>
  <c r="G18" i="4"/>
  <c r="U17" i="4"/>
  <c r="T17" i="4"/>
  <c r="N17" i="4"/>
  <c r="O17" i="4" s="1"/>
  <c r="M17" i="4"/>
  <c r="K17" i="4"/>
  <c r="I17" i="4"/>
  <c r="G17" i="4"/>
  <c r="U16" i="4"/>
  <c r="T16" i="4"/>
  <c r="N16" i="4"/>
  <c r="O16" i="4" s="1"/>
  <c r="M16" i="4"/>
  <c r="K16" i="4"/>
  <c r="I16" i="4"/>
  <c r="G16" i="4"/>
  <c r="U15" i="4"/>
  <c r="T15" i="4"/>
  <c r="N15" i="4"/>
  <c r="O15" i="4" s="1"/>
  <c r="M15" i="4"/>
  <c r="K15" i="4"/>
  <c r="I15" i="4"/>
  <c r="G15" i="4"/>
  <c r="U14" i="4"/>
  <c r="T14" i="4"/>
  <c r="N14" i="4"/>
  <c r="O14" i="4" s="1"/>
  <c r="M14" i="4"/>
  <c r="K14" i="4"/>
  <c r="I14" i="4"/>
  <c r="G14" i="4"/>
  <c r="U13" i="4"/>
  <c r="T13" i="4"/>
  <c r="N13" i="4"/>
  <c r="O13" i="4" s="1"/>
  <c r="M13" i="4"/>
  <c r="K13" i="4"/>
  <c r="I13" i="4"/>
  <c r="G13" i="4"/>
  <c r="U12" i="4"/>
  <c r="T12" i="4"/>
  <c r="N12" i="4"/>
  <c r="O12" i="4" s="1"/>
  <c r="M12" i="4"/>
  <c r="K12" i="4"/>
  <c r="I12" i="4"/>
  <c r="G12" i="4"/>
  <c r="U11" i="4"/>
  <c r="T11" i="4"/>
  <c r="N11" i="4"/>
  <c r="O11" i="4" s="1"/>
  <c r="M11" i="4"/>
  <c r="K11" i="4"/>
  <c r="I11" i="4"/>
  <c r="G11" i="4"/>
  <c r="S10" i="4"/>
  <c r="R10" i="4"/>
  <c r="Q10" i="4"/>
  <c r="P10" i="4"/>
  <c r="U10" i="4" s="1"/>
  <c r="L10" i="4"/>
  <c r="J10" i="4"/>
  <c r="H10" i="4"/>
  <c r="F10" i="4"/>
  <c r="N10" i="4" s="1"/>
  <c r="O10" i="4" s="1"/>
  <c r="E10" i="4"/>
  <c r="M10" i="4" s="1"/>
  <c r="D10" i="4"/>
  <c r="I10" i="4" s="1"/>
  <c r="U9" i="4"/>
  <c r="T9" i="4"/>
  <c r="O9" i="4"/>
  <c r="N9" i="4"/>
  <c r="M9" i="4"/>
  <c r="K9" i="4"/>
  <c r="I9" i="4"/>
  <c r="G9" i="4"/>
  <c r="U8" i="4"/>
  <c r="T8" i="4"/>
  <c r="O8" i="4"/>
  <c r="N8" i="4"/>
  <c r="M8" i="4"/>
  <c r="K8" i="4"/>
  <c r="I8" i="4"/>
  <c r="G8" i="4"/>
  <c r="S339" i="3"/>
  <c r="R339" i="3"/>
  <c r="Q339" i="3"/>
  <c r="T339" i="3" s="1"/>
  <c r="P339" i="3"/>
  <c r="L339" i="3"/>
  <c r="J339" i="3"/>
  <c r="H339" i="3"/>
  <c r="F339" i="3"/>
  <c r="E339" i="3"/>
  <c r="D339" i="3"/>
  <c r="S338" i="3"/>
  <c r="R338" i="3"/>
  <c r="Q338" i="3"/>
  <c r="P338" i="3"/>
  <c r="U338" i="3" s="1"/>
  <c r="L338" i="3"/>
  <c r="J338" i="3"/>
  <c r="H338" i="3"/>
  <c r="F338" i="3"/>
  <c r="N338" i="3" s="1"/>
  <c r="E338" i="3"/>
  <c r="D338" i="3"/>
  <c r="I338" i="3" s="1"/>
  <c r="S337" i="3"/>
  <c r="T337" i="3" s="1"/>
  <c r="R337" i="3"/>
  <c r="Q337" i="3"/>
  <c r="P337" i="3"/>
  <c r="L337" i="3"/>
  <c r="J337" i="3"/>
  <c r="H337" i="3"/>
  <c r="F337" i="3"/>
  <c r="E337" i="3"/>
  <c r="D337" i="3"/>
  <c r="U336" i="3"/>
  <c r="T336" i="3"/>
  <c r="N336" i="3"/>
  <c r="O336" i="3" s="1"/>
  <c r="M336" i="3"/>
  <c r="K336" i="3"/>
  <c r="I336" i="3"/>
  <c r="G336" i="3"/>
  <c r="U335" i="3"/>
  <c r="T335" i="3"/>
  <c r="N335" i="3"/>
  <c r="O335" i="3" s="1"/>
  <c r="M335" i="3"/>
  <c r="K335" i="3"/>
  <c r="I335" i="3"/>
  <c r="G335" i="3"/>
  <c r="U334" i="3"/>
  <c r="T334" i="3"/>
  <c r="O334" i="3"/>
  <c r="N334" i="3"/>
  <c r="M334" i="3"/>
  <c r="K334" i="3"/>
  <c r="I334" i="3"/>
  <c r="G334" i="3"/>
  <c r="U333" i="3"/>
  <c r="T333" i="3"/>
  <c r="O333" i="3"/>
  <c r="N333" i="3"/>
  <c r="M333" i="3"/>
  <c r="K333" i="3"/>
  <c r="I333" i="3"/>
  <c r="G333" i="3"/>
  <c r="S332" i="3"/>
  <c r="R332" i="3"/>
  <c r="Q332" i="3"/>
  <c r="P332" i="3"/>
  <c r="L332" i="3"/>
  <c r="J332" i="3"/>
  <c r="H332" i="3"/>
  <c r="I332" i="3" s="1"/>
  <c r="F332" i="3"/>
  <c r="E332" i="3"/>
  <c r="D332" i="3"/>
  <c r="U331" i="3"/>
  <c r="T331" i="3"/>
  <c r="N331" i="3"/>
  <c r="O331" i="3" s="1"/>
  <c r="M331" i="3"/>
  <c r="K331" i="3"/>
  <c r="I331" i="3"/>
  <c r="G331" i="3"/>
  <c r="U330" i="3"/>
  <c r="T330" i="3"/>
  <c r="N330" i="3"/>
  <c r="O330" i="3" s="1"/>
  <c r="M330" i="3"/>
  <c r="K330" i="3"/>
  <c r="I330" i="3"/>
  <c r="G330" i="3"/>
  <c r="U329" i="3"/>
  <c r="T329" i="3"/>
  <c r="N329" i="3"/>
  <c r="O329" i="3" s="1"/>
  <c r="M329" i="3"/>
  <c r="K329" i="3"/>
  <c r="I329" i="3"/>
  <c r="G329" i="3"/>
  <c r="U328" i="3"/>
  <c r="T328" i="3"/>
  <c r="N328" i="3"/>
  <c r="O328" i="3" s="1"/>
  <c r="M328" i="3"/>
  <c r="K328" i="3"/>
  <c r="I328" i="3"/>
  <c r="G328" i="3"/>
  <c r="U327" i="3"/>
  <c r="T327" i="3"/>
  <c r="N327" i="3"/>
  <c r="O327" i="3" s="1"/>
  <c r="M327" i="3"/>
  <c r="K327" i="3"/>
  <c r="I327" i="3"/>
  <c r="G327" i="3"/>
  <c r="U326" i="3"/>
  <c r="T326" i="3"/>
  <c r="N326" i="3"/>
  <c r="O326" i="3" s="1"/>
  <c r="M326" i="3"/>
  <c r="K326" i="3"/>
  <c r="I326" i="3"/>
  <c r="G326" i="3"/>
  <c r="U325" i="3"/>
  <c r="T325" i="3"/>
  <c r="N325" i="3"/>
  <c r="O325" i="3" s="1"/>
  <c r="M325" i="3"/>
  <c r="K325" i="3"/>
  <c r="I325" i="3"/>
  <c r="G325" i="3"/>
  <c r="U324" i="3"/>
  <c r="T324" i="3"/>
  <c r="O324" i="3"/>
  <c r="N324" i="3"/>
  <c r="M324" i="3"/>
  <c r="K324" i="3"/>
  <c r="I324" i="3"/>
  <c r="G324" i="3"/>
  <c r="S323" i="3"/>
  <c r="R323" i="3"/>
  <c r="Q323" i="3"/>
  <c r="T323" i="3" s="1"/>
  <c r="P323" i="3"/>
  <c r="U323" i="3" s="1"/>
  <c r="L323" i="3"/>
  <c r="J323" i="3"/>
  <c r="H323" i="3"/>
  <c r="F323" i="3"/>
  <c r="N323" i="3" s="1"/>
  <c r="E323" i="3"/>
  <c r="D323" i="3"/>
  <c r="U322" i="3"/>
  <c r="T322" i="3"/>
  <c r="N322" i="3"/>
  <c r="O322" i="3" s="1"/>
  <c r="M322" i="3"/>
  <c r="K322" i="3"/>
  <c r="I322" i="3"/>
  <c r="G322" i="3"/>
  <c r="U321" i="3"/>
  <c r="T321" i="3"/>
  <c r="N321" i="3"/>
  <c r="O321" i="3" s="1"/>
  <c r="M321" i="3"/>
  <c r="K321" i="3"/>
  <c r="I321" i="3"/>
  <c r="G321" i="3"/>
  <c r="U320" i="3"/>
  <c r="T320" i="3"/>
  <c r="N320" i="3"/>
  <c r="O320" i="3" s="1"/>
  <c r="M320" i="3"/>
  <c r="K320" i="3"/>
  <c r="I320" i="3"/>
  <c r="G320" i="3"/>
  <c r="U319" i="3"/>
  <c r="T319" i="3"/>
  <c r="N319" i="3"/>
  <c r="O319" i="3" s="1"/>
  <c r="M319" i="3"/>
  <c r="K319" i="3"/>
  <c r="I319" i="3"/>
  <c r="G319" i="3"/>
  <c r="U318" i="3"/>
  <c r="T318" i="3"/>
  <c r="N318" i="3"/>
  <c r="O318" i="3" s="1"/>
  <c r="M318" i="3"/>
  <c r="K318" i="3"/>
  <c r="I318" i="3"/>
  <c r="G318" i="3"/>
  <c r="S317" i="3"/>
  <c r="R317" i="3"/>
  <c r="Q317" i="3"/>
  <c r="T317" i="3" s="1"/>
  <c r="P317" i="3"/>
  <c r="U317" i="3" s="1"/>
  <c r="L317" i="3"/>
  <c r="J317" i="3"/>
  <c r="H317" i="3"/>
  <c r="F317" i="3"/>
  <c r="N317" i="3" s="1"/>
  <c r="E317" i="3"/>
  <c r="M317" i="3" s="1"/>
  <c r="D317" i="3"/>
  <c r="I317" i="3" s="1"/>
  <c r="U316" i="3"/>
  <c r="T316" i="3"/>
  <c r="N316" i="3"/>
  <c r="O316" i="3" s="1"/>
  <c r="M316" i="3"/>
  <c r="K316" i="3"/>
  <c r="I316" i="3"/>
  <c r="G316" i="3"/>
  <c r="U315" i="3"/>
  <c r="T315" i="3"/>
  <c r="N315" i="3"/>
  <c r="O315" i="3" s="1"/>
  <c r="M315" i="3"/>
  <c r="K315" i="3"/>
  <c r="I315" i="3"/>
  <c r="G315" i="3"/>
  <c r="U314" i="3"/>
  <c r="T314" i="3"/>
  <c r="N314" i="3"/>
  <c r="O314" i="3" s="1"/>
  <c r="M314" i="3"/>
  <c r="K314" i="3"/>
  <c r="I314" i="3"/>
  <c r="G314" i="3"/>
  <c r="U313" i="3"/>
  <c r="T313" i="3"/>
  <c r="N313" i="3"/>
  <c r="O313" i="3" s="1"/>
  <c r="M313" i="3"/>
  <c r="K313" i="3"/>
  <c r="I313" i="3"/>
  <c r="G313" i="3"/>
  <c r="U312" i="3"/>
  <c r="T312" i="3"/>
  <c r="N312" i="3"/>
  <c r="O312" i="3" s="1"/>
  <c r="M312" i="3"/>
  <c r="K312" i="3"/>
  <c r="I312" i="3"/>
  <c r="G312" i="3"/>
  <c r="U311" i="3"/>
  <c r="T311" i="3"/>
  <c r="N311" i="3"/>
  <c r="O311" i="3" s="1"/>
  <c r="M311" i="3"/>
  <c r="K311" i="3"/>
  <c r="I311" i="3"/>
  <c r="G311" i="3"/>
  <c r="T310" i="3"/>
  <c r="S310" i="3"/>
  <c r="R310" i="3"/>
  <c r="Q310" i="3"/>
  <c r="P310" i="3"/>
  <c r="L310" i="3"/>
  <c r="J310" i="3"/>
  <c r="H310" i="3"/>
  <c r="F310" i="3"/>
  <c r="N310" i="3" s="1"/>
  <c r="E310" i="3"/>
  <c r="D310" i="3"/>
  <c r="U309" i="3"/>
  <c r="T309" i="3"/>
  <c r="N309" i="3"/>
  <c r="O309" i="3" s="1"/>
  <c r="M309" i="3"/>
  <c r="K309" i="3"/>
  <c r="I309" i="3"/>
  <c r="G309" i="3"/>
  <c r="U308" i="3"/>
  <c r="T308" i="3"/>
  <c r="N308" i="3"/>
  <c r="O308" i="3" s="1"/>
  <c r="M308" i="3"/>
  <c r="K308" i="3"/>
  <c r="I308" i="3"/>
  <c r="G308" i="3"/>
  <c r="U307" i="3"/>
  <c r="T307" i="3"/>
  <c r="N307" i="3"/>
  <c r="O307" i="3" s="1"/>
  <c r="M307" i="3"/>
  <c r="K307" i="3"/>
  <c r="I307" i="3"/>
  <c r="G307" i="3"/>
  <c r="U306" i="3"/>
  <c r="T306" i="3"/>
  <c r="N306" i="3"/>
  <c r="O306" i="3" s="1"/>
  <c r="M306" i="3"/>
  <c r="K306" i="3"/>
  <c r="I306" i="3"/>
  <c r="G306" i="3"/>
  <c r="U305" i="3"/>
  <c r="T305" i="3"/>
  <c r="N305" i="3"/>
  <c r="O305" i="3" s="1"/>
  <c r="M305" i="3"/>
  <c r="K305" i="3"/>
  <c r="I305" i="3"/>
  <c r="G305" i="3"/>
  <c r="U304" i="3"/>
  <c r="T304" i="3"/>
  <c r="O304" i="3"/>
  <c r="N304" i="3"/>
  <c r="M304" i="3"/>
  <c r="K304" i="3"/>
  <c r="I304" i="3"/>
  <c r="G304" i="3"/>
  <c r="S303" i="3"/>
  <c r="R303" i="3"/>
  <c r="Q303" i="3"/>
  <c r="P303" i="3"/>
  <c r="L303" i="3"/>
  <c r="J303" i="3"/>
  <c r="H303" i="3"/>
  <c r="I303" i="3" s="1"/>
  <c r="F303" i="3"/>
  <c r="G303" i="3" s="1"/>
  <c r="E303" i="3"/>
  <c r="M303" i="3" s="1"/>
  <c r="D303" i="3"/>
  <c r="U302" i="3"/>
  <c r="T302" i="3"/>
  <c r="N302" i="3"/>
  <c r="O302" i="3" s="1"/>
  <c r="M302" i="3"/>
  <c r="K302" i="3"/>
  <c r="I302" i="3"/>
  <c r="G302" i="3"/>
  <c r="S299" i="3"/>
  <c r="R299" i="3"/>
  <c r="Q299" i="3"/>
  <c r="T299" i="3" s="1"/>
  <c r="P299" i="3"/>
  <c r="L299" i="3"/>
  <c r="J299" i="3"/>
  <c r="K299" i="3" s="1"/>
  <c r="H299" i="3"/>
  <c r="F299" i="3"/>
  <c r="E299" i="3"/>
  <c r="D299" i="3"/>
  <c r="S298" i="3"/>
  <c r="R298" i="3"/>
  <c r="Q298" i="3"/>
  <c r="T298" i="3" s="1"/>
  <c r="P298" i="3"/>
  <c r="U298" i="3" s="1"/>
  <c r="L298" i="3"/>
  <c r="J298" i="3"/>
  <c r="H298" i="3"/>
  <c r="F298" i="3"/>
  <c r="N298" i="3" s="1"/>
  <c r="E298" i="3"/>
  <c r="M298" i="3" s="1"/>
  <c r="D298" i="3"/>
  <c r="I298" i="3" s="1"/>
  <c r="U297" i="3"/>
  <c r="T297" i="3"/>
  <c r="N297" i="3"/>
  <c r="O297" i="3" s="1"/>
  <c r="M297" i="3"/>
  <c r="K297" i="3"/>
  <c r="I297" i="3"/>
  <c r="G297" i="3"/>
  <c r="U296" i="3"/>
  <c r="T296" i="3"/>
  <c r="O296" i="3"/>
  <c r="N296" i="3"/>
  <c r="M296" i="3"/>
  <c r="K296" i="3"/>
  <c r="I296" i="3"/>
  <c r="G296" i="3"/>
  <c r="U295" i="3"/>
  <c r="T295" i="3"/>
  <c r="O295" i="3"/>
  <c r="N295" i="3"/>
  <c r="M295" i="3"/>
  <c r="K295" i="3"/>
  <c r="I295" i="3"/>
  <c r="G295" i="3"/>
  <c r="U294" i="3"/>
  <c r="T294" i="3"/>
  <c r="O294" i="3"/>
  <c r="N294" i="3"/>
  <c r="M294" i="3"/>
  <c r="K294" i="3"/>
  <c r="I294" i="3"/>
  <c r="G294" i="3"/>
  <c r="U293" i="3"/>
  <c r="T293" i="3"/>
  <c r="N293" i="3"/>
  <c r="O293" i="3" s="1"/>
  <c r="M293" i="3"/>
  <c r="K293" i="3"/>
  <c r="I293" i="3"/>
  <c r="G293" i="3"/>
  <c r="S292" i="3"/>
  <c r="T292" i="3" s="1"/>
  <c r="R292" i="3"/>
  <c r="Q292" i="3"/>
  <c r="P292" i="3"/>
  <c r="L292" i="3"/>
  <c r="J292" i="3"/>
  <c r="H292" i="3"/>
  <c r="F292" i="3"/>
  <c r="E292" i="3"/>
  <c r="M292" i="3" s="1"/>
  <c r="D292" i="3"/>
  <c r="U291" i="3"/>
  <c r="T291" i="3"/>
  <c r="N291" i="3"/>
  <c r="O291" i="3" s="1"/>
  <c r="M291" i="3"/>
  <c r="K291" i="3"/>
  <c r="I291" i="3"/>
  <c r="G291" i="3"/>
  <c r="U290" i="3"/>
  <c r="T290" i="3"/>
  <c r="N290" i="3"/>
  <c r="O290" i="3" s="1"/>
  <c r="M290" i="3"/>
  <c r="K290" i="3"/>
  <c r="I290" i="3"/>
  <c r="G290" i="3"/>
  <c r="U289" i="3"/>
  <c r="T289" i="3"/>
  <c r="N289" i="3"/>
  <c r="O289" i="3" s="1"/>
  <c r="M289" i="3"/>
  <c r="K289" i="3"/>
  <c r="I289" i="3"/>
  <c r="G289" i="3"/>
  <c r="U288" i="3"/>
  <c r="T288" i="3"/>
  <c r="N288" i="3"/>
  <c r="O288" i="3" s="1"/>
  <c r="M288" i="3"/>
  <c r="K288" i="3"/>
  <c r="I288" i="3"/>
  <c r="G288" i="3"/>
  <c r="U287" i="3"/>
  <c r="T287" i="3"/>
  <c r="O287" i="3"/>
  <c r="N287" i="3"/>
  <c r="M287" i="3"/>
  <c r="K287" i="3"/>
  <c r="I287" i="3"/>
  <c r="G287" i="3"/>
  <c r="U286" i="3"/>
  <c r="T286" i="3"/>
  <c r="N286" i="3"/>
  <c r="O286" i="3" s="1"/>
  <c r="M286" i="3"/>
  <c r="K286" i="3"/>
  <c r="I286" i="3"/>
  <c r="G286" i="3"/>
  <c r="S285" i="3"/>
  <c r="R285" i="3"/>
  <c r="Q285" i="3"/>
  <c r="T285" i="3" s="1"/>
  <c r="P285" i="3"/>
  <c r="U285" i="3" s="1"/>
  <c r="L285" i="3"/>
  <c r="J285" i="3"/>
  <c r="H285" i="3"/>
  <c r="F285" i="3"/>
  <c r="E285" i="3"/>
  <c r="M285" i="3" s="1"/>
  <c r="D285" i="3"/>
  <c r="U284" i="3"/>
  <c r="T284" i="3"/>
  <c r="N284" i="3"/>
  <c r="O284" i="3" s="1"/>
  <c r="M284" i="3"/>
  <c r="K284" i="3"/>
  <c r="I284" i="3"/>
  <c r="G284" i="3"/>
  <c r="U283" i="3"/>
  <c r="T283" i="3"/>
  <c r="O283" i="3"/>
  <c r="N283" i="3"/>
  <c r="M283" i="3"/>
  <c r="K283" i="3"/>
  <c r="I283" i="3"/>
  <c r="G283" i="3"/>
  <c r="U282" i="3"/>
  <c r="T282" i="3"/>
  <c r="O282" i="3"/>
  <c r="N282" i="3"/>
  <c r="M282" i="3"/>
  <c r="K282" i="3"/>
  <c r="I282" i="3"/>
  <c r="G282" i="3"/>
  <c r="U281" i="3"/>
  <c r="T281" i="3"/>
  <c r="O281" i="3"/>
  <c r="N281" i="3"/>
  <c r="M281" i="3"/>
  <c r="K281" i="3"/>
  <c r="I281" i="3"/>
  <c r="G281" i="3"/>
  <c r="U280" i="3"/>
  <c r="T280" i="3"/>
  <c r="O280" i="3"/>
  <c r="N280" i="3"/>
  <c r="M280" i="3"/>
  <c r="K280" i="3"/>
  <c r="I280" i="3"/>
  <c r="G280" i="3"/>
  <c r="U279" i="3"/>
  <c r="T279" i="3"/>
  <c r="O279" i="3"/>
  <c r="N279" i="3"/>
  <c r="M279" i="3"/>
  <c r="K279" i="3"/>
  <c r="I279" i="3"/>
  <c r="G279" i="3"/>
  <c r="U278" i="3"/>
  <c r="T278" i="3"/>
  <c r="N278" i="3"/>
  <c r="O278" i="3" s="1"/>
  <c r="M278" i="3"/>
  <c r="K278" i="3"/>
  <c r="I278" i="3"/>
  <c r="G278" i="3"/>
  <c r="U277" i="3"/>
  <c r="T277" i="3"/>
  <c r="O277" i="3"/>
  <c r="N277" i="3"/>
  <c r="M277" i="3"/>
  <c r="K277" i="3"/>
  <c r="I277" i="3"/>
  <c r="G277" i="3"/>
  <c r="U276" i="3"/>
  <c r="T276" i="3"/>
  <c r="O276" i="3"/>
  <c r="N276" i="3"/>
  <c r="M276" i="3"/>
  <c r="K276" i="3"/>
  <c r="I276" i="3"/>
  <c r="G276" i="3"/>
  <c r="S275" i="3"/>
  <c r="R275" i="3"/>
  <c r="Q275" i="3"/>
  <c r="T275" i="3" s="1"/>
  <c r="P275" i="3"/>
  <c r="U275" i="3" s="1"/>
  <c r="L275" i="3"/>
  <c r="J275" i="3"/>
  <c r="H275" i="3"/>
  <c r="F275" i="3"/>
  <c r="N275" i="3" s="1"/>
  <c r="E275" i="3"/>
  <c r="D275" i="3"/>
  <c r="U274" i="3"/>
  <c r="T274" i="3"/>
  <c r="N274" i="3"/>
  <c r="O274" i="3" s="1"/>
  <c r="M274" i="3"/>
  <c r="K274" i="3"/>
  <c r="I274" i="3"/>
  <c r="G274" i="3"/>
  <c r="U273" i="3"/>
  <c r="T273" i="3"/>
  <c r="O273" i="3"/>
  <c r="N273" i="3"/>
  <c r="M273" i="3"/>
  <c r="K273" i="3"/>
  <c r="I273" i="3"/>
  <c r="G273" i="3"/>
  <c r="U272" i="3"/>
  <c r="T272" i="3"/>
  <c r="O272" i="3"/>
  <c r="N272" i="3"/>
  <c r="M272" i="3"/>
  <c r="K272" i="3"/>
  <c r="I272" i="3"/>
  <c r="G272" i="3"/>
  <c r="U271" i="3"/>
  <c r="T271" i="3"/>
  <c r="N271" i="3"/>
  <c r="O271" i="3" s="1"/>
  <c r="M271" i="3"/>
  <c r="K271" i="3"/>
  <c r="I271" i="3"/>
  <c r="G271" i="3"/>
  <c r="U270" i="3"/>
  <c r="T270" i="3"/>
  <c r="O270" i="3"/>
  <c r="N270" i="3"/>
  <c r="M270" i="3"/>
  <c r="K270" i="3"/>
  <c r="I270" i="3"/>
  <c r="G270" i="3"/>
  <c r="U269" i="3"/>
  <c r="T269" i="3"/>
  <c r="N269" i="3"/>
  <c r="O269" i="3" s="1"/>
  <c r="M269" i="3"/>
  <c r="K269" i="3"/>
  <c r="I269" i="3"/>
  <c r="G269" i="3"/>
  <c r="U268" i="3"/>
  <c r="T268" i="3"/>
  <c r="N268" i="3"/>
  <c r="O268" i="3" s="1"/>
  <c r="M268" i="3"/>
  <c r="K268" i="3"/>
  <c r="I268" i="3"/>
  <c r="G268" i="3"/>
  <c r="S267" i="3"/>
  <c r="R267" i="3"/>
  <c r="Q267" i="3"/>
  <c r="P267" i="3"/>
  <c r="U267" i="3" s="1"/>
  <c r="L267" i="3"/>
  <c r="J267" i="3"/>
  <c r="H267" i="3"/>
  <c r="F267" i="3"/>
  <c r="N267" i="3" s="1"/>
  <c r="E267" i="3"/>
  <c r="M267" i="3" s="1"/>
  <c r="D267" i="3"/>
  <c r="I267" i="3" s="1"/>
  <c r="U266" i="3"/>
  <c r="T266" i="3"/>
  <c r="N266" i="3"/>
  <c r="O266" i="3" s="1"/>
  <c r="M266" i="3"/>
  <c r="K266" i="3"/>
  <c r="I266" i="3"/>
  <c r="G266" i="3"/>
  <c r="U265" i="3"/>
  <c r="T265" i="3"/>
  <c r="O265" i="3"/>
  <c r="N265" i="3"/>
  <c r="M265" i="3"/>
  <c r="K265" i="3"/>
  <c r="I265" i="3"/>
  <c r="G265" i="3"/>
  <c r="U264" i="3"/>
  <c r="T264" i="3"/>
  <c r="N264" i="3"/>
  <c r="O264" i="3" s="1"/>
  <c r="M264" i="3"/>
  <c r="K264" i="3"/>
  <c r="I264" i="3"/>
  <c r="G264" i="3"/>
  <c r="U263" i="3"/>
  <c r="T263" i="3"/>
  <c r="N263" i="3"/>
  <c r="O263" i="3" s="1"/>
  <c r="M263" i="3"/>
  <c r="K263" i="3"/>
  <c r="I263" i="3"/>
  <c r="G263" i="3"/>
  <c r="T260" i="3"/>
  <c r="S260" i="3"/>
  <c r="R260" i="3"/>
  <c r="Q260" i="3"/>
  <c r="P260" i="3"/>
  <c r="L260" i="3"/>
  <c r="J260" i="3"/>
  <c r="H260" i="3"/>
  <c r="F260" i="3"/>
  <c r="E260" i="3"/>
  <c r="M260" i="3" s="1"/>
  <c r="D260" i="3"/>
  <c r="S259" i="3"/>
  <c r="R259" i="3"/>
  <c r="Q259" i="3"/>
  <c r="T259" i="3" s="1"/>
  <c r="P259" i="3"/>
  <c r="L259" i="3"/>
  <c r="J259" i="3"/>
  <c r="K259" i="3" s="1"/>
  <c r="H259" i="3"/>
  <c r="I259" i="3" s="1"/>
  <c r="F259" i="3"/>
  <c r="G259" i="3" s="1"/>
  <c r="E259" i="3"/>
  <c r="M259" i="3" s="1"/>
  <c r="D259" i="3"/>
  <c r="U258" i="3"/>
  <c r="T258" i="3"/>
  <c r="N258" i="3"/>
  <c r="O258" i="3" s="1"/>
  <c r="M258" i="3"/>
  <c r="K258" i="3"/>
  <c r="I258" i="3"/>
  <c r="G258" i="3"/>
  <c r="U257" i="3"/>
  <c r="T257" i="3"/>
  <c r="N257" i="3"/>
  <c r="O257" i="3" s="1"/>
  <c r="M257" i="3"/>
  <c r="K257" i="3"/>
  <c r="I257" i="3"/>
  <c r="G257" i="3"/>
  <c r="U256" i="3"/>
  <c r="T256" i="3"/>
  <c r="O256" i="3"/>
  <c r="N256" i="3"/>
  <c r="M256" i="3"/>
  <c r="K256" i="3"/>
  <c r="I256" i="3"/>
  <c r="G256" i="3"/>
  <c r="U255" i="3"/>
  <c r="T255" i="3"/>
  <c r="N255" i="3"/>
  <c r="O255" i="3" s="1"/>
  <c r="M255" i="3"/>
  <c r="K255" i="3"/>
  <c r="I255" i="3"/>
  <c r="G255" i="3"/>
  <c r="T254" i="3"/>
  <c r="S254" i="3"/>
  <c r="R254" i="3"/>
  <c r="Q254" i="3"/>
  <c r="P254" i="3"/>
  <c r="L254" i="3"/>
  <c r="J254" i="3"/>
  <c r="K254" i="3" s="1"/>
  <c r="H254" i="3"/>
  <c r="F254" i="3"/>
  <c r="E254" i="3"/>
  <c r="M254" i="3" s="1"/>
  <c r="D254" i="3"/>
  <c r="U253" i="3"/>
  <c r="T253" i="3"/>
  <c r="N253" i="3"/>
  <c r="O253" i="3" s="1"/>
  <c r="M253" i="3"/>
  <c r="K253" i="3"/>
  <c r="I253" i="3"/>
  <c r="G253" i="3"/>
  <c r="U252" i="3"/>
  <c r="T252" i="3"/>
  <c r="O252" i="3"/>
  <c r="N252" i="3"/>
  <c r="M252" i="3"/>
  <c r="K252" i="3"/>
  <c r="I252" i="3"/>
  <c r="G252" i="3"/>
  <c r="U251" i="3"/>
  <c r="T251" i="3"/>
  <c r="O251" i="3"/>
  <c r="N251" i="3"/>
  <c r="M251" i="3"/>
  <c r="K251" i="3"/>
  <c r="I251" i="3"/>
  <c r="G251" i="3"/>
  <c r="U250" i="3"/>
  <c r="T250" i="3"/>
  <c r="O250" i="3"/>
  <c r="N250" i="3"/>
  <c r="M250" i="3"/>
  <c r="K250" i="3"/>
  <c r="I250" i="3"/>
  <c r="G250" i="3"/>
  <c r="U249" i="3"/>
  <c r="T249" i="3"/>
  <c r="O249" i="3"/>
  <c r="N249" i="3"/>
  <c r="M249" i="3"/>
  <c r="K249" i="3"/>
  <c r="I249" i="3"/>
  <c r="G249" i="3"/>
  <c r="U248" i="3"/>
  <c r="T248" i="3"/>
  <c r="N248" i="3"/>
  <c r="O248" i="3" s="1"/>
  <c r="M248" i="3"/>
  <c r="K248" i="3"/>
  <c r="I248" i="3"/>
  <c r="G248" i="3"/>
  <c r="S247" i="3"/>
  <c r="R247" i="3"/>
  <c r="Q247" i="3"/>
  <c r="T247" i="3" s="1"/>
  <c r="P247" i="3"/>
  <c r="U247" i="3" s="1"/>
  <c r="N247" i="3"/>
  <c r="L247" i="3"/>
  <c r="J247" i="3"/>
  <c r="K247" i="3" s="1"/>
  <c r="H247" i="3"/>
  <c r="F247" i="3"/>
  <c r="E247" i="3"/>
  <c r="D247" i="3"/>
  <c r="I247" i="3" s="1"/>
  <c r="U246" i="3"/>
  <c r="T246" i="3"/>
  <c r="N246" i="3"/>
  <c r="O246" i="3" s="1"/>
  <c r="M246" i="3"/>
  <c r="K246" i="3"/>
  <c r="I246" i="3"/>
  <c r="G246" i="3"/>
  <c r="U245" i="3"/>
  <c r="T245" i="3"/>
  <c r="N245" i="3"/>
  <c r="O245" i="3" s="1"/>
  <c r="M245" i="3"/>
  <c r="K245" i="3"/>
  <c r="I245" i="3"/>
  <c r="G245" i="3"/>
  <c r="U244" i="3"/>
  <c r="T244" i="3"/>
  <c r="O244" i="3"/>
  <c r="N244" i="3"/>
  <c r="M244" i="3"/>
  <c r="K244" i="3"/>
  <c r="I244" i="3"/>
  <c r="G244" i="3"/>
  <c r="U243" i="3"/>
  <c r="T243" i="3"/>
  <c r="N243" i="3"/>
  <c r="O243" i="3" s="1"/>
  <c r="M243" i="3"/>
  <c r="K243" i="3"/>
  <c r="I243" i="3"/>
  <c r="G243" i="3"/>
  <c r="U242" i="3"/>
  <c r="T242" i="3"/>
  <c r="O242" i="3"/>
  <c r="N242" i="3"/>
  <c r="M242" i="3"/>
  <c r="K242" i="3"/>
  <c r="I242" i="3"/>
  <c r="G242" i="3"/>
  <c r="U241" i="3"/>
  <c r="T241" i="3"/>
  <c r="O241" i="3"/>
  <c r="N241" i="3"/>
  <c r="M241" i="3"/>
  <c r="K241" i="3"/>
  <c r="I241" i="3"/>
  <c r="G241" i="3"/>
  <c r="S240" i="3"/>
  <c r="R240" i="3"/>
  <c r="Q240" i="3"/>
  <c r="T240" i="3" s="1"/>
  <c r="P240" i="3"/>
  <c r="L240" i="3"/>
  <c r="J240" i="3"/>
  <c r="H240" i="3"/>
  <c r="F240" i="3"/>
  <c r="E240" i="3"/>
  <c r="D240" i="3"/>
  <c r="U239" i="3"/>
  <c r="T239" i="3"/>
  <c r="O239" i="3"/>
  <c r="N239" i="3"/>
  <c r="M239" i="3"/>
  <c r="K239" i="3"/>
  <c r="I239" i="3"/>
  <c r="G239" i="3"/>
  <c r="U238" i="3"/>
  <c r="T238" i="3"/>
  <c r="N238" i="3"/>
  <c r="O238" i="3" s="1"/>
  <c r="M238" i="3"/>
  <c r="K238" i="3"/>
  <c r="I238" i="3"/>
  <c r="G238" i="3"/>
  <c r="U237" i="3"/>
  <c r="T237" i="3"/>
  <c r="O237" i="3"/>
  <c r="N237" i="3"/>
  <c r="M237" i="3"/>
  <c r="K237" i="3"/>
  <c r="I237" i="3"/>
  <c r="G237" i="3"/>
  <c r="U236" i="3"/>
  <c r="T236" i="3"/>
  <c r="N236" i="3"/>
  <c r="O236" i="3" s="1"/>
  <c r="M236" i="3"/>
  <c r="K236" i="3"/>
  <c r="I236" i="3"/>
  <c r="G236" i="3"/>
  <c r="U235" i="3"/>
  <c r="T235" i="3"/>
  <c r="N235" i="3"/>
  <c r="O235" i="3" s="1"/>
  <c r="M235" i="3"/>
  <c r="K235" i="3"/>
  <c r="I235" i="3"/>
  <c r="G235" i="3"/>
  <c r="U234" i="3"/>
  <c r="T234" i="3"/>
  <c r="N234" i="3"/>
  <c r="O234" i="3" s="1"/>
  <c r="M234" i="3"/>
  <c r="K234" i="3"/>
  <c r="I234" i="3"/>
  <c r="G234" i="3"/>
  <c r="S231" i="3"/>
  <c r="R231" i="3"/>
  <c r="Q231" i="3"/>
  <c r="T231" i="3" s="1"/>
  <c r="P231" i="3"/>
  <c r="L231" i="3"/>
  <c r="J231" i="3"/>
  <c r="K231" i="3" s="1"/>
  <c r="H231" i="3"/>
  <c r="I231" i="3" s="1"/>
  <c r="F231" i="3"/>
  <c r="E231" i="3"/>
  <c r="D231" i="3"/>
  <c r="S230" i="3"/>
  <c r="R230" i="3"/>
  <c r="Q230" i="3"/>
  <c r="T230" i="3" s="1"/>
  <c r="P230" i="3"/>
  <c r="U230" i="3" s="1"/>
  <c r="L230" i="3"/>
  <c r="J230" i="3"/>
  <c r="H230" i="3"/>
  <c r="F230" i="3"/>
  <c r="N230" i="3" s="1"/>
  <c r="E230" i="3"/>
  <c r="D230" i="3"/>
  <c r="U229" i="3"/>
  <c r="T229" i="3"/>
  <c r="N229" i="3"/>
  <c r="O229" i="3" s="1"/>
  <c r="M229" i="3"/>
  <c r="K229" i="3"/>
  <c r="I229" i="3"/>
  <c r="G229" i="3"/>
  <c r="U228" i="3"/>
  <c r="T228" i="3"/>
  <c r="N228" i="3"/>
  <c r="O228" i="3" s="1"/>
  <c r="M228" i="3"/>
  <c r="K228" i="3"/>
  <c r="I228" i="3"/>
  <c r="G228" i="3"/>
  <c r="U227" i="3"/>
  <c r="T227" i="3"/>
  <c r="N227" i="3"/>
  <c r="O227" i="3" s="1"/>
  <c r="M227" i="3"/>
  <c r="K227" i="3"/>
  <c r="I227" i="3"/>
  <c r="G227" i="3"/>
  <c r="U226" i="3"/>
  <c r="T226" i="3"/>
  <c r="N226" i="3"/>
  <c r="O226" i="3" s="1"/>
  <c r="M226" i="3"/>
  <c r="K226" i="3"/>
  <c r="I226" i="3"/>
  <c r="G226" i="3"/>
  <c r="U225" i="3"/>
  <c r="T225" i="3"/>
  <c r="N225" i="3"/>
  <c r="O225" i="3" s="1"/>
  <c r="M225" i="3"/>
  <c r="K225" i="3"/>
  <c r="I225" i="3"/>
  <c r="G225" i="3"/>
  <c r="S224" i="3"/>
  <c r="R224" i="3"/>
  <c r="Q224" i="3"/>
  <c r="T224" i="3" s="1"/>
  <c r="P224" i="3"/>
  <c r="U224" i="3" s="1"/>
  <c r="N224" i="3"/>
  <c r="L224" i="3"/>
  <c r="J224" i="3"/>
  <c r="H224" i="3"/>
  <c r="F224" i="3"/>
  <c r="E224" i="3"/>
  <c r="M224" i="3" s="1"/>
  <c r="D224" i="3"/>
  <c r="I224" i="3" s="1"/>
  <c r="U223" i="3"/>
  <c r="T223" i="3"/>
  <c r="N223" i="3"/>
  <c r="O223" i="3" s="1"/>
  <c r="M223" i="3"/>
  <c r="K223" i="3"/>
  <c r="I223" i="3"/>
  <c r="G223" i="3"/>
  <c r="U222" i="3"/>
  <c r="T222" i="3"/>
  <c r="N222" i="3"/>
  <c r="O222" i="3" s="1"/>
  <c r="M222" i="3"/>
  <c r="K222" i="3"/>
  <c r="I222" i="3"/>
  <c r="G222" i="3"/>
  <c r="U221" i="3"/>
  <c r="T221" i="3"/>
  <c r="N221" i="3"/>
  <c r="O221" i="3" s="1"/>
  <c r="M221" i="3"/>
  <c r="K221" i="3"/>
  <c r="I221" i="3"/>
  <c r="G221" i="3"/>
  <c r="U220" i="3"/>
  <c r="T220" i="3"/>
  <c r="O220" i="3"/>
  <c r="N220" i="3"/>
  <c r="M220" i="3"/>
  <c r="K220" i="3"/>
  <c r="I220" i="3"/>
  <c r="G220" i="3"/>
  <c r="U219" i="3"/>
  <c r="T219" i="3"/>
  <c r="N219" i="3"/>
  <c r="O219" i="3" s="1"/>
  <c r="M219" i="3"/>
  <c r="K219" i="3"/>
  <c r="I219" i="3"/>
  <c r="G219" i="3"/>
  <c r="U218" i="3"/>
  <c r="T218" i="3"/>
  <c r="N218" i="3"/>
  <c r="O218" i="3" s="1"/>
  <c r="M218" i="3"/>
  <c r="K218" i="3"/>
  <c r="I218" i="3"/>
  <c r="G218" i="3"/>
  <c r="U217" i="3"/>
  <c r="T217" i="3"/>
  <c r="O217" i="3"/>
  <c r="N217" i="3"/>
  <c r="M217" i="3"/>
  <c r="K217" i="3"/>
  <c r="I217" i="3"/>
  <c r="G217" i="3"/>
  <c r="S216" i="3"/>
  <c r="R216" i="3"/>
  <c r="Q216" i="3"/>
  <c r="T216" i="3" s="1"/>
  <c r="P216" i="3"/>
  <c r="L216" i="3"/>
  <c r="J216" i="3"/>
  <c r="H216" i="3"/>
  <c r="F216" i="3"/>
  <c r="E216" i="3"/>
  <c r="D216" i="3"/>
  <c r="U215" i="3"/>
  <c r="T215" i="3"/>
  <c r="N215" i="3"/>
  <c r="O215" i="3" s="1"/>
  <c r="M215" i="3"/>
  <c r="K215" i="3"/>
  <c r="I215" i="3"/>
  <c r="G215" i="3"/>
  <c r="U214" i="3"/>
  <c r="T214" i="3"/>
  <c r="N214" i="3"/>
  <c r="O214" i="3" s="1"/>
  <c r="M214" i="3"/>
  <c r="K214" i="3"/>
  <c r="I214" i="3"/>
  <c r="G214" i="3"/>
  <c r="U213" i="3"/>
  <c r="T213" i="3"/>
  <c r="O213" i="3"/>
  <c r="N213" i="3"/>
  <c r="M213" i="3"/>
  <c r="K213" i="3"/>
  <c r="I213" i="3"/>
  <c r="G213" i="3"/>
  <c r="U212" i="3"/>
  <c r="T212" i="3"/>
  <c r="O212" i="3"/>
  <c r="N212" i="3"/>
  <c r="M212" i="3"/>
  <c r="K212" i="3"/>
  <c r="I212" i="3"/>
  <c r="G212" i="3"/>
  <c r="U211" i="3"/>
  <c r="T211" i="3"/>
  <c r="O211" i="3"/>
  <c r="N211" i="3"/>
  <c r="M211" i="3"/>
  <c r="K211" i="3"/>
  <c r="I211" i="3"/>
  <c r="G211" i="3"/>
  <c r="U210" i="3"/>
  <c r="T210" i="3"/>
  <c r="N210" i="3"/>
  <c r="O210" i="3" s="1"/>
  <c r="M210" i="3"/>
  <c r="K210" i="3"/>
  <c r="I210" i="3"/>
  <c r="G210" i="3"/>
  <c r="U209" i="3"/>
  <c r="T209" i="3"/>
  <c r="O209" i="3"/>
  <c r="N209" i="3"/>
  <c r="M209" i="3"/>
  <c r="K209" i="3"/>
  <c r="I209" i="3"/>
  <c r="G209" i="3"/>
  <c r="U208" i="3"/>
  <c r="T208" i="3"/>
  <c r="N208" i="3"/>
  <c r="O208" i="3" s="1"/>
  <c r="M208" i="3"/>
  <c r="K208" i="3"/>
  <c r="I208" i="3"/>
  <c r="G208" i="3"/>
  <c r="S205" i="3"/>
  <c r="R205" i="3"/>
  <c r="Q205" i="3"/>
  <c r="T205" i="3" s="1"/>
  <c r="P205" i="3"/>
  <c r="L205" i="3"/>
  <c r="J205" i="3"/>
  <c r="K205" i="3" s="1"/>
  <c r="H205" i="3"/>
  <c r="I205" i="3" s="1"/>
  <c r="F205" i="3"/>
  <c r="G205" i="3" s="1"/>
  <c r="E205" i="3"/>
  <c r="M205" i="3" s="1"/>
  <c r="D205" i="3"/>
  <c r="S204" i="3"/>
  <c r="R204" i="3"/>
  <c r="Q204" i="3"/>
  <c r="T204" i="3" s="1"/>
  <c r="P204" i="3"/>
  <c r="U204" i="3" s="1"/>
  <c r="L204" i="3"/>
  <c r="J204" i="3"/>
  <c r="H204" i="3"/>
  <c r="F204" i="3"/>
  <c r="E204" i="3"/>
  <c r="D204" i="3"/>
  <c r="U203" i="3"/>
  <c r="T203" i="3"/>
  <c r="O203" i="3"/>
  <c r="N203" i="3"/>
  <c r="M203" i="3"/>
  <c r="K203" i="3"/>
  <c r="I203" i="3"/>
  <c r="G203" i="3"/>
  <c r="U202" i="3"/>
  <c r="T202" i="3"/>
  <c r="O202" i="3"/>
  <c r="N202" i="3"/>
  <c r="M202" i="3"/>
  <c r="K202" i="3"/>
  <c r="I202" i="3"/>
  <c r="G202" i="3"/>
  <c r="U201" i="3"/>
  <c r="T201" i="3"/>
  <c r="N201" i="3"/>
  <c r="O201" i="3" s="1"/>
  <c r="M201" i="3"/>
  <c r="K201" i="3"/>
  <c r="I201" i="3"/>
  <c r="G201" i="3"/>
  <c r="U200" i="3"/>
  <c r="T200" i="3"/>
  <c r="N200" i="3"/>
  <c r="O200" i="3" s="1"/>
  <c r="M200" i="3"/>
  <c r="K200" i="3"/>
  <c r="I200" i="3"/>
  <c r="G200" i="3"/>
  <c r="U199" i="3"/>
  <c r="T199" i="3"/>
  <c r="O199" i="3"/>
  <c r="N199" i="3"/>
  <c r="M199" i="3"/>
  <c r="K199" i="3"/>
  <c r="I199" i="3"/>
  <c r="G199" i="3"/>
  <c r="S198" i="3"/>
  <c r="R198" i="3"/>
  <c r="Q198" i="3"/>
  <c r="P198" i="3"/>
  <c r="U198" i="3" s="1"/>
  <c r="L198" i="3"/>
  <c r="J198" i="3"/>
  <c r="H198" i="3"/>
  <c r="F198" i="3"/>
  <c r="N198" i="3" s="1"/>
  <c r="E198" i="3"/>
  <c r="M198" i="3" s="1"/>
  <c r="D198" i="3"/>
  <c r="U197" i="3"/>
  <c r="T197" i="3"/>
  <c r="O197" i="3"/>
  <c r="N197" i="3"/>
  <c r="M197" i="3"/>
  <c r="K197" i="3"/>
  <c r="I197" i="3"/>
  <c r="G197" i="3"/>
  <c r="U196" i="3"/>
  <c r="T196" i="3"/>
  <c r="N196" i="3"/>
  <c r="O196" i="3" s="1"/>
  <c r="M196" i="3"/>
  <c r="K196" i="3"/>
  <c r="I196" i="3"/>
  <c r="G196" i="3"/>
  <c r="U195" i="3"/>
  <c r="T195" i="3"/>
  <c r="N195" i="3"/>
  <c r="O195" i="3" s="1"/>
  <c r="M195" i="3"/>
  <c r="K195" i="3"/>
  <c r="I195" i="3"/>
  <c r="G195" i="3"/>
  <c r="U194" i="3"/>
  <c r="T194" i="3"/>
  <c r="N194" i="3"/>
  <c r="O194" i="3" s="1"/>
  <c r="M194" i="3"/>
  <c r="K194" i="3"/>
  <c r="I194" i="3"/>
  <c r="G194" i="3"/>
  <c r="U193" i="3"/>
  <c r="T193" i="3"/>
  <c r="N193" i="3"/>
  <c r="O193" i="3" s="1"/>
  <c r="M193" i="3"/>
  <c r="K193" i="3"/>
  <c r="I193" i="3"/>
  <c r="G193" i="3"/>
  <c r="U192" i="3"/>
  <c r="T192" i="3"/>
  <c r="N192" i="3"/>
  <c r="O192" i="3" s="1"/>
  <c r="M192" i="3"/>
  <c r="K192" i="3"/>
  <c r="I192" i="3"/>
  <c r="G192" i="3"/>
  <c r="S191" i="3"/>
  <c r="R191" i="3"/>
  <c r="Q191" i="3"/>
  <c r="T191" i="3" s="1"/>
  <c r="P191" i="3"/>
  <c r="U191" i="3" s="1"/>
  <c r="L191" i="3"/>
  <c r="J191" i="3"/>
  <c r="H191" i="3"/>
  <c r="F191" i="3"/>
  <c r="E191" i="3"/>
  <c r="K191" i="3" s="1"/>
  <c r="D191" i="3"/>
  <c r="U190" i="3"/>
  <c r="T190" i="3"/>
  <c r="N190" i="3"/>
  <c r="O190" i="3" s="1"/>
  <c r="M190" i="3"/>
  <c r="K190" i="3"/>
  <c r="I190" i="3"/>
  <c r="G190" i="3"/>
  <c r="U189" i="3"/>
  <c r="T189" i="3"/>
  <c r="N189" i="3"/>
  <c r="O189" i="3" s="1"/>
  <c r="M189" i="3"/>
  <c r="K189" i="3"/>
  <c r="I189" i="3"/>
  <c r="G189" i="3"/>
  <c r="U188" i="3"/>
  <c r="T188" i="3"/>
  <c r="N188" i="3"/>
  <c r="O188" i="3" s="1"/>
  <c r="M188" i="3"/>
  <c r="K188" i="3"/>
  <c r="I188" i="3"/>
  <c r="G188" i="3"/>
  <c r="U187" i="3"/>
  <c r="T187" i="3"/>
  <c r="N187" i="3"/>
  <c r="O187" i="3" s="1"/>
  <c r="M187" i="3"/>
  <c r="K187" i="3"/>
  <c r="I187" i="3"/>
  <c r="G187" i="3"/>
  <c r="U186" i="3"/>
  <c r="T186" i="3"/>
  <c r="O186" i="3"/>
  <c r="N186" i="3"/>
  <c r="M186" i="3"/>
  <c r="K186" i="3"/>
  <c r="I186" i="3"/>
  <c r="G186" i="3"/>
  <c r="S185" i="3"/>
  <c r="R185" i="3"/>
  <c r="Q185" i="3"/>
  <c r="T185" i="3" s="1"/>
  <c r="P185" i="3"/>
  <c r="U185" i="3" s="1"/>
  <c r="L185" i="3"/>
  <c r="K185" i="3"/>
  <c r="J185" i="3"/>
  <c r="H185" i="3"/>
  <c r="F185" i="3"/>
  <c r="E185" i="3"/>
  <c r="D185" i="3"/>
  <c r="U184" i="3"/>
  <c r="T184" i="3"/>
  <c r="N184" i="3"/>
  <c r="O184" i="3" s="1"/>
  <c r="M184" i="3"/>
  <c r="K184" i="3"/>
  <c r="I184" i="3"/>
  <c r="G184" i="3"/>
  <c r="U183" i="3"/>
  <c r="T183" i="3"/>
  <c r="N183" i="3"/>
  <c r="O183" i="3" s="1"/>
  <c r="M183" i="3"/>
  <c r="K183" i="3"/>
  <c r="I183" i="3"/>
  <c r="G183" i="3"/>
  <c r="U182" i="3"/>
  <c r="T182" i="3"/>
  <c r="O182" i="3"/>
  <c r="N182" i="3"/>
  <c r="M182" i="3"/>
  <c r="K182" i="3"/>
  <c r="I182" i="3"/>
  <c r="G182" i="3"/>
  <c r="U181" i="3"/>
  <c r="T181" i="3"/>
  <c r="N181" i="3"/>
  <c r="O181" i="3" s="1"/>
  <c r="M181" i="3"/>
  <c r="K181" i="3"/>
  <c r="I181" i="3"/>
  <c r="G181" i="3"/>
  <c r="U180" i="3"/>
  <c r="T180" i="3"/>
  <c r="N180" i="3"/>
  <c r="O180" i="3" s="1"/>
  <c r="M180" i="3"/>
  <c r="K180" i="3"/>
  <c r="I180" i="3"/>
  <c r="G180" i="3"/>
  <c r="S179" i="3"/>
  <c r="R179" i="3"/>
  <c r="Q179" i="3"/>
  <c r="P179" i="3"/>
  <c r="U179" i="3" s="1"/>
  <c r="L179" i="3"/>
  <c r="J179" i="3"/>
  <c r="H179" i="3"/>
  <c r="I179" i="3" s="1"/>
  <c r="F179" i="3"/>
  <c r="E179" i="3"/>
  <c r="D179" i="3"/>
  <c r="U178" i="3"/>
  <c r="T178" i="3"/>
  <c r="N178" i="3"/>
  <c r="O178" i="3" s="1"/>
  <c r="M178" i="3"/>
  <c r="K178" i="3"/>
  <c r="I178" i="3"/>
  <c r="G178" i="3"/>
  <c r="U177" i="3"/>
  <c r="T177" i="3"/>
  <c r="O177" i="3"/>
  <c r="N177" i="3"/>
  <c r="M177" i="3"/>
  <c r="K177" i="3"/>
  <c r="I177" i="3"/>
  <c r="G177" i="3"/>
  <c r="U176" i="3"/>
  <c r="T176" i="3"/>
  <c r="N176" i="3"/>
  <c r="O176" i="3" s="1"/>
  <c r="M176" i="3"/>
  <c r="K176" i="3"/>
  <c r="I176" i="3"/>
  <c r="G176" i="3"/>
  <c r="U175" i="3"/>
  <c r="T175" i="3"/>
  <c r="N175" i="3"/>
  <c r="O175" i="3" s="1"/>
  <c r="M175" i="3"/>
  <c r="K175" i="3"/>
  <c r="I175" i="3"/>
  <c r="G175" i="3"/>
  <c r="U174" i="3"/>
  <c r="T174" i="3"/>
  <c r="N174" i="3"/>
  <c r="O174" i="3" s="1"/>
  <c r="M174" i="3"/>
  <c r="K174" i="3"/>
  <c r="I174" i="3"/>
  <c r="G174" i="3"/>
  <c r="U173" i="3"/>
  <c r="T173" i="3"/>
  <c r="N173" i="3"/>
  <c r="O173" i="3" s="1"/>
  <c r="M173" i="3"/>
  <c r="K173" i="3"/>
  <c r="I173" i="3"/>
  <c r="G173" i="3"/>
  <c r="S170" i="3"/>
  <c r="R170" i="3"/>
  <c r="Q170" i="3"/>
  <c r="P170" i="3"/>
  <c r="L170" i="3"/>
  <c r="J170" i="3"/>
  <c r="K170" i="3" s="1"/>
  <c r="H170" i="3"/>
  <c r="F170" i="3"/>
  <c r="E170" i="3"/>
  <c r="M170" i="3" s="1"/>
  <c r="D170" i="3"/>
  <c r="G170" i="3" s="1"/>
  <c r="S169" i="3"/>
  <c r="R169" i="3"/>
  <c r="Q169" i="3"/>
  <c r="T169" i="3" s="1"/>
  <c r="P169" i="3"/>
  <c r="L169" i="3"/>
  <c r="J169" i="3"/>
  <c r="H169" i="3"/>
  <c r="F169" i="3"/>
  <c r="E169" i="3"/>
  <c r="D169" i="3"/>
  <c r="U168" i="3"/>
  <c r="T168" i="3"/>
  <c r="N168" i="3"/>
  <c r="O168" i="3" s="1"/>
  <c r="M168" i="3"/>
  <c r="K168" i="3"/>
  <c r="I168" i="3"/>
  <c r="G168" i="3"/>
  <c r="U167" i="3"/>
  <c r="T167" i="3"/>
  <c r="N167" i="3"/>
  <c r="O167" i="3" s="1"/>
  <c r="M167" i="3"/>
  <c r="K167" i="3"/>
  <c r="I167" i="3"/>
  <c r="G167" i="3"/>
  <c r="U166" i="3"/>
  <c r="T166" i="3"/>
  <c r="O166" i="3"/>
  <c r="N166" i="3"/>
  <c r="M166" i="3"/>
  <c r="K166" i="3"/>
  <c r="I166" i="3"/>
  <c r="G166" i="3"/>
  <c r="U165" i="3"/>
  <c r="T165" i="3"/>
  <c r="N165" i="3"/>
  <c r="O165" i="3" s="1"/>
  <c r="M165" i="3"/>
  <c r="K165" i="3"/>
  <c r="I165" i="3"/>
  <c r="G165" i="3"/>
  <c r="U164" i="3"/>
  <c r="T164" i="3"/>
  <c r="O164" i="3"/>
  <c r="N164" i="3"/>
  <c r="M164" i="3"/>
  <c r="K164" i="3"/>
  <c r="I164" i="3"/>
  <c r="G164" i="3"/>
  <c r="S163" i="3"/>
  <c r="R163" i="3"/>
  <c r="Q163" i="3"/>
  <c r="P163" i="3"/>
  <c r="L163" i="3"/>
  <c r="J163" i="3"/>
  <c r="H163" i="3"/>
  <c r="N163" i="3" s="1"/>
  <c r="F163" i="3"/>
  <c r="E163" i="3"/>
  <c r="D163" i="3"/>
  <c r="U162" i="3"/>
  <c r="T162" i="3"/>
  <c r="N162" i="3"/>
  <c r="O162" i="3" s="1"/>
  <c r="M162" i="3"/>
  <c r="K162" i="3"/>
  <c r="I162" i="3"/>
  <c r="G162" i="3"/>
  <c r="U161" i="3"/>
  <c r="T161" i="3"/>
  <c r="O161" i="3"/>
  <c r="N161" i="3"/>
  <c r="M161" i="3"/>
  <c r="K161" i="3"/>
  <c r="I161" i="3"/>
  <c r="G161" i="3"/>
  <c r="U160" i="3"/>
  <c r="T160" i="3"/>
  <c r="O160" i="3"/>
  <c r="N160" i="3"/>
  <c r="M160" i="3"/>
  <c r="K160" i="3"/>
  <c r="I160" i="3"/>
  <c r="G160" i="3"/>
  <c r="U159" i="3"/>
  <c r="T159" i="3"/>
  <c r="N159" i="3"/>
  <c r="O159" i="3" s="1"/>
  <c r="M159" i="3"/>
  <c r="K159" i="3"/>
  <c r="I159" i="3"/>
  <c r="G159" i="3"/>
  <c r="U158" i="3"/>
  <c r="T158" i="3"/>
  <c r="O158" i="3"/>
  <c r="N158" i="3"/>
  <c r="M158" i="3"/>
  <c r="K158" i="3"/>
  <c r="I158" i="3"/>
  <c r="G158" i="3"/>
  <c r="S157" i="3"/>
  <c r="R157" i="3"/>
  <c r="Q157" i="3"/>
  <c r="P157" i="3"/>
  <c r="U157" i="3" s="1"/>
  <c r="N157" i="3"/>
  <c r="L157" i="3"/>
  <c r="J157" i="3"/>
  <c r="H157" i="3"/>
  <c r="F157" i="3"/>
  <c r="E157" i="3"/>
  <c r="M157" i="3" s="1"/>
  <c r="D157" i="3"/>
  <c r="I157" i="3" s="1"/>
  <c r="U156" i="3"/>
  <c r="T156" i="3"/>
  <c r="N156" i="3"/>
  <c r="O156" i="3" s="1"/>
  <c r="M156" i="3"/>
  <c r="K156" i="3"/>
  <c r="I156" i="3"/>
  <c r="G156" i="3"/>
  <c r="U155" i="3"/>
  <c r="T155" i="3"/>
  <c r="N155" i="3"/>
  <c r="O155" i="3" s="1"/>
  <c r="M155" i="3"/>
  <c r="K155" i="3"/>
  <c r="I155" i="3"/>
  <c r="G155" i="3"/>
  <c r="U154" i="3"/>
  <c r="T154" i="3"/>
  <c r="N154" i="3"/>
  <c r="O154" i="3" s="1"/>
  <c r="M154" i="3"/>
  <c r="K154" i="3"/>
  <c r="I154" i="3"/>
  <c r="G154" i="3"/>
  <c r="U153" i="3"/>
  <c r="T153" i="3"/>
  <c r="N153" i="3"/>
  <c r="O153" i="3" s="1"/>
  <c r="M153" i="3"/>
  <c r="K153" i="3"/>
  <c r="I153" i="3"/>
  <c r="G153" i="3"/>
  <c r="U152" i="3"/>
  <c r="T152" i="3"/>
  <c r="N152" i="3"/>
  <c r="O152" i="3" s="1"/>
  <c r="M152" i="3"/>
  <c r="K152" i="3"/>
  <c r="I152" i="3"/>
  <c r="G152" i="3"/>
  <c r="U151" i="3"/>
  <c r="T151" i="3"/>
  <c r="O151" i="3"/>
  <c r="N151" i="3"/>
  <c r="M151" i="3"/>
  <c r="K151" i="3"/>
  <c r="I151" i="3"/>
  <c r="G151" i="3"/>
  <c r="S150" i="3"/>
  <c r="R150" i="3"/>
  <c r="Q150" i="3"/>
  <c r="P150" i="3"/>
  <c r="U150" i="3" s="1"/>
  <c r="L150" i="3"/>
  <c r="M150" i="3" s="1"/>
  <c r="J150" i="3"/>
  <c r="K150" i="3" s="1"/>
  <c r="H150" i="3"/>
  <c r="F150" i="3"/>
  <c r="N150" i="3" s="1"/>
  <c r="O150" i="3" s="1"/>
  <c r="E150" i="3"/>
  <c r="D150" i="3"/>
  <c r="U149" i="3"/>
  <c r="T149" i="3"/>
  <c r="O149" i="3"/>
  <c r="N149" i="3"/>
  <c r="M149" i="3"/>
  <c r="K149" i="3"/>
  <c r="I149" i="3"/>
  <c r="G149" i="3"/>
  <c r="U148" i="3"/>
  <c r="T148" i="3"/>
  <c r="O148" i="3"/>
  <c r="N148" i="3"/>
  <c r="M148" i="3"/>
  <c r="K148" i="3"/>
  <c r="I148" i="3"/>
  <c r="G148" i="3"/>
  <c r="U147" i="3"/>
  <c r="T147" i="3"/>
  <c r="O147" i="3"/>
  <c r="N147" i="3"/>
  <c r="M147" i="3"/>
  <c r="K147" i="3"/>
  <c r="I147" i="3"/>
  <c r="G147" i="3"/>
  <c r="U146" i="3"/>
  <c r="T146" i="3"/>
  <c r="N146" i="3"/>
  <c r="O146" i="3" s="1"/>
  <c r="M146" i="3"/>
  <c r="K146" i="3"/>
  <c r="I146" i="3"/>
  <c r="G146" i="3"/>
  <c r="U145" i="3"/>
  <c r="T145" i="3"/>
  <c r="N145" i="3"/>
  <c r="O145" i="3" s="1"/>
  <c r="M145" i="3"/>
  <c r="K145" i="3"/>
  <c r="I145" i="3"/>
  <c r="G145" i="3"/>
  <c r="S144" i="3"/>
  <c r="R144" i="3"/>
  <c r="Q144" i="3"/>
  <c r="T144" i="3" s="1"/>
  <c r="P144" i="3"/>
  <c r="L144" i="3"/>
  <c r="J144" i="3"/>
  <c r="H144" i="3"/>
  <c r="I144" i="3" s="1"/>
  <c r="F144" i="3"/>
  <c r="E144" i="3"/>
  <c r="D144" i="3"/>
  <c r="U143" i="3"/>
  <c r="T143" i="3"/>
  <c r="N143" i="3"/>
  <c r="O143" i="3" s="1"/>
  <c r="M143" i="3"/>
  <c r="K143" i="3"/>
  <c r="I143" i="3"/>
  <c r="G143" i="3"/>
  <c r="U142" i="3"/>
  <c r="T142" i="3"/>
  <c r="N142" i="3"/>
  <c r="O142" i="3" s="1"/>
  <c r="M142" i="3"/>
  <c r="K142" i="3"/>
  <c r="I142" i="3"/>
  <c r="G142" i="3"/>
  <c r="U141" i="3"/>
  <c r="T141" i="3"/>
  <c r="O141" i="3"/>
  <c r="N141" i="3"/>
  <c r="M141" i="3"/>
  <c r="K141" i="3"/>
  <c r="I141" i="3"/>
  <c r="G141" i="3"/>
  <c r="U140" i="3"/>
  <c r="T140" i="3"/>
  <c r="N140" i="3"/>
  <c r="O140" i="3" s="1"/>
  <c r="M140" i="3"/>
  <c r="K140" i="3"/>
  <c r="I140" i="3"/>
  <c r="G140" i="3"/>
  <c r="U139" i="3"/>
  <c r="T139" i="3"/>
  <c r="O139" i="3"/>
  <c r="N139" i="3"/>
  <c r="M139" i="3"/>
  <c r="K139" i="3"/>
  <c r="I139" i="3"/>
  <c r="G139" i="3"/>
  <c r="U138" i="3"/>
  <c r="T138" i="3"/>
  <c r="O138" i="3"/>
  <c r="N138" i="3"/>
  <c r="M138" i="3"/>
  <c r="K138" i="3"/>
  <c r="I138" i="3"/>
  <c r="G138" i="3"/>
  <c r="S137" i="3"/>
  <c r="R137" i="3"/>
  <c r="Q137" i="3"/>
  <c r="P137" i="3"/>
  <c r="L137" i="3"/>
  <c r="J137" i="3"/>
  <c r="H137" i="3"/>
  <c r="I137" i="3" s="1"/>
  <c r="F137" i="3"/>
  <c r="E137" i="3"/>
  <c r="D137" i="3"/>
  <c r="U136" i="3"/>
  <c r="T136" i="3"/>
  <c r="O136" i="3"/>
  <c r="N136" i="3"/>
  <c r="M136" i="3"/>
  <c r="K136" i="3"/>
  <c r="I136" i="3"/>
  <c r="G136" i="3"/>
  <c r="U135" i="3"/>
  <c r="T135" i="3"/>
  <c r="O135" i="3"/>
  <c r="N135" i="3"/>
  <c r="M135" i="3"/>
  <c r="K135" i="3"/>
  <c r="I135" i="3"/>
  <c r="G135" i="3"/>
  <c r="U134" i="3"/>
  <c r="T134" i="3"/>
  <c r="N134" i="3"/>
  <c r="O134" i="3" s="1"/>
  <c r="M134" i="3"/>
  <c r="K134" i="3"/>
  <c r="I134" i="3"/>
  <c r="G134" i="3"/>
  <c r="U133" i="3"/>
  <c r="T133" i="3"/>
  <c r="N133" i="3"/>
  <c r="O133" i="3" s="1"/>
  <c r="M133" i="3"/>
  <c r="K133" i="3"/>
  <c r="I133" i="3"/>
  <c r="G133" i="3"/>
  <c r="S132" i="3"/>
  <c r="R132" i="3"/>
  <c r="Q132" i="3"/>
  <c r="P132" i="3"/>
  <c r="U132" i="3" s="1"/>
  <c r="N132" i="3"/>
  <c r="L132" i="3"/>
  <c r="J132" i="3"/>
  <c r="H132" i="3"/>
  <c r="F132" i="3"/>
  <c r="E132" i="3"/>
  <c r="M132" i="3" s="1"/>
  <c r="D132" i="3"/>
  <c r="I132" i="3" s="1"/>
  <c r="U131" i="3"/>
  <c r="T131" i="3"/>
  <c r="N131" i="3"/>
  <c r="O131" i="3" s="1"/>
  <c r="M131" i="3"/>
  <c r="K131" i="3"/>
  <c r="I131" i="3"/>
  <c r="G131" i="3"/>
  <c r="U130" i="3"/>
  <c r="T130" i="3"/>
  <c r="O130" i="3"/>
  <c r="N130" i="3"/>
  <c r="M130" i="3"/>
  <c r="K130" i="3"/>
  <c r="I130" i="3"/>
  <c r="G130" i="3"/>
  <c r="U129" i="3"/>
  <c r="T129" i="3"/>
  <c r="N129" i="3"/>
  <c r="O129" i="3" s="1"/>
  <c r="M129" i="3"/>
  <c r="K129" i="3"/>
  <c r="I129" i="3"/>
  <c r="G129" i="3"/>
  <c r="U128" i="3"/>
  <c r="T128" i="3"/>
  <c r="N128" i="3"/>
  <c r="O128" i="3" s="1"/>
  <c r="M128" i="3"/>
  <c r="K128" i="3"/>
  <c r="I128" i="3"/>
  <c r="G128" i="3"/>
  <c r="U127" i="3"/>
  <c r="T127" i="3"/>
  <c r="O127" i="3"/>
  <c r="N127" i="3"/>
  <c r="M127" i="3"/>
  <c r="K127" i="3"/>
  <c r="I127" i="3"/>
  <c r="G127" i="3"/>
  <c r="S126" i="3"/>
  <c r="T126" i="3" s="1"/>
  <c r="R126" i="3"/>
  <c r="Q126" i="3"/>
  <c r="P126" i="3"/>
  <c r="U126" i="3" s="1"/>
  <c r="L126" i="3"/>
  <c r="J126" i="3"/>
  <c r="H126" i="3"/>
  <c r="F126" i="3"/>
  <c r="E126" i="3"/>
  <c r="M126" i="3" s="1"/>
  <c r="D126" i="3"/>
  <c r="I126" i="3" s="1"/>
  <c r="U125" i="3"/>
  <c r="T125" i="3"/>
  <c r="O125" i="3"/>
  <c r="N125" i="3"/>
  <c r="M125" i="3"/>
  <c r="K125" i="3"/>
  <c r="I125" i="3"/>
  <c r="G125" i="3"/>
  <c r="U124" i="3"/>
  <c r="T124" i="3"/>
  <c r="N124" i="3"/>
  <c r="O124" i="3" s="1"/>
  <c r="M124" i="3"/>
  <c r="K124" i="3"/>
  <c r="I124" i="3"/>
  <c r="G124" i="3"/>
  <c r="U123" i="3"/>
  <c r="T123" i="3"/>
  <c r="N123" i="3"/>
  <c r="O123" i="3" s="1"/>
  <c r="M123" i="3"/>
  <c r="K123" i="3"/>
  <c r="I123" i="3"/>
  <c r="G123" i="3"/>
  <c r="U122" i="3"/>
  <c r="T122" i="3"/>
  <c r="N122" i="3"/>
  <c r="O122" i="3" s="1"/>
  <c r="M122" i="3"/>
  <c r="K122" i="3"/>
  <c r="I122" i="3"/>
  <c r="G122" i="3"/>
  <c r="S121" i="3"/>
  <c r="R121" i="3"/>
  <c r="Q121" i="3"/>
  <c r="P121" i="3"/>
  <c r="U121" i="3" s="1"/>
  <c r="L121" i="3"/>
  <c r="J121" i="3"/>
  <c r="H121" i="3"/>
  <c r="F121" i="3"/>
  <c r="N121" i="3" s="1"/>
  <c r="E121" i="3"/>
  <c r="M121" i="3" s="1"/>
  <c r="D121" i="3"/>
  <c r="U120" i="3"/>
  <c r="T120" i="3"/>
  <c r="O120" i="3"/>
  <c r="N120" i="3"/>
  <c r="M120" i="3"/>
  <c r="K120" i="3"/>
  <c r="I120" i="3"/>
  <c r="G120" i="3"/>
  <c r="U119" i="3"/>
  <c r="T119" i="3"/>
  <c r="O119" i="3"/>
  <c r="N119" i="3"/>
  <c r="M119" i="3"/>
  <c r="K119" i="3"/>
  <c r="I119" i="3"/>
  <c r="G119" i="3"/>
  <c r="U118" i="3"/>
  <c r="T118" i="3"/>
  <c r="O118" i="3"/>
  <c r="N118" i="3"/>
  <c r="M118" i="3"/>
  <c r="K118" i="3"/>
  <c r="I118" i="3"/>
  <c r="G118" i="3"/>
  <c r="U117" i="3"/>
  <c r="T117" i="3"/>
  <c r="O117" i="3"/>
  <c r="N117" i="3"/>
  <c r="M117" i="3"/>
  <c r="K117" i="3"/>
  <c r="I117" i="3"/>
  <c r="G117" i="3"/>
  <c r="U116" i="3"/>
  <c r="T116" i="3"/>
  <c r="O116" i="3"/>
  <c r="N116" i="3"/>
  <c r="M116" i="3"/>
  <c r="K116" i="3"/>
  <c r="I116" i="3"/>
  <c r="G116" i="3"/>
  <c r="U115" i="3"/>
  <c r="T115" i="3"/>
  <c r="O115" i="3"/>
  <c r="N115" i="3"/>
  <c r="M115" i="3"/>
  <c r="K115" i="3"/>
  <c r="I115" i="3"/>
  <c r="G115" i="3"/>
  <c r="U114" i="3"/>
  <c r="T114" i="3"/>
  <c r="O114" i="3"/>
  <c r="N114" i="3"/>
  <c r="M114" i="3"/>
  <c r="K114" i="3"/>
  <c r="I114" i="3"/>
  <c r="G114" i="3"/>
  <c r="U113" i="3"/>
  <c r="T113" i="3"/>
  <c r="O113" i="3"/>
  <c r="N113" i="3"/>
  <c r="M113" i="3"/>
  <c r="K113" i="3"/>
  <c r="I113" i="3"/>
  <c r="G113" i="3"/>
  <c r="S112" i="3"/>
  <c r="T112" i="3" s="1"/>
  <c r="R112" i="3"/>
  <c r="Q112" i="3"/>
  <c r="P112" i="3"/>
  <c r="L112" i="3"/>
  <c r="K112" i="3"/>
  <c r="J112" i="3"/>
  <c r="H112" i="3"/>
  <c r="U112" i="3" s="1"/>
  <c r="F112" i="3"/>
  <c r="E112" i="3"/>
  <c r="D112" i="3"/>
  <c r="U111" i="3"/>
  <c r="T111" i="3"/>
  <c r="N111" i="3"/>
  <c r="O111" i="3" s="1"/>
  <c r="M111" i="3"/>
  <c r="K111" i="3"/>
  <c r="I111" i="3"/>
  <c r="G111" i="3"/>
  <c r="U110" i="3"/>
  <c r="T110" i="3"/>
  <c r="N110" i="3"/>
  <c r="O110" i="3" s="1"/>
  <c r="M110" i="3"/>
  <c r="K110" i="3"/>
  <c r="I110" i="3"/>
  <c r="G110" i="3"/>
  <c r="U109" i="3"/>
  <c r="T109" i="3"/>
  <c r="O109" i="3"/>
  <c r="N109" i="3"/>
  <c r="M109" i="3"/>
  <c r="K109" i="3"/>
  <c r="I109" i="3"/>
  <c r="G109" i="3"/>
  <c r="U108" i="3"/>
  <c r="T108" i="3"/>
  <c r="N108" i="3"/>
  <c r="O108" i="3" s="1"/>
  <c r="M108" i="3"/>
  <c r="K108" i="3"/>
  <c r="I108" i="3"/>
  <c r="G108" i="3"/>
  <c r="U107" i="3"/>
  <c r="T107" i="3"/>
  <c r="N107" i="3"/>
  <c r="O107" i="3" s="1"/>
  <c r="M107" i="3"/>
  <c r="K107" i="3"/>
  <c r="I107" i="3"/>
  <c r="G107" i="3"/>
  <c r="S106" i="3"/>
  <c r="R106" i="3"/>
  <c r="Q106" i="3"/>
  <c r="P106" i="3"/>
  <c r="L106" i="3"/>
  <c r="J106" i="3"/>
  <c r="H106" i="3"/>
  <c r="I106" i="3" s="1"/>
  <c r="F106" i="3"/>
  <c r="E106" i="3"/>
  <c r="D106" i="3"/>
  <c r="U105" i="3"/>
  <c r="T105" i="3"/>
  <c r="O105" i="3"/>
  <c r="N105" i="3"/>
  <c r="M105" i="3"/>
  <c r="K105" i="3"/>
  <c r="I105" i="3"/>
  <c r="G105" i="3"/>
  <c r="S102" i="3"/>
  <c r="R102" i="3"/>
  <c r="Q102" i="3"/>
  <c r="T102" i="3" s="1"/>
  <c r="P102" i="3"/>
  <c r="U102" i="3" s="1"/>
  <c r="L102" i="3"/>
  <c r="J102" i="3"/>
  <c r="H102" i="3"/>
  <c r="F102" i="3"/>
  <c r="N102" i="3" s="1"/>
  <c r="O102" i="3" s="1"/>
  <c r="E102" i="3"/>
  <c r="M102" i="3" s="1"/>
  <c r="D102" i="3"/>
  <c r="G102" i="3" s="1"/>
  <c r="S101" i="3"/>
  <c r="R101" i="3"/>
  <c r="Q101" i="3"/>
  <c r="P101" i="3"/>
  <c r="L101" i="3"/>
  <c r="J101" i="3"/>
  <c r="K101" i="3" s="1"/>
  <c r="H101" i="3"/>
  <c r="I101" i="3" s="1"/>
  <c r="F101" i="3"/>
  <c r="E101" i="3"/>
  <c r="D101" i="3"/>
  <c r="U100" i="3"/>
  <c r="T100" i="3"/>
  <c r="O100" i="3"/>
  <c r="N100" i="3"/>
  <c r="M100" i="3"/>
  <c r="K100" i="3"/>
  <c r="I100" i="3"/>
  <c r="G100" i="3"/>
  <c r="U99" i="3"/>
  <c r="T99" i="3"/>
  <c r="O99" i="3"/>
  <c r="N99" i="3"/>
  <c r="M99" i="3"/>
  <c r="K99" i="3"/>
  <c r="I99" i="3"/>
  <c r="G99" i="3"/>
  <c r="U98" i="3"/>
  <c r="T98" i="3"/>
  <c r="O98" i="3"/>
  <c r="N98" i="3"/>
  <c r="M98" i="3"/>
  <c r="K98" i="3"/>
  <c r="I98" i="3"/>
  <c r="G98" i="3"/>
  <c r="U97" i="3"/>
  <c r="T97" i="3"/>
  <c r="O97" i="3"/>
  <c r="N97" i="3"/>
  <c r="M97" i="3"/>
  <c r="K97" i="3"/>
  <c r="I97" i="3"/>
  <c r="G97" i="3"/>
  <c r="S96" i="3"/>
  <c r="T96" i="3" s="1"/>
  <c r="R96" i="3"/>
  <c r="Q96" i="3"/>
  <c r="P96" i="3"/>
  <c r="U96" i="3" s="1"/>
  <c r="L96" i="3"/>
  <c r="J96" i="3"/>
  <c r="H96" i="3"/>
  <c r="F96" i="3"/>
  <c r="N96" i="3" s="1"/>
  <c r="E96" i="3"/>
  <c r="M96" i="3" s="1"/>
  <c r="D96" i="3"/>
  <c r="I96" i="3" s="1"/>
  <c r="U95" i="3"/>
  <c r="T95" i="3"/>
  <c r="N95" i="3"/>
  <c r="O95" i="3" s="1"/>
  <c r="M95" i="3"/>
  <c r="K95" i="3"/>
  <c r="I95" i="3"/>
  <c r="G95" i="3"/>
  <c r="U94" i="3"/>
  <c r="T94" i="3"/>
  <c r="N94" i="3"/>
  <c r="O94" i="3" s="1"/>
  <c r="M94" i="3"/>
  <c r="K94" i="3"/>
  <c r="I94" i="3"/>
  <c r="G94" i="3"/>
  <c r="U93" i="3"/>
  <c r="T93" i="3"/>
  <c r="O93" i="3"/>
  <c r="N93" i="3"/>
  <c r="M93" i="3"/>
  <c r="K93" i="3"/>
  <c r="I93" i="3"/>
  <c r="G93" i="3"/>
  <c r="U92" i="3"/>
  <c r="T92" i="3"/>
  <c r="N92" i="3"/>
  <c r="O92" i="3" s="1"/>
  <c r="M92" i="3"/>
  <c r="K92" i="3"/>
  <c r="I92" i="3"/>
  <c r="G92" i="3"/>
  <c r="S91" i="3"/>
  <c r="R91" i="3"/>
  <c r="Q91" i="3"/>
  <c r="P91" i="3"/>
  <c r="L91" i="3"/>
  <c r="J91" i="3"/>
  <c r="H91" i="3"/>
  <c r="U91" i="3" s="1"/>
  <c r="F91" i="3"/>
  <c r="N91" i="3" s="1"/>
  <c r="O91" i="3" s="1"/>
  <c r="E91" i="3"/>
  <c r="K91" i="3" s="1"/>
  <c r="D91" i="3"/>
  <c r="I91" i="3" s="1"/>
  <c r="U90" i="3"/>
  <c r="T90" i="3"/>
  <c r="O90" i="3"/>
  <c r="N90" i="3"/>
  <c r="M90" i="3"/>
  <c r="K90" i="3"/>
  <c r="I90" i="3"/>
  <c r="G90" i="3"/>
  <c r="U89" i="3"/>
  <c r="T89" i="3"/>
  <c r="O89" i="3"/>
  <c r="N89" i="3"/>
  <c r="M89" i="3"/>
  <c r="K89" i="3"/>
  <c r="I89" i="3"/>
  <c r="G89" i="3"/>
  <c r="U88" i="3"/>
  <c r="T88" i="3"/>
  <c r="O88" i="3"/>
  <c r="N88" i="3"/>
  <c r="M88" i="3"/>
  <c r="K88" i="3"/>
  <c r="I88" i="3"/>
  <c r="G88" i="3"/>
  <c r="S85" i="3"/>
  <c r="R85" i="3"/>
  <c r="Q85" i="3"/>
  <c r="P85" i="3"/>
  <c r="L85" i="3"/>
  <c r="K85" i="3"/>
  <c r="J85" i="3"/>
  <c r="H85" i="3"/>
  <c r="I85" i="3" s="1"/>
  <c r="F85" i="3"/>
  <c r="E85" i="3"/>
  <c r="D85" i="3"/>
  <c r="S84" i="3"/>
  <c r="R84" i="3"/>
  <c r="Q84" i="3"/>
  <c r="P84" i="3"/>
  <c r="L84" i="3"/>
  <c r="J84" i="3"/>
  <c r="H84" i="3"/>
  <c r="U84" i="3" s="1"/>
  <c r="F84" i="3"/>
  <c r="N84" i="3" s="1"/>
  <c r="E84" i="3"/>
  <c r="D84" i="3"/>
  <c r="U83" i="3"/>
  <c r="T83" i="3"/>
  <c r="O83" i="3"/>
  <c r="N83" i="3"/>
  <c r="M83" i="3"/>
  <c r="K83" i="3"/>
  <c r="I83" i="3"/>
  <c r="G83" i="3"/>
  <c r="U82" i="3"/>
  <c r="T82" i="3"/>
  <c r="O82" i="3"/>
  <c r="N82" i="3"/>
  <c r="M82" i="3"/>
  <c r="K82" i="3"/>
  <c r="I82" i="3"/>
  <c r="G82" i="3"/>
  <c r="U81" i="3"/>
  <c r="T81" i="3"/>
  <c r="O81" i="3"/>
  <c r="N81" i="3"/>
  <c r="M81" i="3"/>
  <c r="K81" i="3"/>
  <c r="I81" i="3"/>
  <c r="G81" i="3"/>
  <c r="U80" i="3"/>
  <c r="T80" i="3"/>
  <c r="O80" i="3"/>
  <c r="N80" i="3"/>
  <c r="M80" i="3"/>
  <c r="K80" i="3"/>
  <c r="I80" i="3"/>
  <c r="G80" i="3"/>
  <c r="U79" i="3"/>
  <c r="T79" i="3"/>
  <c r="O79" i="3"/>
  <c r="N79" i="3"/>
  <c r="M79" i="3"/>
  <c r="K79" i="3"/>
  <c r="I79" i="3"/>
  <c r="G79" i="3"/>
  <c r="S78" i="3"/>
  <c r="T78" i="3" s="1"/>
  <c r="R78" i="3"/>
  <c r="Q78" i="3"/>
  <c r="P78" i="3"/>
  <c r="U78" i="3" s="1"/>
  <c r="L78" i="3"/>
  <c r="J78" i="3"/>
  <c r="K78" i="3" s="1"/>
  <c r="H78" i="3"/>
  <c r="F78" i="3"/>
  <c r="N78" i="3" s="1"/>
  <c r="E78" i="3"/>
  <c r="D78" i="3"/>
  <c r="U77" i="3"/>
  <c r="T77" i="3"/>
  <c r="O77" i="3"/>
  <c r="N77" i="3"/>
  <c r="M77" i="3"/>
  <c r="K77" i="3"/>
  <c r="I77" i="3"/>
  <c r="G77" i="3"/>
  <c r="U76" i="3"/>
  <c r="T76" i="3"/>
  <c r="N76" i="3"/>
  <c r="O76" i="3" s="1"/>
  <c r="M76" i="3"/>
  <c r="K76" i="3"/>
  <c r="I76" i="3"/>
  <c r="G76" i="3"/>
  <c r="U75" i="3"/>
  <c r="T75" i="3"/>
  <c r="N75" i="3"/>
  <c r="O75" i="3" s="1"/>
  <c r="M75" i="3"/>
  <c r="K75" i="3"/>
  <c r="I75" i="3"/>
  <c r="G75" i="3"/>
  <c r="U74" i="3"/>
  <c r="T74" i="3"/>
  <c r="N74" i="3"/>
  <c r="O74" i="3" s="1"/>
  <c r="M74" i="3"/>
  <c r="K74" i="3"/>
  <c r="I74" i="3"/>
  <c r="G74" i="3"/>
  <c r="U73" i="3"/>
  <c r="T73" i="3"/>
  <c r="O73" i="3"/>
  <c r="N73" i="3"/>
  <c r="M73" i="3"/>
  <c r="K73" i="3"/>
  <c r="I73" i="3"/>
  <c r="G73" i="3"/>
  <c r="U72" i="3"/>
  <c r="T72" i="3"/>
  <c r="N72" i="3"/>
  <c r="O72" i="3" s="1"/>
  <c r="M72" i="3"/>
  <c r="K72" i="3"/>
  <c r="I72" i="3"/>
  <c r="G72" i="3"/>
  <c r="U71" i="3"/>
  <c r="T71" i="3"/>
  <c r="N71" i="3"/>
  <c r="O71" i="3" s="1"/>
  <c r="M71" i="3"/>
  <c r="K71" i="3"/>
  <c r="I71" i="3"/>
  <c r="G71" i="3"/>
  <c r="S70" i="3"/>
  <c r="R70" i="3"/>
  <c r="Q70" i="3"/>
  <c r="P70" i="3"/>
  <c r="L70" i="3"/>
  <c r="J70" i="3"/>
  <c r="H70" i="3"/>
  <c r="I70" i="3" s="1"/>
  <c r="F70" i="3"/>
  <c r="E70" i="3"/>
  <c r="D70" i="3"/>
  <c r="U69" i="3"/>
  <c r="T69" i="3"/>
  <c r="O69" i="3"/>
  <c r="N69" i="3"/>
  <c r="M69" i="3"/>
  <c r="K69" i="3"/>
  <c r="I69" i="3"/>
  <c r="G69" i="3"/>
  <c r="U68" i="3"/>
  <c r="T68" i="3"/>
  <c r="O68" i="3"/>
  <c r="N68" i="3"/>
  <c r="M68" i="3"/>
  <c r="K68" i="3"/>
  <c r="I68" i="3"/>
  <c r="G68" i="3"/>
  <c r="U67" i="3"/>
  <c r="T67" i="3"/>
  <c r="O67" i="3"/>
  <c r="N67" i="3"/>
  <c r="M67" i="3"/>
  <c r="K67" i="3"/>
  <c r="I67" i="3"/>
  <c r="G67" i="3"/>
  <c r="U66" i="3"/>
  <c r="T66" i="3"/>
  <c r="O66" i="3"/>
  <c r="N66" i="3"/>
  <c r="M66" i="3"/>
  <c r="K66" i="3"/>
  <c r="I66" i="3"/>
  <c r="G66" i="3"/>
  <c r="U65" i="3"/>
  <c r="T65" i="3"/>
  <c r="O65" i="3"/>
  <c r="N65" i="3"/>
  <c r="M65" i="3"/>
  <c r="K65" i="3"/>
  <c r="I65" i="3"/>
  <c r="G65" i="3"/>
  <c r="U64" i="3"/>
  <c r="T64" i="3"/>
  <c r="O64" i="3"/>
  <c r="N64" i="3"/>
  <c r="M64" i="3"/>
  <c r="K64" i="3"/>
  <c r="I64" i="3"/>
  <c r="G64" i="3"/>
  <c r="S63" i="3"/>
  <c r="R63" i="3"/>
  <c r="Q63" i="3"/>
  <c r="T63" i="3" s="1"/>
  <c r="P63" i="3"/>
  <c r="U63" i="3" s="1"/>
  <c r="L63" i="3"/>
  <c r="J63" i="3"/>
  <c r="H63" i="3"/>
  <c r="F63" i="3"/>
  <c r="N63" i="3" s="1"/>
  <c r="O63" i="3" s="1"/>
  <c r="E63" i="3"/>
  <c r="M63" i="3" s="1"/>
  <c r="D63" i="3"/>
  <c r="G63" i="3" s="1"/>
  <c r="U62" i="3"/>
  <c r="T62" i="3"/>
  <c r="O62" i="3"/>
  <c r="N62" i="3"/>
  <c r="M62" i="3"/>
  <c r="K62" i="3"/>
  <c r="I62" i="3"/>
  <c r="G62" i="3"/>
  <c r="U61" i="3"/>
  <c r="T61" i="3"/>
  <c r="N61" i="3"/>
  <c r="O61" i="3" s="1"/>
  <c r="M61" i="3"/>
  <c r="K61" i="3"/>
  <c r="I61" i="3"/>
  <c r="G61" i="3"/>
  <c r="U60" i="3"/>
  <c r="T60" i="3"/>
  <c r="O60" i="3"/>
  <c r="N60" i="3"/>
  <c r="M60" i="3"/>
  <c r="K60" i="3"/>
  <c r="I60" i="3"/>
  <c r="G60" i="3"/>
  <c r="U59" i="3"/>
  <c r="T59" i="3"/>
  <c r="N59" i="3"/>
  <c r="O59" i="3" s="1"/>
  <c r="M59" i="3"/>
  <c r="K59" i="3"/>
  <c r="I59" i="3"/>
  <c r="G59" i="3"/>
  <c r="U58" i="3"/>
  <c r="S58" i="3"/>
  <c r="R58" i="3"/>
  <c r="Q58" i="3"/>
  <c r="T58" i="3" s="1"/>
  <c r="P58" i="3"/>
  <c r="L58" i="3"/>
  <c r="J58" i="3"/>
  <c r="I58" i="3"/>
  <c r="H58" i="3"/>
  <c r="F58" i="3"/>
  <c r="N58" i="3" s="1"/>
  <c r="E58" i="3"/>
  <c r="M58" i="3" s="1"/>
  <c r="D58" i="3"/>
  <c r="O58" i="3" s="1"/>
  <c r="U57" i="3"/>
  <c r="T57" i="3"/>
  <c r="O57" i="3"/>
  <c r="N57" i="3"/>
  <c r="M57" i="3"/>
  <c r="K57" i="3"/>
  <c r="I57" i="3"/>
  <c r="G57" i="3"/>
  <c r="S54" i="3"/>
  <c r="R54" i="3"/>
  <c r="Q54" i="3"/>
  <c r="P54" i="3"/>
  <c r="U54" i="3" s="1"/>
  <c r="L54" i="3"/>
  <c r="J54" i="3"/>
  <c r="H54" i="3"/>
  <c r="F54" i="3"/>
  <c r="E54" i="3"/>
  <c r="M54" i="3" s="1"/>
  <c r="D54" i="3"/>
  <c r="I54" i="3" s="1"/>
  <c r="S53" i="3"/>
  <c r="R53" i="3"/>
  <c r="Q53" i="3"/>
  <c r="P53" i="3"/>
  <c r="L53" i="3"/>
  <c r="J53" i="3"/>
  <c r="I53" i="3"/>
  <c r="H53" i="3"/>
  <c r="U53" i="3" s="1"/>
  <c r="F53" i="3"/>
  <c r="N53" i="3" s="1"/>
  <c r="O53" i="3" s="1"/>
  <c r="E53" i="3"/>
  <c r="D53" i="3"/>
  <c r="U52" i="3"/>
  <c r="T52" i="3"/>
  <c r="N52" i="3"/>
  <c r="O52" i="3" s="1"/>
  <c r="M52" i="3"/>
  <c r="K52" i="3"/>
  <c r="I52" i="3"/>
  <c r="G52" i="3"/>
  <c r="U51" i="3"/>
  <c r="T51" i="3"/>
  <c r="N51" i="3"/>
  <c r="O51" i="3" s="1"/>
  <c r="M51" i="3"/>
  <c r="K51" i="3"/>
  <c r="I51" i="3"/>
  <c r="G51" i="3"/>
  <c r="U50" i="3"/>
  <c r="T50" i="3"/>
  <c r="N50" i="3"/>
  <c r="O50" i="3" s="1"/>
  <c r="M50" i="3"/>
  <c r="K50" i="3"/>
  <c r="I50" i="3"/>
  <c r="G50" i="3"/>
  <c r="U49" i="3"/>
  <c r="T49" i="3"/>
  <c r="N49" i="3"/>
  <c r="O49" i="3" s="1"/>
  <c r="M49" i="3"/>
  <c r="K49" i="3"/>
  <c r="I49" i="3"/>
  <c r="G49" i="3"/>
  <c r="U48" i="3"/>
  <c r="T48" i="3"/>
  <c r="N48" i="3"/>
  <c r="O48" i="3" s="1"/>
  <c r="M48" i="3"/>
  <c r="K48" i="3"/>
  <c r="I48" i="3"/>
  <c r="G48" i="3"/>
  <c r="S47" i="3"/>
  <c r="R47" i="3"/>
  <c r="Q47" i="3"/>
  <c r="T47" i="3" s="1"/>
  <c r="P47" i="3"/>
  <c r="U47" i="3" s="1"/>
  <c r="L47" i="3"/>
  <c r="J47" i="3"/>
  <c r="H47" i="3"/>
  <c r="F47" i="3"/>
  <c r="N47" i="3" s="1"/>
  <c r="E47" i="3"/>
  <c r="M47" i="3" s="1"/>
  <c r="D47" i="3"/>
  <c r="G47" i="3" s="1"/>
  <c r="U46" i="3"/>
  <c r="T46" i="3"/>
  <c r="N46" i="3"/>
  <c r="O46" i="3" s="1"/>
  <c r="M46" i="3"/>
  <c r="K46" i="3"/>
  <c r="I46" i="3"/>
  <c r="G46" i="3"/>
  <c r="U45" i="3"/>
  <c r="T45" i="3"/>
  <c r="N45" i="3"/>
  <c r="O45" i="3" s="1"/>
  <c r="M45" i="3"/>
  <c r="K45" i="3"/>
  <c r="I45" i="3"/>
  <c r="G45" i="3"/>
  <c r="U44" i="3"/>
  <c r="T44" i="3"/>
  <c r="N44" i="3"/>
  <c r="O44" i="3" s="1"/>
  <c r="M44" i="3"/>
  <c r="K44" i="3"/>
  <c r="I44" i="3"/>
  <c r="G44" i="3"/>
  <c r="U43" i="3"/>
  <c r="T43" i="3"/>
  <c r="N43" i="3"/>
  <c r="O43" i="3" s="1"/>
  <c r="M43" i="3"/>
  <c r="K43" i="3"/>
  <c r="I43" i="3"/>
  <c r="G43" i="3"/>
  <c r="U42" i="3"/>
  <c r="T42" i="3"/>
  <c r="O42" i="3"/>
  <c r="N42" i="3"/>
  <c r="M42" i="3"/>
  <c r="K42" i="3"/>
  <c r="I42" i="3"/>
  <c r="G42" i="3"/>
  <c r="U41" i="3"/>
  <c r="T41" i="3"/>
  <c r="N41" i="3"/>
  <c r="O41" i="3" s="1"/>
  <c r="M41" i="3"/>
  <c r="K41" i="3"/>
  <c r="I41" i="3"/>
  <c r="G41" i="3"/>
  <c r="S40" i="3"/>
  <c r="R40" i="3"/>
  <c r="Q40" i="3"/>
  <c r="T40" i="3" s="1"/>
  <c r="P40" i="3"/>
  <c r="U40" i="3" s="1"/>
  <c r="L40" i="3"/>
  <c r="J40" i="3"/>
  <c r="H40" i="3"/>
  <c r="F40" i="3"/>
  <c r="E40" i="3"/>
  <c r="M40" i="3" s="1"/>
  <c r="D40" i="3"/>
  <c r="U39" i="3"/>
  <c r="T39" i="3"/>
  <c r="N39" i="3"/>
  <c r="O39" i="3" s="1"/>
  <c r="M39" i="3"/>
  <c r="K39" i="3"/>
  <c r="I39" i="3"/>
  <c r="G39" i="3"/>
  <c r="U38" i="3"/>
  <c r="T38" i="3"/>
  <c r="N38" i="3"/>
  <c r="O38" i="3" s="1"/>
  <c r="M38" i="3"/>
  <c r="K38" i="3"/>
  <c r="I38" i="3"/>
  <c r="G38" i="3"/>
  <c r="U37" i="3"/>
  <c r="T37" i="3"/>
  <c r="N37" i="3"/>
  <c r="O37" i="3" s="1"/>
  <c r="M37" i="3"/>
  <c r="K37" i="3"/>
  <c r="I37" i="3"/>
  <c r="G37" i="3"/>
  <c r="U36" i="3"/>
  <c r="T36" i="3"/>
  <c r="O36" i="3"/>
  <c r="N36" i="3"/>
  <c r="M36" i="3"/>
  <c r="K36" i="3"/>
  <c r="I36" i="3"/>
  <c r="G36" i="3"/>
  <c r="S35" i="3"/>
  <c r="T35" i="3" s="1"/>
  <c r="R35" i="3"/>
  <c r="Q35" i="3"/>
  <c r="P35" i="3"/>
  <c r="L35" i="3"/>
  <c r="J35" i="3"/>
  <c r="K35" i="3" s="1"/>
  <c r="H35" i="3"/>
  <c r="U35" i="3" s="1"/>
  <c r="F35" i="3"/>
  <c r="N35" i="3" s="1"/>
  <c r="E35" i="3"/>
  <c r="M35" i="3" s="1"/>
  <c r="D35" i="3"/>
  <c r="I35" i="3" s="1"/>
  <c r="U34" i="3"/>
  <c r="T34" i="3"/>
  <c r="N34" i="3"/>
  <c r="O34" i="3" s="1"/>
  <c r="M34" i="3"/>
  <c r="K34" i="3"/>
  <c r="I34" i="3"/>
  <c r="G34" i="3"/>
  <c r="U33" i="3"/>
  <c r="T33" i="3"/>
  <c r="O33" i="3"/>
  <c r="N33" i="3"/>
  <c r="M33" i="3"/>
  <c r="K33" i="3"/>
  <c r="I33" i="3"/>
  <c r="G33" i="3"/>
  <c r="U32" i="3"/>
  <c r="T32" i="3"/>
  <c r="N32" i="3"/>
  <c r="O32" i="3" s="1"/>
  <c r="M32" i="3"/>
  <c r="K32" i="3"/>
  <c r="I32" i="3"/>
  <c r="G32" i="3"/>
  <c r="U31" i="3"/>
  <c r="T31" i="3"/>
  <c r="N31" i="3"/>
  <c r="O31" i="3" s="1"/>
  <c r="M31" i="3"/>
  <c r="K31" i="3"/>
  <c r="I31" i="3"/>
  <c r="G31" i="3"/>
  <c r="U30" i="3"/>
  <c r="T30" i="3"/>
  <c r="N30" i="3"/>
  <c r="O30" i="3" s="1"/>
  <c r="M30" i="3"/>
  <c r="K30" i="3"/>
  <c r="I30" i="3"/>
  <c r="G30" i="3"/>
  <c r="U29" i="3"/>
  <c r="T29" i="3"/>
  <c r="N29" i="3"/>
  <c r="O29" i="3" s="1"/>
  <c r="M29" i="3"/>
  <c r="K29" i="3"/>
  <c r="I29" i="3"/>
  <c r="G29" i="3"/>
  <c r="U28" i="3"/>
  <c r="T28" i="3"/>
  <c r="N28" i="3"/>
  <c r="O28" i="3" s="1"/>
  <c r="M28" i="3"/>
  <c r="K28" i="3"/>
  <c r="I28" i="3"/>
  <c r="G28" i="3"/>
  <c r="S27" i="3"/>
  <c r="R27" i="3"/>
  <c r="Q27" i="3"/>
  <c r="P27" i="3"/>
  <c r="L27" i="3"/>
  <c r="J27" i="3"/>
  <c r="H27" i="3"/>
  <c r="U27" i="3" s="1"/>
  <c r="F27" i="3"/>
  <c r="E27" i="3"/>
  <c r="K27" i="3" s="1"/>
  <c r="D27" i="3"/>
  <c r="U26" i="3"/>
  <c r="T26" i="3"/>
  <c r="N26" i="3"/>
  <c r="O26" i="3" s="1"/>
  <c r="M26" i="3"/>
  <c r="K26" i="3"/>
  <c r="I26" i="3"/>
  <c r="G26" i="3"/>
  <c r="U25" i="3"/>
  <c r="T25" i="3"/>
  <c r="N25" i="3"/>
  <c r="O25" i="3" s="1"/>
  <c r="M25" i="3"/>
  <c r="K25" i="3"/>
  <c r="I25" i="3"/>
  <c r="G25" i="3"/>
  <c r="U24" i="3"/>
  <c r="T24" i="3"/>
  <c r="N24" i="3"/>
  <c r="O24" i="3" s="1"/>
  <c r="M24" i="3"/>
  <c r="K24" i="3"/>
  <c r="I24" i="3"/>
  <c r="G24" i="3"/>
  <c r="U23" i="3"/>
  <c r="T23" i="3"/>
  <c r="N23" i="3"/>
  <c r="O23" i="3" s="1"/>
  <c r="M23" i="3"/>
  <c r="K23" i="3"/>
  <c r="I23" i="3"/>
  <c r="G23" i="3"/>
  <c r="U22" i="3"/>
  <c r="T22" i="3"/>
  <c r="O22" i="3"/>
  <c r="N22" i="3"/>
  <c r="M22" i="3"/>
  <c r="K22" i="3"/>
  <c r="I22" i="3"/>
  <c r="G22" i="3"/>
  <c r="U21" i="3"/>
  <c r="T21" i="3"/>
  <c r="N21" i="3"/>
  <c r="O21" i="3" s="1"/>
  <c r="M21" i="3"/>
  <c r="K21" i="3"/>
  <c r="I21" i="3"/>
  <c r="G21" i="3"/>
  <c r="U20" i="3"/>
  <c r="T20" i="3"/>
  <c r="N20" i="3"/>
  <c r="O20" i="3" s="1"/>
  <c r="M20" i="3"/>
  <c r="K20" i="3"/>
  <c r="I20" i="3"/>
  <c r="G20" i="3"/>
  <c r="S19" i="3"/>
  <c r="R19" i="3"/>
  <c r="Q19" i="3"/>
  <c r="P19" i="3"/>
  <c r="U19" i="3" s="1"/>
  <c r="L19" i="3"/>
  <c r="J19" i="3"/>
  <c r="H19" i="3"/>
  <c r="F19" i="3"/>
  <c r="E19" i="3"/>
  <c r="M19" i="3" s="1"/>
  <c r="D19" i="3"/>
  <c r="G19" i="3" s="1"/>
  <c r="U18" i="3"/>
  <c r="T18" i="3"/>
  <c r="O18" i="3"/>
  <c r="N18" i="3"/>
  <c r="M18" i="3"/>
  <c r="K18" i="3"/>
  <c r="I18" i="3"/>
  <c r="G18" i="3"/>
  <c r="U17" i="3"/>
  <c r="T17" i="3"/>
  <c r="O17" i="3"/>
  <c r="N17" i="3"/>
  <c r="M17" i="3"/>
  <c r="K17" i="3"/>
  <c r="I17" i="3"/>
  <c r="G17" i="3"/>
  <c r="U16" i="3"/>
  <c r="T16" i="3"/>
  <c r="N16" i="3"/>
  <c r="O16" i="3" s="1"/>
  <c r="M16" i="3"/>
  <c r="K16" i="3"/>
  <c r="I16" i="3"/>
  <c r="G16" i="3"/>
  <c r="U15" i="3"/>
  <c r="T15" i="3"/>
  <c r="O15" i="3"/>
  <c r="N15" i="3"/>
  <c r="M15" i="3"/>
  <c r="K15" i="3"/>
  <c r="I15" i="3"/>
  <c r="G15" i="3"/>
  <c r="U14" i="3"/>
  <c r="T14" i="3"/>
  <c r="N14" i="3"/>
  <c r="O14" i="3" s="1"/>
  <c r="M14" i="3"/>
  <c r="K14" i="3"/>
  <c r="I14" i="3"/>
  <c r="G14" i="3"/>
  <c r="U13" i="3"/>
  <c r="T13" i="3"/>
  <c r="N13" i="3"/>
  <c r="O13" i="3" s="1"/>
  <c r="M13" i="3"/>
  <c r="K13" i="3"/>
  <c r="I13" i="3"/>
  <c r="G13" i="3"/>
  <c r="U12" i="3"/>
  <c r="T12" i="3"/>
  <c r="N12" i="3"/>
  <c r="O12" i="3" s="1"/>
  <c r="M12" i="3"/>
  <c r="K12" i="3"/>
  <c r="I12" i="3"/>
  <c r="G12" i="3"/>
  <c r="U11" i="3"/>
  <c r="T11" i="3"/>
  <c r="N11" i="3"/>
  <c r="O11" i="3" s="1"/>
  <c r="M11" i="3"/>
  <c r="K11" i="3"/>
  <c r="I11" i="3"/>
  <c r="G11" i="3"/>
  <c r="S10" i="3"/>
  <c r="R10" i="3"/>
  <c r="Q10" i="3"/>
  <c r="T10" i="3" s="1"/>
  <c r="P10" i="3"/>
  <c r="U10" i="3" s="1"/>
  <c r="L10" i="3"/>
  <c r="J10" i="3"/>
  <c r="K10" i="3" s="1"/>
  <c r="H10" i="3"/>
  <c r="F10" i="3"/>
  <c r="E10" i="3"/>
  <c r="D10" i="3"/>
  <c r="U9" i="3"/>
  <c r="T9" i="3"/>
  <c r="O9" i="3"/>
  <c r="N9" i="3"/>
  <c r="M9" i="3"/>
  <c r="K9" i="3"/>
  <c r="I9" i="3"/>
  <c r="G9" i="3"/>
  <c r="U8" i="3"/>
  <c r="T8" i="3"/>
  <c r="O8" i="3"/>
  <c r="N8" i="3"/>
  <c r="M8" i="3"/>
  <c r="K8" i="3"/>
  <c r="I8" i="3"/>
  <c r="G8" i="3"/>
  <c r="S339" i="2"/>
  <c r="R339" i="2"/>
  <c r="Q339" i="2"/>
  <c r="P339" i="2"/>
  <c r="U339" i="2" s="1"/>
  <c r="L339" i="2"/>
  <c r="J339" i="2"/>
  <c r="H339" i="2"/>
  <c r="F339" i="2"/>
  <c r="N339" i="2" s="1"/>
  <c r="E339" i="2"/>
  <c r="M339" i="2" s="1"/>
  <c r="D339" i="2"/>
  <c r="I339" i="2" s="1"/>
  <c r="S338" i="2"/>
  <c r="T338" i="2" s="1"/>
  <c r="R338" i="2"/>
  <c r="Q338" i="2"/>
  <c r="P338" i="2"/>
  <c r="U338" i="2" s="1"/>
  <c r="L338" i="2"/>
  <c r="J338" i="2"/>
  <c r="H338" i="2"/>
  <c r="F338" i="2"/>
  <c r="E338" i="2"/>
  <c r="D338" i="2"/>
  <c r="S337" i="2"/>
  <c r="R337" i="2"/>
  <c r="Q337" i="2"/>
  <c r="T337" i="2" s="1"/>
  <c r="P337" i="2"/>
  <c r="U337" i="2" s="1"/>
  <c r="N337" i="2"/>
  <c r="L337" i="2"/>
  <c r="J337" i="2"/>
  <c r="H337" i="2"/>
  <c r="F337" i="2"/>
  <c r="E337" i="2"/>
  <c r="M337" i="2" s="1"/>
  <c r="D337" i="2"/>
  <c r="I337" i="2" s="1"/>
  <c r="U336" i="2"/>
  <c r="T336" i="2"/>
  <c r="N336" i="2"/>
  <c r="O336" i="2" s="1"/>
  <c r="M336" i="2"/>
  <c r="K336" i="2"/>
  <c r="I336" i="2"/>
  <c r="G336" i="2"/>
  <c r="U335" i="2"/>
  <c r="T335" i="2"/>
  <c r="N335" i="2"/>
  <c r="O335" i="2" s="1"/>
  <c r="M335" i="2"/>
  <c r="K335" i="2"/>
  <c r="I335" i="2"/>
  <c r="G335" i="2"/>
  <c r="U334" i="2"/>
  <c r="T334" i="2"/>
  <c r="N334" i="2"/>
  <c r="O334" i="2" s="1"/>
  <c r="M334" i="2"/>
  <c r="K334" i="2"/>
  <c r="I334" i="2"/>
  <c r="G334" i="2"/>
  <c r="U333" i="2"/>
  <c r="T333" i="2"/>
  <c r="N333" i="2"/>
  <c r="O333" i="2" s="1"/>
  <c r="M333" i="2"/>
  <c r="K333" i="2"/>
  <c r="I333" i="2"/>
  <c r="G333" i="2"/>
  <c r="S332" i="2"/>
  <c r="R332" i="2"/>
  <c r="Q332" i="2"/>
  <c r="P332" i="2"/>
  <c r="L332" i="2"/>
  <c r="J332" i="2"/>
  <c r="H332" i="2"/>
  <c r="I332" i="2" s="1"/>
  <c r="F332" i="2"/>
  <c r="G332" i="2" s="1"/>
  <c r="E332" i="2"/>
  <c r="M332" i="2" s="1"/>
  <c r="D332" i="2"/>
  <c r="U331" i="2"/>
  <c r="T331" i="2"/>
  <c r="N331" i="2"/>
  <c r="O331" i="2" s="1"/>
  <c r="M331" i="2"/>
  <c r="K331" i="2"/>
  <c r="I331" i="2"/>
  <c r="G331" i="2"/>
  <c r="U330" i="2"/>
  <c r="T330" i="2"/>
  <c r="N330" i="2"/>
  <c r="O330" i="2" s="1"/>
  <c r="M330" i="2"/>
  <c r="K330" i="2"/>
  <c r="I330" i="2"/>
  <c r="G330" i="2"/>
  <c r="U329" i="2"/>
  <c r="T329" i="2"/>
  <c r="N329" i="2"/>
  <c r="O329" i="2" s="1"/>
  <c r="M329" i="2"/>
  <c r="K329" i="2"/>
  <c r="I329" i="2"/>
  <c r="G329" i="2"/>
  <c r="U328" i="2"/>
  <c r="T328" i="2"/>
  <c r="N328" i="2"/>
  <c r="O328" i="2" s="1"/>
  <c r="M328" i="2"/>
  <c r="K328" i="2"/>
  <c r="I328" i="2"/>
  <c r="G328" i="2"/>
  <c r="U327" i="2"/>
  <c r="T327" i="2"/>
  <c r="N327" i="2"/>
  <c r="O327" i="2" s="1"/>
  <c r="M327" i="2"/>
  <c r="K327" i="2"/>
  <c r="I327" i="2"/>
  <c r="G327" i="2"/>
  <c r="U326" i="2"/>
  <c r="T326" i="2"/>
  <c r="N326" i="2"/>
  <c r="O326" i="2" s="1"/>
  <c r="M326" i="2"/>
  <c r="K326" i="2"/>
  <c r="I326" i="2"/>
  <c r="G326" i="2"/>
  <c r="U325" i="2"/>
  <c r="T325" i="2"/>
  <c r="N325" i="2"/>
  <c r="O325" i="2" s="1"/>
  <c r="M325" i="2"/>
  <c r="K325" i="2"/>
  <c r="I325" i="2"/>
  <c r="G325" i="2"/>
  <c r="U324" i="2"/>
  <c r="T324" i="2"/>
  <c r="N324" i="2"/>
  <c r="O324" i="2" s="1"/>
  <c r="M324" i="2"/>
  <c r="K324" i="2"/>
  <c r="I324" i="2"/>
  <c r="G324" i="2"/>
  <c r="S323" i="2"/>
  <c r="T323" i="2" s="1"/>
  <c r="R323" i="2"/>
  <c r="Q323" i="2"/>
  <c r="P323" i="2"/>
  <c r="U323" i="2" s="1"/>
  <c r="L323" i="2"/>
  <c r="J323" i="2"/>
  <c r="H323" i="2"/>
  <c r="F323" i="2"/>
  <c r="E323" i="2"/>
  <c r="D323" i="2"/>
  <c r="U322" i="2"/>
  <c r="T322" i="2"/>
  <c r="N322" i="2"/>
  <c r="O322" i="2" s="1"/>
  <c r="M322" i="2"/>
  <c r="K322" i="2"/>
  <c r="I322" i="2"/>
  <c r="G322" i="2"/>
  <c r="U321" i="2"/>
  <c r="T321" i="2"/>
  <c r="N321" i="2"/>
  <c r="O321" i="2" s="1"/>
  <c r="M321" i="2"/>
  <c r="K321" i="2"/>
  <c r="I321" i="2"/>
  <c r="G321" i="2"/>
  <c r="U320" i="2"/>
  <c r="T320" i="2"/>
  <c r="N320" i="2"/>
  <c r="O320" i="2" s="1"/>
  <c r="M320" i="2"/>
  <c r="K320" i="2"/>
  <c r="I320" i="2"/>
  <c r="G320" i="2"/>
  <c r="U319" i="2"/>
  <c r="T319" i="2"/>
  <c r="N319" i="2"/>
  <c r="O319" i="2" s="1"/>
  <c r="M319" i="2"/>
  <c r="K319" i="2"/>
  <c r="I319" i="2"/>
  <c r="G319" i="2"/>
  <c r="U318" i="2"/>
  <c r="T318" i="2"/>
  <c r="N318" i="2"/>
  <c r="O318" i="2" s="1"/>
  <c r="M318" i="2"/>
  <c r="K318" i="2"/>
  <c r="I318" i="2"/>
  <c r="G318" i="2"/>
  <c r="T317" i="2"/>
  <c r="S317" i="2"/>
  <c r="R317" i="2"/>
  <c r="Q317" i="2"/>
  <c r="P317" i="2"/>
  <c r="L317" i="2"/>
  <c r="J317" i="2"/>
  <c r="H317" i="2"/>
  <c r="U317" i="2" s="1"/>
  <c r="F317" i="2"/>
  <c r="E317" i="2"/>
  <c r="D317" i="2"/>
  <c r="U316" i="2"/>
  <c r="T316" i="2"/>
  <c r="N316" i="2"/>
  <c r="O316" i="2" s="1"/>
  <c r="M316" i="2"/>
  <c r="K316" i="2"/>
  <c r="I316" i="2"/>
  <c r="G316" i="2"/>
  <c r="U315" i="2"/>
  <c r="T315" i="2"/>
  <c r="N315" i="2"/>
  <c r="O315" i="2" s="1"/>
  <c r="M315" i="2"/>
  <c r="K315" i="2"/>
  <c r="I315" i="2"/>
  <c r="G315" i="2"/>
  <c r="U314" i="2"/>
  <c r="T314" i="2"/>
  <c r="N314" i="2"/>
  <c r="O314" i="2" s="1"/>
  <c r="M314" i="2"/>
  <c r="K314" i="2"/>
  <c r="I314" i="2"/>
  <c r="G314" i="2"/>
  <c r="U313" i="2"/>
  <c r="T313" i="2"/>
  <c r="N313" i="2"/>
  <c r="O313" i="2" s="1"/>
  <c r="M313" i="2"/>
  <c r="K313" i="2"/>
  <c r="I313" i="2"/>
  <c r="G313" i="2"/>
  <c r="U312" i="2"/>
  <c r="T312" i="2"/>
  <c r="N312" i="2"/>
  <c r="O312" i="2" s="1"/>
  <c r="M312" i="2"/>
  <c r="K312" i="2"/>
  <c r="I312" i="2"/>
  <c r="G312" i="2"/>
  <c r="U311" i="2"/>
  <c r="T311" i="2"/>
  <c r="N311" i="2"/>
  <c r="O311" i="2" s="1"/>
  <c r="M311" i="2"/>
  <c r="K311" i="2"/>
  <c r="I311" i="2"/>
  <c r="G311" i="2"/>
  <c r="S310" i="2"/>
  <c r="T310" i="2" s="1"/>
  <c r="R310" i="2"/>
  <c r="Q310" i="2"/>
  <c r="P310" i="2"/>
  <c r="L310" i="2"/>
  <c r="J310" i="2"/>
  <c r="I310" i="2"/>
  <c r="H310" i="2"/>
  <c r="F310" i="2"/>
  <c r="N310" i="2" s="1"/>
  <c r="E310" i="2"/>
  <c r="D310" i="2"/>
  <c r="U309" i="2"/>
  <c r="T309" i="2"/>
  <c r="N309" i="2"/>
  <c r="O309" i="2" s="1"/>
  <c r="M309" i="2"/>
  <c r="K309" i="2"/>
  <c r="I309" i="2"/>
  <c r="G309" i="2"/>
  <c r="U308" i="2"/>
  <c r="T308" i="2"/>
  <c r="N308" i="2"/>
  <c r="O308" i="2" s="1"/>
  <c r="M308" i="2"/>
  <c r="K308" i="2"/>
  <c r="I308" i="2"/>
  <c r="G308" i="2"/>
  <c r="U307" i="2"/>
  <c r="T307" i="2"/>
  <c r="N307" i="2"/>
  <c r="O307" i="2" s="1"/>
  <c r="M307" i="2"/>
  <c r="K307" i="2"/>
  <c r="I307" i="2"/>
  <c r="G307" i="2"/>
  <c r="U306" i="2"/>
  <c r="T306" i="2"/>
  <c r="N306" i="2"/>
  <c r="O306" i="2" s="1"/>
  <c r="M306" i="2"/>
  <c r="K306" i="2"/>
  <c r="I306" i="2"/>
  <c r="G306" i="2"/>
  <c r="U305" i="2"/>
  <c r="T305" i="2"/>
  <c r="N305" i="2"/>
  <c r="O305" i="2" s="1"/>
  <c r="M305" i="2"/>
  <c r="K305" i="2"/>
  <c r="I305" i="2"/>
  <c r="G305" i="2"/>
  <c r="U304" i="2"/>
  <c r="T304" i="2"/>
  <c r="N304" i="2"/>
  <c r="O304" i="2" s="1"/>
  <c r="M304" i="2"/>
  <c r="K304" i="2"/>
  <c r="I304" i="2"/>
  <c r="G304" i="2"/>
  <c r="S303" i="2"/>
  <c r="R303" i="2"/>
  <c r="Q303" i="2"/>
  <c r="T303" i="2" s="1"/>
  <c r="P303" i="2"/>
  <c r="U303" i="2" s="1"/>
  <c r="L303" i="2"/>
  <c r="K303" i="2"/>
  <c r="J303" i="2"/>
  <c r="H303" i="2"/>
  <c r="F303" i="2"/>
  <c r="E303" i="2"/>
  <c r="D303" i="2"/>
  <c r="U302" i="2"/>
  <c r="T302" i="2"/>
  <c r="N302" i="2"/>
  <c r="O302" i="2" s="1"/>
  <c r="M302" i="2"/>
  <c r="K302" i="2"/>
  <c r="I302" i="2"/>
  <c r="G302" i="2"/>
  <c r="S299" i="2"/>
  <c r="T299" i="2" s="1"/>
  <c r="R299" i="2"/>
  <c r="Q299" i="2"/>
  <c r="P299" i="2"/>
  <c r="L299" i="2"/>
  <c r="J299" i="2"/>
  <c r="H299" i="2"/>
  <c r="U299" i="2" s="1"/>
  <c r="F299" i="2"/>
  <c r="E299" i="2"/>
  <c r="M299" i="2" s="1"/>
  <c r="D299" i="2"/>
  <c r="S298" i="2"/>
  <c r="R298" i="2"/>
  <c r="Q298" i="2"/>
  <c r="T298" i="2" s="1"/>
  <c r="P298" i="2"/>
  <c r="U298" i="2" s="1"/>
  <c r="L298" i="2"/>
  <c r="M298" i="2" s="1"/>
  <c r="J298" i="2"/>
  <c r="H298" i="2"/>
  <c r="F298" i="2"/>
  <c r="N298" i="2" s="1"/>
  <c r="E298" i="2"/>
  <c r="D298" i="2"/>
  <c r="U297" i="2"/>
  <c r="T297" i="2"/>
  <c r="N297" i="2"/>
  <c r="O297" i="2" s="1"/>
  <c r="M297" i="2"/>
  <c r="K297" i="2"/>
  <c r="I297" i="2"/>
  <c r="G297" i="2"/>
  <c r="U296" i="2"/>
  <c r="T296" i="2"/>
  <c r="N296" i="2"/>
  <c r="O296" i="2" s="1"/>
  <c r="M296" i="2"/>
  <c r="K296" i="2"/>
  <c r="I296" i="2"/>
  <c r="G296" i="2"/>
  <c r="U295" i="2"/>
  <c r="T295" i="2"/>
  <c r="N295" i="2"/>
  <c r="O295" i="2" s="1"/>
  <c r="M295" i="2"/>
  <c r="K295" i="2"/>
  <c r="I295" i="2"/>
  <c r="G295" i="2"/>
  <c r="U294" i="2"/>
  <c r="T294" i="2"/>
  <c r="N294" i="2"/>
  <c r="O294" i="2" s="1"/>
  <c r="M294" i="2"/>
  <c r="K294" i="2"/>
  <c r="I294" i="2"/>
  <c r="G294" i="2"/>
  <c r="U293" i="2"/>
  <c r="T293" i="2"/>
  <c r="N293" i="2"/>
  <c r="O293" i="2" s="1"/>
  <c r="M293" i="2"/>
  <c r="K293" i="2"/>
  <c r="I293" i="2"/>
  <c r="G293" i="2"/>
  <c r="T292" i="2"/>
  <c r="S292" i="2"/>
  <c r="R292" i="2"/>
  <c r="Q292" i="2"/>
  <c r="P292" i="2"/>
  <c r="N292" i="2"/>
  <c r="L292" i="2"/>
  <c r="J292" i="2"/>
  <c r="H292" i="2"/>
  <c r="F292" i="2"/>
  <c r="E292" i="2"/>
  <c r="D292" i="2"/>
  <c r="U291" i="2"/>
  <c r="T291" i="2"/>
  <c r="O291" i="2"/>
  <c r="N291" i="2"/>
  <c r="M291" i="2"/>
  <c r="K291" i="2"/>
  <c r="I291" i="2"/>
  <c r="G291" i="2"/>
  <c r="U290" i="2"/>
  <c r="T290" i="2"/>
  <c r="O290" i="2"/>
  <c r="N290" i="2"/>
  <c r="M290" i="2"/>
  <c r="K290" i="2"/>
  <c r="I290" i="2"/>
  <c r="G290" i="2"/>
  <c r="U289" i="2"/>
  <c r="T289" i="2"/>
  <c r="O289" i="2"/>
  <c r="N289" i="2"/>
  <c r="M289" i="2"/>
  <c r="K289" i="2"/>
  <c r="I289" i="2"/>
  <c r="G289" i="2"/>
  <c r="U288" i="2"/>
  <c r="T288" i="2"/>
  <c r="O288" i="2"/>
  <c r="N288" i="2"/>
  <c r="M288" i="2"/>
  <c r="K288" i="2"/>
  <c r="I288" i="2"/>
  <c r="G288" i="2"/>
  <c r="U287" i="2"/>
  <c r="T287" i="2"/>
  <c r="O287" i="2"/>
  <c r="N287" i="2"/>
  <c r="M287" i="2"/>
  <c r="K287" i="2"/>
  <c r="I287" i="2"/>
  <c r="G287" i="2"/>
  <c r="U286" i="2"/>
  <c r="T286" i="2"/>
  <c r="O286" i="2"/>
  <c r="N286" i="2"/>
  <c r="M286" i="2"/>
  <c r="K286" i="2"/>
  <c r="I286" i="2"/>
  <c r="G286" i="2"/>
  <c r="S285" i="2"/>
  <c r="R285" i="2"/>
  <c r="Q285" i="2"/>
  <c r="P285" i="2"/>
  <c r="U285" i="2" s="1"/>
  <c r="L285" i="2"/>
  <c r="J285" i="2"/>
  <c r="H285" i="2"/>
  <c r="F285" i="2"/>
  <c r="E285" i="2"/>
  <c r="M285" i="2" s="1"/>
  <c r="D285" i="2"/>
  <c r="U284" i="2"/>
  <c r="T284" i="2"/>
  <c r="N284" i="2"/>
  <c r="O284" i="2" s="1"/>
  <c r="M284" i="2"/>
  <c r="K284" i="2"/>
  <c r="I284" i="2"/>
  <c r="G284" i="2"/>
  <c r="U283" i="2"/>
  <c r="T283" i="2"/>
  <c r="N283" i="2"/>
  <c r="O283" i="2" s="1"/>
  <c r="M283" i="2"/>
  <c r="K283" i="2"/>
  <c r="I283" i="2"/>
  <c r="G283" i="2"/>
  <c r="U282" i="2"/>
  <c r="T282" i="2"/>
  <c r="N282" i="2"/>
  <c r="O282" i="2" s="1"/>
  <c r="M282" i="2"/>
  <c r="K282" i="2"/>
  <c r="I282" i="2"/>
  <c r="G282" i="2"/>
  <c r="U281" i="2"/>
  <c r="T281" i="2"/>
  <c r="N281" i="2"/>
  <c r="O281" i="2" s="1"/>
  <c r="M281" i="2"/>
  <c r="K281" i="2"/>
  <c r="I281" i="2"/>
  <c r="G281" i="2"/>
  <c r="U280" i="2"/>
  <c r="T280" i="2"/>
  <c r="N280" i="2"/>
  <c r="O280" i="2" s="1"/>
  <c r="M280" i="2"/>
  <c r="K280" i="2"/>
  <c r="I280" i="2"/>
  <c r="G280" i="2"/>
  <c r="U279" i="2"/>
  <c r="T279" i="2"/>
  <c r="N279" i="2"/>
  <c r="O279" i="2" s="1"/>
  <c r="M279" i="2"/>
  <c r="K279" i="2"/>
  <c r="I279" i="2"/>
  <c r="G279" i="2"/>
  <c r="U278" i="2"/>
  <c r="T278" i="2"/>
  <c r="N278" i="2"/>
  <c r="O278" i="2" s="1"/>
  <c r="M278" i="2"/>
  <c r="K278" i="2"/>
  <c r="I278" i="2"/>
  <c r="G278" i="2"/>
  <c r="U277" i="2"/>
  <c r="T277" i="2"/>
  <c r="N277" i="2"/>
  <c r="O277" i="2" s="1"/>
  <c r="M277" i="2"/>
  <c r="K277" i="2"/>
  <c r="I277" i="2"/>
  <c r="G277" i="2"/>
  <c r="U276" i="2"/>
  <c r="T276" i="2"/>
  <c r="N276" i="2"/>
  <c r="O276" i="2" s="1"/>
  <c r="M276" i="2"/>
  <c r="K276" i="2"/>
  <c r="I276" i="2"/>
  <c r="G276" i="2"/>
  <c r="S275" i="2"/>
  <c r="T275" i="2" s="1"/>
  <c r="R275" i="2"/>
  <c r="Q275" i="2"/>
  <c r="P275" i="2"/>
  <c r="L275" i="2"/>
  <c r="J275" i="2"/>
  <c r="H275" i="2"/>
  <c r="U275" i="2" s="1"/>
  <c r="F275" i="2"/>
  <c r="E275" i="2"/>
  <c r="D275" i="2"/>
  <c r="U274" i="2"/>
  <c r="T274" i="2"/>
  <c r="N274" i="2"/>
  <c r="O274" i="2" s="1"/>
  <c r="M274" i="2"/>
  <c r="K274" i="2"/>
  <c r="I274" i="2"/>
  <c r="G274" i="2"/>
  <c r="U273" i="2"/>
  <c r="T273" i="2"/>
  <c r="N273" i="2"/>
  <c r="O273" i="2" s="1"/>
  <c r="M273" i="2"/>
  <c r="K273" i="2"/>
  <c r="I273" i="2"/>
  <c r="G273" i="2"/>
  <c r="U272" i="2"/>
  <c r="T272" i="2"/>
  <c r="N272" i="2"/>
  <c r="O272" i="2" s="1"/>
  <c r="M272" i="2"/>
  <c r="K272" i="2"/>
  <c r="I272" i="2"/>
  <c r="G272" i="2"/>
  <c r="U271" i="2"/>
  <c r="T271" i="2"/>
  <c r="N271" i="2"/>
  <c r="O271" i="2" s="1"/>
  <c r="M271" i="2"/>
  <c r="K271" i="2"/>
  <c r="I271" i="2"/>
  <c r="G271" i="2"/>
  <c r="U270" i="2"/>
  <c r="T270" i="2"/>
  <c r="N270" i="2"/>
  <c r="O270" i="2" s="1"/>
  <c r="M270" i="2"/>
  <c r="K270" i="2"/>
  <c r="I270" i="2"/>
  <c r="G270" i="2"/>
  <c r="U269" i="2"/>
  <c r="T269" i="2"/>
  <c r="N269" i="2"/>
  <c r="O269" i="2" s="1"/>
  <c r="M269" i="2"/>
  <c r="K269" i="2"/>
  <c r="I269" i="2"/>
  <c r="G269" i="2"/>
  <c r="U268" i="2"/>
  <c r="T268" i="2"/>
  <c r="N268" i="2"/>
  <c r="O268" i="2" s="1"/>
  <c r="M268" i="2"/>
  <c r="K268" i="2"/>
  <c r="I268" i="2"/>
  <c r="G268" i="2"/>
  <c r="S267" i="2"/>
  <c r="R267" i="2"/>
  <c r="Q267" i="2"/>
  <c r="T267" i="2" s="1"/>
  <c r="P267" i="2"/>
  <c r="U267" i="2" s="1"/>
  <c r="L267" i="2"/>
  <c r="J267" i="2"/>
  <c r="H267" i="2"/>
  <c r="F267" i="2"/>
  <c r="E267" i="2"/>
  <c r="K267" i="2" s="1"/>
  <c r="D267" i="2"/>
  <c r="U266" i="2"/>
  <c r="T266" i="2"/>
  <c r="N266" i="2"/>
  <c r="O266" i="2" s="1"/>
  <c r="M266" i="2"/>
  <c r="K266" i="2"/>
  <c r="I266" i="2"/>
  <c r="G266" i="2"/>
  <c r="U265" i="2"/>
  <c r="T265" i="2"/>
  <c r="N265" i="2"/>
  <c r="O265" i="2" s="1"/>
  <c r="M265" i="2"/>
  <c r="K265" i="2"/>
  <c r="I265" i="2"/>
  <c r="G265" i="2"/>
  <c r="U264" i="2"/>
  <c r="T264" i="2"/>
  <c r="N264" i="2"/>
  <c r="O264" i="2" s="1"/>
  <c r="M264" i="2"/>
  <c r="K264" i="2"/>
  <c r="I264" i="2"/>
  <c r="G264" i="2"/>
  <c r="U263" i="2"/>
  <c r="T263" i="2"/>
  <c r="N263" i="2"/>
  <c r="O263" i="2" s="1"/>
  <c r="M263" i="2"/>
  <c r="K263" i="2"/>
  <c r="I263" i="2"/>
  <c r="G263" i="2"/>
  <c r="S260" i="2"/>
  <c r="R260" i="2"/>
  <c r="Q260" i="2"/>
  <c r="T260" i="2" s="1"/>
  <c r="P260" i="2"/>
  <c r="U260" i="2" s="1"/>
  <c r="L260" i="2"/>
  <c r="J260" i="2"/>
  <c r="H260" i="2"/>
  <c r="F260" i="2"/>
  <c r="N260" i="2" s="1"/>
  <c r="E260" i="2"/>
  <c r="M260" i="2" s="1"/>
  <c r="D260" i="2"/>
  <c r="I260" i="2" s="1"/>
  <c r="S259" i="2"/>
  <c r="R259" i="2"/>
  <c r="Q259" i="2"/>
  <c r="P259" i="2"/>
  <c r="U259" i="2" s="1"/>
  <c r="L259" i="2"/>
  <c r="K259" i="2"/>
  <c r="J259" i="2"/>
  <c r="I259" i="2"/>
  <c r="H259" i="2"/>
  <c r="F259" i="2"/>
  <c r="G259" i="2" s="1"/>
  <c r="E259" i="2"/>
  <c r="D259" i="2"/>
  <c r="U258" i="2"/>
  <c r="T258" i="2"/>
  <c r="N258" i="2"/>
  <c r="O258" i="2" s="1"/>
  <c r="M258" i="2"/>
  <c r="K258" i="2"/>
  <c r="I258" i="2"/>
  <c r="G258" i="2"/>
  <c r="U257" i="2"/>
  <c r="T257" i="2"/>
  <c r="N257" i="2"/>
  <c r="O257" i="2" s="1"/>
  <c r="M257" i="2"/>
  <c r="K257" i="2"/>
  <c r="I257" i="2"/>
  <c r="G257" i="2"/>
  <c r="U256" i="2"/>
  <c r="T256" i="2"/>
  <c r="N256" i="2"/>
  <c r="O256" i="2" s="1"/>
  <c r="M256" i="2"/>
  <c r="K256" i="2"/>
  <c r="I256" i="2"/>
  <c r="G256" i="2"/>
  <c r="U255" i="2"/>
  <c r="T255" i="2"/>
  <c r="N255" i="2"/>
  <c r="O255" i="2" s="1"/>
  <c r="M255" i="2"/>
  <c r="K255" i="2"/>
  <c r="I255" i="2"/>
  <c r="G255" i="2"/>
  <c r="S254" i="2"/>
  <c r="R254" i="2"/>
  <c r="Q254" i="2"/>
  <c r="P254" i="2"/>
  <c r="L254" i="2"/>
  <c r="K254" i="2"/>
  <c r="J254" i="2"/>
  <c r="H254" i="2"/>
  <c r="U254" i="2" s="1"/>
  <c r="F254" i="2"/>
  <c r="E254" i="2"/>
  <c r="D254" i="2"/>
  <c r="U253" i="2"/>
  <c r="T253" i="2"/>
  <c r="N253" i="2"/>
  <c r="O253" i="2" s="1"/>
  <c r="M253" i="2"/>
  <c r="K253" i="2"/>
  <c r="I253" i="2"/>
  <c r="G253" i="2"/>
  <c r="U252" i="2"/>
  <c r="T252" i="2"/>
  <c r="N252" i="2"/>
  <c r="O252" i="2" s="1"/>
  <c r="M252" i="2"/>
  <c r="K252" i="2"/>
  <c r="I252" i="2"/>
  <c r="G252" i="2"/>
  <c r="U251" i="2"/>
  <c r="T251" i="2"/>
  <c r="N251" i="2"/>
  <c r="O251" i="2" s="1"/>
  <c r="M251" i="2"/>
  <c r="K251" i="2"/>
  <c r="I251" i="2"/>
  <c r="G251" i="2"/>
  <c r="U250" i="2"/>
  <c r="T250" i="2"/>
  <c r="N250" i="2"/>
  <c r="O250" i="2" s="1"/>
  <c r="M250" i="2"/>
  <c r="K250" i="2"/>
  <c r="I250" i="2"/>
  <c r="G250" i="2"/>
  <c r="U249" i="2"/>
  <c r="T249" i="2"/>
  <c r="N249" i="2"/>
  <c r="O249" i="2" s="1"/>
  <c r="M249" i="2"/>
  <c r="K249" i="2"/>
  <c r="I249" i="2"/>
  <c r="G249" i="2"/>
  <c r="U248" i="2"/>
  <c r="T248" i="2"/>
  <c r="N248" i="2"/>
  <c r="O248" i="2" s="1"/>
  <c r="M248" i="2"/>
  <c r="K248" i="2"/>
  <c r="I248" i="2"/>
  <c r="G248" i="2"/>
  <c r="S247" i="2"/>
  <c r="T247" i="2" s="1"/>
  <c r="R247" i="2"/>
  <c r="Q247" i="2"/>
  <c r="P247" i="2"/>
  <c r="L247" i="2"/>
  <c r="J247" i="2"/>
  <c r="H247" i="2"/>
  <c r="U247" i="2" s="1"/>
  <c r="F247" i="2"/>
  <c r="E247" i="2"/>
  <c r="D247" i="2"/>
  <c r="U246" i="2"/>
  <c r="T246" i="2"/>
  <c r="N246" i="2"/>
  <c r="O246" i="2" s="1"/>
  <c r="M246" i="2"/>
  <c r="K246" i="2"/>
  <c r="I246" i="2"/>
  <c r="G246" i="2"/>
  <c r="U245" i="2"/>
  <c r="T245" i="2"/>
  <c r="N245" i="2"/>
  <c r="O245" i="2" s="1"/>
  <c r="M245" i="2"/>
  <c r="K245" i="2"/>
  <c r="I245" i="2"/>
  <c r="G245" i="2"/>
  <c r="U244" i="2"/>
  <c r="T244" i="2"/>
  <c r="N244" i="2"/>
  <c r="O244" i="2" s="1"/>
  <c r="M244" i="2"/>
  <c r="K244" i="2"/>
  <c r="I244" i="2"/>
  <c r="G244" i="2"/>
  <c r="U243" i="2"/>
  <c r="T243" i="2"/>
  <c r="N243" i="2"/>
  <c r="O243" i="2" s="1"/>
  <c r="M243" i="2"/>
  <c r="K243" i="2"/>
  <c r="I243" i="2"/>
  <c r="G243" i="2"/>
  <c r="U242" i="2"/>
  <c r="T242" i="2"/>
  <c r="N242" i="2"/>
  <c r="O242" i="2" s="1"/>
  <c r="M242" i="2"/>
  <c r="K242" i="2"/>
  <c r="I242" i="2"/>
  <c r="G242" i="2"/>
  <c r="U241" i="2"/>
  <c r="T241" i="2"/>
  <c r="N241" i="2"/>
  <c r="O241" i="2" s="1"/>
  <c r="M241" i="2"/>
  <c r="K241" i="2"/>
  <c r="I241" i="2"/>
  <c r="G241" i="2"/>
  <c r="S240" i="2"/>
  <c r="R240" i="2"/>
  <c r="Q240" i="2"/>
  <c r="T240" i="2" s="1"/>
  <c r="P240" i="2"/>
  <c r="L240" i="2"/>
  <c r="J240" i="2"/>
  <c r="H240" i="2"/>
  <c r="G240" i="2"/>
  <c r="F240" i="2"/>
  <c r="N240" i="2" s="1"/>
  <c r="O240" i="2" s="1"/>
  <c r="E240" i="2"/>
  <c r="D240" i="2"/>
  <c r="I240" i="2" s="1"/>
  <c r="U239" i="2"/>
  <c r="T239" i="2"/>
  <c r="N239" i="2"/>
  <c r="O239" i="2" s="1"/>
  <c r="M239" i="2"/>
  <c r="K239" i="2"/>
  <c r="I239" i="2"/>
  <c r="G239" i="2"/>
  <c r="U238" i="2"/>
  <c r="T238" i="2"/>
  <c r="N238" i="2"/>
  <c r="O238" i="2" s="1"/>
  <c r="M238" i="2"/>
  <c r="K238" i="2"/>
  <c r="I238" i="2"/>
  <c r="G238" i="2"/>
  <c r="U237" i="2"/>
  <c r="T237" i="2"/>
  <c r="N237" i="2"/>
  <c r="O237" i="2" s="1"/>
  <c r="M237" i="2"/>
  <c r="K237" i="2"/>
  <c r="I237" i="2"/>
  <c r="G237" i="2"/>
  <c r="U236" i="2"/>
  <c r="T236" i="2"/>
  <c r="N236" i="2"/>
  <c r="O236" i="2" s="1"/>
  <c r="M236" i="2"/>
  <c r="K236" i="2"/>
  <c r="I236" i="2"/>
  <c r="G236" i="2"/>
  <c r="U235" i="2"/>
  <c r="T235" i="2"/>
  <c r="N235" i="2"/>
  <c r="O235" i="2" s="1"/>
  <c r="M235" i="2"/>
  <c r="K235" i="2"/>
  <c r="I235" i="2"/>
  <c r="G235" i="2"/>
  <c r="U234" i="2"/>
  <c r="T234" i="2"/>
  <c r="N234" i="2"/>
  <c r="O234" i="2" s="1"/>
  <c r="M234" i="2"/>
  <c r="K234" i="2"/>
  <c r="I234" i="2"/>
  <c r="G234" i="2"/>
  <c r="S231" i="2"/>
  <c r="R231" i="2"/>
  <c r="Q231" i="2"/>
  <c r="P231" i="2"/>
  <c r="L231" i="2"/>
  <c r="J231" i="2"/>
  <c r="K231" i="2" s="1"/>
  <c r="H231" i="2"/>
  <c r="F231" i="2"/>
  <c r="E231" i="2"/>
  <c r="D231" i="2"/>
  <c r="I231" i="2" s="1"/>
  <c r="S230" i="2"/>
  <c r="T230" i="2" s="1"/>
  <c r="R230" i="2"/>
  <c r="Q230" i="2"/>
  <c r="P230" i="2"/>
  <c r="L230" i="2"/>
  <c r="J230" i="2"/>
  <c r="H230" i="2"/>
  <c r="F230" i="2"/>
  <c r="E230" i="2"/>
  <c r="M230" i="2" s="1"/>
  <c r="D230" i="2"/>
  <c r="U229" i="2"/>
  <c r="T229" i="2"/>
  <c r="N229" i="2"/>
  <c r="O229" i="2" s="1"/>
  <c r="M229" i="2"/>
  <c r="K229" i="2"/>
  <c r="I229" i="2"/>
  <c r="G229" i="2"/>
  <c r="U228" i="2"/>
  <c r="T228" i="2"/>
  <c r="N228" i="2"/>
  <c r="O228" i="2" s="1"/>
  <c r="M228" i="2"/>
  <c r="K228" i="2"/>
  <c r="I228" i="2"/>
  <c r="G228" i="2"/>
  <c r="U227" i="2"/>
  <c r="T227" i="2"/>
  <c r="N227" i="2"/>
  <c r="O227" i="2" s="1"/>
  <c r="M227" i="2"/>
  <c r="K227" i="2"/>
  <c r="I227" i="2"/>
  <c r="G227" i="2"/>
  <c r="U226" i="2"/>
  <c r="T226" i="2"/>
  <c r="N226" i="2"/>
  <c r="O226" i="2" s="1"/>
  <c r="M226" i="2"/>
  <c r="K226" i="2"/>
  <c r="I226" i="2"/>
  <c r="G226" i="2"/>
  <c r="U225" i="2"/>
  <c r="T225" i="2"/>
  <c r="N225" i="2"/>
  <c r="O225" i="2" s="1"/>
  <c r="M225" i="2"/>
  <c r="K225" i="2"/>
  <c r="I225" i="2"/>
  <c r="G225" i="2"/>
  <c r="S224" i="2"/>
  <c r="T224" i="2" s="1"/>
  <c r="R224" i="2"/>
  <c r="Q224" i="2"/>
  <c r="P224" i="2"/>
  <c r="U224" i="2" s="1"/>
  <c r="L224" i="2"/>
  <c r="J224" i="2"/>
  <c r="H224" i="2"/>
  <c r="G224" i="2"/>
  <c r="F224" i="2"/>
  <c r="E224" i="2"/>
  <c r="K224" i="2" s="1"/>
  <c r="D224" i="2"/>
  <c r="U223" i="2"/>
  <c r="T223" i="2"/>
  <c r="N223" i="2"/>
  <c r="O223" i="2" s="1"/>
  <c r="M223" i="2"/>
  <c r="K223" i="2"/>
  <c r="I223" i="2"/>
  <c r="G223" i="2"/>
  <c r="U222" i="2"/>
  <c r="T222" i="2"/>
  <c r="N222" i="2"/>
  <c r="O222" i="2" s="1"/>
  <c r="M222" i="2"/>
  <c r="K222" i="2"/>
  <c r="I222" i="2"/>
  <c r="G222" i="2"/>
  <c r="U221" i="2"/>
  <c r="T221" i="2"/>
  <c r="N221" i="2"/>
  <c r="O221" i="2" s="1"/>
  <c r="M221" i="2"/>
  <c r="K221" i="2"/>
  <c r="I221" i="2"/>
  <c r="G221" i="2"/>
  <c r="U220" i="2"/>
  <c r="T220" i="2"/>
  <c r="N220" i="2"/>
  <c r="O220" i="2" s="1"/>
  <c r="M220" i="2"/>
  <c r="K220" i="2"/>
  <c r="I220" i="2"/>
  <c r="G220" i="2"/>
  <c r="U219" i="2"/>
  <c r="T219" i="2"/>
  <c r="N219" i="2"/>
  <c r="O219" i="2" s="1"/>
  <c r="M219" i="2"/>
  <c r="K219" i="2"/>
  <c r="I219" i="2"/>
  <c r="G219" i="2"/>
  <c r="U218" i="2"/>
  <c r="T218" i="2"/>
  <c r="N218" i="2"/>
  <c r="O218" i="2" s="1"/>
  <c r="M218" i="2"/>
  <c r="K218" i="2"/>
  <c r="I218" i="2"/>
  <c r="G218" i="2"/>
  <c r="U217" i="2"/>
  <c r="T217" i="2"/>
  <c r="N217" i="2"/>
  <c r="O217" i="2" s="1"/>
  <c r="M217" i="2"/>
  <c r="K217" i="2"/>
  <c r="I217" i="2"/>
  <c r="G217" i="2"/>
  <c r="S216" i="2"/>
  <c r="R216" i="2"/>
  <c r="Q216" i="2"/>
  <c r="T216" i="2" s="1"/>
  <c r="P216" i="2"/>
  <c r="U216" i="2" s="1"/>
  <c r="L216" i="2"/>
  <c r="J216" i="2"/>
  <c r="H216" i="2"/>
  <c r="F216" i="2"/>
  <c r="N216" i="2" s="1"/>
  <c r="E216" i="2"/>
  <c r="D216" i="2"/>
  <c r="I216" i="2" s="1"/>
  <c r="U215" i="2"/>
  <c r="T215" i="2"/>
  <c r="O215" i="2"/>
  <c r="N215" i="2"/>
  <c r="M215" i="2"/>
  <c r="K215" i="2"/>
  <c r="I215" i="2"/>
  <c r="G215" i="2"/>
  <c r="U214" i="2"/>
  <c r="T214" i="2"/>
  <c r="O214" i="2"/>
  <c r="N214" i="2"/>
  <c r="M214" i="2"/>
  <c r="K214" i="2"/>
  <c r="I214" i="2"/>
  <c r="G214" i="2"/>
  <c r="U213" i="2"/>
  <c r="T213" i="2"/>
  <c r="O213" i="2"/>
  <c r="N213" i="2"/>
  <c r="M213" i="2"/>
  <c r="K213" i="2"/>
  <c r="I213" i="2"/>
  <c r="G213" i="2"/>
  <c r="U212" i="2"/>
  <c r="T212" i="2"/>
  <c r="O212" i="2"/>
  <c r="N212" i="2"/>
  <c r="M212" i="2"/>
  <c r="K212" i="2"/>
  <c r="I212" i="2"/>
  <c r="G212" i="2"/>
  <c r="U211" i="2"/>
  <c r="T211" i="2"/>
  <c r="O211" i="2"/>
  <c r="N211" i="2"/>
  <c r="M211" i="2"/>
  <c r="K211" i="2"/>
  <c r="I211" i="2"/>
  <c r="G211" i="2"/>
  <c r="U210" i="2"/>
  <c r="T210" i="2"/>
  <c r="O210" i="2"/>
  <c r="N210" i="2"/>
  <c r="M210" i="2"/>
  <c r="K210" i="2"/>
  <c r="I210" i="2"/>
  <c r="G210" i="2"/>
  <c r="U209" i="2"/>
  <c r="T209" i="2"/>
  <c r="O209" i="2"/>
  <c r="N209" i="2"/>
  <c r="M209" i="2"/>
  <c r="K209" i="2"/>
  <c r="I209" i="2"/>
  <c r="G209" i="2"/>
  <c r="U208" i="2"/>
  <c r="T208" i="2"/>
  <c r="O208" i="2"/>
  <c r="N208" i="2"/>
  <c r="M208" i="2"/>
  <c r="K208" i="2"/>
  <c r="I208" i="2"/>
  <c r="G208" i="2"/>
  <c r="S205" i="2"/>
  <c r="R205" i="2"/>
  <c r="Q205" i="2"/>
  <c r="P205" i="2"/>
  <c r="L205" i="2"/>
  <c r="J205" i="2"/>
  <c r="K205" i="2" s="1"/>
  <c r="H205" i="2"/>
  <c r="I205" i="2" s="1"/>
  <c r="F205" i="2"/>
  <c r="E205" i="2"/>
  <c r="M205" i="2" s="1"/>
  <c r="D205" i="2"/>
  <c r="S204" i="2"/>
  <c r="R204" i="2"/>
  <c r="Q204" i="2"/>
  <c r="P204" i="2"/>
  <c r="L204" i="2"/>
  <c r="J204" i="2"/>
  <c r="H204" i="2"/>
  <c r="F204" i="2"/>
  <c r="E204" i="2"/>
  <c r="M204" i="2" s="1"/>
  <c r="D204" i="2"/>
  <c r="U203" i="2"/>
  <c r="T203" i="2"/>
  <c r="N203" i="2"/>
  <c r="O203" i="2" s="1"/>
  <c r="M203" i="2"/>
  <c r="K203" i="2"/>
  <c r="I203" i="2"/>
  <c r="G203" i="2"/>
  <c r="U202" i="2"/>
  <c r="T202" i="2"/>
  <c r="N202" i="2"/>
  <c r="O202" i="2" s="1"/>
  <c r="M202" i="2"/>
  <c r="K202" i="2"/>
  <c r="I202" i="2"/>
  <c r="G202" i="2"/>
  <c r="U201" i="2"/>
  <c r="T201" i="2"/>
  <c r="N201" i="2"/>
  <c r="O201" i="2" s="1"/>
  <c r="M201" i="2"/>
  <c r="K201" i="2"/>
  <c r="I201" i="2"/>
  <c r="G201" i="2"/>
  <c r="U200" i="2"/>
  <c r="T200" i="2"/>
  <c r="N200" i="2"/>
  <c r="O200" i="2" s="1"/>
  <c r="M200" i="2"/>
  <c r="K200" i="2"/>
  <c r="I200" i="2"/>
  <c r="G200" i="2"/>
  <c r="U199" i="2"/>
  <c r="T199" i="2"/>
  <c r="N199" i="2"/>
  <c r="O199" i="2" s="1"/>
  <c r="M199" i="2"/>
  <c r="K199" i="2"/>
  <c r="I199" i="2"/>
  <c r="G199" i="2"/>
  <c r="S198" i="2"/>
  <c r="R198" i="2"/>
  <c r="Q198" i="2"/>
  <c r="T198" i="2" s="1"/>
  <c r="P198" i="2"/>
  <c r="U198" i="2" s="1"/>
  <c r="L198" i="2"/>
  <c r="J198" i="2"/>
  <c r="H198" i="2"/>
  <c r="F198" i="2"/>
  <c r="N198" i="2" s="1"/>
  <c r="E198" i="2"/>
  <c r="K198" i="2" s="1"/>
  <c r="D198" i="2"/>
  <c r="I198" i="2" s="1"/>
  <c r="U197" i="2"/>
  <c r="T197" i="2"/>
  <c r="N197" i="2"/>
  <c r="O197" i="2" s="1"/>
  <c r="M197" i="2"/>
  <c r="K197" i="2"/>
  <c r="I197" i="2"/>
  <c r="G197" i="2"/>
  <c r="U196" i="2"/>
  <c r="T196" i="2"/>
  <c r="N196" i="2"/>
  <c r="O196" i="2" s="1"/>
  <c r="M196" i="2"/>
  <c r="K196" i="2"/>
  <c r="I196" i="2"/>
  <c r="G196" i="2"/>
  <c r="U195" i="2"/>
  <c r="T195" i="2"/>
  <c r="N195" i="2"/>
  <c r="O195" i="2" s="1"/>
  <c r="M195" i="2"/>
  <c r="K195" i="2"/>
  <c r="I195" i="2"/>
  <c r="G195" i="2"/>
  <c r="U194" i="2"/>
  <c r="T194" i="2"/>
  <c r="N194" i="2"/>
  <c r="O194" i="2" s="1"/>
  <c r="M194" i="2"/>
  <c r="K194" i="2"/>
  <c r="I194" i="2"/>
  <c r="G194" i="2"/>
  <c r="U193" i="2"/>
  <c r="T193" i="2"/>
  <c r="N193" i="2"/>
  <c r="O193" i="2" s="1"/>
  <c r="M193" i="2"/>
  <c r="K193" i="2"/>
  <c r="I193" i="2"/>
  <c r="G193" i="2"/>
  <c r="U192" i="2"/>
  <c r="T192" i="2"/>
  <c r="N192" i="2"/>
  <c r="O192" i="2" s="1"/>
  <c r="M192" i="2"/>
  <c r="K192" i="2"/>
  <c r="I192" i="2"/>
  <c r="G192" i="2"/>
  <c r="S191" i="2"/>
  <c r="R191" i="2"/>
  <c r="Q191" i="2"/>
  <c r="T191" i="2" s="1"/>
  <c r="P191" i="2"/>
  <c r="U191" i="2" s="1"/>
  <c r="L191" i="2"/>
  <c r="J191" i="2"/>
  <c r="H191" i="2"/>
  <c r="F191" i="2"/>
  <c r="N191" i="2" s="1"/>
  <c r="E191" i="2"/>
  <c r="D191" i="2"/>
  <c r="U190" i="2"/>
  <c r="T190" i="2"/>
  <c r="N190" i="2"/>
  <c r="O190" i="2" s="1"/>
  <c r="M190" i="2"/>
  <c r="K190" i="2"/>
  <c r="I190" i="2"/>
  <c r="G190" i="2"/>
  <c r="U189" i="2"/>
  <c r="T189" i="2"/>
  <c r="N189" i="2"/>
  <c r="O189" i="2" s="1"/>
  <c r="M189" i="2"/>
  <c r="K189" i="2"/>
  <c r="I189" i="2"/>
  <c r="G189" i="2"/>
  <c r="U188" i="2"/>
  <c r="T188" i="2"/>
  <c r="N188" i="2"/>
  <c r="O188" i="2" s="1"/>
  <c r="M188" i="2"/>
  <c r="K188" i="2"/>
  <c r="I188" i="2"/>
  <c r="G188" i="2"/>
  <c r="U187" i="2"/>
  <c r="T187" i="2"/>
  <c r="N187" i="2"/>
  <c r="O187" i="2" s="1"/>
  <c r="M187" i="2"/>
  <c r="K187" i="2"/>
  <c r="I187" i="2"/>
  <c r="G187" i="2"/>
  <c r="U186" i="2"/>
  <c r="T186" i="2"/>
  <c r="N186" i="2"/>
  <c r="O186" i="2" s="1"/>
  <c r="M186" i="2"/>
  <c r="K186" i="2"/>
  <c r="I186" i="2"/>
  <c r="G186" i="2"/>
  <c r="S185" i="2"/>
  <c r="R185" i="2"/>
  <c r="Q185" i="2"/>
  <c r="P185" i="2"/>
  <c r="U185" i="2" s="1"/>
  <c r="L185" i="2"/>
  <c r="J185" i="2"/>
  <c r="H185" i="2"/>
  <c r="F185" i="2"/>
  <c r="E185" i="2"/>
  <c r="M185" i="2" s="1"/>
  <c r="D185" i="2"/>
  <c r="U184" i="2"/>
  <c r="T184" i="2"/>
  <c r="N184" i="2"/>
  <c r="O184" i="2" s="1"/>
  <c r="M184" i="2"/>
  <c r="K184" i="2"/>
  <c r="I184" i="2"/>
  <c r="G184" i="2"/>
  <c r="U183" i="2"/>
  <c r="T183" i="2"/>
  <c r="N183" i="2"/>
  <c r="O183" i="2" s="1"/>
  <c r="M183" i="2"/>
  <c r="K183" i="2"/>
  <c r="I183" i="2"/>
  <c r="G183" i="2"/>
  <c r="U182" i="2"/>
  <c r="T182" i="2"/>
  <c r="N182" i="2"/>
  <c r="O182" i="2" s="1"/>
  <c r="M182" i="2"/>
  <c r="K182" i="2"/>
  <c r="I182" i="2"/>
  <c r="G182" i="2"/>
  <c r="U181" i="2"/>
  <c r="T181" i="2"/>
  <c r="N181" i="2"/>
  <c r="O181" i="2" s="1"/>
  <c r="M181" i="2"/>
  <c r="K181" i="2"/>
  <c r="I181" i="2"/>
  <c r="G181" i="2"/>
  <c r="U180" i="2"/>
  <c r="T180" i="2"/>
  <c r="N180" i="2"/>
  <c r="O180" i="2" s="1"/>
  <c r="M180" i="2"/>
  <c r="K180" i="2"/>
  <c r="I180" i="2"/>
  <c r="G180" i="2"/>
  <c r="S179" i="2"/>
  <c r="T179" i="2" s="1"/>
  <c r="R179" i="2"/>
  <c r="Q179" i="2"/>
  <c r="P179" i="2"/>
  <c r="L179" i="2"/>
  <c r="J179" i="2"/>
  <c r="H179" i="2"/>
  <c r="U179" i="2" s="1"/>
  <c r="F179" i="2"/>
  <c r="E179" i="2"/>
  <c r="M179" i="2" s="1"/>
  <c r="D179" i="2"/>
  <c r="U178" i="2"/>
  <c r="T178" i="2"/>
  <c r="N178" i="2"/>
  <c r="O178" i="2" s="1"/>
  <c r="M178" i="2"/>
  <c r="K178" i="2"/>
  <c r="I178" i="2"/>
  <c r="G178" i="2"/>
  <c r="U177" i="2"/>
  <c r="T177" i="2"/>
  <c r="N177" i="2"/>
  <c r="O177" i="2" s="1"/>
  <c r="M177" i="2"/>
  <c r="K177" i="2"/>
  <c r="I177" i="2"/>
  <c r="G177" i="2"/>
  <c r="U176" i="2"/>
  <c r="T176" i="2"/>
  <c r="N176" i="2"/>
  <c r="O176" i="2" s="1"/>
  <c r="M176" i="2"/>
  <c r="K176" i="2"/>
  <c r="I176" i="2"/>
  <c r="G176" i="2"/>
  <c r="U175" i="2"/>
  <c r="T175" i="2"/>
  <c r="N175" i="2"/>
  <c r="O175" i="2" s="1"/>
  <c r="M175" i="2"/>
  <c r="K175" i="2"/>
  <c r="I175" i="2"/>
  <c r="G175" i="2"/>
  <c r="U174" i="2"/>
  <c r="T174" i="2"/>
  <c r="N174" i="2"/>
  <c r="O174" i="2" s="1"/>
  <c r="M174" i="2"/>
  <c r="K174" i="2"/>
  <c r="I174" i="2"/>
  <c r="G174" i="2"/>
  <c r="U173" i="2"/>
  <c r="T173" i="2"/>
  <c r="N173" i="2"/>
  <c r="O173" i="2" s="1"/>
  <c r="M173" i="2"/>
  <c r="K173" i="2"/>
  <c r="I173" i="2"/>
  <c r="G173" i="2"/>
  <c r="S170" i="2"/>
  <c r="T170" i="2" s="1"/>
  <c r="R170" i="2"/>
  <c r="Q170" i="2"/>
  <c r="P170" i="2"/>
  <c r="M170" i="2"/>
  <c r="L170" i="2"/>
  <c r="J170" i="2"/>
  <c r="K170" i="2" s="1"/>
  <c r="H170" i="2"/>
  <c r="U170" i="2" s="1"/>
  <c r="F170" i="2"/>
  <c r="N170" i="2" s="1"/>
  <c r="E170" i="2"/>
  <c r="D170" i="2"/>
  <c r="S169" i="2"/>
  <c r="R169" i="2"/>
  <c r="Q169" i="2"/>
  <c r="T169" i="2" s="1"/>
  <c r="P169" i="2"/>
  <c r="U169" i="2" s="1"/>
  <c r="L169" i="2"/>
  <c r="J169" i="2"/>
  <c r="H169" i="2"/>
  <c r="F169" i="2"/>
  <c r="G169" i="2" s="1"/>
  <c r="E169" i="2"/>
  <c r="D169" i="2"/>
  <c r="I169" i="2" s="1"/>
  <c r="U168" i="2"/>
  <c r="T168" i="2"/>
  <c r="O168" i="2"/>
  <c r="N168" i="2"/>
  <c r="M168" i="2"/>
  <c r="K168" i="2"/>
  <c r="I168" i="2"/>
  <c r="G168" i="2"/>
  <c r="U167" i="2"/>
  <c r="T167" i="2"/>
  <c r="O167" i="2"/>
  <c r="N167" i="2"/>
  <c r="M167" i="2"/>
  <c r="K167" i="2"/>
  <c r="I167" i="2"/>
  <c r="G167" i="2"/>
  <c r="U166" i="2"/>
  <c r="T166" i="2"/>
  <c r="O166" i="2"/>
  <c r="N166" i="2"/>
  <c r="M166" i="2"/>
  <c r="K166" i="2"/>
  <c r="I166" i="2"/>
  <c r="G166" i="2"/>
  <c r="U165" i="2"/>
  <c r="T165" i="2"/>
  <c r="O165" i="2"/>
  <c r="N165" i="2"/>
  <c r="M165" i="2"/>
  <c r="K165" i="2"/>
  <c r="I165" i="2"/>
  <c r="G165" i="2"/>
  <c r="U164" i="2"/>
  <c r="T164" i="2"/>
  <c r="O164" i="2"/>
  <c r="N164" i="2"/>
  <c r="M164" i="2"/>
  <c r="K164" i="2"/>
  <c r="I164" i="2"/>
  <c r="G164" i="2"/>
  <c r="S163" i="2"/>
  <c r="T163" i="2" s="1"/>
  <c r="R163" i="2"/>
  <c r="Q163" i="2"/>
  <c r="P163" i="2"/>
  <c r="U163" i="2" s="1"/>
  <c r="N163" i="2"/>
  <c r="O163" i="2" s="1"/>
  <c r="L163" i="2"/>
  <c r="J163" i="2"/>
  <c r="H163" i="2"/>
  <c r="F163" i="2"/>
  <c r="E163" i="2"/>
  <c r="M163" i="2" s="1"/>
  <c r="D163" i="2"/>
  <c r="I163" i="2" s="1"/>
  <c r="U162" i="2"/>
  <c r="T162" i="2"/>
  <c r="O162" i="2"/>
  <c r="N162" i="2"/>
  <c r="M162" i="2"/>
  <c r="K162" i="2"/>
  <c r="I162" i="2"/>
  <c r="G162" i="2"/>
  <c r="U161" i="2"/>
  <c r="T161" i="2"/>
  <c r="O161" i="2"/>
  <c r="N161" i="2"/>
  <c r="M161" i="2"/>
  <c r="K161" i="2"/>
  <c r="I161" i="2"/>
  <c r="G161" i="2"/>
  <c r="U160" i="2"/>
  <c r="T160" i="2"/>
  <c r="O160" i="2"/>
  <c r="N160" i="2"/>
  <c r="M160" i="2"/>
  <c r="K160" i="2"/>
  <c r="I160" i="2"/>
  <c r="G160" i="2"/>
  <c r="U159" i="2"/>
  <c r="T159" i="2"/>
  <c r="O159" i="2"/>
  <c r="N159" i="2"/>
  <c r="M159" i="2"/>
  <c r="K159" i="2"/>
  <c r="I159" i="2"/>
  <c r="G159" i="2"/>
  <c r="U158" i="2"/>
  <c r="T158" i="2"/>
  <c r="O158" i="2"/>
  <c r="N158" i="2"/>
  <c r="M158" i="2"/>
  <c r="K158" i="2"/>
  <c r="I158" i="2"/>
  <c r="G158" i="2"/>
  <c r="S157" i="2"/>
  <c r="R157" i="2"/>
  <c r="Q157" i="2"/>
  <c r="P157" i="2"/>
  <c r="L157" i="2"/>
  <c r="J157" i="2"/>
  <c r="H157" i="2"/>
  <c r="I157" i="2" s="1"/>
  <c r="F157" i="2"/>
  <c r="E157" i="2"/>
  <c r="D157" i="2"/>
  <c r="U156" i="2"/>
  <c r="T156" i="2"/>
  <c r="N156" i="2"/>
  <c r="O156" i="2" s="1"/>
  <c r="M156" i="2"/>
  <c r="K156" i="2"/>
  <c r="I156" i="2"/>
  <c r="G156" i="2"/>
  <c r="U155" i="2"/>
  <c r="T155" i="2"/>
  <c r="N155" i="2"/>
  <c r="O155" i="2" s="1"/>
  <c r="M155" i="2"/>
  <c r="K155" i="2"/>
  <c r="I155" i="2"/>
  <c r="G155" i="2"/>
  <c r="U154" i="2"/>
  <c r="T154" i="2"/>
  <c r="N154" i="2"/>
  <c r="O154" i="2" s="1"/>
  <c r="M154" i="2"/>
  <c r="K154" i="2"/>
  <c r="I154" i="2"/>
  <c r="G154" i="2"/>
  <c r="U153" i="2"/>
  <c r="T153" i="2"/>
  <c r="N153" i="2"/>
  <c r="O153" i="2" s="1"/>
  <c r="M153" i="2"/>
  <c r="K153" i="2"/>
  <c r="I153" i="2"/>
  <c r="G153" i="2"/>
  <c r="U152" i="2"/>
  <c r="T152" i="2"/>
  <c r="N152" i="2"/>
  <c r="O152" i="2" s="1"/>
  <c r="M152" i="2"/>
  <c r="K152" i="2"/>
  <c r="I152" i="2"/>
  <c r="G152" i="2"/>
  <c r="U151" i="2"/>
  <c r="T151" i="2"/>
  <c r="N151" i="2"/>
  <c r="O151" i="2" s="1"/>
  <c r="M151" i="2"/>
  <c r="K151" i="2"/>
  <c r="I151" i="2"/>
  <c r="G151" i="2"/>
  <c r="S150" i="2"/>
  <c r="T150" i="2" s="1"/>
  <c r="R150" i="2"/>
  <c r="Q150" i="2"/>
  <c r="P150" i="2"/>
  <c r="M150" i="2"/>
  <c r="L150" i="2"/>
  <c r="K150" i="2"/>
  <c r="J150" i="2"/>
  <c r="H150" i="2"/>
  <c r="F150" i="2"/>
  <c r="E150" i="2"/>
  <c r="D150" i="2"/>
  <c r="U149" i="2"/>
  <c r="T149" i="2"/>
  <c r="N149" i="2"/>
  <c r="O149" i="2" s="1"/>
  <c r="M149" i="2"/>
  <c r="K149" i="2"/>
  <c r="I149" i="2"/>
  <c r="G149" i="2"/>
  <c r="U148" i="2"/>
  <c r="T148" i="2"/>
  <c r="N148" i="2"/>
  <c r="O148" i="2" s="1"/>
  <c r="M148" i="2"/>
  <c r="K148" i="2"/>
  <c r="I148" i="2"/>
  <c r="G148" i="2"/>
  <c r="U147" i="2"/>
  <c r="T147" i="2"/>
  <c r="N147" i="2"/>
  <c r="O147" i="2" s="1"/>
  <c r="M147" i="2"/>
  <c r="K147" i="2"/>
  <c r="I147" i="2"/>
  <c r="G147" i="2"/>
  <c r="U146" i="2"/>
  <c r="T146" i="2"/>
  <c r="N146" i="2"/>
  <c r="O146" i="2" s="1"/>
  <c r="M146" i="2"/>
  <c r="K146" i="2"/>
  <c r="I146" i="2"/>
  <c r="G146" i="2"/>
  <c r="U145" i="2"/>
  <c r="T145" i="2"/>
  <c r="N145" i="2"/>
  <c r="O145" i="2" s="1"/>
  <c r="M145" i="2"/>
  <c r="K145" i="2"/>
  <c r="I145" i="2"/>
  <c r="G145" i="2"/>
  <c r="S144" i="2"/>
  <c r="T144" i="2" s="1"/>
  <c r="R144" i="2"/>
  <c r="Q144" i="2"/>
  <c r="P144" i="2"/>
  <c r="N144" i="2"/>
  <c r="L144" i="2"/>
  <c r="J144" i="2"/>
  <c r="K144" i="2" s="1"/>
  <c r="H144" i="2"/>
  <c r="F144" i="2"/>
  <c r="E144" i="2"/>
  <c r="D144" i="2"/>
  <c r="U143" i="2"/>
  <c r="T143" i="2"/>
  <c r="N143" i="2"/>
  <c r="O143" i="2" s="1"/>
  <c r="M143" i="2"/>
  <c r="K143" i="2"/>
  <c r="I143" i="2"/>
  <c r="G143" i="2"/>
  <c r="U142" i="2"/>
  <c r="T142" i="2"/>
  <c r="N142" i="2"/>
  <c r="O142" i="2" s="1"/>
  <c r="M142" i="2"/>
  <c r="K142" i="2"/>
  <c r="I142" i="2"/>
  <c r="G142" i="2"/>
  <c r="U141" i="2"/>
  <c r="T141" i="2"/>
  <c r="N141" i="2"/>
  <c r="O141" i="2" s="1"/>
  <c r="M141" i="2"/>
  <c r="K141" i="2"/>
  <c r="I141" i="2"/>
  <c r="G141" i="2"/>
  <c r="U140" i="2"/>
  <c r="T140" i="2"/>
  <c r="N140" i="2"/>
  <c r="O140" i="2" s="1"/>
  <c r="M140" i="2"/>
  <c r="K140" i="2"/>
  <c r="I140" i="2"/>
  <c r="G140" i="2"/>
  <c r="U139" i="2"/>
  <c r="T139" i="2"/>
  <c r="N139" i="2"/>
  <c r="O139" i="2" s="1"/>
  <c r="M139" i="2"/>
  <c r="K139" i="2"/>
  <c r="I139" i="2"/>
  <c r="G139" i="2"/>
  <c r="U138" i="2"/>
  <c r="T138" i="2"/>
  <c r="N138" i="2"/>
  <c r="O138" i="2" s="1"/>
  <c r="M138" i="2"/>
  <c r="K138" i="2"/>
  <c r="I138" i="2"/>
  <c r="G138" i="2"/>
  <c r="S137" i="2"/>
  <c r="T137" i="2" s="1"/>
  <c r="R137" i="2"/>
  <c r="Q137" i="2"/>
  <c r="P137" i="2"/>
  <c r="L137" i="2"/>
  <c r="J137" i="2"/>
  <c r="H137" i="2"/>
  <c r="N137" i="2" s="1"/>
  <c r="F137" i="2"/>
  <c r="E137" i="2"/>
  <c r="M137" i="2" s="1"/>
  <c r="D137" i="2"/>
  <c r="U136" i="2"/>
  <c r="T136" i="2"/>
  <c r="N136" i="2"/>
  <c r="O136" i="2" s="1"/>
  <c r="M136" i="2"/>
  <c r="K136" i="2"/>
  <c r="I136" i="2"/>
  <c r="G136" i="2"/>
  <c r="U135" i="2"/>
  <c r="T135" i="2"/>
  <c r="N135" i="2"/>
  <c r="O135" i="2" s="1"/>
  <c r="M135" i="2"/>
  <c r="K135" i="2"/>
  <c r="I135" i="2"/>
  <c r="G135" i="2"/>
  <c r="U134" i="2"/>
  <c r="T134" i="2"/>
  <c r="N134" i="2"/>
  <c r="O134" i="2" s="1"/>
  <c r="M134" i="2"/>
  <c r="K134" i="2"/>
  <c r="I134" i="2"/>
  <c r="G134" i="2"/>
  <c r="U133" i="2"/>
  <c r="T133" i="2"/>
  <c r="N133" i="2"/>
  <c r="O133" i="2" s="1"/>
  <c r="M133" i="2"/>
  <c r="K133" i="2"/>
  <c r="I133" i="2"/>
  <c r="G133" i="2"/>
  <c r="T132" i="2"/>
  <c r="S132" i="2"/>
  <c r="R132" i="2"/>
  <c r="Q132" i="2"/>
  <c r="P132" i="2"/>
  <c r="L132" i="2"/>
  <c r="J132" i="2"/>
  <c r="H132" i="2"/>
  <c r="F132" i="2"/>
  <c r="E132" i="2"/>
  <c r="D132" i="2"/>
  <c r="U131" i="2"/>
  <c r="T131" i="2"/>
  <c r="N131" i="2"/>
  <c r="O131" i="2" s="1"/>
  <c r="M131" i="2"/>
  <c r="K131" i="2"/>
  <c r="I131" i="2"/>
  <c r="G131" i="2"/>
  <c r="U130" i="2"/>
  <c r="T130" i="2"/>
  <c r="N130" i="2"/>
  <c r="O130" i="2" s="1"/>
  <c r="M130" i="2"/>
  <c r="K130" i="2"/>
  <c r="I130" i="2"/>
  <c r="G130" i="2"/>
  <c r="U129" i="2"/>
  <c r="T129" i="2"/>
  <c r="N129" i="2"/>
  <c r="O129" i="2" s="1"/>
  <c r="M129" i="2"/>
  <c r="K129" i="2"/>
  <c r="I129" i="2"/>
  <c r="G129" i="2"/>
  <c r="U128" i="2"/>
  <c r="T128" i="2"/>
  <c r="N128" i="2"/>
  <c r="O128" i="2" s="1"/>
  <c r="M128" i="2"/>
  <c r="K128" i="2"/>
  <c r="I128" i="2"/>
  <c r="G128" i="2"/>
  <c r="U127" i="2"/>
  <c r="T127" i="2"/>
  <c r="N127" i="2"/>
  <c r="O127" i="2" s="1"/>
  <c r="M127" i="2"/>
  <c r="K127" i="2"/>
  <c r="I127" i="2"/>
  <c r="G127" i="2"/>
  <c r="S126" i="2"/>
  <c r="R126" i="2"/>
  <c r="Q126" i="2"/>
  <c r="T126" i="2" s="1"/>
  <c r="P126" i="2"/>
  <c r="L126" i="2"/>
  <c r="J126" i="2"/>
  <c r="H126" i="2"/>
  <c r="F126" i="2"/>
  <c r="E126" i="2"/>
  <c r="D126" i="2"/>
  <c r="U125" i="2"/>
  <c r="T125" i="2"/>
  <c r="N125" i="2"/>
  <c r="O125" i="2" s="1"/>
  <c r="M125" i="2"/>
  <c r="K125" i="2"/>
  <c r="I125" i="2"/>
  <c r="G125" i="2"/>
  <c r="U124" i="2"/>
  <c r="T124" i="2"/>
  <c r="N124" i="2"/>
  <c r="O124" i="2" s="1"/>
  <c r="M124" i="2"/>
  <c r="K124" i="2"/>
  <c r="I124" i="2"/>
  <c r="G124" i="2"/>
  <c r="U123" i="2"/>
  <c r="T123" i="2"/>
  <c r="N123" i="2"/>
  <c r="O123" i="2" s="1"/>
  <c r="M123" i="2"/>
  <c r="K123" i="2"/>
  <c r="I123" i="2"/>
  <c r="G123" i="2"/>
  <c r="U122" i="2"/>
  <c r="T122" i="2"/>
  <c r="N122" i="2"/>
  <c r="O122" i="2" s="1"/>
  <c r="M122" i="2"/>
  <c r="K122" i="2"/>
  <c r="I122" i="2"/>
  <c r="G122" i="2"/>
  <c r="S121" i="2"/>
  <c r="R121" i="2"/>
  <c r="Q121" i="2"/>
  <c r="T121" i="2" s="1"/>
  <c r="P121" i="2"/>
  <c r="L121" i="2"/>
  <c r="J121" i="2"/>
  <c r="H121" i="2"/>
  <c r="F121" i="2"/>
  <c r="E121" i="2"/>
  <c r="D121" i="2"/>
  <c r="U120" i="2"/>
  <c r="T120" i="2"/>
  <c r="N120" i="2"/>
  <c r="O120" i="2" s="1"/>
  <c r="M120" i="2"/>
  <c r="K120" i="2"/>
  <c r="I120" i="2"/>
  <c r="G120" i="2"/>
  <c r="U119" i="2"/>
  <c r="T119" i="2"/>
  <c r="N119" i="2"/>
  <c r="O119" i="2" s="1"/>
  <c r="M119" i="2"/>
  <c r="K119" i="2"/>
  <c r="I119" i="2"/>
  <c r="G119" i="2"/>
  <c r="U118" i="2"/>
  <c r="T118" i="2"/>
  <c r="N118" i="2"/>
  <c r="O118" i="2" s="1"/>
  <c r="M118" i="2"/>
  <c r="K118" i="2"/>
  <c r="I118" i="2"/>
  <c r="G118" i="2"/>
  <c r="U117" i="2"/>
  <c r="T117" i="2"/>
  <c r="N117" i="2"/>
  <c r="O117" i="2" s="1"/>
  <c r="M117" i="2"/>
  <c r="K117" i="2"/>
  <c r="I117" i="2"/>
  <c r="G117" i="2"/>
  <c r="U116" i="2"/>
  <c r="T116" i="2"/>
  <c r="N116" i="2"/>
  <c r="O116" i="2" s="1"/>
  <c r="M116" i="2"/>
  <c r="K116" i="2"/>
  <c r="I116" i="2"/>
  <c r="G116" i="2"/>
  <c r="U115" i="2"/>
  <c r="T115" i="2"/>
  <c r="N115" i="2"/>
  <c r="O115" i="2" s="1"/>
  <c r="M115" i="2"/>
  <c r="K115" i="2"/>
  <c r="I115" i="2"/>
  <c r="G115" i="2"/>
  <c r="U114" i="2"/>
  <c r="T114" i="2"/>
  <c r="N114" i="2"/>
  <c r="O114" i="2" s="1"/>
  <c r="M114" i="2"/>
  <c r="K114" i="2"/>
  <c r="I114" i="2"/>
  <c r="G114" i="2"/>
  <c r="U113" i="2"/>
  <c r="T113" i="2"/>
  <c r="N113" i="2"/>
  <c r="O113" i="2" s="1"/>
  <c r="M113" i="2"/>
  <c r="K113" i="2"/>
  <c r="I113" i="2"/>
  <c r="G113" i="2"/>
  <c r="T112" i="2"/>
  <c r="S112" i="2"/>
  <c r="R112" i="2"/>
  <c r="Q112" i="2"/>
  <c r="P112" i="2"/>
  <c r="L112" i="2"/>
  <c r="J112" i="2"/>
  <c r="H112" i="2"/>
  <c r="F112" i="2"/>
  <c r="N112" i="2" s="1"/>
  <c r="E112" i="2"/>
  <c r="K112" i="2" s="1"/>
  <c r="D112" i="2"/>
  <c r="U111" i="2"/>
  <c r="T111" i="2"/>
  <c r="N111" i="2"/>
  <c r="O111" i="2" s="1"/>
  <c r="M111" i="2"/>
  <c r="K111" i="2"/>
  <c r="I111" i="2"/>
  <c r="G111" i="2"/>
  <c r="U110" i="2"/>
  <c r="T110" i="2"/>
  <c r="N110" i="2"/>
  <c r="O110" i="2" s="1"/>
  <c r="M110" i="2"/>
  <c r="K110" i="2"/>
  <c r="I110" i="2"/>
  <c r="G110" i="2"/>
  <c r="U109" i="2"/>
  <c r="T109" i="2"/>
  <c r="N109" i="2"/>
  <c r="O109" i="2" s="1"/>
  <c r="M109" i="2"/>
  <c r="K109" i="2"/>
  <c r="I109" i="2"/>
  <c r="G109" i="2"/>
  <c r="U108" i="2"/>
  <c r="T108" i="2"/>
  <c r="N108" i="2"/>
  <c r="O108" i="2" s="1"/>
  <c r="M108" i="2"/>
  <c r="K108" i="2"/>
  <c r="I108" i="2"/>
  <c r="G108" i="2"/>
  <c r="U107" i="2"/>
  <c r="T107" i="2"/>
  <c r="N107" i="2"/>
  <c r="O107" i="2" s="1"/>
  <c r="M107" i="2"/>
  <c r="K107" i="2"/>
  <c r="I107" i="2"/>
  <c r="G107" i="2"/>
  <c r="S106" i="2"/>
  <c r="R106" i="2"/>
  <c r="Q106" i="2"/>
  <c r="T106" i="2" s="1"/>
  <c r="P106" i="2"/>
  <c r="L106" i="2"/>
  <c r="J106" i="2"/>
  <c r="H106" i="2"/>
  <c r="F106" i="2"/>
  <c r="E106" i="2"/>
  <c r="K106" i="2" s="1"/>
  <c r="D106" i="2"/>
  <c r="G106" i="2" s="1"/>
  <c r="U105" i="2"/>
  <c r="T105" i="2"/>
  <c r="N105" i="2"/>
  <c r="O105" i="2" s="1"/>
  <c r="M105" i="2"/>
  <c r="K105" i="2"/>
  <c r="I105" i="2"/>
  <c r="G105" i="2"/>
  <c r="S102" i="2"/>
  <c r="T102" i="2" s="1"/>
  <c r="R102" i="2"/>
  <c r="Q102" i="2"/>
  <c r="P102" i="2"/>
  <c r="L102" i="2"/>
  <c r="J102" i="2"/>
  <c r="K102" i="2" s="1"/>
  <c r="H102" i="2"/>
  <c r="I102" i="2" s="1"/>
  <c r="F102" i="2"/>
  <c r="E102" i="2"/>
  <c r="M102" i="2" s="1"/>
  <c r="D102" i="2"/>
  <c r="S101" i="2"/>
  <c r="R101" i="2"/>
  <c r="Q101" i="2"/>
  <c r="P101" i="2"/>
  <c r="N101" i="2"/>
  <c r="L101" i="2"/>
  <c r="J101" i="2"/>
  <c r="K101" i="2" s="1"/>
  <c r="H101" i="2"/>
  <c r="F101" i="2"/>
  <c r="E101" i="2"/>
  <c r="D101" i="2"/>
  <c r="U100" i="2"/>
  <c r="T100" i="2"/>
  <c r="N100" i="2"/>
  <c r="O100" i="2" s="1"/>
  <c r="M100" i="2"/>
  <c r="K100" i="2"/>
  <c r="I100" i="2"/>
  <c r="G100" i="2"/>
  <c r="U99" i="2"/>
  <c r="T99" i="2"/>
  <c r="N99" i="2"/>
  <c r="O99" i="2" s="1"/>
  <c r="M99" i="2"/>
  <c r="K99" i="2"/>
  <c r="I99" i="2"/>
  <c r="G99" i="2"/>
  <c r="U98" i="2"/>
  <c r="T98" i="2"/>
  <c r="N98" i="2"/>
  <c r="O98" i="2" s="1"/>
  <c r="M98" i="2"/>
  <c r="K98" i="2"/>
  <c r="I98" i="2"/>
  <c r="G98" i="2"/>
  <c r="U97" i="2"/>
  <c r="T97" i="2"/>
  <c r="N97" i="2"/>
  <c r="O97" i="2" s="1"/>
  <c r="M97" i="2"/>
  <c r="K97" i="2"/>
  <c r="I97" i="2"/>
  <c r="G97" i="2"/>
  <c r="U96" i="2"/>
  <c r="S96" i="2"/>
  <c r="T96" i="2" s="1"/>
  <c r="R96" i="2"/>
  <c r="Q96" i="2"/>
  <c r="P96" i="2"/>
  <c r="L96" i="2"/>
  <c r="J96" i="2"/>
  <c r="H96" i="2"/>
  <c r="F96" i="2"/>
  <c r="N96" i="2" s="1"/>
  <c r="E96" i="2"/>
  <c r="K96" i="2" s="1"/>
  <c r="D96" i="2"/>
  <c r="U95" i="2"/>
  <c r="T95" i="2"/>
  <c r="N95" i="2"/>
  <c r="O95" i="2" s="1"/>
  <c r="M95" i="2"/>
  <c r="K95" i="2"/>
  <c r="I95" i="2"/>
  <c r="G95" i="2"/>
  <c r="U94" i="2"/>
  <c r="T94" i="2"/>
  <c r="N94" i="2"/>
  <c r="O94" i="2" s="1"/>
  <c r="M94" i="2"/>
  <c r="K94" i="2"/>
  <c r="I94" i="2"/>
  <c r="G94" i="2"/>
  <c r="U93" i="2"/>
  <c r="T93" i="2"/>
  <c r="N93" i="2"/>
  <c r="O93" i="2" s="1"/>
  <c r="M93" i="2"/>
  <c r="K93" i="2"/>
  <c r="I93" i="2"/>
  <c r="G93" i="2"/>
  <c r="U92" i="2"/>
  <c r="T92" i="2"/>
  <c r="N92" i="2"/>
  <c r="O92" i="2" s="1"/>
  <c r="M92" i="2"/>
  <c r="K92" i="2"/>
  <c r="I92" i="2"/>
  <c r="G92" i="2"/>
  <c r="S91" i="2"/>
  <c r="R91" i="2"/>
  <c r="Q91" i="2"/>
  <c r="T91" i="2" s="1"/>
  <c r="P91" i="2"/>
  <c r="U91" i="2" s="1"/>
  <c r="L91" i="2"/>
  <c r="J91" i="2"/>
  <c r="H91" i="2"/>
  <c r="F91" i="2"/>
  <c r="E91" i="2"/>
  <c r="D91" i="2"/>
  <c r="I91" i="2" s="1"/>
  <c r="U90" i="2"/>
  <c r="T90" i="2"/>
  <c r="N90" i="2"/>
  <c r="O90" i="2" s="1"/>
  <c r="M90" i="2"/>
  <c r="K90" i="2"/>
  <c r="I90" i="2"/>
  <c r="G90" i="2"/>
  <c r="U89" i="2"/>
  <c r="T89" i="2"/>
  <c r="N89" i="2"/>
  <c r="O89" i="2" s="1"/>
  <c r="M89" i="2"/>
  <c r="K89" i="2"/>
  <c r="I89" i="2"/>
  <c r="G89" i="2"/>
  <c r="U88" i="2"/>
  <c r="T88" i="2"/>
  <c r="N88" i="2"/>
  <c r="O88" i="2" s="1"/>
  <c r="M88" i="2"/>
  <c r="K88" i="2"/>
  <c r="I88" i="2"/>
  <c r="G88" i="2"/>
  <c r="S85" i="2"/>
  <c r="R85" i="2"/>
  <c r="Q85" i="2"/>
  <c r="T85" i="2" s="1"/>
  <c r="P85" i="2"/>
  <c r="U85" i="2" s="1"/>
  <c r="L85" i="2"/>
  <c r="J85" i="2"/>
  <c r="H85" i="2"/>
  <c r="F85" i="2"/>
  <c r="N85" i="2" s="1"/>
  <c r="E85" i="2"/>
  <c r="K85" i="2" s="1"/>
  <c r="D85" i="2"/>
  <c r="I85" i="2" s="1"/>
  <c r="U84" i="2"/>
  <c r="S84" i="2"/>
  <c r="R84" i="2"/>
  <c r="Q84" i="2"/>
  <c r="T84" i="2" s="1"/>
  <c r="P84" i="2"/>
  <c r="L84" i="2"/>
  <c r="M84" i="2" s="1"/>
  <c r="J84" i="2"/>
  <c r="H84" i="2"/>
  <c r="F84" i="2"/>
  <c r="N84" i="2" s="1"/>
  <c r="E84" i="2"/>
  <c r="D84" i="2"/>
  <c r="U83" i="2"/>
  <c r="T83" i="2"/>
  <c r="N83" i="2"/>
  <c r="O83" i="2" s="1"/>
  <c r="M83" i="2"/>
  <c r="K83" i="2"/>
  <c r="I83" i="2"/>
  <c r="G83" i="2"/>
  <c r="U82" i="2"/>
  <c r="T82" i="2"/>
  <c r="N82" i="2"/>
  <c r="O82" i="2" s="1"/>
  <c r="M82" i="2"/>
  <c r="K82" i="2"/>
  <c r="I82" i="2"/>
  <c r="G82" i="2"/>
  <c r="U81" i="2"/>
  <c r="T81" i="2"/>
  <c r="N81" i="2"/>
  <c r="O81" i="2" s="1"/>
  <c r="M81" i="2"/>
  <c r="K81" i="2"/>
  <c r="I81" i="2"/>
  <c r="G81" i="2"/>
  <c r="U80" i="2"/>
  <c r="T80" i="2"/>
  <c r="N80" i="2"/>
  <c r="O80" i="2" s="1"/>
  <c r="M80" i="2"/>
  <c r="K80" i="2"/>
  <c r="I80" i="2"/>
  <c r="G80" i="2"/>
  <c r="U79" i="2"/>
  <c r="T79" i="2"/>
  <c r="N79" i="2"/>
  <c r="O79" i="2" s="1"/>
  <c r="M79" i="2"/>
  <c r="K79" i="2"/>
  <c r="I79" i="2"/>
  <c r="G79" i="2"/>
  <c r="S78" i="2"/>
  <c r="R78" i="2"/>
  <c r="Q78" i="2"/>
  <c r="P78" i="2"/>
  <c r="U78" i="2" s="1"/>
  <c r="L78" i="2"/>
  <c r="J78" i="2"/>
  <c r="H78" i="2"/>
  <c r="F78" i="2"/>
  <c r="N78" i="2" s="1"/>
  <c r="E78" i="2"/>
  <c r="K78" i="2" s="1"/>
  <c r="D78" i="2"/>
  <c r="I78" i="2" s="1"/>
  <c r="U77" i="2"/>
  <c r="T77" i="2"/>
  <c r="N77" i="2"/>
  <c r="O77" i="2" s="1"/>
  <c r="M77" i="2"/>
  <c r="K77" i="2"/>
  <c r="I77" i="2"/>
  <c r="G77" i="2"/>
  <c r="U76" i="2"/>
  <c r="T76" i="2"/>
  <c r="N76" i="2"/>
  <c r="O76" i="2" s="1"/>
  <c r="M76" i="2"/>
  <c r="K76" i="2"/>
  <c r="I76" i="2"/>
  <c r="G76" i="2"/>
  <c r="U75" i="2"/>
  <c r="T75" i="2"/>
  <c r="N75" i="2"/>
  <c r="O75" i="2" s="1"/>
  <c r="M75" i="2"/>
  <c r="K75" i="2"/>
  <c r="I75" i="2"/>
  <c r="G75" i="2"/>
  <c r="U74" i="2"/>
  <c r="T74" i="2"/>
  <c r="N74" i="2"/>
  <c r="O74" i="2" s="1"/>
  <c r="M74" i="2"/>
  <c r="K74" i="2"/>
  <c r="I74" i="2"/>
  <c r="G74" i="2"/>
  <c r="U73" i="2"/>
  <c r="T73" i="2"/>
  <c r="N73" i="2"/>
  <c r="O73" i="2" s="1"/>
  <c r="M73" i="2"/>
  <c r="K73" i="2"/>
  <c r="I73" i="2"/>
  <c r="G73" i="2"/>
  <c r="U72" i="2"/>
  <c r="T72" i="2"/>
  <c r="N72" i="2"/>
  <c r="O72" i="2" s="1"/>
  <c r="M72" i="2"/>
  <c r="K72" i="2"/>
  <c r="I72" i="2"/>
  <c r="G72" i="2"/>
  <c r="U71" i="2"/>
  <c r="T71" i="2"/>
  <c r="N71" i="2"/>
  <c r="O71" i="2" s="1"/>
  <c r="M71" i="2"/>
  <c r="K71" i="2"/>
  <c r="I71" i="2"/>
  <c r="G71" i="2"/>
  <c r="S70" i="2"/>
  <c r="R70" i="2"/>
  <c r="Q70" i="2"/>
  <c r="T70" i="2" s="1"/>
  <c r="P70" i="2"/>
  <c r="U70" i="2" s="1"/>
  <c r="M70" i="2"/>
  <c r="L70" i="2"/>
  <c r="J70" i="2"/>
  <c r="H70" i="2"/>
  <c r="F70" i="2"/>
  <c r="N70" i="2" s="1"/>
  <c r="O70" i="2" s="1"/>
  <c r="E70" i="2"/>
  <c r="D70" i="2"/>
  <c r="I70" i="2" s="1"/>
  <c r="U69" i="2"/>
  <c r="T69" i="2"/>
  <c r="N69" i="2"/>
  <c r="O69" i="2" s="1"/>
  <c r="M69" i="2"/>
  <c r="K69" i="2"/>
  <c r="I69" i="2"/>
  <c r="G69" i="2"/>
  <c r="U68" i="2"/>
  <c r="T68" i="2"/>
  <c r="N68" i="2"/>
  <c r="O68" i="2" s="1"/>
  <c r="M68" i="2"/>
  <c r="K68" i="2"/>
  <c r="I68" i="2"/>
  <c r="G68" i="2"/>
  <c r="U67" i="2"/>
  <c r="T67" i="2"/>
  <c r="N67" i="2"/>
  <c r="O67" i="2" s="1"/>
  <c r="M67" i="2"/>
  <c r="K67" i="2"/>
  <c r="I67" i="2"/>
  <c r="G67" i="2"/>
  <c r="U66" i="2"/>
  <c r="T66" i="2"/>
  <c r="N66" i="2"/>
  <c r="O66" i="2" s="1"/>
  <c r="M66" i="2"/>
  <c r="K66" i="2"/>
  <c r="I66" i="2"/>
  <c r="G66" i="2"/>
  <c r="U65" i="2"/>
  <c r="T65" i="2"/>
  <c r="N65" i="2"/>
  <c r="O65" i="2" s="1"/>
  <c r="M65" i="2"/>
  <c r="K65" i="2"/>
  <c r="I65" i="2"/>
  <c r="G65" i="2"/>
  <c r="U64" i="2"/>
  <c r="T64" i="2"/>
  <c r="N64" i="2"/>
  <c r="O64" i="2" s="1"/>
  <c r="M64" i="2"/>
  <c r="K64" i="2"/>
  <c r="I64" i="2"/>
  <c r="G64" i="2"/>
  <c r="S63" i="2"/>
  <c r="T63" i="2" s="1"/>
  <c r="R63" i="2"/>
  <c r="Q63" i="2"/>
  <c r="P63" i="2"/>
  <c r="U63" i="2" s="1"/>
  <c r="L63" i="2"/>
  <c r="J63" i="2"/>
  <c r="H63" i="2"/>
  <c r="F63" i="2"/>
  <c r="E63" i="2"/>
  <c r="D63" i="2"/>
  <c r="I63" i="2" s="1"/>
  <c r="U62" i="2"/>
  <c r="T62" i="2"/>
  <c r="N62" i="2"/>
  <c r="O62" i="2" s="1"/>
  <c r="M62" i="2"/>
  <c r="K62" i="2"/>
  <c r="I62" i="2"/>
  <c r="G62" i="2"/>
  <c r="U61" i="2"/>
  <c r="T61" i="2"/>
  <c r="N61" i="2"/>
  <c r="O61" i="2" s="1"/>
  <c r="M61" i="2"/>
  <c r="K61" i="2"/>
  <c r="I61" i="2"/>
  <c r="G61" i="2"/>
  <c r="U60" i="2"/>
  <c r="T60" i="2"/>
  <c r="N60" i="2"/>
  <c r="O60" i="2" s="1"/>
  <c r="M60" i="2"/>
  <c r="K60" i="2"/>
  <c r="I60" i="2"/>
  <c r="G60" i="2"/>
  <c r="U59" i="2"/>
  <c r="T59" i="2"/>
  <c r="N59" i="2"/>
  <c r="O59" i="2" s="1"/>
  <c r="M59" i="2"/>
  <c r="K59" i="2"/>
  <c r="I59" i="2"/>
  <c r="G59" i="2"/>
  <c r="S58" i="2"/>
  <c r="R58" i="2"/>
  <c r="Q58" i="2"/>
  <c r="P58" i="2"/>
  <c r="L58" i="2"/>
  <c r="J58" i="2"/>
  <c r="K58" i="2" s="1"/>
  <c r="H58" i="2"/>
  <c r="F58" i="2"/>
  <c r="E58" i="2"/>
  <c r="M58" i="2" s="1"/>
  <c r="D58" i="2"/>
  <c r="U57" i="2"/>
  <c r="T57" i="2"/>
  <c r="N57" i="2"/>
  <c r="O57" i="2" s="1"/>
  <c r="M57" i="2"/>
  <c r="K57" i="2"/>
  <c r="I57" i="2"/>
  <c r="G57" i="2"/>
  <c r="S54" i="2"/>
  <c r="T54" i="2" s="1"/>
  <c r="R54" i="2"/>
  <c r="Q54" i="2"/>
  <c r="P54" i="2"/>
  <c r="U54" i="2" s="1"/>
  <c r="L54" i="2"/>
  <c r="J54" i="2"/>
  <c r="H54" i="2"/>
  <c r="N54" i="2" s="1"/>
  <c r="F54" i="2"/>
  <c r="E54" i="2"/>
  <c r="D54" i="2"/>
  <c r="G54" i="2" s="1"/>
  <c r="S53" i="2"/>
  <c r="R53" i="2"/>
  <c r="Q53" i="2"/>
  <c r="P53" i="2"/>
  <c r="L53" i="2"/>
  <c r="J53" i="2"/>
  <c r="H53" i="2"/>
  <c r="F53" i="2"/>
  <c r="E53" i="2"/>
  <c r="K53" i="2" s="1"/>
  <c r="D53" i="2"/>
  <c r="G53" i="2" s="1"/>
  <c r="U52" i="2"/>
  <c r="T52" i="2"/>
  <c r="N52" i="2"/>
  <c r="O52" i="2" s="1"/>
  <c r="M52" i="2"/>
  <c r="K52" i="2"/>
  <c r="I52" i="2"/>
  <c r="G52" i="2"/>
  <c r="U51" i="2"/>
  <c r="T51" i="2"/>
  <c r="N51" i="2"/>
  <c r="O51" i="2" s="1"/>
  <c r="M51" i="2"/>
  <c r="K51" i="2"/>
  <c r="I51" i="2"/>
  <c r="G51" i="2"/>
  <c r="U50" i="2"/>
  <c r="T50" i="2"/>
  <c r="N50" i="2"/>
  <c r="O50" i="2" s="1"/>
  <c r="M50" i="2"/>
  <c r="K50" i="2"/>
  <c r="I50" i="2"/>
  <c r="G50" i="2"/>
  <c r="U49" i="2"/>
  <c r="T49" i="2"/>
  <c r="N49" i="2"/>
  <c r="O49" i="2" s="1"/>
  <c r="M49" i="2"/>
  <c r="K49" i="2"/>
  <c r="I49" i="2"/>
  <c r="G49" i="2"/>
  <c r="U48" i="2"/>
  <c r="T48" i="2"/>
  <c r="N48" i="2"/>
  <c r="O48" i="2" s="1"/>
  <c r="M48" i="2"/>
  <c r="K48" i="2"/>
  <c r="I48" i="2"/>
  <c r="G48" i="2"/>
  <c r="S47" i="2"/>
  <c r="R47" i="2"/>
  <c r="Q47" i="2"/>
  <c r="P47" i="2"/>
  <c r="L47" i="2"/>
  <c r="J47" i="2"/>
  <c r="K47" i="2" s="1"/>
  <c r="H47" i="2"/>
  <c r="F47" i="2"/>
  <c r="N47" i="2" s="1"/>
  <c r="O47" i="2" s="1"/>
  <c r="E47" i="2"/>
  <c r="D47" i="2"/>
  <c r="U46" i="2"/>
  <c r="T46" i="2"/>
  <c r="N46" i="2"/>
  <c r="O46" i="2" s="1"/>
  <c r="M46" i="2"/>
  <c r="K46" i="2"/>
  <c r="I46" i="2"/>
  <c r="G46" i="2"/>
  <c r="U45" i="2"/>
  <c r="T45" i="2"/>
  <c r="N45" i="2"/>
  <c r="O45" i="2" s="1"/>
  <c r="M45" i="2"/>
  <c r="K45" i="2"/>
  <c r="I45" i="2"/>
  <c r="G45" i="2"/>
  <c r="U44" i="2"/>
  <c r="T44" i="2"/>
  <c r="N44" i="2"/>
  <c r="O44" i="2" s="1"/>
  <c r="M44" i="2"/>
  <c r="K44" i="2"/>
  <c r="I44" i="2"/>
  <c r="G44" i="2"/>
  <c r="U43" i="2"/>
  <c r="T43" i="2"/>
  <c r="N43" i="2"/>
  <c r="O43" i="2" s="1"/>
  <c r="M43" i="2"/>
  <c r="K43" i="2"/>
  <c r="I43" i="2"/>
  <c r="G43" i="2"/>
  <c r="U42" i="2"/>
  <c r="T42" i="2"/>
  <c r="N42" i="2"/>
  <c r="O42" i="2" s="1"/>
  <c r="M42" i="2"/>
  <c r="K42" i="2"/>
  <c r="I42" i="2"/>
  <c r="G42" i="2"/>
  <c r="U41" i="2"/>
  <c r="T41" i="2"/>
  <c r="N41" i="2"/>
  <c r="O41" i="2" s="1"/>
  <c r="M41" i="2"/>
  <c r="K41" i="2"/>
  <c r="I41" i="2"/>
  <c r="G41" i="2"/>
  <c r="S40" i="2"/>
  <c r="T40" i="2" s="1"/>
  <c r="R40" i="2"/>
  <c r="Q40" i="2"/>
  <c r="P40" i="2"/>
  <c r="L40" i="2"/>
  <c r="J40" i="2"/>
  <c r="H40" i="2"/>
  <c r="I40" i="2" s="1"/>
  <c r="F40" i="2"/>
  <c r="E40" i="2"/>
  <c r="K40" i="2" s="1"/>
  <c r="D40" i="2"/>
  <c r="U39" i="2"/>
  <c r="T39" i="2"/>
  <c r="N39" i="2"/>
  <c r="O39" i="2" s="1"/>
  <c r="M39" i="2"/>
  <c r="K39" i="2"/>
  <c r="I39" i="2"/>
  <c r="G39" i="2"/>
  <c r="U38" i="2"/>
  <c r="T38" i="2"/>
  <c r="N38" i="2"/>
  <c r="O38" i="2" s="1"/>
  <c r="M38" i="2"/>
  <c r="K38" i="2"/>
  <c r="I38" i="2"/>
  <c r="G38" i="2"/>
  <c r="U37" i="2"/>
  <c r="T37" i="2"/>
  <c r="N37" i="2"/>
  <c r="O37" i="2" s="1"/>
  <c r="M37" i="2"/>
  <c r="K37" i="2"/>
  <c r="I37" i="2"/>
  <c r="G37" i="2"/>
  <c r="U36" i="2"/>
  <c r="T36" i="2"/>
  <c r="N36" i="2"/>
  <c r="O36" i="2" s="1"/>
  <c r="M36" i="2"/>
  <c r="K36" i="2"/>
  <c r="I36" i="2"/>
  <c r="G36" i="2"/>
  <c r="S35" i="2"/>
  <c r="T35" i="2" s="1"/>
  <c r="R35" i="2"/>
  <c r="Q35" i="2"/>
  <c r="P35" i="2"/>
  <c r="M35" i="2"/>
  <c r="L35" i="2"/>
  <c r="J35" i="2"/>
  <c r="K35" i="2" s="1"/>
  <c r="H35" i="2"/>
  <c r="F35" i="2"/>
  <c r="N35" i="2" s="1"/>
  <c r="E35" i="2"/>
  <c r="D35" i="2"/>
  <c r="U34" i="2"/>
  <c r="T34" i="2"/>
  <c r="N34" i="2"/>
  <c r="O34" i="2" s="1"/>
  <c r="M34" i="2"/>
  <c r="K34" i="2"/>
  <c r="I34" i="2"/>
  <c r="G34" i="2"/>
  <c r="U33" i="2"/>
  <c r="T33" i="2"/>
  <c r="N33" i="2"/>
  <c r="O33" i="2" s="1"/>
  <c r="M33" i="2"/>
  <c r="K33" i="2"/>
  <c r="I33" i="2"/>
  <c r="G33" i="2"/>
  <c r="U32" i="2"/>
  <c r="T32" i="2"/>
  <c r="N32" i="2"/>
  <c r="O32" i="2" s="1"/>
  <c r="M32" i="2"/>
  <c r="K32" i="2"/>
  <c r="I32" i="2"/>
  <c r="G32" i="2"/>
  <c r="U31" i="2"/>
  <c r="T31" i="2"/>
  <c r="N31" i="2"/>
  <c r="O31" i="2" s="1"/>
  <c r="M31" i="2"/>
  <c r="K31" i="2"/>
  <c r="I31" i="2"/>
  <c r="G31" i="2"/>
  <c r="U30" i="2"/>
  <c r="T30" i="2"/>
  <c r="N30" i="2"/>
  <c r="O30" i="2" s="1"/>
  <c r="M30" i="2"/>
  <c r="K30" i="2"/>
  <c r="I30" i="2"/>
  <c r="G30" i="2"/>
  <c r="U29" i="2"/>
  <c r="T29" i="2"/>
  <c r="N29" i="2"/>
  <c r="O29" i="2" s="1"/>
  <c r="M29" i="2"/>
  <c r="K29" i="2"/>
  <c r="I29" i="2"/>
  <c r="G29" i="2"/>
  <c r="U28" i="2"/>
  <c r="T28" i="2"/>
  <c r="N28" i="2"/>
  <c r="O28" i="2" s="1"/>
  <c r="M28" i="2"/>
  <c r="K28" i="2"/>
  <c r="I28" i="2"/>
  <c r="G28" i="2"/>
  <c r="S27" i="2"/>
  <c r="R27" i="2"/>
  <c r="Q27" i="2"/>
  <c r="T27" i="2" s="1"/>
  <c r="P27" i="2"/>
  <c r="U27" i="2" s="1"/>
  <c r="L27" i="2"/>
  <c r="J27" i="2"/>
  <c r="H27" i="2"/>
  <c r="F27" i="2"/>
  <c r="E27" i="2"/>
  <c r="M27" i="2" s="1"/>
  <c r="D27" i="2"/>
  <c r="I27" i="2" s="1"/>
  <c r="U26" i="2"/>
  <c r="T26" i="2"/>
  <c r="N26" i="2"/>
  <c r="O26" i="2" s="1"/>
  <c r="M26" i="2"/>
  <c r="K26" i="2"/>
  <c r="I26" i="2"/>
  <c r="G26" i="2"/>
  <c r="U25" i="2"/>
  <c r="T25" i="2"/>
  <c r="N25" i="2"/>
  <c r="O25" i="2" s="1"/>
  <c r="M25" i="2"/>
  <c r="K25" i="2"/>
  <c r="I25" i="2"/>
  <c r="G25" i="2"/>
  <c r="U24" i="2"/>
  <c r="T24" i="2"/>
  <c r="N24" i="2"/>
  <c r="O24" i="2" s="1"/>
  <c r="M24" i="2"/>
  <c r="K24" i="2"/>
  <c r="I24" i="2"/>
  <c r="G24" i="2"/>
  <c r="U23" i="2"/>
  <c r="T23" i="2"/>
  <c r="N23" i="2"/>
  <c r="O23" i="2" s="1"/>
  <c r="M23" i="2"/>
  <c r="K23" i="2"/>
  <c r="I23" i="2"/>
  <c r="G23" i="2"/>
  <c r="U22" i="2"/>
  <c r="T22" i="2"/>
  <c r="N22" i="2"/>
  <c r="O22" i="2" s="1"/>
  <c r="M22" i="2"/>
  <c r="K22" i="2"/>
  <c r="I22" i="2"/>
  <c r="G22" i="2"/>
  <c r="U21" i="2"/>
  <c r="T21" i="2"/>
  <c r="N21" i="2"/>
  <c r="O21" i="2" s="1"/>
  <c r="M21" i="2"/>
  <c r="K21" i="2"/>
  <c r="I21" i="2"/>
  <c r="G21" i="2"/>
  <c r="U20" i="2"/>
  <c r="T20" i="2"/>
  <c r="N20" i="2"/>
  <c r="O20" i="2" s="1"/>
  <c r="M20" i="2"/>
  <c r="K20" i="2"/>
  <c r="I20" i="2"/>
  <c r="G20" i="2"/>
  <c r="S19" i="2"/>
  <c r="R19" i="2"/>
  <c r="Q19" i="2"/>
  <c r="P19" i="2"/>
  <c r="L19" i="2"/>
  <c r="J19" i="2"/>
  <c r="H19" i="2"/>
  <c r="N19" i="2" s="1"/>
  <c r="F19" i="2"/>
  <c r="E19" i="2"/>
  <c r="M19" i="2" s="1"/>
  <c r="D19" i="2"/>
  <c r="U18" i="2"/>
  <c r="T18" i="2"/>
  <c r="N18" i="2"/>
  <c r="O18" i="2" s="1"/>
  <c r="M18" i="2"/>
  <c r="K18" i="2"/>
  <c r="I18" i="2"/>
  <c r="G18" i="2"/>
  <c r="U17" i="2"/>
  <c r="T17" i="2"/>
  <c r="N17" i="2"/>
  <c r="O17" i="2" s="1"/>
  <c r="M17" i="2"/>
  <c r="K17" i="2"/>
  <c r="I17" i="2"/>
  <c r="G17" i="2"/>
  <c r="U16" i="2"/>
  <c r="T16" i="2"/>
  <c r="N16" i="2"/>
  <c r="O16" i="2" s="1"/>
  <c r="M16" i="2"/>
  <c r="K16" i="2"/>
  <c r="I16" i="2"/>
  <c r="G16" i="2"/>
  <c r="U15" i="2"/>
  <c r="T15" i="2"/>
  <c r="N15" i="2"/>
  <c r="O15" i="2" s="1"/>
  <c r="M15" i="2"/>
  <c r="K15" i="2"/>
  <c r="I15" i="2"/>
  <c r="G15" i="2"/>
  <c r="U14" i="2"/>
  <c r="T14" i="2"/>
  <c r="N14" i="2"/>
  <c r="O14" i="2" s="1"/>
  <c r="M14" i="2"/>
  <c r="K14" i="2"/>
  <c r="I14" i="2"/>
  <c r="G14" i="2"/>
  <c r="U13" i="2"/>
  <c r="T13" i="2"/>
  <c r="N13" i="2"/>
  <c r="O13" i="2" s="1"/>
  <c r="M13" i="2"/>
  <c r="K13" i="2"/>
  <c r="I13" i="2"/>
  <c r="G13" i="2"/>
  <c r="U12" i="2"/>
  <c r="T12" i="2"/>
  <c r="N12" i="2"/>
  <c r="O12" i="2" s="1"/>
  <c r="M12" i="2"/>
  <c r="K12" i="2"/>
  <c r="I12" i="2"/>
  <c r="G12" i="2"/>
  <c r="U11" i="2"/>
  <c r="T11" i="2"/>
  <c r="N11" i="2"/>
  <c r="O11" i="2" s="1"/>
  <c r="M11" i="2"/>
  <c r="K11" i="2"/>
  <c r="I11" i="2"/>
  <c r="G11" i="2"/>
  <c r="S10" i="2"/>
  <c r="T10" i="2" s="1"/>
  <c r="R10" i="2"/>
  <c r="Q10" i="2"/>
  <c r="P10" i="2"/>
  <c r="U10" i="2" s="1"/>
  <c r="L10" i="2"/>
  <c r="J10" i="2"/>
  <c r="K10" i="2" s="1"/>
  <c r="H10" i="2"/>
  <c r="F10" i="2"/>
  <c r="E10" i="2"/>
  <c r="D10" i="2"/>
  <c r="U9" i="2"/>
  <c r="T9" i="2"/>
  <c r="N9" i="2"/>
  <c r="O9" i="2" s="1"/>
  <c r="M9" i="2"/>
  <c r="K9" i="2"/>
  <c r="I9" i="2"/>
  <c r="G9" i="2"/>
  <c r="U8" i="2"/>
  <c r="T8" i="2"/>
  <c r="N8" i="2"/>
  <c r="O8" i="2" s="1"/>
  <c r="M8" i="2"/>
  <c r="K8" i="2"/>
  <c r="I8" i="2"/>
  <c r="G8" i="2"/>
  <c r="S339" i="1"/>
  <c r="R339" i="1"/>
  <c r="Q339" i="1"/>
  <c r="T339" i="1" s="1"/>
  <c r="P339" i="1"/>
  <c r="U339" i="1" s="1"/>
  <c r="L339" i="1"/>
  <c r="J339" i="1"/>
  <c r="H339" i="1"/>
  <c r="F339" i="1"/>
  <c r="E339" i="1"/>
  <c r="D339" i="1"/>
  <c r="S338" i="1"/>
  <c r="R338" i="1"/>
  <c r="Q338" i="1"/>
  <c r="T338" i="1" s="1"/>
  <c r="P338" i="1"/>
  <c r="U338" i="1" s="1"/>
  <c r="L338" i="1"/>
  <c r="J338" i="1"/>
  <c r="I338" i="1"/>
  <c r="H338" i="1"/>
  <c r="F338" i="1"/>
  <c r="E338" i="1"/>
  <c r="M338" i="1" s="1"/>
  <c r="D338" i="1"/>
  <c r="S337" i="1"/>
  <c r="T337" i="1" s="1"/>
  <c r="R337" i="1"/>
  <c r="Q337" i="1"/>
  <c r="P337" i="1"/>
  <c r="L337" i="1"/>
  <c r="J337" i="1"/>
  <c r="K337" i="1" s="1"/>
  <c r="H337" i="1"/>
  <c r="I337" i="1" s="1"/>
  <c r="F337" i="1"/>
  <c r="E337" i="1"/>
  <c r="M337" i="1" s="1"/>
  <c r="D337" i="1"/>
  <c r="U336" i="1"/>
  <c r="T336" i="1"/>
  <c r="N336" i="1"/>
  <c r="O336" i="1" s="1"/>
  <c r="M336" i="1"/>
  <c r="K336" i="1"/>
  <c r="I336" i="1"/>
  <c r="G336" i="1"/>
  <c r="U335" i="1"/>
  <c r="T335" i="1"/>
  <c r="N335" i="1"/>
  <c r="O335" i="1" s="1"/>
  <c r="M335" i="1"/>
  <c r="K335" i="1"/>
  <c r="I335" i="1"/>
  <c r="G335" i="1"/>
  <c r="U334" i="1"/>
  <c r="T334" i="1"/>
  <c r="N334" i="1"/>
  <c r="O334" i="1" s="1"/>
  <c r="M334" i="1"/>
  <c r="K334" i="1"/>
  <c r="I334" i="1"/>
  <c r="G334" i="1"/>
  <c r="U333" i="1"/>
  <c r="T333" i="1"/>
  <c r="N333" i="1"/>
  <c r="O333" i="1" s="1"/>
  <c r="M333" i="1"/>
  <c r="K333" i="1"/>
  <c r="I333" i="1"/>
  <c r="G333" i="1"/>
  <c r="S332" i="1"/>
  <c r="T332" i="1" s="1"/>
  <c r="R332" i="1"/>
  <c r="Q332" i="1"/>
  <c r="P332" i="1"/>
  <c r="U332" i="1" s="1"/>
  <c r="L332" i="1"/>
  <c r="J332" i="1"/>
  <c r="H332" i="1"/>
  <c r="F332" i="1"/>
  <c r="N332" i="1" s="1"/>
  <c r="E332" i="1"/>
  <c r="D332" i="1"/>
  <c r="U331" i="1"/>
  <c r="T331" i="1"/>
  <c r="N331" i="1"/>
  <c r="O331" i="1" s="1"/>
  <c r="M331" i="1"/>
  <c r="K331" i="1"/>
  <c r="I331" i="1"/>
  <c r="G331" i="1"/>
  <c r="U330" i="1"/>
  <c r="T330" i="1"/>
  <c r="N330" i="1"/>
  <c r="O330" i="1" s="1"/>
  <c r="M330" i="1"/>
  <c r="K330" i="1"/>
  <c r="I330" i="1"/>
  <c r="G330" i="1"/>
  <c r="U329" i="1"/>
  <c r="T329" i="1"/>
  <c r="N329" i="1"/>
  <c r="O329" i="1" s="1"/>
  <c r="M329" i="1"/>
  <c r="K329" i="1"/>
  <c r="I329" i="1"/>
  <c r="G329" i="1"/>
  <c r="U328" i="1"/>
  <c r="T328" i="1"/>
  <c r="N328" i="1"/>
  <c r="O328" i="1" s="1"/>
  <c r="M328" i="1"/>
  <c r="K328" i="1"/>
  <c r="I328" i="1"/>
  <c r="G328" i="1"/>
  <c r="U327" i="1"/>
  <c r="T327" i="1"/>
  <c r="N327" i="1"/>
  <c r="O327" i="1" s="1"/>
  <c r="M327" i="1"/>
  <c r="K327" i="1"/>
  <c r="I327" i="1"/>
  <c r="G327" i="1"/>
  <c r="U326" i="1"/>
  <c r="T326" i="1"/>
  <c r="N326" i="1"/>
  <c r="O326" i="1" s="1"/>
  <c r="M326" i="1"/>
  <c r="K326" i="1"/>
  <c r="I326" i="1"/>
  <c r="G326" i="1"/>
  <c r="U325" i="1"/>
  <c r="T325" i="1"/>
  <c r="N325" i="1"/>
  <c r="O325" i="1" s="1"/>
  <c r="M325" i="1"/>
  <c r="K325" i="1"/>
  <c r="I325" i="1"/>
  <c r="G325" i="1"/>
  <c r="U324" i="1"/>
  <c r="T324" i="1"/>
  <c r="N324" i="1"/>
  <c r="O324" i="1" s="1"/>
  <c r="M324" i="1"/>
  <c r="K324" i="1"/>
  <c r="I324" i="1"/>
  <c r="G324" i="1"/>
  <c r="S323" i="1"/>
  <c r="R323" i="1"/>
  <c r="Q323" i="1"/>
  <c r="T323" i="1" s="1"/>
  <c r="P323" i="1"/>
  <c r="U323" i="1" s="1"/>
  <c r="L323" i="1"/>
  <c r="J323" i="1"/>
  <c r="H323" i="1"/>
  <c r="F323" i="1"/>
  <c r="E323" i="1"/>
  <c r="D323" i="1"/>
  <c r="U322" i="1"/>
  <c r="T322" i="1"/>
  <c r="N322" i="1"/>
  <c r="O322" i="1" s="1"/>
  <c r="M322" i="1"/>
  <c r="K322" i="1"/>
  <c r="I322" i="1"/>
  <c r="G322" i="1"/>
  <c r="U321" i="1"/>
  <c r="T321" i="1"/>
  <c r="N321" i="1"/>
  <c r="O321" i="1" s="1"/>
  <c r="M321" i="1"/>
  <c r="K321" i="1"/>
  <c r="I321" i="1"/>
  <c r="G321" i="1"/>
  <c r="U320" i="1"/>
  <c r="T320" i="1"/>
  <c r="N320" i="1"/>
  <c r="O320" i="1" s="1"/>
  <c r="M320" i="1"/>
  <c r="K320" i="1"/>
  <c r="I320" i="1"/>
  <c r="G320" i="1"/>
  <c r="U319" i="1"/>
  <c r="T319" i="1"/>
  <c r="N319" i="1"/>
  <c r="O319" i="1" s="1"/>
  <c r="M319" i="1"/>
  <c r="K319" i="1"/>
  <c r="I319" i="1"/>
  <c r="G319" i="1"/>
  <c r="U318" i="1"/>
  <c r="T318" i="1"/>
  <c r="N318" i="1"/>
  <c r="O318" i="1" s="1"/>
  <c r="M318" i="1"/>
  <c r="K318" i="1"/>
  <c r="I318" i="1"/>
  <c r="G318" i="1"/>
  <c r="S317" i="1"/>
  <c r="R317" i="1"/>
  <c r="Q317" i="1"/>
  <c r="P317" i="1"/>
  <c r="U317" i="1" s="1"/>
  <c r="L317" i="1"/>
  <c r="J317" i="1"/>
  <c r="H317" i="1"/>
  <c r="I317" i="1" s="1"/>
  <c r="F317" i="1"/>
  <c r="E317" i="1"/>
  <c r="M317" i="1" s="1"/>
  <c r="D317" i="1"/>
  <c r="U316" i="1"/>
  <c r="T316" i="1"/>
  <c r="N316" i="1"/>
  <c r="O316" i="1" s="1"/>
  <c r="M316" i="1"/>
  <c r="K316" i="1"/>
  <c r="I316" i="1"/>
  <c r="G316" i="1"/>
  <c r="U315" i="1"/>
  <c r="T315" i="1"/>
  <c r="N315" i="1"/>
  <c r="O315" i="1" s="1"/>
  <c r="M315" i="1"/>
  <c r="K315" i="1"/>
  <c r="I315" i="1"/>
  <c r="G315" i="1"/>
  <c r="U314" i="1"/>
  <c r="T314" i="1"/>
  <c r="N314" i="1"/>
  <c r="O314" i="1" s="1"/>
  <c r="M314" i="1"/>
  <c r="K314" i="1"/>
  <c r="I314" i="1"/>
  <c r="G314" i="1"/>
  <c r="U313" i="1"/>
  <c r="T313" i="1"/>
  <c r="N313" i="1"/>
  <c r="O313" i="1" s="1"/>
  <c r="M313" i="1"/>
  <c r="K313" i="1"/>
  <c r="I313" i="1"/>
  <c r="G313" i="1"/>
  <c r="U312" i="1"/>
  <c r="T312" i="1"/>
  <c r="N312" i="1"/>
  <c r="O312" i="1" s="1"/>
  <c r="M312" i="1"/>
  <c r="K312" i="1"/>
  <c r="I312" i="1"/>
  <c r="G312" i="1"/>
  <c r="U311" i="1"/>
  <c r="T311" i="1"/>
  <c r="N311" i="1"/>
  <c r="O311" i="1" s="1"/>
  <c r="M311" i="1"/>
  <c r="K311" i="1"/>
  <c r="I311" i="1"/>
  <c r="G311" i="1"/>
  <c r="T310" i="1"/>
  <c r="S310" i="1"/>
  <c r="R310" i="1"/>
  <c r="Q310" i="1"/>
  <c r="P310" i="1"/>
  <c r="L310" i="1"/>
  <c r="J310" i="1"/>
  <c r="I310" i="1"/>
  <c r="H310" i="1"/>
  <c r="F310" i="1"/>
  <c r="N310" i="1" s="1"/>
  <c r="E310" i="1"/>
  <c r="K310" i="1" s="1"/>
  <c r="D310" i="1"/>
  <c r="U309" i="1"/>
  <c r="T309" i="1"/>
  <c r="N309" i="1"/>
  <c r="O309" i="1" s="1"/>
  <c r="M309" i="1"/>
  <c r="K309" i="1"/>
  <c r="I309" i="1"/>
  <c r="G309" i="1"/>
  <c r="U308" i="1"/>
  <c r="T308" i="1"/>
  <c r="N308" i="1"/>
  <c r="O308" i="1" s="1"/>
  <c r="M308" i="1"/>
  <c r="K308" i="1"/>
  <c r="I308" i="1"/>
  <c r="G308" i="1"/>
  <c r="U307" i="1"/>
  <c r="T307" i="1"/>
  <c r="N307" i="1"/>
  <c r="O307" i="1" s="1"/>
  <c r="M307" i="1"/>
  <c r="K307" i="1"/>
  <c r="I307" i="1"/>
  <c r="G307" i="1"/>
  <c r="U306" i="1"/>
  <c r="T306" i="1"/>
  <c r="N306" i="1"/>
  <c r="O306" i="1" s="1"/>
  <c r="M306" i="1"/>
  <c r="K306" i="1"/>
  <c r="I306" i="1"/>
  <c r="G306" i="1"/>
  <c r="U305" i="1"/>
  <c r="T305" i="1"/>
  <c r="N305" i="1"/>
  <c r="O305" i="1" s="1"/>
  <c r="M305" i="1"/>
  <c r="K305" i="1"/>
  <c r="I305" i="1"/>
  <c r="G305" i="1"/>
  <c r="U304" i="1"/>
  <c r="T304" i="1"/>
  <c r="N304" i="1"/>
  <c r="O304" i="1" s="1"/>
  <c r="M304" i="1"/>
  <c r="K304" i="1"/>
  <c r="I304" i="1"/>
  <c r="G304" i="1"/>
  <c r="T303" i="1"/>
  <c r="S303" i="1"/>
  <c r="R303" i="1"/>
  <c r="Q303" i="1"/>
  <c r="P303" i="1"/>
  <c r="U303" i="1" s="1"/>
  <c r="L303" i="1"/>
  <c r="J303" i="1"/>
  <c r="H303" i="1"/>
  <c r="F303" i="1"/>
  <c r="N303" i="1" s="1"/>
  <c r="E303" i="1"/>
  <c r="M303" i="1" s="1"/>
  <c r="D303" i="1"/>
  <c r="U302" i="1"/>
  <c r="T302" i="1"/>
  <c r="N302" i="1"/>
  <c r="O302" i="1" s="1"/>
  <c r="M302" i="1"/>
  <c r="K302" i="1"/>
  <c r="I302" i="1"/>
  <c r="G302" i="1"/>
  <c r="T299" i="1"/>
  <c r="S299" i="1"/>
  <c r="R299" i="1"/>
  <c r="Q299" i="1"/>
  <c r="P299" i="1"/>
  <c r="U299" i="1" s="1"/>
  <c r="L299" i="1"/>
  <c r="J299" i="1"/>
  <c r="H299" i="1"/>
  <c r="F299" i="1"/>
  <c r="E299" i="1"/>
  <c r="M299" i="1" s="1"/>
  <c r="D299" i="1"/>
  <c r="S298" i="1"/>
  <c r="R298" i="1"/>
  <c r="Q298" i="1"/>
  <c r="P298" i="1"/>
  <c r="L298" i="1"/>
  <c r="J298" i="1"/>
  <c r="H298" i="1"/>
  <c r="F298" i="1"/>
  <c r="E298" i="1"/>
  <c r="D298" i="1"/>
  <c r="I298" i="1" s="1"/>
  <c r="U297" i="1"/>
  <c r="T297" i="1"/>
  <c r="N297" i="1"/>
  <c r="O297" i="1" s="1"/>
  <c r="M297" i="1"/>
  <c r="K297" i="1"/>
  <c r="I297" i="1"/>
  <c r="G297" i="1"/>
  <c r="U296" i="1"/>
  <c r="T296" i="1"/>
  <c r="N296" i="1"/>
  <c r="O296" i="1" s="1"/>
  <c r="M296" i="1"/>
  <c r="K296" i="1"/>
  <c r="I296" i="1"/>
  <c r="G296" i="1"/>
  <c r="U295" i="1"/>
  <c r="T295" i="1"/>
  <c r="N295" i="1"/>
  <c r="O295" i="1" s="1"/>
  <c r="M295" i="1"/>
  <c r="K295" i="1"/>
  <c r="I295" i="1"/>
  <c r="G295" i="1"/>
  <c r="U294" i="1"/>
  <c r="T294" i="1"/>
  <c r="N294" i="1"/>
  <c r="O294" i="1" s="1"/>
  <c r="M294" i="1"/>
  <c r="K294" i="1"/>
  <c r="I294" i="1"/>
  <c r="G294" i="1"/>
  <c r="U293" i="1"/>
  <c r="T293" i="1"/>
  <c r="N293" i="1"/>
  <c r="O293" i="1" s="1"/>
  <c r="M293" i="1"/>
  <c r="K293" i="1"/>
  <c r="I293" i="1"/>
  <c r="G293" i="1"/>
  <c r="S292" i="1"/>
  <c r="R292" i="1"/>
  <c r="Q292" i="1"/>
  <c r="T292" i="1" s="1"/>
  <c r="P292" i="1"/>
  <c r="L292" i="1"/>
  <c r="J292" i="1"/>
  <c r="K292" i="1" s="1"/>
  <c r="H292" i="1"/>
  <c r="F292" i="1"/>
  <c r="E292" i="1"/>
  <c r="D292" i="1"/>
  <c r="I292" i="1" s="1"/>
  <c r="U291" i="1"/>
  <c r="T291" i="1"/>
  <c r="N291" i="1"/>
  <c r="O291" i="1" s="1"/>
  <c r="M291" i="1"/>
  <c r="K291" i="1"/>
  <c r="I291" i="1"/>
  <c r="G291" i="1"/>
  <c r="U290" i="1"/>
  <c r="T290" i="1"/>
  <c r="N290" i="1"/>
  <c r="O290" i="1" s="1"/>
  <c r="M290" i="1"/>
  <c r="K290" i="1"/>
  <c r="I290" i="1"/>
  <c r="G290" i="1"/>
  <c r="U289" i="1"/>
  <c r="T289" i="1"/>
  <c r="N289" i="1"/>
  <c r="O289" i="1" s="1"/>
  <c r="M289" i="1"/>
  <c r="K289" i="1"/>
  <c r="I289" i="1"/>
  <c r="G289" i="1"/>
  <c r="U288" i="1"/>
  <c r="T288" i="1"/>
  <c r="N288" i="1"/>
  <c r="O288" i="1" s="1"/>
  <c r="M288" i="1"/>
  <c r="K288" i="1"/>
  <c r="I288" i="1"/>
  <c r="G288" i="1"/>
  <c r="U287" i="1"/>
  <c r="T287" i="1"/>
  <c r="N287" i="1"/>
  <c r="O287" i="1" s="1"/>
  <c r="M287" i="1"/>
  <c r="K287" i="1"/>
  <c r="I287" i="1"/>
  <c r="G287" i="1"/>
  <c r="U286" i="1"/>
  <c r="T286" i="1"/>
  <c r="N286" i="1"/>
  <c r="O286" i="1" s="1"/>
  <c r="M286" i="1"/>
  <c r="K286" i="1"/>
  <c r="I286" i="1"/>
  <c r="G286" i="1"/>
  <c r="S285" i="1"/>
  <c r="R285" i="1"/>
  <c r="Q285" i="1"/>
  <c r="P285" i="1"/>
  <c r="U285" i="1" s="1"/>
  <c r="L285" i="1"/>
  <c r="J285" i="1"/>
  <c r="I285" i="1"/>
  <c r="H285" i="1"/>
  <c r="F285" i="1"/>
  <c r="N285" i="1" s="1"/>
  <c r="E285" i="1"/>
  <c r="D285" i="1"/>
  <c r="U284" i="1"/>
  <c r="T284" i="1"/>
  <c r="N284" i="1"/>
  <c r="O284" i="1" s="1"/>
  <c r="M284" i="1"/>
  <c r="K284" i="1"/>
  <c r="I284" i="1"/>
  <c r="G284" i="1"/>
  <c r="U283" i="1"/>
  <c r="T283" i="1"/>
  <c r="N283" i="1"/>
  <c r="O283" i="1" s="1"/>
  <c r="M283" i="1"/>
  <c r="K283" i="1"/>
  <c r="I283" i="1"/>
  <c r="G283" i="1"/>
  <c r="U282" i="1"/>
  <c r="T282" i="1"/>
  <c r="N282" i="1"/>
  <c r="O282" i="1" s="1"/>
  <c r="M282" i="1"/>
  <c r="K282" i="1"/>
  <c r="I282" i="1"/>
  <c r="G282" i="1"/>
  <c r="U281" i="1"/>
  <c r="T281" i="1"/>
  <c r="N281" i="1"/>
  <c r="O281" i="1" s="1"/>
  <c r="M281" i="1"/>
  <c r="K281" i="1"/>
  <c r="I281" i="1"/>
  <c r="G281" i="1"/>
  <c r="U280" i="1"/>
  <c r="T280" i="1"/>
  <c r="N280" i="1"/>
  <c r="O280" i="1" s="1"/>
  <c r="M280" i="1"/>
  <c r="K280" i="1"/>
  <c r="I280" i="1"/>
  <c r="G280" i="1"/>
  <c r="U279" i="1"/>
  <c r="T279" i="1"/>
  <c r="N279" i="1"/>
  <c r="O279" i="1" s="1"/>
  <c r="M279" i="1"/>
  <c r="K279" i="1"/>
  <c r="I279" i="1"/>
  <c r="G279" i="1"/>
  <c r="U278" i="1"/>
  <c r="T278" i="1"/>
  <c r="N278" i="1"/>
  <c r="O278" i="1" s="1"/>
  <c r="M278" i="1"/>
  <c r="K278" i="1"/>
  <c r="I278" i="1"/>
  <c r="G278" i="1"/>
  <c r="U277" i="1"/>
  <c r="T277" i="1"/>
  <c r="N277" i="1"/>
  <c r="O277" i="1" s="1"/>
  <c r="M277" i="1"/>
  <c r="K277" i="1"/>
  <c r="I277" i="1"/>
  <c r="G277" i="1"/>
  <c r="U276" i="1"/>
  <c r="T276" i="1"/>
  <c r="N276" i="1"/>
  <c r="O276" i="1" s="1"/>
  <c r="M276" i="1"/>
  <c r="K276" i="1"/>
  <c r="I276" i="1"/>
  <c r="G276" i="1"/>
  <c r="S275" i="1"/>
  <c r="T275" i="1" s="1"/>
  <c r="R275" i="1"/>
  <c r="Q275" i="1"/>
  <c r="P275" i="1"/>
  <c r="U275" i="1" s="1"/>
  <c r="L275" i="1"/>
  <c r="J275" i="1"/>
  <c r="K275" i="1" s="1"/>
  <c r="H275" i="1"/>
  <c r="F275" i="1"/>
  <c r="E275" i="1"/>
  <c r="M275" i="1" s="1"/>
  <c r="D275" i="1"/>
  <c r="I275" i="1" s="1"/>
  <c r="U274" i="1"/>
  <c r="T274" i="1"/>
  <c r="N274" i="1"/>
  <c r="O274" i="1" s="1"/>
  <c r="M274" i="1"/>
  <c r="K274" i="1"/>
  <c r="I274" i="1"/>
  <c r="G274" i="1"/>
  <c r="U273" i="1"/>
  <c r="T273" i="1"/>
  <c r="N273" i="1"/>
  <c r="O273" i="1" s="1"/>
  <c r="M273" i="1"/>
  <c r="K273" i="1"/>
  <c r="I273" i="1"/>
  <c r="G273" i="1"/>
  <c r="U272" i="1"/>
  <c r="T272" i="1"/>
  <c r="N272" i="1"/>
  <c r="O272" i="1" s="1"/>
  <c r="M272" i="1"/>
  <c r="K272" i="1"/>
  <c r="I272" i="1"/>
  <c r="G272" i="1"/>
  <c r="U271" i="1"/>
  <c r="T271" i="1"/>
  <c r="N271" i="1"/>
  <c r="O271" i="1" s="1"/>
  <c r="M271" i="1"/>
  <c r="K271" i="1"/>
  <c r="I271" i="1"/>
  <c r="G271" i="1"/>
  <c r="U270" i="1"/>
  <c r="T270" i="1"/>
  <c r="N270" i="1"/>
  <c r="O270" i="1" s="1"/>
  <c r="M270" i="1"/>
  <c r="K270" i="1"/>
  <c r="I270" i="1"/>
  <c r="G270" i="1"/>
  <c r="U269" i="1"/>
  <c r="T269" i="1"/>
  <c r="N269" i="1"/>
  <c r="O269" i="1" s="1"/>
  <c r="M269" i="1"/>
  <c r="K269" i="1"/>
  <c r="I269" i="1"/>
  <c r="G269" i="1"/>
  <c r="U268" i="1"/>
  <c r="T268" i="1"/>
  <c r="N268" i="1"/>
  <c r="O268" i="1" s="1"/>
  <c r="M268" i="1"/>
  <c r="K268" i="1"/>
  <c r="I268" i="1"/>
  <c r="G268" i="1"/>
  <c r="S267" i="1"/>
  <c r="R267" i="1"/>
  <c r="Q267" i="1"/>
  <c r="T267" i="1" s="1"/>
  <c r="P267" i="1"/>
  <c r="L267" i="1"/>
  <c r="J267" i="1"/>
  <c r="H267" i="1"/>
  <c r="U267" i="1" s="1"/>
  <c r="F267" i="1"/>
  <c r="E267" i="1"/>
  <c r="D267" i="1"/>
  <c r="U266" i="1"/>
  <c r="T266" i="1"/>
  <c r="N266" i="1"/>
  <c r="O266" i="1" s="1"/>
  <c r="M266" i="1"/>
  <c r="K266" i="1"/>
  <c r="I266" i="1"/>
  <c r="G266" i="1"/>
  <c r="U265" i="1"/>
  <c r="T265" i="1"/>
  <c r="N265" i="1"/>
  <c r="O265" i="1" s="1"/>
  <c r="M265" i="1"/>
  <c r="K265" i="1"/>
  <c r="I265" i="1"/>
  <c r="G265" i="1"/>
  <c r="U264" i="1"/>
  <c r="T264" i="1"/>
  <c r="N264" i="1"/>
  <c r="O264" i="1" s="1"/>
  <c r="M264" i="1"/>
  <c r="K264" i="1"/>
  <c r="I264" i="1"/>
  <c r="G264" i="1"/>
  <c r="U263" i="1"/>
  <c r="T263" i="1"/>
  <c r="N263" i="1"/>
  <c r="O263" i="1" s="1"/>
  <c r="M263" i="1"/>
  <c r="K263" i="1"/>
  <c r="I263" i="1"/>
  <c r="G263" i="1"/>
  <c r="S260" i="1"/>
  <c r="R260" i="1"/>
  <c r="Q260" i="1"/>
  <c r="T260" i="1" s="1"/>
  <c r="P260" i="1"/>
  <c r="L260" i="1"/>
  <c r="J260" i="1"/>
  <c r="H260" i="1"/>
  <c r="F260" i="1"/>
  <c r="E260" i="1"/>
  <c r="K260" i="1" s="1"/>
  <c r="D260" i="1"/>
  <c r="G260" i="1" s="1"/>
  <c r="S259" i="1"/>
  <c r="T259" i="1" s="1"/>
  <c r="R259" i="1"/>
  <c r="Q259" i="1"/>
  <c r="P259" i="1"/>
  <c r="U259" i="1" s="1"/>
  <c r="L259" i="1"/>
  <c r="J259" i="1"/>
  <c r="H259" i="1"/>
  <c r="F259" i="1"/>
  <c r="E259" i="1"/>
  <c r="M259" i="1" s="1"/>
  <c r="D259" i="1"/>
  <c r="I259" i="1" s="1"/>
  <c r="U258" i="1"/>
  <c r="T258" i="1"/>
  <c r="N258" i="1"/>
  <c r="O258" i="1" s="1"/>
  <c r="M258" i="1"/>
  <c r="K258" i="1"/>
  <c r="I258" i="1"/>
  <c r="G258" i="1"/>
  <c r="U257" i="1"/>
  <c r="T257" i="1"/>
  <c r="N257" i="1"/>
  <c r="O257" i="1" s="1"/>
  <c r="M257" i="1"/>
  <c r="K257" i="1"/>
  <c r="I257" i="1"/>
  <c r="G257" i="1"/>
  <c r="U256" i="1"/>
  <c r="T256" i="1"/>
  <c r="N256" i="1"/>
  <c r="O256" i="1" s="1"/>
  <c r="M256" i="1"/>
  <c r="K256" i="1"/>
  <c r="I256" i="1"/>
  <c r="G256" i="1"/>
  <c r="U255" i="1"/>
  <c r="T255" i="1"/>
  <c r="N255" i="1"/>
  <c r="O255" i="1" s="1"/>
  <c r="M255" i="1"/>
  <c r="K255" i="1"/>
  <c r="I255" i="1"/>
  <c r="G255" i="1"/>
  <c r="S254" i="1"/>
  <c r="T254" i="1" s="1"/>
  <c r="R254" i="1"/>
  <c r="Q254" i="1"/>
  <c r="P254" i="1"/>
  <c r="U254" i="1" s="1"/>
  <c r="L254" i="1"/>
  <c r="J254" i="1"/>
  <c r="K254" i="1" s="1"/>
  <c r="H254" i="1"/>
  <c r="F254" i="1"/>
  <c r="N254" i="1" s="1"/>
  <c r="E254" i="1"/>
  <c r="D254" i="1"/>
  <c r="I254" i="1" s="1"/>
  <c r="U253" i="1"/>
  <c r="T253" i="1"/>
  <c r="N253" i="1"/>
  <c r="O253" i="1" s="1"/>
  <c r="M253" i="1"/>
  <c r="K253" i="1"/>
  <c r="I253" i="1"/>
  <c r="G253" i="1"/>
  <c r="U252" i="1"/>
  <c r="T252" i="1"/>
  <c r="N252" i="1"/>
  <c r="O252" i="1" s="1"/>
  <c r="M252" i="1"/>
  <c r="K252" i="1"/>
  <c r="I252" i="1"/>
  <c r="G252" i="1"/>
  <c r="U251" i="1"/>
  <c r="T251" i="1"/>
  <c r="N251" i="1"/>
  <c r="O251" i="1" s="1"/>
  <c r="M251" i="1"/>
  <c r="K251" i="1"/>
  <c r="I251" i="1"/>
  <c r="G251" i="1"/>
  <c r="U250" i="1"/>
  <c r="T250" i="1"/>
  <c r="N250" i="1"/>
  <c r="O250" i="1" s="1"/>
  <c r="M250" i="1"/>
  <c r="K250" i="1"/>
  <c r="I250" i="1"/>
  <c r="G250" i="1"/>
  <c r="U249" i="1"/>
  <c r="T249" i="1"/>
  <c r="N249" i="1"/>
  <c r="O249" i="1" s="1"/>
  <c r="M249" i="1"/>
  <c r="K249" i="1"/>
  <c r="I249" i="1"/>
  <c r="G249" i="1"/>
  <c r="U248" i="1"/>
  <c r="T248" i="1"/>
  <c r="N248" i="1"/>
  <c r="O248" i="1" s="1"/>
  <c r="M248" i="1"/>
  <c r="K248" i="1"/>
  <c r="I248" i="1"/>
  <c r="G248" i="1"/>
  <c r="S247" i="1"/>
  <c r="R247" i="1"/>
  <c r="Q247" i="1"/>
  <c r="P247" i="1"/>
  <c r="N247" i="1"/>
  <c r="L247" i="1"/>
  <c r="J247" i="1"/>
  <c r="H247" i="1"/>
  <c r="U247" i="1" s="1"/>
  <c r="F247" i="1"/>
  <c r="E247" i="1"/>
  <c r="M247" i="1" s="1"/>
  <c r="D247" i="1"/>
  <c r="U246" i="1"/>
  <c r="T246" i="1"/>
  <c r="N246" i="1"/>
  <c r="O246" i="1" s="1"/>
  <c r="M246" i="1"/>
  <c r="K246" i="1"/>
  <c r="I246" i="1"/>
  <c r="G246" i="1"/>
  <c r="U245" i="1"/>
  <c r="T245" i="1"/>
  <c r="N245" i="1"/>
  <c r="O245" i="1" s="1"/>
  <c r="M245" i="1"/>
  <c r="K245" i="1"/>
  <c r="I245" i="1"/>
  <c r="G245" i="1"/>
  <c r="U244" i="1"/>
  <c r="T244" i="1"/>
  <c r="N244" i="1"/>
  <c r="O244" i="1" s="1"/>
  <c r="M244" i="1"/>
  <c r="K244" i="1"/>
  <c r="I244" i="1"/>
  <c r="G244" i="1"/>
  <c r="U243" i="1"/>
  <c r="T243" i="1"/>
  <c r="N243" i="1"/>
  <c r="O243" i="1" s="1"/>
  <c r="M243" i="1"/>
  <c r="K243" i="1"/>
  <c r="I243" i="1"/>
  <c r="G243" i="1"/>
  <c r="U242" i="1"/>
  <c r="T242" i="1"/>
  <c r="N242" i="1"/>
  <c r="O242" i="1" s="1"/>
  <c r="M242" i="1"/>
  <c r="K242" i="1"/>
  <c r="I242" i="1"/>
  <c r="G242" i="1"/>
  <c r="U241" i="1"/>
  <c r="T241" i="1"/>
  <c r="N241" i="1"/>
  <c r="O241" i="1" s="1"/>
  <c r="M241" i="1"/>
  <c r="K241" i="1"/>
  <c r="I241" i="1"/>
  <c r="G241" i="1"/>
  <c r="S240" i="1"/>
  <c r="R240" i="1"/>
  <c r="Q240" i="1"/>
  <c r="T240" i="1" s="1"/>
  <c r="P240" i="1"/>
  <c r="L240" i="1"/>
  <c r="J240" i="1"/>
  <c r="K240" i="1" s="1"/>
  <c r="H240" i="1"/>
  <c r="F240" i="1"/>
  <c r="N240" i="1" s="1"/>
  <c r="E240" i="1"/>
  <c r="M240" i="1" s="1"/>
  <c r="D240" i="1"/>
  <c r="U239" i="1"/>
  <c r="T239" i="1"/>
  <c r="N239" i="1"/>
  <c r="O239" i="1" s="1"/>
  <c r="M239" i="1"/>
  <c r="K239" i="1"/>
  <c r="I239" i="1"/>
  <c r="G239" i="1"/>
  <c r="U238" i="1"/>
  <c r="T238" i="1"/>
  <c r="N238" i="1"/>
  <c r="O238" i="1" s="1"/>
  <c r="M238" i="1"/>
  <c r="K238" i="1"/>
  <c r="I238" i="1"/>
  <c r="G238" i="1"/>
  <c r="U237" i="1"/>
  <c r="T237" i="1"/>
  <c r="N237" i="1"/>
  <c r="O237" i="1" s="1"/>
  <c r="M237" i="1"/>
  <c r="K237" i="1"/>
  <c r="I237" i="1"/>
  <c r="G237" i="1"/>
  <c r="U236" i="1"/>
  <c r="T236" i="1"/>
  <c r="N236" i="1"/>
  <c r="O236" i="1" s="1"/>
  <c r="M236" i="1"/>
  <c r="K236" i="1"/>
  <c r="I236" i="1"/>
  <c r="G236" i="1"/>
  <c r="U235" i="1"/>
  <c r="T235" i="1"/>
  <c r="N235" i="1"/>
  <c r="O235" i="1" s="1"/>
  <c r="M235" i="1"/>
  <c r="K235" i="1"/>
  <c r="I235" i="1"/>
  <c r="G235" i="1"/>
  <c r="U234" i="1"/>
  <c r="T234" i="1"/>
  <c r="N234" i="1"/>
  <c r="O234" i="1" s="1"/>
  <c r="M234" i="1"/>
  <c r="K234" i="1"/>
  <c r="I234" i="1"/>
  <c r="G234" i="1"/>
  <c r="S231" i="1"/>
  <c r="R231" i="1"/>
  <c r="Q231" i="1"/>
  <c r="T231" i="1" s="1"/>
  <c r="P231" i="1"/>
  <c r="U231" i="1" s="1"/>
  <c r="L231" i="1"/>
  <c r="J231" i="1"/>
  <c r="H231" i="1"/>
  <c r="F231" i="1"/>
  <c r="N231" i="1" s="1"/>
  <c r="E231" i="1"/>
  <c r="K231" i="1" s="1"/>
  <c r="D231" i="1"/>
  <c r="S230" i="1"/>
  <c r="T230" i="1" s="1"/>
  <c r="R230" i="1"/>
  <c r="Q230" i="1"/>
  <c r="P230" i="1"/>
  <c r="L230" i="1"/>
  <c r="J230" i="1"/>
  <c r="H230" i="1"/>
  <c r="F230" i="1"/>
  <c r="G230" i="1" s="1"/>
  <c r="E230" i="1"/>
  <c r="D230" i="1"/>
  <c r="U229" i="1"/>
  <c r="T229" i="1"/>
  <c r="N229" i="1"/>
  <c r="O229" i="1" s="1"/>
  <c r="M229" i="1"/>
  <c r="K229" i="1"/>
  <c r="I229" i="1"/>
  <c r="G229" i="1"/>
  <c r="U228" i="1"/>
  <c r="T228" i="1"/>
  <c r="N228" i="1"/>
  <c r="O228" i="1" s="1"/>
  <c r="M228" i="1"/>
  <c r="K228" i="1"/>
  <c r="I228" i="1"/>
  <c r="G228" i="1"/>
  <c r="U227" i="1"/>
  <c r="T227" i="1"/>
  <c r="N227" i="1"/>
  <c r="O227" i="1" s="1"/>
  <c r="M227" i="1"/>
  <c r="K227" i="1"/>
  <c r="I227" i="1"/>
  <c r="G227" i="1"/>
  <c r="U226" i="1"/>
  <c r="T226" i="1"/>
  <c r="N226" i="1"/>
  <c r="O226" i="1" s="1"/>
  <c r="M226" i="1"/>
  <c r="K226" i="1"/>
  <c r="I226" i="1"/>
  <c r="G226" i="1"/>
  <c r="U225" i="1"/>
  <c r="T225" i="1"/>
  <c r="N225" i="1"/>
  <c r="O225" i="1" s="1"/>
  <c r="M225" i="1"/>
  <c r="K225" i="1"/>
  <c r="I225" i="1"/>
  <c r="G225" i="1"/>
  <c r="S224" i="1"/>
  <c r="R224" i="1"/>
  <c r="Q224" i="1"/>
  <c r="T224" i="1" s="1"/>
  <c r="P224" i="1"/>
  <c r="L224" i="1"/>
  <c r="J224" i="1"/>
  <c r="H224" i="1"/>
  <c r="F224" i="1"/>
  <c r="N224" i="1" s="1"/>
  <c r="E224" i="1"/>
  <c r="M224" i="1" s="1"/>
  <c r="D224" i="1"/>
  <c r="I224" i="1" s="1"/>
  <c r="U223" i="1"/>
  <c r="T223" i="1"/>
  <c r="N223" i="1"/>
  <c r="O223" i="1" s="1"/>
  <c r="M223" i="1"/>
  <c r="K223" i="1"/>
  <c r="I223" i="1"/>
  <c r="G223" i="1"/>
  <c r="U222" i="1"/>
  <c r="T222" i="1"/>
  <c r="N222" i="1"/>
  <c r="O222" i="1" s="1"/>
  <c r="M222" i="1"/>
  <c r="K222" i="1"/>
  <c r="I222" i="1"/>
  <c r="G222" i="1"/>
  <c r="U221" i="1"/>
  <c r="T221" i="1"/>
  <c r="N221" i="1"/>
  <c r="O221" i="1" s="1"/>
  <c r="M221" i="1"/>
  <c r="K221" i="1"/>
  <c r="I221" i="1"/>
  <c r="G221" i="1"/>
  <c r="U220" i="1"/>
  <c r="T220" i="1"/>
  <c r="N220" i="1"/>
  <c r="O220" i="1" s="1"/>
  <c r="M220" i="1"/>
  <c r="K220" i="1"/>
  <c r="I220" i="1"/>
  <c r="G220" i="1"/>
  <c r="U219" i="1"/>
  <c r="T219" i="1"/>
  <c r="N219" i="1"/>
  <c r="O219" i="1" s="1"/>
  <c r="M219" i="1"/>
  <c r="K219" i="1"/>
  <c r="I219" i="1"/>
  <c r="G219" i="1"/>
  <c r="U218" i="1"/>
  <c r="T218" i="1"/>
  <c r="N218" i="1"/>
  <c r="O218" i="1" s="1"/>
  <c r="M218" i="1"/>
  <c r="K218" i="1"/>
  <c r="I218" i="1"/>
  <c r="G218" i="1"/>
  <c r="U217" i="1"/>
  <c r="T217" i="1"/>
  <c r="N217" i="1"/>
  <c r="O217" i="1" s="1"/>
  <c r="M217" i="1"/>
  <c r="K217" i="1"/>
  <c r="I217" i="1"/>
  <c r="G217" i="1"/>
  <c r="S216" i="1"/>
  <c r="T216" i="1" s="1"/>
  <c r="R216" i="1"/>
  <c r="Q216" i="1"/>
  <c r="P216" i="1"/>
  <c r="U216" i="1" s="1"/>
  <c r="N216" i="1"/>
  <c r="L216" i="1"/>
  <c r="J216" i="1"/>
  <c r="H216" i="1"/>
  <c r="G216" i="1"/>
  <c r="F216" i="1"/>
  <c r="E216" i="1"/>
  <c r="D216" i="1"/>
  <c r="O216" i="1" s="1"/>
  <c r="U215" i="1"/>
  <c r="T215" i="1"/>
  <c r="N215" i="1"/>
  <c r="O215" i="1" s="1"/>
  <c r="M215" i="1"/>
  <c r="K215" i="1"/>
  <c r="I215" i="1"/>
  <c r="G215" i="1"/>
  <c r="U214" i="1"/>
  <c r="T214" i="1"/>
  <c r="N214" i="1"/>
  <c r="O214" i="1" s="1"/>
  <c r="M214" i="1"/>
  <c r="K214" i="1"/>
  <c r="I214" i="1"/>
  <c r="G214" i="1"/>
  <c r="U213" i="1"/>
  <c r="T213" i="1"/>
  <c r="N213" i="1"/>
  <c r="O213" i="1" s="1"/>
  <c r="M213" i="1"/>
  <c r="K213" i="1"/>
  <c r="I213" i="1"/>
  <c r="G213" i="1"/>
  <c r="U212" i="1"/>
  <c r="T212" i="1"/>
  <c r="N212" i="1"/>
  <c r="O212" i="1" s="1"/>
  <c r="M212" i="1"/>
  <c r="K212" i="1"/>
  <c r="I212" i="1"/>
  <c r="G212" i="1"/>
  <c r="U211" i="1"/>
  <c r="T211" i="1"/>
  <c r="N211" i="1"/>
  <c r="O211" i="1" s="1"/>
  <c r="M211" i="1"/>
  <c r="K211" i="1"/>
  <c r="I211" i="1"/>
  <c r="G211" i="1"/>
  <c r="U210" i="1"/>
  <c r="T210" i="1"/>
  <c r="N210" i="1"/>
  <c r="O210" i="1" s="1"/>
  <c r="M210" i="1"/>
  <c r="K210" i="1"/>
  <c r="I210" i="1"/>
  <c r="G210" i="1"/>
  <c r="U209" i="1"/>
  <c r="T209" i="1"/>
  <c r="N209" i="1"/>
  <c r="O209" i="1" s="1"/>
  <c r="M209" i="1"/>
  <c r="K209" i="1"/>
  <c r="I209" i="1"/>
  <c r="G209" i="1"/>
  <c r="U208" i="1"/>
  <c r="T208" i="1"/>
  <c r="N208" i="1"/>
  <c r="O208" i="1" s="1"/>
  <c r="M208" i="1"/>
  <c r="K208" i="1"/>
  <c r="I208" i="1"/>
  <c r="G208" i="1"/>
  <c r="T205" i="1"/>
  <c r="S205" i="1"/>
  <c r="R205" i="1"/>
  <c r="Q205" i="1"/>
  <c r="P205" i="1"/>
  <c r="U205" i="1" s="1"/>
  <c r="L205" i="1"/>
  <c r="J205" i="1"/>
  <c r="K205" i="1" s="1"/>
  <c r="H205" i="1"/>
  <c r="F205" i="1"/>
  <c r="E205" i="1"/>
  <c r="M205" i="1" s="1"/>
  <c r="D205" i="1"/>
  <c r="S204" i="1"/>
  <c r="T204" i="1" s="1"/>
  <c r="R204" i="1"/>
  <c r="Q204" i="1"/>
  <c r="P204" i="1"/>
  <c r="L204" i="1"/>
  <c r="J204" i="1"/>
  <c r="H204" i="1"/>
  <c r="F204" i="1"/>
  <c r="G204" i="1" s="1"/>
  <c r="E204" i="1"/>
  <c r="K204" i="1" s="1"/>
  <c r="D204" i="1"/>
  <c r="U203" i="1"/>
  <c r="T203" i="1"/>
  <c r="N203" i="1"/>
  <c r="O203" i="1" s="1"/>
  <c r="M203" i="1"/>
  <c r="K203" i="1"/>
  <c r="I203" i="1"/>
  <c r="G203" i="1"/>
  <c r="U202" i="1"/>
  <c r="T202" i="1"/>
  <c r="N202" i="1"/>
  <c r="O202" i="1" s="1"/>
  <c r="M202" i="1"/>
  <c r="K202" i="1"/>
  <c r="I202" i="1"/>
  <c r="G202" i="1"/>
  <c r="U201" i="1"/>
  <c r="T201" i="1"/>
  <c r="N201" i="1"/>
  <c r="O201" i="1" s="1"/>
  <c r="M201" i="1"/>
  <c r="K201" i="1"/>
  <c r="I201" i="1"/>
  <c r="G201" i="1"/>
  <c r="U200" i="1"/>
  <c r="T200" i="1"/>
  <c r="N200" i="1"/>
  <c r="O200" i="1" s="1"/>
  <c r="M200" i="1"/>
  <c r="K200" i="1"/>
  <c r="I200" i="1"/>
  <c r="G200" i="1"/>
  <c r="U199" i="1"/>
  <c r="T199" i="1"/>
  <c r="N199" i="1"/>
  <c r="O199" i="1" s="1"/>
  <c r="M199" i="1"/>
  <c r="K199" i="1"/>
  <c r="I199" i="1"/>
  <c r="G199" i="1"/>
  <c r="S198" i="1"/>
  <c r="R198" i="1"/>
  <c r="Q198" i="1"/>
  <c r="T198" i="1" s="1"/>
  <c r="P198" i="1"/>
  <c r="L198" i="1"/>
  <c r="M198" i="1" s="1"/>
  <c r="J198" i="1"/>
  <c r="H198" i="1"/>
  <c r="F198" i="1"/>
  <c r="E198" i="1"/>
  <c r="D198" i="1"/>
  <c r="I198" i="1" s="1"/>
  <c r="U197" i="1"/>
  <c r="T197" i="1"/>
  <c r="N197" i="1"/>
  <c r="O197" i="1" s="1"/>
  <c r="M197" i="1"/>
  <c r="K197" i="1"/>
  <c r="I197" i="1"/>
  <c r="G197" i="1"/>
  <c r="U196" i="1"/>
  <c r="T196" i="1"/>
  <c r="N196" i="1"/>
  <c r="O196" i="1" s="1"/>
  <c r="M196" i="1"/>
  <c r="K196" i="1"/>
  <c r="I196" i="1"/>
  <c r="G196" i="1"/>
  <c r="U195" i="1"/>
  <c r="T195" i="1"/>
  <c r="N195" i="1"/>
  <c r="O195" i="1" s="1"/>
  <c r="M195" i="1"/>
  <c r="K195" i="1"/>
  <c r="I195" i="1"/>
  <c r="G195" i="1"/>
  <c r="U194" i="1"/>
  <c r="T194" i="1"/>
  <c r="N194" i="1"/>
  <c r="O194" i="1" s="1"/>
  <c r="M194" i="1"/>
  <c r="K194" i="1"/>
  <c r="I194" i="1"/>
  <c r="G194" i="1"/>
  <c r="U193" i="1"/>
  <c r="T193" i="1"/>
  <c r="N193" i="1"/>
  <c r="O193" i="1" s="1"/>
  <c r="M193" i="1"/>
  <c r="K193" i="1"/>
  <c r="I193" i="1"/>
  <c r="G193" i="1"/>
  <c r="U192" i="1"/>
  <c r="T192" i="1"/>
  <c r="N192" i="1"/>
  <c r="O192" i="1" s="1"/>
  <c r="M192" i="1"/>
  <c r="K192" i="1"/>
  <c r="I192" i="1"/>
  <c r="G192" i="1"/>
  <c r="S191" i="1"/>
  <c r="R191" i="1"/>
  <c r="Q191" i="1"/>
  <c r="P191" i="1"/>
  <c r="U191" i="1" s="1"/>
  <c r="L191" i="1"/>
  <c r="J191" i="1"/>
  <c r="H191" i="1"/>
  <c r="F191" i="1"/>
  <c r="N191" i="1" s="1"/>
  <c r="E191" i="1"/>
  <c r="D191" i="1"/>
  <c r="I191" i="1" s="1"/>
  <c r="U190" i="1"/>
  <c r="T190" i="1"/>
  <c r="O190" i="1"/>
  <c r="N190" i="1"/>
  <c r="M190" i="1"/>
  <c r="K190" i="1"/>
  <c r="I190" i="1"/>
  <c r="G190" i="1"/>
  <c r="U189" i="1"/>
  <c r="T189" i="1"/>
  <c r="O189" i="1"/>
  <c r="N189" i="1"/>
  <c r="M189" i="1"/>
  <c r="K189" i="1"/>
  <c r="I189" i="1"/>
  <c r="G189" i="1"/>
  <c r="U188" i="1"/>
  <c r="T188" i="1"/>
  <c r="O188" i="1"/>
  <c r="N188" i="1"/>
  <c r="M188" i="1"/>
  <c r="K188" i="1"/>
  <c r="I188" i="1"/>
  <c r="G188" i="1"/>
  <c r="U187" i="1"/>
  <c r="T187" i="1"/>
  <c r="O187" i="1"/>
  <c r="N187" i="1"/>
  <c r="M187" i="1"/>
  <c r="K187" i="1"/>
  <c r="I187" i="1"/>
  <c r="G187" i="1"/>
  <c r="U186" i="1"/>
  <c r="T186" i="1"/>
  <c r="O186" i="1"/>
  <c r="N186" i="1"/>
  <c r="M186" i="1"/>
  <c r="K186" i="1"/>
  <c r="I186" i="1"/>
  <c r="G186" i="1"/>
  <c r="S185" i="1"/>
  <c r="R185" i="1"/>
  <c r="Q185" i="1"/>
  <c r="P185" i="1"/>
  <c r="L185" i="1"/>
  <c r="J185" i="1"/>
  <c r="H185" i="1"/>
  <c r="F185" i="1"/>
  <c r="N185" i="1" s="1"/>
  <c r="E185" i="1"/>
  <c r="M185" i="1" s="1"/>
  <c r="D185" i="1"/>
  <c r="U184" i="1"/>
  <c r="T184" i="1"/>
  <c r="N184" i="1"/>
  <c r="O184" i="1" s="1"/>
  <c r="M184" i="1"/>
  <c r="K184" i="1"/>
  <c r="I184" i="1"/>
  <c r="G184" i="1"/>
  <c r="U183" i="1"/>
  <c r="T183" i="1"/>
  <c r="N183" i="1"/>
  <c r="O183" i="1" s="1"/>
  <c r="M183" i="1"/>
  <c r="K183" i="1"/>
  <c r="I183" i="1"/>
  <c r="G183" i="1"/>
  <c r="U182" i="1"/>
  <c r="T182" i="1"/>
  <c r="N182" i="1"/>
  <c r="O182" i="1" s="1"/>
  <c r="M182" i="1"/>
  <c r="K182" i="1"/>
  <c r="I182" i="1"/>
  <c r="G182" i="1"/>
  <c r="U181" i="1"/>
  <c r="T181" i="1"/>
  <c r="N181" i="1"/>
  <c r="O181" i="1" s="1"/>
  <c r="M181" i="1"/>
  <c r="K181" i="1"/>
  <c r="I181" i="1"/>
  <c r="G181" i="1"/>
  <c r="U180" i="1"/>
  <c r="T180" i="1"/>
  <c r="N180" i="1"/>
  <c r="O180" i="1" s="1"/>
  <c r="M180" i="1"/>
  <c r="K180" i="1"/>
  <c r="I180" i="1"/>
  <c r="G180" i="1"/>
  <c r="S179" i="1"/>
  <c r="R179" i="1"/>
  <c r="Q179" i="1"/>
  <c r="T179" i="1" s="1"/>
  <c r="P179" i="1"/>
  <c r="L179" i="1"/>
  <c r="J179" i="1"/>
  <c r="H179" i="1"/>
  <c r="F179" i="1"/>
  <c r="E179" i="1"/>
  <c r="D179" i="1"/>
  <c r="G179" i="1" s="1"/>
  <c r="U178" i="1"/>
  <c r="T178" i="1"/>
  <c r="N178" i="1"/>
  <c r="O178" i="1" s="1"/>
  <c r="M178" i="1"/>
  <c r="K178" i="1"/>
  <c r="I178" i="1"/>
  <c r="G178" i="1"/>
  <c r="U177" i="1"/>
  <c r="T177" i="1"/>
  <c r="N177" i="1"/>
  <c r="O177" i="1" s="1"/>
  <c r="M177" i="1"/>
  <c r="K177" i="1"/>
  <c r="I177" i="1"/>
  <c r="G177" i="1"/>
  <c r="U176" i="1"/>
  <c r="T176" i="1"/>
  <c r="N176" i="1"/>
  <c r="O176" i="1" s="1"/>
  <c r="M176" i="1"/>
  <c r="K176" i="1"/>
  <c r="I176" i="1"/>
  <c r="G176" i="1"/>
  <c r="U175" i="1"/>
  <c r="T175" i="1"/>
  <c r="N175" i="1"/>
  <c r="O175" i="1" s="1"/>
  <c r="M175" i="1"/>
  <c r="K175" i="1"/>
  <c r="I175" i="1"/>
  <c r="G175" i="1"/>
  <c r="U174" i="1"/>
  <c r="T174" i="1"/>
  <c r="N174" i="1"/>
  <c r="O174" i="1" s="1"/>
  <c r="M174" i="1"/>
  <c r="K174" i="1"/>
  <c r="I174" i="1"/>
  <c r="G174" i="1"/>
  <c r="U173" i="1"/>
  <c r="T173" i="1"/>
  <c r="N173" i="1"/>
  <c r="O173" i="1" s="1"/>
  <c r="M173" i="1"/>
  <c r="K173" i="1"/>
  <c r="I173" i="1"/>
  <c r="G173" i="1"/>
  <c r="S170" i="1"/>
  <c r="R170" i="1"/>
  <c r="Q170" i="1"/>
  <c r="P170" i="1"/>
  <c r="U170" i="1" s="1"/>
  <c r="L170" i="1"/>
  <c r="J170" i="1"/>
  <c r="H170" i="1"/>
  <c r="F170" i="1"/>
  <c r="G170" i="1" s="1"/>
  <c r="E170" i="1"/>
  <c r="M170" i="1" s="1"/>
  <c r="D170" i="1"/>
  <c r="S169" i="1"/>
  <c r="T169" i="1" s="1"/>
  <c r="R169" i="1"/>
  <c r="Q169" i="1"/>
  <c r="P169" i="1"/>
  <c r="L169" i="1"/>
  <c r="J169" i="1"/>
  <c r="H169" i="1"/>
  <c r="F169" i="1"/>
  <c r="G169" i="1" s="1"/>
  <c r="E169" i="1"/>
  <c r="M169" i="1" s="1"/>
  <c r="D169" i="1"/>
  <c r="U168" i="1"/>
  <c r="T168" i="1"/>
  <c r="N168" i="1"/>
  <c r="O168" i="1" s="1"/>
  <c r="M168" i="1"/>
  <c r="K168" i="1"/>
  <c r="I168" i="1"/>
  <c r="G168" i="1"/>
  <c r="U167" i="1"/>
  <c r="T167" i="1"/>
  <c r="N167" i="1"/>
  <c r="O167" i="1" s="1"/>
  <c r="M167" i="1"/>
  <c r="K167" i="1"/>
  <c r="I167" i="1"/>
  <c r="G167" i="1"/>
  <c r="U166" i="1"/>
  <c r="T166" i="1"/>
  <c r="N166" i="1"/>
  <c r="O166" i="1" s="1"/>
  <c r="M166" i="1"/>
  <c r="K166" i="1"/>
  <c r="I166" i="1"/>
  <c r="G166" i="1"/>
  <c r="U165" i="1"/>
  <c r="T165" i="1"/>
  <c r="N165" i="1"/>
  <c r="O165" i="1" s="1"/>
  <c r="M165" i="1"/>
  <c r="K165" i="1"/>
  <c r="I165" i="1"/>
  <c r="G165" i="1"/>
  <c r="U164" i="1"/>
  <c r="T164" i="1"/>
  <c r="N164" i="1"/>
  <c r="O164" i="1" s="1"/>
  <c r="M164" i="1"/>
  <c r="K164" i="1"/>
  <c r="I164" i="1"/>
  <c r="G164" i="1"/>
  <c r="U163" i="1"/>
  <c r="S163" i="1"/>
  <c r="T163" i="1" s="1"/>
  <c r="R163" i="1"/>
  <c r="Q163" i="1"/>
  <c r="P163" i="1"/>
  <c r="L163" i="1"/>
  <c r="K163" i="1"/>
  <c r="J163" i="1"/>
  <c r="H163" i="1"/>
  <c r="F163" i="1"/>
  <c r="N163" i="1" s="1"/>
  <c r="E163" i="1"/>
  <c r="D163" i="1"/>
  <c r="I163" i="1" s="1"/>
  <c r="U162" i="1"/>
  <c r="T162" i="1"/>
  <c r="N162" i="1"/>
  <c r="O162" i="1" s="1"/>
  <c r="M162" i="1"/>
  <c r="K162" i="1"/>
  <c r="I162" i="1"/>
  <c r="G162" i="1"/>
  <c r="U161" i="1"/>
  <c r="T161" i="1"/>
  <c r="N161" i="1"/>
  <c r="O161" i="1" s="1"/>
  <c r="M161" i="1"/>
  <c r="K161" i="1"/>
  <c r="I161" i="1"/>
  <c r="G161" i="1"/>
  <c r="U160" i="1"/>
  <c r="T160" i="1"/>
  <c r="N160" i="1"/>
  <c r="O160" i="1" s="1"/>
  <c r="M160" i="1"/>
  <c r="K160" i="1"/>
  <c r="I160" i="1"/>
  <c r="G160" i="1"/>
  <c r="U159" i="1"/>
  <c r="T159" i="1"/>
  <c r="N159" i="1"/>
  <c r="O159" i="1" s="1"/>
  <c r="M159" i="1"/>
  <c r="K159" i="1"/>
  <c r="I159" i="1"/>
  <c r="G159" i="1"/>
  <c r="U158" i="1"/>
  <c r="T158" i="1"/>
  <c r="N158" i="1"/>
  <c r="O158" i="1" s="1"/>
  <c r="M158" i="1"/>
  <c r="K158" i="1"/>
  <c r="I158" i="1"/>
  <c r="G158" i="1"/>
  <c r="S157" i="1"/>
  <c r="R157" i="1"/>
  <c r="Q157" i="1"/>
  <c r="T157" i="1" s="1"/>
  <c r="P157" i="1"/>
  <c r="U157" i="1" s="1"/>
  <c r="M157" i="1"/>
  <c r="L157" i="1"/>
  <c r="J157" i="1"/>
  <c r="H157" i="1"/>
  <c r="F157" i="1"/>
  <c r="N157" i="1" s="1"/>
  <c r="E157" i="1"/>
  <c r="D157" i="1"/>
  <c r="U156" i="1"/>
  <c r="T156" i="1"/>
  <c r="N156" i="1"/>
  <c r="O156" i="1" s="1"/>
  <c r="M156" i="1"/>
  <c r="K156" i="1"/>
  <c r="I156" i="1"/>
  <c r="G156" i="1"/>
  <c r="U155" i="1"/>
  <c r="T155" i="1"/>
  <c r="N155" i="1"/>
  <c r="O155" i="1" s="1"/>
  <c r="M155" i="1"/>
  <c r="K155" i="1"/>
  <c r="I155" i="1"/>
  <c r="G155" i="1"/>
  <c r="U154" i="1"/>
  <c r="T154" i="1"/>
  <c r="N154" i="1"/>
  <c r="O154" i="1" s="1"/>
  <c r="M154" i="1"/>
  <c r="K154" i="1"/>
  <c r="I154" i="1"/>
  <c r="G154" i="1"/>
  <c r="U153" i="1"/>
  <c r="T153" i="1"/>
  <c r="N153" i="1"/>
  <c r="O153" i="1" s="1"/>
  <c r="M153" i="1"/>
  <c r="K153" i="1"/>
  <c r="I153" i="1"/>
  <c r="G153" i="1"/>
  <c r="U152" i="1"/>
  <c r="T152" i="1"/>
  <c r="N152" i="1"/>
  <c r="O152" i="1" s="1"/>
  <c r="M152" i="1"/>
  <c r="K152" i="1"/>
  <c r="I152" i="1"/>
  <c r="G152" i="1"/>
  <c r="U151" i="1"/>
  <c r="T151" i="1"/>
  <c r="N151" i="1"/>
  <c r="O151" i="1" s="1"/>
  <c r="M151" i="1"/>
  <c r="K151" i="1"/>
  <c r="I151" i="1"/>
  <c r="G151" i="1"/>
  <c r="S150" i="1"/>
  <c r="R150" i="1"/>
  <c r="Q150" i="1"/>
  <c r="T150" i="1" s="1"/>
  <c r="P150" i="1"/>
  <c r="U150" i="1" s="1"/>
  <c r="L150" i="1"/>
  <c r="J150" i="1"/>
  <c r="I150" i="1"/>
  <c r="H150" i="1"/>
  <c r="F150" i="1"/>
  <c r="N150" i="1" s="1"/>
  <c r="E150" i="1"/>
  <c r="K150" i="1" s="1"/>
  <c r="D150" i="1"/>
  <c r="U149" i="1"/>
  <c r="T149" i="1"/>
  <c r="N149" i="1"/>
  <c r="O149" i="1" s="1"/>
  <c r="M149" i="1"/>
  <c r="K149" i="1"/>
  <c r="I149" i="1"/>
  <c r="G149" i="1"/>
  <c r="U148" i="1"/>
  <c r="T148" i="1"/>
  <c r="N148" i="1"/>
  <c r="O148" i="1" s="1"/>
  <c r="M148" i="1"/>
  <c r="K148" i="1"/>
  <c r="I148" i="1"/>
  <c r="G148" i="1"/>
  <c r="U147" i="1"/>
  <c r="T147" i="1"/>
  <c r="N147" i="1"/>
  <c r="O147" i="1" s="1"/>
  <c r="M147" i="1"/>
  <c r="K147" i="1"/>
  <c r="I147" i="1"/>
  <c r="G147" i="1"/>
  <c r="U146" i="1"/>
  <c r="T146" i="1"/>
  <c r="N146" i="1"/>
  <c r="O146" i="1" s="1"/>
  <c r="M146" i="1"/>
  <c r="K146" i="1"/>
  <c r="I146" i="1"/>
  <c r="G146" i="1"/>
  <c r="U145" i="1"/>
  <c r="T145" i="1"/>
  <c r="N145" i="1"/>
  <c r="O145" i="1" s="1"/>
  <c r="M145" i="1"/>
  <c r="K145" i="1"/>
  <c r="I145" i="1"/>
  <c r="G145" i="1"/>
  <c r="U144" i="1"/>
  <c r="S144" i="1"/>
  <c r="R144" i="1"/>
  <c r="Q144" i="1"/>
  <c r="P144" i="1"/>
  <c r="L144" i="1"/>
  <c r="J144" i="1"/>
  <c r="I144" i="1"/>
  <c r="H144" i="1"/>
  <c r="F144" i="1"/>
  <c r="G144" i="1" s="1"/>
  <c r="E144" i="1"/>
  <c r="M144" i="1" s="1"/>
  <c r="D144" i="1"/>
  <c r="U143" i="1"/>
  <c r="T143" i="1"/>
  <c r="O143" i="1"/>
  <c r="N143" i="1"/>
  <c r="M143" i="1"/>
  <c r="K143" i="1"/>
  <c r="I143" i="1"/>
  <c r="G143" i="1"/>
  <c r="U142" i="1"/>
  <c r="T142" i="1"/>
  <c r="O142" i="1"/>
  <c r="N142" i="1"/>
  <c r="M142" i="1"/>
  <c r="K142" i="1"/>
  <c r="I142" i="1"/>
  <c r="G142" i="1"/>
  <c r="U141" i="1"/>
  <c r="T141" i="1"/>
  <c r="O141" i="1"/>
  <c r="N141" i="1"/>
  <c r="M141" i="1"/>
  <c r="K141" i="1"/>
  <c r="I141" i="1"/>
  <c r="G141" i="1"/>
  <c r="U140" i="1"/>
  <c r="T140" i="1"/>
  <c r="O140" i="1"/>
  <c r="N140" i="1"/>
  <c r="M140" i="1"/>
  <c r="K140" i="1"/>
  <c r="I140" i="1"/>
  <c r="G140" i="1"/>
  <c r="U139" i="1"/>
  <c r="T139" i="1"/>
  <c r="O139" i="1"/>
  <c r="N139" i="1"/>
  <c r="M139" i="1"/>
  <c r="K139" i="1"/>
  <c r="I139" i="1"/>
  <c r="G139" i="1"/>
  <c r="U138" i="1"/>
  <c r="T138" i="1"/>
  <c r="O138" i="1"/>
  <c r="N138" i="1"/>
  <c r="M138" i="1"/>
  <c r="K138" i="1"/>
  <c r="I138" i="1"/>
  <c r="G138" i="1"/>
  <c r="S137" i="1"/>
  <c r="R137" i="1"/>
  <c r="Q137" i="1"/>
  <c r="P137" i="1"/>
  <c r="U137" i="1" s="1"/>
  <c r="L137" i="1"/>
  <c r="J137" i="1"/>
  <c r="H137" i="1"/>
  <c r="F137" i="1"/>
  <c r="E137" i="1"/>
  <c r="K137" i="1" s="1"/>
  <c r="D137" i="1"/>
  <c r="G137" i="1" s="1"/>
  <c r="U136" i="1"/>
  <c r="T136" i="1"/>
  <c r="N136" i="1"/>
  <c r="O136" i="1" s="1"/>
  <c r="M136" i="1"/>
  <c r="K136" i="1"/>
  <c r="I136" i="1"/>
  <c r="G136" i="1"/>
  <c r="U135" i="1"/>
  <c r="T135" i="1"/>
  <c r="N135" i="1"/>
  <c r="O135" i="1" s="1"/>
  <c r="M135" i="1"/>
  <c r="K135" i="1"/>
  <c r="I135" i="1"/>
  <c r="G135" i="1"/>
  <c r="U134" i="1"/>
  <c r="T134" i="1"/>
  <c r="N134" i="1"/>
  <c r="O134" i="1" s="1"/>
  <c r="M134" i="1"/>
  <c r="K134" i="1"/>
  <c r="I134" i="1"/>
  <c r="G134" i="1"/>
  <c r="U133" i="1"/>
  <c r="T133" i="1"/>
  <c r="N133" i="1"/>
  <c r="O133" i="1" s="1"/>
  <c r="M133" i="1"/>
  <c r="K133" i="1"/>
  <c r="I133" i="1"/>
  <c r="G133" i="1"/>
  <c r="S132" i="1"/>
  <c r="R132" i="1"/>
  <c r="Q132" i="1"/>
  <c r="P132" i="1"/>
  <c r="L132" i="1"/>
  <c r="J132" i="1"/>
  <c r="H132" i="1"/>
  <c r="U132" i="1" s="1"/>
  <c r="F132" i="1"/>
  <c r="N132" i="1" s="1"/>
  <c r="O132" i="1" s="1"/>
  <c r="E132" i="1"/>
  <c r="M132" i="1" s="1"/>
  <c r="D132" i="1"/>
  <c r="I132" i="1" s="1"/>
  <c r="U131" i="1"/>
  <c r="T131" i="1"/>
  <c r="N131" i="1"/>
  <c r="O131" i="1" s="1"/>
  <c r="M131" i="1"/>
  <c r="K131" i="1"/>
  <c r="I131" i="1"/>
  <c r="G131" i="1"/>
  <c r="U130" i="1"/>
  <c r="T130" i="1"/>
  <c r="N130" i="1"/>
  <c r="O130" i="1" s="1"/>
  <c r="M130" i="1"/>
  <c r="K130" i="1"/>
  <c r="I130" i="1"/>
  <c r="G130" i="1"/>
  <c r="U129" i="1"/>
  <c r="T129" i="1"/>
  <c r="N129" i="1"/>
  <c r="O129" i="1" s="1"/>
  <c r="M129" i="1"/>
  <c r="K129" i="1"/>
  <c r="I129" i="1"/>
  <c r="G129" i="1"/>
  <c r="U128" i="1"/>
  <c r="T128" i="1"/>
  <c r="N128" i="1"/>
  <c r="O128" i="1" s="1"/>
  <c r="M128" i="1"/>
  <c r="K128" i="1"/>
  <c r="I128" i="1"/>
  <c r="G128" i="1"/>
  <c r="U127" i="1"/>
  <c r="T127" i="1"/>
  <c r="N127" i="1"/>
  <c r="O127" i="1" s="1"/>
  <c r="M127" i="1"/>
  <c r="K127" i="1"/>
  <c r="I127" i="1"/>
  <c r="G127" i="1"/>
  <c r="S126" i="1"/>
  <c r="T126" i="1" s="1"/>
  <c r="R126" i="1"/>
  <c r="Q126" i="1"/>
  <c r="P126" i="1"/>
  <c r="U126" i="1" s="1"/>
  <c r="L126" i="1"/>
  <c r="K126" i="1"/>
  <c r="J126" i="1"/>
  <c r="H126" i="1"/>
  <c r="F126" i="1"/>
  <c r="N126" i="1" s="1"/>
  <c r="E126" i="1"/>
  <c r="D126" i="1"/>
  <c r="I126" i="1" s="1"/>
  <c r="U125" i="1"/>
  <c r="T125" i="1"/>
  <c r="O125" i="1"/>
  <c r="N125" i="1"/>
  <c r="M125" i="1"/>
  <c r="K125" i="1"/>
  <c r="I125" i="1"/>
  <c r="G125" i="1"/>
  <c r="U124" i="1"/>
  <c r="T124" i="1"/>
  <c r="O124" i="1"/>
  <c r="N124" i="1"/>
  <c r="M124" i="1"/>
  <c r="K124" i="1"/>
  <c r="I124" i="1"/>
  <c r="G124" i="1"/>
  <c r="U123" i="1"/>
  <c r="T123" i="1"/>
  <c r="O123" i="1"/>
  <c r="N123" i="1"/>
  <c r="M123" i="1"/>
  <c r="K123" i="1"/>
  <c r="I123" i="1"/>
  <c r="G123" i="1"/>
  <c r="U122" i="1"/>
  <c r="T122" i="1"/>
  <c r="O122" i="1"/>
  <c r="N122" i="1"/>
  <c r="M122" i="1"/>
  <c r="K122" i="1"/>
  <c r="I122" i="1"/>
  <c r="G122" i="1"/>
  <c r="S121" i="1"/>
  <c r="R121" i="1"/>
  <c r="Q121" i="1"/>
  <c r="P121" i="1"/>
  <c r="L121" i="1"/>
  <c r="J121" i="1"/>
  <c r="H121" i="1"/>
  <c r="U121" i="1" s="1"/>
  <c r="F121" i="1"/>
  <c r="G121" i="1" s="1"/>
  <c r="E121" i="1"/>
  <c r="D121" i="1"/>
  <c r="U120" i="1"/>
  <c r="T120" i="1"/>
  <c r="N120" i="1"/>
  <c r="O120" i="1" s="1"/>
  <c r="M120" i="1"/>
  <c r="K120" i="1"/>
  <c r="I120" i="1"/>
  <c r="G120" i="1"/>
  <c r="U119" i="1"/>
  <c r="T119" i="1"/>
  <c r="N119" i="1"/>
  <c r="O119" i="1" s="1"/>
  <c r="M119" i="1"/>
  <c r="K119" i="1"/>
  <c r="I119" i="1"/>
  <c r="G119" i="1"/>
  <c r="U118" i="1"/>
  <c r="T118" i="1"/>
  <c r="N118" i="1"/>
  <c r="O118" i="1" s="1"/>
  <c r="M118" i="1"/>
  <c r="K118" i="1"/>
  <c r="I118" i="1"/>
  <c r="G118" i="1"/>
  <c r="U117" i="1"/>
  <c r="T117" i="1"/>
  <c r="N117" i="1"/>
  <c r="O117" i="1" s="1"/>
  <c r="M117" i="1"/>
  <c r="K117" i="1"/>
  <c r="I117" i="1"/>
  <c r="G117" i="1"/>
  <c r="U116" i="1"/>
  <c r="T116" i="1"/>
  <c r="N116" i="1"/>
  <c r="O116" i="1" s="1"/>
  <c r="M116" i="1"/>
  <c r="K116" i="1"/>
  <c r="I116" i="1"/>
  <c r="G116" i="1"/>
  <c r="U115" i="1"/>
  <c r="T115" i="1"/>
  <c r="N115" i="1"/>
  <c r="O115" i="1" s="1"/>
  <c r="M115" i="1"/>
  <c r="K115" i="1"/>
  <c r="I115" i="1"/>
  <c r="G115" i="1"/>
  <c r="U114" i="1"/>
  <c r="T114" i="1"/>
  <c r="N114" i="1"/>
  <c r="O114" i="1" s="1"/>
  <c r="M114" i="1"/>
  <c r="K114" i="1"/>
  <c r="I114" i="1"/>
  <c r="G114" i="1"/>
  <c r="U113" i="1"/>
  <c r="T113" i="1"/>
  <c r="N113" i="1"/>
  <c r="O113" i="1" s="1"/>
  <c r="M113" i="1"/>
  <c r="K113" i="1"/>
  <c r="I113" i="1"/>
  <c r="G113" i="1"/>
  <c r="S112" i="1"/>
  <c r="T112" i="1" s="1"/>
  <c r="R112" i="1"/>
  <c r="Q112" i="1"/>
  <c r="P112" i="1"/>
  <c r="L112" i="1"/>
  <c r="M112" i="1" s="1"/>
  <c r="J112" i="1"/>
  <c r="H112" i="1"/>
  <c r="F112" i="1"/>
  <c r="E112" i="1"/>
  <c r="D112" i="1"/>
  <c r="I112" i="1" s="1"/>
  <c r="U111" i="1"/>
  <c r="T111" i="1"/>
  <c r="N111" i="1"/>
  <c r="O111" i="1" s="1"/>
  <c r="M111" i="1"/>
  <c r="K111" i="1"/>
  <c r="I111" i="1"/>
  <c r="G111" i="1"/>
  <c r="U110" i="1"/>
  <c r="T110" i="1"/>
  <c r="N110" i="1"/>
  <c r="O110" i="1" s="1"/>
  <c r="M110" i="1"/>
  <c r="K110" i="1"/>
  <c r="I110" i="1"/>
  <c r="G110" i="1"/>
  <c r="U109" i="1"/>
  <c r="T109" i="1"/>
  <c r="N109" i="1"/>
  <c r="O109" i="1" s="1"/>
  <c r="M109" i="1"/>
  <c r="K109" i="1"/>
  <c r="I109" i="1"/>
  <c r="G109" i="1"/>
  <c r="U108" i="1"/>
  <c r="T108" i="1"/>
  <c r="N108" i="1"/>
  <c r="O108" i="1" s="1"/>
  <c r="M108" i="1"/>
  <c r="K108" i="1"/>
  <c r="I108" i="1"/>
  <c r="G108" i="1"/>
  <c r="U107" i="1"/>
  <c r="T107" i="1"/>
  <c r="N107" i="1"/>
  <c r="O107" i="1" s="1"/>
  <c r="M107" i="1"/>
  <c r="K107" i="1"/>
  <c r="I107" i="1"/>
  <c r="G107" i="1"/>
  <c r="S106" i="1"/>
  <c r="R106" i="1"/>
  <c r="Q106" i="1"/>
  <c r="P106" i="1"/>
  <c r="U106" i="1" s="1"/>
  <c r="L106" i="1"/>
  <c r="J106" i="1"/>
  <c r="H106" i="1"/>
  <c r="G106" i="1"/>
  <c r="F106" i="1"/>
  <c r="E106" i="1"/>
  <c r="D106" i="1"/>
  <c r="I106" i="1" s="1"/>
  <c r="U105" i="1"/>
  <c r="T105" i="1"/>
  <c r="N105" i="1"/>
  <c r="O105" i="1" s="1"/>
  <c r="M105" i="1"/>
  <c r="K105" i="1"/>
  <c r="I105" i="1"/>
  <c r="G105" i="1"/>
  <c r="S102" i="1"/>
  <c r="T102" i="1" s="1"/>
  <c r="R102" i="1"/>
  <c r="Q102" i="1"/>
  <c r="P102" i="1"/>
  <c r="L102" i="1"/>
  <c r="J102" i="1"/>
  <c r="H102" i="1"/>
  <c r="F102" i="1"/>
  <c r="N102" i="1" s="1"/>
  <c r="E102" i="1"/>
  <c r="K102" i="1" s="1"/>
  <c r="D102" i="1"/>
  <c r="S101" i="1"/>
  <c r="R101" i="1"/>
  <c r="Q101" i="1"/>
  <c r="P101" i="1"/>
  <c r="U101" i="1" s="1"/>
  <c r="M101" i="1"/>
  <c r="L101" i="1"/>
  <c r="J101" i="1"/>
  <c r="H101" i="1"/>
  <c r="F101" i="1"/>
  <c r="E101" i="1"/>
  <c r="K101" i="1" s="1"/>
  <c r="D101" i="1"/>
  <c r="I101" i="1" s="1"/>
  <c r="U100" i="1"/>
  <c r="T100" i="1"/>
  <c r="N100" i="1"/>
  <c r="O100" i="1" s="1"/>
  <c r="M100" i="1"/>
  <c r="K100" i="1"/>
  <c r="I100" i="1"/>
  <c r="G100" i="1"/>
  <c r="U99" i="1"/>
  <c r="T99" i="1"/>
  <c r="N99" i="1"/>
  <c r="O99" i="1" s="1"/>
  <c r="M99" i="1"/>
  <c r="K99" i="1"/>
  <c r="I99" i="1"/>
  <c r="G99" i="1"/>
  <c r="U98" i="1"/>
  <c r="T98" i="1"/>
  <c r="N98" i="1"/>
  <c r="O98" i="1" s="1"/>
  <c r="M98" i="1"/>
  <c r="K98" i="1"/>
  <c r="I98" i="1"/>
  <c r="G98" i="1"/>
  <c r="U97" i="1"/>
  <c r="T97" i="1"/>
  <c r="N97" i="1"/>
  <c r="O97" i="1" s="1"/>
  <c r="M97" i="1"/>
  <c r="K97" i="1"/>
  <c r="I97" i="1"/>
  <c r="G97" i="1"/>
  <c r="S96" i="1"/>
  <c r="T96" i="1" s="1"/>
  <c r="R96" i="1"/>
  <c r="Q96" i="1"/>
  <c r="P96" i="1"/>
  <c r="L96" i="1"/>
  <c r="J96" i="1"/>
  <c r="K96" i="1" s="1"/>
  <c r="H96" i="1"/>
  <c r="U96" i="1" s="1"/>
  <c r="F96" i="1"/>
  <c r="E96" i="1"/>
  <c r="M96" i="1" s="1"/>
  <c r="D96" i="1"/>
  <c r="G96" i="1" s="1"/>
  <c r="U95" i="1"/>
  <c r="T95" i="1"/>
  <c r="N95" i="1"/>
  <c r="O95" i="1" s="1"/>
  <c r="M95" i="1"/>
  <c r="K95" i="1"/>
  <c r="I95" i="1"/>
  <c r="G95" i="1"/>
  <c r="U94" i="1"/>
  <c r="T94" i="1"/>
  <c r="N94" i="1"/>
  <c r="O94" i="1" s="1"/>
  <c r="M94" i="1"/>
  <c r="K94" i="1"/>
  <c r="I94" i="1"/>
  <c r="G94" i="1"/>
  <c r="U93" i="1"/>
  <c r="T93" i="1"/>
  <c r="N93" i="1"/>
  <c r="O93" i="1" s="1"/>
  <c r="M93" i="1"/>
  <c r="K93" i="1"/>
  <c r="I93" i="1"/>
  <c r="G93" i="1"/>
  <c r="U92" i="1"/>
  <c r="T92" i="1"/>
  <c r="N92" i="1"/>
  <c r="O92" i="1" s="1"/>
  <c r="M92" i="1"/>
  <c r="K92" i="1"/>
  <c r="I92" i="1"/>
  <c r="G92" i="1"/>
  <c r="U91" i="1"/>
  <c r="S91" i="1"/>
  <c r="R91" i="1"/>
  <c r="Q91" i="1"/>
  <c r="T91" i="1" s="1"/>
  <c r="P91" i="1"/>
  <c r="L91" i="1"/>
  <c r="J91" i="1"/>
  <c r="I91" i="1"/>
  <c r="H91" i="1"/>
  <c r="F91" i="1"/>
  <c r="N91" i="1" s="1"/>
  <c r="E91" i="1"/>
  <c r="D91" i="1"/>
  <c r="G91" i="1" s="1"/>
  <c r="U90" i="1"/>
  <c r="T90" i="1"/>
  <c r="O90" i="1"/>
  <c r="N90" i="1"/>
  <c r="M90" i="1"/>
  <c r="K90" i="1"/>
  <c r="I90" i="1"/>
  <c r="G90" i="1"/>
  <c r="U89" i="1"/>
  <c r="T89" i="1"/>
  <c r="O89" i="1"/>
  <c r="N89" i="1"/>
  <c r="M89" i="1"/>
  <c r="K89" i="1"/>
  <c r="I89" i="1"/>
  <c r="G89" i="1"/>
  <c r="U88" i="1"/>
  <c r="T88" i="1"/>
  <c r="O88" i="1"/>
  <c r="N88" i="1"/>
  <c r="M88" i="1"/>
  <c r="K88" i="1"/>
  <c r="I88" i="1"/>
  <c r="G88" i="1"/>
  <c r="S85" i="1"/>
  <c r="T85" i="1" s="1"/>
  <c r="R85" i="1"/>
  <c r="Q85" i="1"/>
  <c r="P85" i="1"/>
  <c r="L85" i="1"/>
  <c r="J85" i="1"/>
  <c r="H85" i="1"/>
  <c r="F85" i="1"/>
  <c r="N85" i="1" s="1"/>
  <c r="E85" i="1"/>
  <c r="K85" i="1" s="1"/>
  <c r="D85" i="1"/>
  <c r="S84" i="1"/>
  <c r="R84" i="1"/>
  <c r="Q84" i="1"/>
  <c r="T84" i="1" s="1"/>
  <c r="P84" i="1"/>
  <c r="L84" i="1"/>
  <c r="J84" i="1"/>
  <c r="I84" i="1"/>
  <c r="H84" i="1"/>
  <c r="F84" i="1"/>
  <c r="G84" i="1" s="1"/>
  <c r="E84" i="1"/>
  <c r="M84" i="1" s="1"/>
  <c r="D84" i="1"/>
  <c r="U83" i="1"/>
  <c r="T83" i="1"/>
  <c r="N83" i="1"/>
  <c r="O83" i="1" s="1"/>
  <c r="M83" i="1"/>
  <c r="K83" i="1"/>
  <c r="I83" i="1"/>
  <c r="G83" i="1"/>
  <c r="U82" i="1"/>
  <c r="T82" i="1"/>
  <c r="N82" i="1"/>
  <c r="O82" i="1" s="1"/>
  <c r="M82" i="1"/>
  <c r="K82" i="1"/>
  <c r="I82" i="1"/>
  <c r="G82" i="1"/>
  <c r="U81" i="1"/>
  <c r="T81" i="1"/>
  <c r="N81" i="1"/>
  <c r="O81" i="1" s="1"/>
  <c r="M81" i="1"/>
  <c r="K81" i="1"/>
  <c r="I81" i="1"/>
  <c r="G81" i="1"/>
  <c r="U80" i="1"/>
  <c r="T80" i="1"/>
  <c r="N80" i="1"/>
  <c r="O80" i="1" s="1"/>
  <c r="M80" i="1"/>
  <c r="K80" i="1"/>
  <c r="I80" i="1"/>
  <c r="G80" i="1"/>
  <c r="U79" i="1"/>
  <c r="T79" i="1"/>
  <c r="N79" i="1"/>
  <c r="O79" i="1" s="1"/>
  <c r="M79" i="1"/>
  <c r="K79" i="1"/>
  <c r="I79" i="1"/>
  <c r="G79" i="1"/>
  <c r="S78" i="1"/>
  <c r="R78" i="1"/>
  <c r="Q78" i="1"/>
  <c r="P78" i="1"/>
  <c r="L78" i="1"/>
  <c r="M78" i="1" s="1"/>
  <c r="J78" i="1"/>
  <c r="H78" i="1"/>
  <c r="U78" i="1" s="1"/>
  <c r="F78" i="1"/>
  <c r="E78" i="1"/>
  <c r="D78" i="1"/>
  <c r="U77" i="1"/>
  <c r="T77" i="1"/>
  <c r="N77" i="1"/>
  <c r="O77" i="1" s="1"/>
  <c r="M77" i="1"/>
  <c r="K77" i="1"/>
  <c r="I77" i="1"/>
  <c r="G77" i="1"/>
  <c r="U76" i="1"/>
  <c r="T76" i="1"/>
  <c r="N76" i="1"/>
  <c r="O76" i="1" s="1"/>
  <c r="M76" i="1"/>
  <c r="K76" i="1"/>
  <c r="I76" i="1"/>
  <c r="G76" i="1"/>
  <c r="U75" i="1"/>
  <c r="T75" i="1"/>
  <c r="N75" i="1"/>
  <c r="O75" i="1" s="1"/>
  <c r="M75" i="1"/>
  <c r="K75" i="1"/>
  <c r="I75" i="1"/>
  <c r="G75" i="1"/>
  <c r="U74" i="1"/>
  <c r="T74" i="1"/>
  <c r="N74" i="1"/>
  <c r="O74" i="1" s="1"/>
  <c r="M74" i="1"/>
  <c r="K74" i="1"/>
  <c r="I74" i="1"/>
  <c r="G74" i="1"/>
  <c r="U73" i="1"/>
  <c r="T73" i="1"/>
  <c r="N73" i="1"/>
  <c r="O73" i="1" s="1"/>
  <c r="M73" i="1"/>
  <c r="K73" i="1"/>
  <c r="I73" i="1"/>
  <c r="G73" i="1"/>
  <c r="U72" i="1"/>
  <c r="T72" i="1"/>
  <c r="N72" i="1"/>
  <c r="O72" i="1" s="1"/>
  <c r="M72" i="1"/>
  <c r="K72" i="1"/>
  <c r="I72" i="1"/>
  <c r="G72" i="1"/>
  <c r="U71" i="1"/>
  <c r="T71" i="1"/>
  <c r="N71" i="1"/>
  <c r="O71" i="1" s="1"/>
  <c r="M71" i="1"/>
  <c r="K71" i="1"/>
  <c r="I71" i="1"/>
  <c r="G71" i="1"/>
  <c r="S70" i="1"/>
  <c r="R70" i="1"/>
  <c r="Q70" i="1"/>
  <c r="T70" i="1" s="1"/>
  <c r="P70" i="1"/>
  <c r="U70" i="1" s="1"/>
  <c r="L70" i="1"/>
  <c r="J70" i="1"/>
  <c r="H70" i="1"/>
  <c r="I70" i="1" s="1"/>
  <c r="F70" i="1"/>
  <c r="G70" i="1" s="1"/>
  <c r="E70" i="1"/>
  <c r="K70" i="1" s="1"/>
  <c r="D70" i="1"/>
  <c r="U69" i="1"/>
  <c r="T69" i="1"/>
  <c r="N69" i="1"/>
  <c r="O69" i="1" s="1"/>
  <c r="M69" i="1"/>
  <c r="K69" i="1"/>
  <c r="I69" i="1"/>
  <c r="G69" i="1"/>
  <c r="U68" i="1"/>
  <c r="T68" i="1"/>
  <c r="N68" i="1"/>
  <c r="O68" i="1" s="1"/>
  <c r="M68" i="1"/>
  <c r="K68" i="1"/>
  <c r="I68" i="1"/>
  <c r="G68" i="1"/>
  <c r="U67" i="1"/>
  <c r="T67" i="1"/>
  <c r="N67" i="1"/>
  <c r="O67" i="1" s="1"/>
  <c r="M67" i="1"/>
  <c r="K67" i="1"/>
  <c r="I67" i="1"/>
  <c r="G67" i="1"/>
  <c r="U66" i="1"/>
  <c r="T66" i="1"/>
  <c r="N66" i="1"/>
  <c r="O66" i="1" s="1"/>
  <c r="M66" i="1"/>
  <c r="K66" i="1"/>
  <c r="I66" i="1"/>
  <c r="G66" i="1"/>
  <c r="U65" i="1"/>
  <c r="T65" i="1"/>
  <c r="N65" i="1"/>
  <c r="O65" i="1" s="1"/>
  <c r="M65" i="1"/>
  <c r="K65" i="1"/>
  <c r="I65" i="1"/>
  <c r="G65" i="1"/>
  <c r="U64" i="1"/>
  <c r="T64" i="1"/>
  <c r="N64" i="1"/>
  <c r="O64" i="1" s="1"/>
  <c r="M64" i="1"/>
  <c r="K64" i="1"/>
  <c r="I64" i="1"/>
  <c r="G64" i="1"/>
  <c r="S63" i="1"/>
  <c r="T63" i="1" s="1"/>
  <c r="R63" i="1"/>
  <c r="Q63" i="1"/>
  <c r="P63" i="1"/>
  <c r="L63" i="1"/>
  <c r="K63" i="1"/>
  <c r="J63" i="1"/>
  <c r="H63" i="1"/>
  <c r="N63" i="1" s="1"/>
  <c r="O63" i="1" s="1"/>
  <c r="F63" i="1"/>
  <c r="E63" i="1"/>
  <c r="D63" i="1"/>
  <c r="I63" i="1" s="1"/>
  <c r="U62" i="1"/>
  <c r="T62" i="1"/>
  <c r="N62" i="1"/>
  <c r="O62" i="1" s="1"/>
  <c r="M62" i="1"/>
  <c r="K62" i="1"/>
  <c r="I62" i="1"/>
  <c r="G62" i="1"/>
  <c r="U61" i="1"/>
  <c r="T61" i="1"/>
  <c r="N61" i="1"/>
  <c r="O61" i="1" s="1"/>
  <c r="M61" i="1"/>
  <c r="K61" i="1"/>
  <c r="I61" i="1"/>
  <c r="G61" i="1"/>
  <c r="U60" i="1"/>
  <c r="T60" i="1"/>
  <c r="N60" i="1"/>
  <c r="O60" i="1" s="1"/>
  <c r="M60" i="1"/>
  <c r="K60" i="1"/>
  <c r="I60" i="1"/>
  <c r="G60" i="1"/>
  <c r="U59" i="1"/>
  <c r="T59" i="1"/>
  <c r="N59" i="1"/>
  <c r="O59" i="1" s="1"/>
  <c r="M59" i="1"/>
  <c r="K59" i="1"/>
  <c r="I59" i="1"/>
  <c r="G59" i="1"/>
  <c r="U58" i="1"/>
  <c r="S58" i="1"/>
  <c r="R58" i="1"/>
  <c r="Q58" i="1"/>
  <c r="P58" i="1"/>
  <c r="L58" i="1"/>
  <c r="J58" i="1"/>
  <c r="I58" i="1"/>
  <c r="H58" i="1"/>
  <c r="F58" i="1"/>
  <c r="G58" i="1" s="1"/>
  <c r="E58" i="1"/>
  <c r="M58" i="1" s="1"/>
  <c r="D58" i="1"/>
  <c r="U57" i="1"/>
  <c r="T57" i="1"/>
  <c r="O57" i="1"/>
  <c r="N57" i="1"/>
  <c r="M57" i="1"/>
  <c r="K57" i="1"/>
  <c r="I57" i="1"/>
  <c r="G57" i="1"/>
  <c r="S54" i="1"/>
  <c r="R54" i="1"/>
  <c r="Q54" i="1"/>
  <c r="P54" i="1"/>
  <c r="U54" i="1" s="1"/>
  <c r="L54" i="1"/>
  <c r="J54" i="1"/>
  <c r="H54" i="1"/>
  <c r="F54" i="1"/>
  <c r="E54" i="1"/>
  <c r="D54" i="1"/>
  <c r="I54" i="1" s="1"/>
  <c r="U53" i="1"/>
  <c r="S53" i="1"/>
  <c r="R53" i="1"/>
  <c r="Q53" i="1"/>
  <c r="T53" i="1" s="1"/>
  <c r="P53" i="1"/>
  <c r="L53" i="1"/>
  <c r="J53" i="1"/>
  <c r="H53" i="1"/>
  <c r="F53" i="1"/>
  <c r="G53" i="1" s="1"/>
  <c r="E53" i="1"/>
  <c r="D53" i="1"/>
  <c r="I53" i="1" s="1"/>
  <c r="U52" i="1"/>
  <c r="T52" i="1"/>
  <c r="O52" i="1"/>
  <c r="N52" i="1"/>
  <c r="M52" i="1"/>
  <c r="K52" i="1"/>
  <c r="I52" i="1"/>
  <c r="G52" i="1"/>
  <c r="U51" i="1"/>
  <c r="T51" i="1"/>
  <c r="O51" i="1"/>
  <c r="N51" i="1"/>
  <c r="M51" i="1"/>
  <c r="K51" i="1"/>
  <c r="I51" i="1"/>
  <c r="G51" i="1"/>
  <c r="U50" i="1"/>
  <c r="T50" i="1"/>
  <c r="O50" i="1"/>
  <c r="N50" i="1"/>
  <c r="M50" i="1"/>
  <c r="K50" i="1"/>
  <c r="I50" i="1"/>
  <c r="G50" i="1"/>
  <c r="U49" i="1"/>
  <c r="T49" i="1"/>
  <c r="O49" i="1"/>
  <c r="N49" i="1"/>
  <c r="M49" i="1"/>
  <c r="K49" i="1"/>
  <c r="I49" i="1"/>
  <c r="G49" i="1"/>
  <c r="U48" i="1"/>
  <c r="T48" i="1"/>
  <c r="O48" i="1"/>
  <c r="N48" i="1"/>
  <c r="M48" i="1"/>
  <c r="K48" i="1"/>
  <c r="I48" i="1"/>
  <c r="G48" i="1"/>
  <c r="S47" i="1"/>
  <c r="R47" i="1"/>
  <c r="Q47" i="1"/>
  <c r="P47" i="1"/>
  <c r="L47" i="1"/>
  <c r="J47" i="1"/>
  <c r="H47" i="1"/>
  <c r="F47" i="1"/>
  <c r="E47" i="1"/>
  <c r="M47" i="1" s="1"/>
  <c r="D47" i="1"/>
  <c r="I47" i="1" s="1"/>
  <c r="U46" i="1"/>
  <c r="T46" i="1"/>
  <c r="N46" i="1"/>
  <c r="O46" i="1" s="1"/>
  <c r="M46" i="1"/>
  <c r="K46" i="1"/>
  <c r="I46" i="1"/>
  <c r="G46" i="1"/>
  <c r="U45" i="1"/>
  <c r="T45" i="1"/>
  <c r="N45" i="1"/>
  <c r="O45" i="1" s="1"/>
  <c r="M45" i="1"/>
  <c r="K45" i="1"/>
  <c r="I45" i="1"/>
  <c r="G45" i="1"/>
  <c r="U44" i="1"/>
  <c r="T44" i="1"/>
  <c r="N44" i="1"/>
  <c r="O44" i="1" s="1"/>
  <c r="M44" i="1"/>
  <c r="K44" i="1"/>
  <c r="I44" i="1"/>
  <c r="G44" i="1"/>
  <c r="U43" i="1"/>
  <c r="T43" i="1"/>
  <c r="N43" i="1"/>
  <c r="O43" i="1" s="1"/>
  <c r="M43" i="1"/>
  <c r="K43" i="1"/>
  <c r="I43" i="1"/>
  <c r="G43" i="1"/>
  <c r="U42" i="1"/>
  <c r="T42" i="1"/>
  <c r="N42" i="1"/>
  <c r="O42" i="1" s="1"/>
  <c r="M42" i="1"/>
  <c r="K42" i="1"/>
  <c r="I42" i="1"/>
  <c r="G42" i="1"/>
  <c r="U41" i="1"/>
  <c r="T41" i="1"/>
  <c r="N41" i="1"/>
  <c r="O41" i="1" s="1"/>
  <c r="M41" i="1"/>
  <c r="K41" i="1"/>
  <c r="I41" i="1"/>
  <c r="G41" i="1"/>
  <c r="S40" i="1"/>
  <c r="R40" i="1"/>
  <c r="Q40" i="1"/>
  <c r="P40" i="1"/>
  <c r="U40" i="1" s="1"/>
  <c r="L40" i="1"/>
  <c r="K40" i="1"/>
  <c r="J40" i="1"/>
  <c r="H40" i="1"/>
  <c r="G40" i="1"/>
  <c r="F40" i="1"/>
  <c r="E40" i="1"/>
  <c r="D40" i="1"/>
  <c r="U39" i="1"/>
  <c r="T39" i="1"/>
  <c r="N39" i="1"/>
  <c r="O39" i="1" s="1"/>
  <c r="M39" i="1"/>
  <c r="K39" i="1"/>
  <c r="I39" i="1"/>
  <c r="G39" i="1"/>
  <c r="U38" i="1"/>
  <c r="T38" i="1"/>
  <c r="N38" i="1"/>
  <c r="O38" i="1" s="1"/>
  <c r="M38" i="1"/>
  <c r="K38" i="1"/>
  <c r="I38" i="1"/>
  <c r="G38" i="1"/>
  <c r="U37" i="1"/>
  <c r="T37" i="1"/>
  <c r="N37" i="1"/>
  <c r="O37" i="1" s="1"/>
  <c r="M37" i="1"/>
  <c r="K37" i="1"/>
  <c r="I37" i="1"/>
  <c r="G37" i="1"/>
  <c r="U36" i="1"/>
  <c r="T36" i="1"/>
  <c r="N36" i="1"/>
  <c r="O36" i="1" s="1"/>
  <c r="M36" i="1"/>
  <c r="K36" i="1"/>
  <c r="I36" i="1"/>
  <c r="G36" i="1"/>
  <c r="S35" i="1"/>
  <c r="R35" i="1"/>
  <c r="Q35" i="1"/>
  <c r="P35" i="1"/>
  <c r="L35" i="1"/>
  <c r="J35" i="1"/>
  <c r="H35" i="1"/>
  <c r="F35" i="1"/>
  <c r="E35" i="1"/>
  <c r="D35" i="1"/>
  <c r="U34" i="1"/>
  <c r="T34" i="1"/>
  <c r="N34" i="1"/>
  <c r="O34" i="1" s="1"/>
  <c r="M34" i="1"/>
  <c r="K34" i="1"/>
  <c r="I34" i="1"/>
  <c r="G34" i="1"/>
  <c r="U33" i="1"/>
  <c r="T33" i="1"/>
  <c r="N33" i="1"/>
  <c r="O33" i="1" s="1"/>
  <c r="M33" i="1"/>
  <c r="K33" i="1"/>
  <c r="I33" i="1"/>
  <c r="G33" i="1"/>
  <c r="U32" i="1"/>
  <c r="T32" i="1"/>
  <c r="N32" i="1"/>
  <c r="O32" i="1" s="1"/>
  <c r="M32" i="1"/>
  <c r="K32" i="1"/>
  <c r="I32" i="1"/>
  <c r="G32" i="1"/>
  <c r="U31" i="1"/>
  <c r="T31" i="1"/>
  <c r="N31" i="1"/>
  <c r="O31" i="1" s="1"/>
  <c r="M31" i="1"/>
  <c r="K31" i="1"/>
  <c r="I31" i="1"/>
  <c r="G31" i="1"/>
  <c r="U30" i="1"/>
  <c r="T30" i="1"/>
  <c r="N30" i="1"/>
  <c r="O30" i="1" s="1"/>
  <c r="M30" i="1"/>
  <c r="K30" i="1"/>
  <c r="I30" i="1"/>
  <c r="G30" i="1"/>
  <c r="U29" i="1"/>
  <c r="T29" i="1"/>
  <c r="N29" i="1"/>
  <c r="O29" i="1" s="1"/>
  <c r="M29" i="1"/>
  <c r="K29" i="1"/>
  <c r="I29" i="1"/>
  <c r="G29" i="1"/>
  <c r="U28" i="1"/>
  <c r="T28" i="1"/>
  <c r="N28" i="1"/>
  <c r="O28" i="1" s="1"/>
  <c r="M28" i="1"/>
  <c r="K28" i="1"/>
  <c r="I28" i="1"/>
  <c r="G28" i="1"/>
  <c r="U27" i="1"/>
  <c r="S27" i="1"/>
  <c r="T27" i="1" s="1"/>
  <c r="R27" i="1"/>
  <c r="Q27" i="1"/>
  <c r="P27" i="1"/>
  <c r="L27" i="1"/>
  <c r="J27" i="1"/>
  <c r="H27" i="1"/>
  <c r="F27" i="1"/>
  <c r="N27" i="1" s="1"/>
  <c r="O27" i="1" s="1"/>
  <c r="E27" i="1"/>
  <c r="M27" i="1" s="1"/>
  <c r="D27" i="1"/>
  <c r="U26" i="1"/>
  <c r="T26" i="1"/>
  <c r="N26" i="1"/>
  <c r="O26" i="1" s="1"/>
  <c r="M26" i="1"/>
  <c r="K26" i="1"/>
  <c r="I26" i="1"/>
  <c r="G26" i="1"/>
  <c r="U25" i="1"/>
  <c r="T25" i="1"/>
  <c r="N25" i="1"/>
  <c r="O25" i="1" s="1"/>
  <c r="M25" i="1"/>
  <c r="K25" i="1"/>
  <c r="I25" i="1"/>
  <c r="G25" i="1"/>
  <c r="U24" i="1"/>
  <c r="T24" i="1"/>
  <c r="N24" i="1"/>
  <c r="O24" i="1" s="1"/>
  <c r="M24" i="1"/>
  <c r="K24" i="1"/>
  <c r="I24" i="1"/>
  <c r="G24" i="1"/>
  <c r="U23" i="1"/>
  <c r="T23" i="1"/>
  <c r="N23" i="1"/>
  <c r="O23" i="1" s="1"/>
  <c r="M23" i="1"/>
  <c r="K23" i="1"/>
  <c r="I23" i="1"/>
  <c r="G23" i="1"/>
  <c r="U22" i="1"/>
  <c r="T22" i="1"/>
  <c r="N22" i="1"/>
  <c r="O22" i="1" s="1"/>
  <c r="M22" i="1"/>
  <c r="K22" i="1"/>
  <c r="I22" i="1"/>
  <c r="G22" i="1"/>
  <c r="U21" i="1"/>
  <c r="T21" i="1"/>
  <c r="N21" i="1"/>
  <c r="O21" i="1" s="1"/>
  <c r="M21" i="1"/>
  <c r="K21" i="1"/>
  <c r="I21" i="1"/>
  <c r="G21" i="1"/>
  <c r="U20" i="1"/>
  <c r="T20" i="1"/>
  <c r="N20" i="1"/>
  <c r="O20" i="1" s="1"/>
  <c r="M20" i="1"/>
  <c r="K20" i="1"/>
  <c r="I20" i="1"/>
  <c r="G20" i="1"/>
  <c r="T19" i="1"/>
  <c r="S19" i="1"/>
  <c r="R19" i="1"/>
  <c r="Q19" i="1"/>
  <c r="P19" i="1"/>
  <c r="U19" i="1" s="1"/>
  <c r="L19" i="1"/>
  <c r="J19" i="1"/>
  <c r="H19" i="1"/>
  <c r="F19" i="1"/>
  <c r="N19" i="1" s="1"/>
  <c r="E19" i="1"/>
  <c r="K19" i="1" s="1"/>
  <c r="D19" i="1"/>
  <c r="I19" i="1" s="1"/>
  <c r="U18" i="1"/>
  <c r="T18" i="1"/>
  <c r="O18" i="1"/>
  <c r="N18" i="1"/>
  <c r="M18" i="1"/>
  <c r="K18" i="1"/>
  <c r="I18" i="1"/>
  <c r="G18" i="1"/>
  <c r="U17" i="1"/>
  <c r="T17" i="1"/>
  <c r="O17" i="1"/>
  <c r="N17" i="1"/>
  <c r="M17" i="1"/>
  <c r="K17" i="1"/>
  <c r="I17" i="1"/>
  <c r="G17" i="1"/>
  <c r="U16" i="1"/>
  <c r="T16" i="1"/>
  <c r="O16" i="1"/>
  <c r="N16" i="1"/>
  <c r="M16" i="1"/>
  <c r="K16" i="1"/>
  <c r="I16" i="1"/>
  <c r="G16" i="1"/>
  <c r="U15" i="1"/>
  <c r="T15" i="1"/>
  <c r="O15" i="1"/>
  <c r="N15" i="1"/>
  <c r="M15" i="1"/>
  <c r="K15" i="1"/>
  <c r="I15" i="1"/>
  <c r="G15" i="1"/>
  <c r="U14" i="1"/>
  <c r="T14" i="1"/>
  <c r="O14" i="1"/>
  <c r="N14" i="1"/>
  <c r="M14" i="1"/>
  <c r="K14" i="1"/>
  <c r="I14" i="1"/>
  <c r="G14" i="1"/>
  <c r="U13" i="1"/>
  <c r="T13" i="1"/>
  <c r="O13" i="1"/>
  <c r="N13" i="1"/>
  <c r="M13" i="1"/>
  <c r="K13" i="1"/>
  <c r="I13" i="1"/>
  <c r="G13" i="1"/>
  <c r="U12" i="1"/>
  <c r="T12" i="1"/>
  <c r="O12" i="1"/>
  <c r="N12" i="1"/>
  <c r="M12" i="1"/>
  <c r="K12" i="1"/>
  <c r="I12" i="1"/>
  <c r="G12" i="1"/>
  <c r="U11" i="1"/>
  <c r="T11" i="1"/>
  <c r="O11" i="1"/>
  <c r="N11" i="1"/>
  <c r="M11" i="1"/>
  <c r="K11" i="1"/>
  <c r="I11" i="1"/>
  <c r="G11" i="1"/>
  <c r="S10" i="1"/>
  <c r="R10" i="1"/>
  <c r="Q10" i="1"/>
  <c r="T10" i="1" s="1"/>
  <c r="P10" i="1"/>
  <c r="L10" i="1"/>
  <c r="J10" i="1"/>
  <c r="H10" i="1"/>
  <c r="F10" i="1"/>
  <c r="E10" i="1"/>
  <c r="K10" i="1" s="1"/>
  <c r="D10" i="1"/>
  <c r="I10" i="1" s="1"/>
  <c r="U9" i="1"/>
  <c r="T9" i="1"/>
  <c r="O9" i="1"/>
  <c r="N9" i="1"/>
  <c r="M9" i="1"/>
  <c r="K9" i="1"/>
  <c r="I9" i="1"/>
  <c r="G9" i="1"/>
  <c r="U8" i="1"/>
  <c r="T8" i="1"/>
  <c r="O8" i="1"/>
  <c r="N8" i="1"/>
  <c r="M8" i="1"/>
  <c r="K8" i="1"/>
  <c r="I8" i="1"/>
  <c r="G8" i="1"/>
  <c r="O85" i="1" l="1"/>
  <c r="M121" i="1"/>
  <c r="T132" i="1"/>
  <c r="T185" i="1"/>
  <c r="K216" i="1"/>
  <c r="U224" i="1"/>
  <c r="G254" i="1"/>
  <c r="G267" i="1"/>
  <c r="K163" i="2"/>
  <c r="N169" i="2"/>
  <c r="O169" i="2" s="1"/>
  <c r="M198" i="2"/>
  <c r="K275" i="2"/>
  <c r="T339" i="2"/>
  <c r="K19" i="3"/>
  <c r="T27" i="3"/>
  <c r="U70" i="3"/>
  <c r="O84" i="3"/>
  <c r="T84" i="3"/>
  <c r="T91" i="3"/>
  <c r="U101" i="3"/>
  <c r="U106" i="3"/>
  <c r="N170" i="3"/>
  <c r="T198" i="3"/>
  <c r="T338" i="3"/>
  <c r="K35" i="4"/>
  <c r="M35" i="4"/>
  <c r="T85" i="4"/>
  <c r="K96" i="4"/>
  <c r="M96" i="4"/>
  <c r="T230" i="4"/>
  <c r="K169" i="1"/>
  <c r="K267" i="1"/>
  <c r="G35" i="2"/>
  <c r="N40" i="2"/>
  <c r="T53" i="2"/>
  <c r="N58" i="2"/>
  <c r="N102" i="2"/>
  <c r="O102" i="2" s="1"/>
  <c r="O216" i="2"/>
  <c r="N224" i="2"/>
  <c r="U240" i="2"/>
  <c r="N247" i="2"/>
  <c r="O247" i="2" s="1"/>
  <c r="O260" i="2"/>
  <c r="N275" i="2"/>
  <c r="N27" i="3"/>
  <c r="O27" i="3" s="1"/>
  <c r="O47" i="3"/>
  <c r="M84" i="3"/>
  <c r="O121" i="3"/>
  <c r="T121" i="3"/>
  <c r="K137" i="3"/>
  <c r="K163" i="3"/>
  <c r="T170" i="3"/>
  <c r="K179" i="3"/>
  <c r="M191" i="3"/>
  <c r="I85" i="4"/>
  <c r="G85" i="4"/>
  <c r="G10" i="1"/>
  <c r="G27" i="1"/>
  <c r="G47" i="1"/>
  <c r="T47" i="1"/>
  <c r="N53" i="1"/>
  <c r="O53" i="1" s="1"/>
  <c r="K54" i="1"/>
  <c r="G132" i="1"/>
  <c r="K144" i="1"/>
  <c r="N205" i="1"/>
  <c r="G224" i="1"/>
  <c r="I204" i="4"/>
  <c r="G204" i="4"/>
  <c r="O137" i="5"/>
  <c r="M19" i="6"/>
  <c r="K19" i="6"/>
  <c r="I63" i="7"/>
  <c r="G63" i="7"/>
  <c r="M40" i="1"/>
  <c r="T54" i="1"/>
  <c r="M63" i="1"/>
  <c r="O91" i="1"/>
  <c r="T101" i="1"/>
  <c r="K106" i="1"/>
  <c r="I121" i="1"/>
  <c r="T137" i="1"/>
  <c r="M216" i="1"/>
  <c r="T298" i="1"/>
  <c r="G338" i="1"/>
  <c r="N132" i="2"/>
  <c r="O132" i="2" s="1"/>
  <c r="I27" i="3"/>
  <c r="O224" i="4"/>
  <c r="G267" i="4"/>
  <c r="N267" i="4"/>
  <c r="O267" i="4" s="1"/>
  <c r="K275" i="6"/>
  <c r="M275" i="6"/>
  <c r="T35" i="1"/>
  <c r="K27" i="1"/>
  <c r="G35" i="1"/>
  <c r="N40" i="1"/>
  <c r="O40" i="1" s="1"/>
  <c r="K53" i="1"/>
  <c r="N58" i="1"/>
  <c r="O58" i="1" s="1"/>
  <c r="G63" i="1"/>
  <c r="U84" i="1"/>
  <c r="K91" i="1"/>
  <c r="G101" i="1"/>
  <c r="N106" i="1"/>
  <c r="O106" i="1" s="1"/>
  <c r="T106" i="1"/>
  <c r="K112" i="1"/>
  <c r="K185" i="1"/>
  <c r="T191" i="1"/>
  <c r="U198" i="1"/>
  <c r="I260" i="1"/>
  <c r="I267" i="1"/>
  <c r="T285" i="1"/>
  <c r="U292" i="1"/>
  <c r="M298" i="1"/>
  <c r="K19" i="2"/>
  <c r="G27" i="2"/>
  <c r="G47" i="2"/>
  <c r="T47" i="2"/>
  <c r="N53" i="2"/>
  <c r="O53" i="2" s="1"/>
  <c r="N63" i="2"/>
  <c r="O63" i="2" s="1"/>
  <c r="T78" i="2"/>
  <c r="N91" i="2"/>
  <c r="T101" i="2"/>
  <c r="N126" i="2"/>
  <c r="G163" i="2"/>
  <c r="G198" i="2"/>
  <c r="T204" i="2"/>
  <c r="G216" i="2"/>
  <c r="M231" i="2"/>
  <c r="T231" i="2"/>
  <c r="M247" i="2"/>
  <c r="N259" i="2"/>
  <c r="O259" i="2" s="1"/>
  <c r="G260" i="2"/>
  <c r="N267" i="2"/>
  <c r="O267" i="2" s="1"/>
  <c r="G285" i="2"/>
  <c r="U292" i="2"/>
  <c r="O298" i="2"/>
  <c r="M303" i="2"/>
  <c r="I317" i="2"/>
  <c r="K332" i="2"/>
  <c r="M10" i="3"/>
  <c r="N19" i="3"/>
  <c r="O19" i="3" s="1"/>
  <c r="T19" i="3"/>
  <c r="N40" i="3"/>
  <c r="O40" i="3" s="1"/>
  <c r="N54" i="3"/>
  <c r="T54" i="3"/>
  <c r="K58" i="3"/>
  <c r="I78" i="3"/>
  <c r="I84" i="3"/>
  <c r="U85" i="3"/>
  <c r="N126" i="3"/>
  <c r="O126" i="3" s="1"/>
  <c r="T137" i="3"/>
  <c r="G144" i="3"/>
  <c r="I150" i="3"/>
  <c r="T163" i="3"/>
  <c r="G169" i="3"/>
  <c r="T179" i="3"/>
  <c r="M185" i="3"/>
  <c r="N191" i="3"/>
  <c r="O191" i="3" s="1"/>
  <c r="T10" i="4"/>
  <c r="K106" i="4"/>
  <c r="M106" i="4"/>
  <c r="N230" i="4"/>
  <c r="O230" i="4" s="1"/>
  <c r="I10" i="2"/>
  <c r="M40" i="2"/>
  <c r="I53" i="2"/>
  <c r="M54" i="2"/>
  <c r="U102" i="2"/>
  <c r="N106" i="2"/>
  <c r="O106" i="2" s="1"/>
  <c r="N121" i="2"/>
  <c r="N150" i="2"/>
  <c r="M191" i="2"/>
  <c r="U204" i="2"/>
  <c r="U205" i="2"/>
  <c r="K230" i="2"/>
  <c r="G231" i="2"/>
  <c r="M259" i="2"/>
  <c r="I285" i="2"/>
  <c r="K299" i="2"/>
  <c r="U310" i="2"/>
  <c r="I323" i="2"/>
  <c r="N10" i="3"/>
  <c r="O10" i="3" s="1"/>
  <c r="I47" i="3"/>
  <c r="I63" i="3"/>
  <c r="T70" i="3"/>
  <c r="M78" i="3"/>
  <c r="K84" i="3"/>
  <c r="M85" i="3"/>
  <c r="T85" i="3"/>
  <c r="T101" i="3"/>
  <c r="I102" i="3"/>
  <c r="T106" i="3"/>
  <c r="I112" i="3"/>
  <c r="I121" i="3"/>
  <c r="T132" i="3"/>
  <c r="G137" i="3"/>
  <c r="M144" i="3"/>
  <c r="T150" i="3"/>
  <c r="T157" i="3"/>
  <c r="G163" i="3"/>
  <c r="M169" i="3"/>
  <c r="N185" i="3"/>
  <c r="O185" i="3" s="1"/>
  <c r="G191" i="3"/>
  <c r="K198" i="3"/>
  <c r="T267" i="3"/>
  <c r="N70" i="4"/>
  <c r="O70" i="4" s="1"/>
  <c r="U70" i="4"/>
  <c r="T157" i="4"/>
  <c r="G224" i="4"/>
  <c r="N224" i="4"/>
  <c r="M231" i="4"/>
  <c r="K259" i="4"/>
  <c r="M259" i="4"/>
  <c r="M292" i="4"/>
  <c r="K292" i="4"/>
  <c r="M191" i="5"/>
  <c r="K47" i="1"/>
  <c r="K58" i="1"/>
  <c r="K84" i="1"/>
  <c r="I40" i="1"/>
  <c r="N70" i="1"/>
  <c r="O70" i="1" s="1"/>
  <c r="I78" i="1"/>
  <c r="U102" i="1"/>
  <c r="G112" i="1"/>
  <c r="N121" i="1"/>
  <c r="O121" i="1" s="1"/>
  <c r="T170" i="1"/>
  <c r="U230" i="1"/>
  <c r="M254" i="1"/>
  <c r="M292" i="1"/>
  <c r="G298" i="1"/>
  <c r="K303" i="1"/>
  <c r="T317" i="1"/>
  <c r="M10" i="2"/>
  <c r="U19" i="2"/>
  <c r="K27" i="2"/>
  <c r="I35" i="2"/>
  <c r="U40" i="2"/>
  <c r="U58" i="2"/>
  <c r="K63" i="2"/>
  <c r="I84" i="2"/>
  <c r="M96" i="2"/>
  <c r="U112" i="2"/>
  <c r="K126" i="2"/>
  <c r="U150" i="2"/>
  <c r="T157" i="2"/>
  <c r="K185" i="2"/>
  <c r="T205" i="2"/>
  <c r="M224" i="2"/>
  <c r="M254" i="2"/>
  <c r="T259" i="2"/>
  <c r="I303" i="2"/>
  <c r="N317" i="2"/>
  <c r="O317" i="2" s="1"/>
  <c r="M323" i="2"/>
  <c r="K338" i="2"/>
  <c r="I19" i="3"/>
  <c r="M27" i="3"/>
  <c r="I40" i="3"/>
  <c r="T53" i="3"/>
  <c r="M70" i="3"/>
  <c r="N85" i="3"/>
  <c r="O85" i="3" s="1"/>
  <c r="K96" i="3"/>
  <c r="M101" i="3"/>
  <c r="M106" i="3"/>
  <c r="M112" i="3"/>
  <c r="K121" i="3"/>
  <c r="K126" i="3"/>
  <c r="M137" i="3"/>
  <c r="M163" i="3"/>
  <c r="U170" i="3"/>
  <c r="M179" i="3"/>
  <c r="I185" i="3"/>
  <c r="I191" i="3"/>
  <c r="N254" i="3"/>
  <c r="K47" i="4"/>
  <c r="M47" i="4"/>
  <c r="N205" i="4"/>
  <c r="G317" i="4"/>
  <c r="N317" i="4"/>
  <c r="O317" i="4" s="1"/>
  <c r="T339" i="4"/>
  <c r="I275" i="5"/>
  <c r="M35" i="1"/>
  <c r="U10" i="1"/>
  <c r="I27" i="1"/>
  <c r="I35" i="1"/>
  <c r="M54" i="1"/>
  <c r="K78" i="1"/>
  <c r="T78" i="1"/>
  <c r="U85" i="1"/>
  <c r="N96" i="1"/>
  <c r="O96" i="1" s="1"/>
  <c r="O102" i="1"/>
  <c r="U112" i="1"/>
  <c r="M137" i="1"/>
  <c r="N179" i="1"/>
  <c r="U185" i="1"/>
  <c r="K191" i="1"/>
  <c r="N198" i="1"/>
  <c r="I216" i="1"/>
  <c r="O224" i="1"/>
  <c r="K247" i="1"/>
  <c r="T247" i="1"/>
  <c r="N259" i="1"/>
  <c r="M267" i="1"/>
  <c r="N275" i="1"/>
  <c r="O275" i="1" s="1"/>
  <c r="N292" i="1"/>
  <c r="N298" i="1"/>
  <c r="O298" i="1" s="1"/>
  <c r="I332" i="1"/>
  <c r="G10" i="2"/>
  <c r="O19" i="2"/>
  <c r="T19" i="2"/>
  <c r="U35" i="2"/>
  <c r="I47" i="2"/>
  <c r="M53" i="2"/>
  <c r="I58" i="2"/>
  <c r="T58" i="2"/>
  <c r="M78" i="2"/>
  <c r="K84" i="2"/>
  <c r="M91" i="2"/>
  <c r="K121" i="2"/>
  <c r="K204" i="2"/>
  <c r="G205" i="2"/>
  <c r="I224" i="2"/>
  <c r="U230" i="2"/>
  <c r="T254" i="2"/>
  <c r="I275" i="2"/>
  <c r="K285" i="2"/>
  <c r="G317" i="2"/>
  <c r="N323" i="2"/>
  <c r="T332" i="2"/>
  <c r="N338" i="2"/>
  <c r="I10" i="3"/>
  <c r="K40" i="3"/>
  <c r="K47" i="3"/>
  <c r="K53" i="3"/>
  <c r="K54" i="3"/>
  <c r="K63" i="3"/>
  <c r="N70" i="3"/>
  <c r="O70" i="3" s="1"/>
  <c r="G85" i="3"/>
  <c r="N101" i="3"/>
  <c r="K102" i="3"/>
  <c r="N106" i="3"/>
  <c r="O106" i="3" s="1"/>
  <c r="N112" i="3"/>
  <c r="K132" i="3"/>
  <c r="K157" i="3"/>
  <c r="N169" i="3"/>
  <c r="N179" i="3"/>
  <c r="N58" i="4"/>
  <c r="G58" i="4"/>
  <c r="G144" i="4"/>
  <c r="N144" i="4"/>
  <c r="O144" i="4" s="1"/>
  <c r="T185" i="4"/>
  <c r="U35" i="5"/>
  <c r="T54" i="5"/>
  <c r="T275" i="5"/>
  <c r="U337" i="5"/>
  <c r="T70" i="6"/>
  <c r="O310" i="6"/>
  <c r="I310" i="6"/>
  <c r="I198" i="7"/>
  <c r="N198" i="7"/>
  <c r="K332" i="3"/>
  <c r="M338" i="3"/>
  <c r="K339" i="3"/>
  <c r="N102" i="4"/>
  <c r="U102" i="4"/>
  <c r="N163" i="4"/>
  <c r="T163" i="4"/>
  <c r="N191" i="4"/>
  <c r="K260" i="4"/>
  <c r="M267" i="4"/>
  <c r="G298" i="4"/>
  <c r="N96" i="5"/>
  <c r="N101" i="5"/>
  <c r="O101" i="5" s="1"/>
  <c r="N106" i="5"/>
  <c r="O106" i="5" s="1"/>
  <c r="N204" i="5"/>
  <c r="U204" i="5"/>
  <c r="N231" i="5"/>
  <c r="N275" i="5"/>
  <c r="I27" i="7"/>
  <c r="O54" i="8"/>
  <c r="I54" i="8"/>
  <c r="G339" i="8"/>
  <c r="N339" i="8"/>
  <c r="O339" i="8" s="1"/>
  <c r="U231" i="3"/>
  <c r="U299" i="3"/>
  <c r="K303" i="3"/>
  <c r="U332" i="3"/>
  <c r="U339" i="3"/>
  <c r="I40" i="4"/>
  <c r="N53" i="4"/>
  <c r="I84" i="4"/>
  <c r="U84" i="4"/>
  <c r="T91" i="4"/>
  <c r="T132" i="4"/>
  <c r="K137" i="4"/>
  <c r="K144" i="4"/>
  <c r="K150" i="4"/>
  <c r="N157" i="4"/>
  <c r="K163" i="4"/>
  <c r="U170" i="4"/>
  <c r="K191" i="4"/>
  <c r="N198" i="4"/>
  <c r="O198" i="4" s="1"/>
  <c r="T292" i="4"/>
  <c r="G299" i="4"/>
  <c r="T310" i="4"/>
  <c r="T337" i="4"/>
  <c r="T27" i="5"/>
  <c r="M35" i="5"/>
  <c r="T58" i="5"/>
  <c r="K91" i="5"/>
  <c r="K102" i="5"/>
  <c r="U102" i="5"/>
  <c r="K121" i="5"/>
  <c r="M169" i="5"/>
  <c r="U185" i="5"/>
  <c r="U224" i="5"/>
  <c r="T230" i="5"/>
  <c r="T267" i="5"/>
  <c r="G303" i="5"/>
  <c r="K323" i="5"/>
  <c r="U339" i="5"/>
  <c r="T19" i="6"/>
  <c r="U126" i="6"/>
  <c r="G198" i="6"/>
  <c r="M47" i="7"/>
  <c r="K47" i="7"/>
  <c r="M240" i="3"/>
  <c r="M247" i="3"/>
  <c r="U254" i="3"/>
  <c r="U259" i="3"/>
  <c r="G285" i="3"/>
  <c r="T332" i="3"/>
  <c r="I19" i="4"/>
  <c r="I27" i="4"/>
  <c r="N47" i="4"/>
  <c r="T54" i="4"/>
  <c r="G150" i="4"/>
  <c r="T179" i="4"/>
  <c r="M230" i="4"/>
  <c r="K240" i="4"/>
  <c r="M247" i="4"/>
  <c r="N285" i="4"/>
  <c r="N332" i="4"/>
  <c r="N337" i="4"/>
  <c r="I10" i="5"/>
  <c r="K27" i="5"/>
  <c r="G47" i="5"/>
  <c r="T47" i="5"/>
  <c r="G84" i="5"/>
  <c r="M96" i="5"/>
  <c r="T102" i="5"/>
  <c r="U106" i="5"/>
  <c r="N137" i="5"/>
  <c r="U163" i="5"/>
  <c r="U169" i="5"/>
  <c r="I185" i="5"/>
  <c r="T185" i="5"/>
  <c r="N191" i="5"/>
  <c r="M204" i="5"/>
  <c r="M216" i="5"/>
  <c r="K224" i="5"/>
  <c r="K230" i="5"/>
  <c r="I240" i="5"/>
  <c r="U259" i="5"/>
  <c r="I260" i="5"/>
  <c r="N298" i="5"/>
  <c r="O298" i="5" s="1"/>
  <c r="T298" i="5"/>
  <c r="U310" i="5"/>
  <c r="M323" i="5"/>
  <c r="I70" i="6"/>
  <c r="U339" i="6"/>
  <c r="I53" i="7"/>
  <c r="M216" i="3"/>
  <c r="K275" i="3"/>
  <c r="I285" i="3"/>
  <c r="U303" i="3"/>
  <c r="M310" i="3"/>
  <c r="K323" i="3"/>
  <c r="K10" i="4"/>
  <c r="K19" i="4"/>
  <c r="M27" i="4"/>
  <c r="M63" i="4"/>
  <c r="I70" i="4"/>
  <c r="N78" i="4"/>
  <c r="O78" i="4" s="1"/>
  <c r="N84" i="4"/>
  <c r="U112" i="4"/>
  <c r="I126" i="4"/>
  <c r="T137" i="4"/>
  <c r="U191" i="4"/>
  <c r="U275" i="4"/>
  <c r="N303" i="4"/>
  <c r="U323" i="4"/>
  <c r="M338" i="4"/>
  <c r="U339" i="4"/>
  <c r="U53" i="5"/>
  <c r="K63" i="5"/>
  <c r="U63" i="5"/>
  <c r="K132" i="5"/>
  <c r="I137" i="5"/>
  <c r="I144" i="5"/>
  <c r="N157" i="5"/>
  <c r="M185" i="5"/>
  <c r="K191" i="5"/>
  <c r="U191" i="5"/>
  <c r="M198" i="5"/>
  <c r="U254" i="5"/>
  <c r="K275" i="5"/>
  <c r="U47" i="6"/>
  <c r="I126" i="6"/>
  <c r="K254" i="6"/>
  <c r="M254" i="6"/>
  <c r="N216" i="3"/>
  <c r="K230" i="3"/>
  <c r="M231" i="3"/>
  <c r="U260" i="3"/>
  <c r="K285" i="3"/>
  <c r="M299" i="3"/>
  <c r="T303" i="3"/>
  <c r="M332" i="3"/>
  <c r="M337" i="3"/>
  <c r="M339" i="3"/>
  <c r="M53" i="4"/>
  <c r="U58" i="4"/>
  <c r="K70" i="4"/>
  <c r="M85" i="4"/>
  <c r="I102" i="4"/>
  <c r="T102" i="4"/>
  <c r="T121" i="4"/>
  <c r="M157" i="4"/>
  <c r="M185" i="4"/>
  <c r="M205" i="4"/>
  <c r="M260" i="4"/>
  <c r="T298" i="4"/>
  <c r="K10" i="5"/>
  <c r="N19" i="5"/>
  <c r="O19" i="5" s="1"/>
  <c r="U19" i="5"/>
  <c r="G40" i="5"/>
  <c r="K53" i="5"/>
  <c r="M54" i="5"/>
  <c r="T63" i="5"/>
  <c r="T96" i="5"/>
  <c r="U101" i="5"/>
  <c r="I102" i="5"/>
  <c r="M112" i="5"/>
  <c r="T121" i="5"/>
  <c r="M132" i="5"/>
  <c r="T191" i="5"/>
  <c r="T204" i="5"/>
  <c r="T216" i="5"/>
  <c r="U231" i="5"/>
  <c r="T285" i="5"/>
  <c r="K303" i="5"/>
  <c r="K338" i="5"/>
  <c r="K10" i="6"/>
  <c r="T27" i="6"/>
  <c r="N54" i="6"/>
  <c r="O54" i="6" s="1"/>
  <c r="T85" i="6"/>
  <c r="N163" i="6"/>
  <c r="U102" i="7"/>
  <c r="G231" i="3"/>
  <c r="N299" i="3"/>
  <c r="G332" i="3"/>
  <c r="N337" i="3"/>
  <c r="N339" i="3"/>
  <c r="O63" i="4"/>
  <c r="O91" i="4"/>
  <c r="K102" i="4"/>
  <c r="O132" i="4"/>
  <c r="T19" i="5"/>
  <c r="N35" i="5"/>
  <c r="T35" i="5"/>
  <c r="N85" i="5"/>
  <c r="O85" i="5" s="1"/>
  <c r="I101" i="5"/>
  <c r="T101" i="5"/>
  <c r="T106" i="5"/>
  <c r="M144" i="5"/>
  <c r="N163" i="5"/>
  <c r="O163" i="5" s="1"/>
  <c r="I231" i="5"/>
  <c r="T231" i="5"/>
  <c r="U275" i="5"/>
  <c r="N299" i="5"/>
  <c r="M338" i="5"/>
  <c r="N339" i="5"/>
  <c r="N10" i="6"/>
  <c r="O35" i="6"/>
  <c r="T40" i="6"/>
  <c r="I47" i="6"/>
  <c r="U112" i="6"/>
  <c r="K121" i="6"/>
  <c r="O198" i="6"/>
  <c r="K150" i="7"/>
  <c r="U205" i="7"/>
  <c r="T47" i="6"/>
  <c r="I53" i="6"/>
  <c r="M78" i="6"/>
  <c r="T78" i="6"/>
  <c r="K91" i="6"/>
  <c r="G96" i="6"/>
  <c r="M112" i="6"/>
  <c r="T112" i="6"/>
  <c r="M126" i="6"/>
  <c r="T126" i="6"/>
  <c r="I150" i="6"/>
  <c r="T169" i="6"/>
  <c r="I191" i="6"/>
  <c r="K198" i="6"/>
  <c r="U224" i="6"/>
  <c r="O240" i="6"/>
  <c r="T240" i="6"/>
  <c r="K247" i="6"/>
  <c r="G254" i="6"/>
  <c r="N260" i="6"/>
  <c r="O260" i="6" s="1"/>
  <c r="K267" i="6"/>
  <c r="G275" i="6"/>
  <c r="M310" i="6"/>
  <c r="U332" i="6"/>
  <c r="I338" i="6"/>
  <c r="M10" i="7"/>
  <c r="K27" i="7"/>
  <c r="M35" i="7"/>
  <c r="T35" i="7"/>
  <c r="I40" i="7"/>
  <c r="N47" i="7"/>
  <c r="O47" i="7" s="1"/>
  <c r="M63" i="7"/>
  <c r="I78" i="7"/>
  <c r="T84" i="7"/>
  <c r="M101" i="7"/>
  <c r="U121" i="7"/>
  <c r="N132" i="7"/>
  <c r="O132" i="7" s="1"/>
  <c r="N137" i="7"/>
  <c r="O137" i="7" s="1"/>
  <c r="K144" i="7"/>
  <c r="M169" i="7"/>
  <c r="I170" i="7"/>
  <c r="I185" i="7"/>
  <c r="I224" i="7"/>
  <c r="K254" i="7"/>
  <c r="I259" i="7"/>
  <c r="K275" i="7"/>
  <c r="N285" i="7"/>
  <c r="O285" i="7" s="1"/>
  <c r="M292" i="7"/>
  <c r="M298" i="7"/>
  <c r="G303" i="7"/>
  <c r="U332" i="7"/>
  <c r="K10" i="8"/>
  <c r="T40" i="8"/>
  <c r="T47" i="8"/>
  <c r="K53" i="8"/>
  <c r="G102" i="8"/>
  <c r="K298" i="8"/>
  <c r="G299" i="8"/>
  <c r="N299" i="8"/>
  <c r="O299" i="8" s="1"/>
  <c r="O101" i="9"/>
  <c r="I101" i="9"/>
  <c r="N137" i="9"/>
  <c r="O137" i="9" s="1"/>
  <c r="U137" i="9"/>
  <c r="I137" i="9"/>
  <c r="O292" i="9"/>
  <c r="I292" i="9"/>
  <c r="G35" i="6"/>
  <c r="N40" i="6"/>
  <c r="O40" i="6" s="1"/>
  <c r="N47" i="6"/>
  <c r="M54" i="6"/>
  <c r="G78" i="6"/>
  <c r="N84" i="6"/>
  <c r="G112" i="6"/>
  <c r="N126" i="6"/>
  <c r="T132" i="6"/>
  <c r="I144" i="6"/>
  <c r="U185" i="6"/>
  <c r="K191" i="6"/>
  <c r="I204" i="6"/>
  <c r="O204" i="6"/>
  <c r="M205" i="6"/>
  <c r="K216" i="6"/>
  <c r="K230" i="6"/>
  <c r="M240" i="6"/>
  <c r="N285" i="6"/>
  <c r="K292" i="6"/>
  <c r="I299" i="6"/>
  <c r="N310" i="6"/>
  <c r="K338" i="6"/>
  <c r="G10" i="7"/>
  <c r="I19" i="7"/>
  <c r="N27" i="7"/>
  <c r="O27" i="7" s="1"/>
  <c r="N35" i="7"/>
  <c r="O35" i="7" s="1"/>
  <c r="U54" i="7"/>
  <c r="N63" i="7"/>
  <c r="O63" i="7" s="1"/>
  <c r="G101" i="7"/>
  <c r="T106" i="7"/>
  <c r="U112" i="7"/>
  <c r="K132" i="7"/>
  <c r="N163" i="7"/>
  <c r="O163" i="7" s="1"/>
  <c r="U169" i="7"/>
  <c r="K179" i="7"/>
  <c r="M204" i="7"/>
  <c r="K230" i="7"/>
  <c r="N254" i="7"/>
  <c r="N275" i="7"/>
  <c r="U317" i="7"/>
  <c r="I332" i="7"/>
  <c r="K19" i="8"/>
  <c r="I27" i="8"/>
  <c r="M40" i="8"/>
  <c r="N54" i="8"/>
  <c r="T58" i="8"/>
  <c r="M101" i="8"/>
  <c r="I102" i="8"/>
  <c r="U126" i="8"/>
  <c r="K169" i="8"/>
  <c r="M169" i="8"/>
  <c r="K332" i="8"/>
  <c r="M332" i="8"/>
  <c r="M78" i="9"/>
  <c r="K78" i="9"/>
  <c r="M35" i="10"/>
  <c r="K35" i="10"/>
  <c r="O91" i="7"/>
  <c r="M106" i="7"/>
  <c r="K157" i="7"/>
  <c r="U191" i="7"/>
  <c r="U231" i="7"/>
  <c r="M332" i="7"/>
  <c r="M27" i="8"/>
  <c r="I126" i="9"/>
  <c r="G126" i="9"/>
  <c r="K47" i="6"/>
  <c r="I85" i="6"/>
  <c r="T91" i="6"/>
  <c r="K96" i="6"/>
  <c r="M102" i="6"/>
  <c r="T102" i="6"/>
  <c r="U106" i="6"/>
  <c r="K126" i="6"/>
  <c r="M157" i="6"/>
  <c r="T170" i="6"/>
  <c r="U216" i="6"/>
  <c r="N224" i="6"/>
  <c r="O224" i="6" s="1"/>
  <c r="I247" i="6"/>
  <c r="K260" i="6"/>
  <c r="I267" i="6"/>
  <c r="U292" i="6"/>
  <c r="O298" i="6"/>
  <c r="N299" i="6"/>
  <c r="U303" i="6"/>
  <c r="I323" i="6"/>
  <c r="N332" i="6"/>
  <c r="G338" i="6"/>
  <c r="T339" i="6"/>
  <c r="N19" i="7"/>
  <c r="O19" i="7" s="1"/>
  <c r="I35" i="7"/>
  <c r="M53" i="7"/>
  <c r="N54" i="7"/>
  <c r="O54" i="7" s="1"/>
  <c r="U96" i="7"/>
  <c r="I102" i="7"/>
  <c r="N106" i="7"/>
  <c r="N112" i="7"/>
  <c r="O112" i="7" s="1"/>
  <c r="T150" i="7"/>
  <c r="G185" i="7"/>
  <c r="I205" i="7"/>
  <c r="I231" i="7"/>
  <c r="U247" i="7"/>
  <c r="G259" i="7"/>
  <c r="U267" i="7"/>
  <c r="N332" i="7"/>
  <c r="O332" i="7" s="1"/>
  <c r="M337" i="7"/>
  <c r="N339" i="7"/>
  <c r="T10" i="8"/>
  <c r="N27" i="8"/>
  <c r="G40" i="8"/>
  <c r="M58" i="8"/>
  <c r="M96" i="8"/>
  <c r="K121" i="8"/>
  <c r="M121" i="8"/>
  <c r="T157" i="8"/>
  <c r="M58" i="9"/>
  <c r="K58" i="9"/>
  <c r="I231" i="9"/>
  <c r="G231" i="9"/>
  <c r="G169" i="11"/>
  <c r="I169" i="11"/>
  <c r="T106" i="6"/>
  <c r="K170" i="6"/>
  <c r="T185" i="6"/>
  <c r="T191" i="6"/>
  <c r="T259" i="6"/>
  <c r="T292" i="6"/>
  <c r="K323" i="6"/>
  <c r="I339" i="6"/>
  <c r="N91" i="7"/>
  <c r="M96" i="7"/>
  <c r="M102" i="7"/>
  <c r="T169" i="7"/>
  <c r="U198" i="7"/>
  <c r="I247" i="7"/>
  <c r="I267" i="7"/>
  <c r="K299" i="7"/>
  <c r="T317" i="7"/>
  <c r="O10" i="8"/>
  <c r="N58" i="8"/>
  <c r="O58" i="8" s="1"/>
  <c r="T70" i="8"/>
  <c r="N191" i="8"/>
  <c r="N230" i="8"/>
  <c r="O230" i="8" s="1"/>
  <c r="M70" i="6"/>
  <c r="N85" i="6"/>
  <c r="N91" i="6"/>
  <c r="M106" i="6"/>
  <c r="G150" i="6"/>
  <c r="M216" i="6"/>
  <c r="O254" i="6"/>
  <c r="O275" i="6"/>
  <c r="M292" i="6"/>
  <c r="T337" i="6"/>
  <c r="N40" i="7"/>
  <c r="T40" i="7"/>
  <c r="T53" i="7"/>
  <c r="T58" i="7"/>
  <c r="T70" i="7"/>
  <c r="T78" i="7"/>
  <c r="N96" i="7"/>
  <c r="O96" i="7" s="1"/>
  <c r="N102" i="7"/>
  <c r="O102" i="7" s="1"/>
  <c r="T126" i="7"/>
  <c r="U137" i="7"/>
  <c r="T170" i="7"/>
  <c r="M198" i="7"/>
  <c r="N205" i="7"/>
  <c r="O205" i="7" s="1"/>
  <c r="T224" i="7"/>
  <c r="N231" i="7"/>
  <c r="O231" i="7" s="1"/>
  <c r="M247" i="7"/>
  <c r="U254" i="7"/>
  <c r="M267" i="7"/>
  <c r="U275" i="7"/>
  <c r="U285" i="7"/>
  <c r="U292" i="7"/>
  <c r="K339" i="7"/>
  <c r="O35" i="8"/>
  <c r="T35" i="8"/>
  <c r="I58" i="8"/>
  <c r="G126" i="8"/>
  <c r="N126" i="8"/>
  <c r="O126" i="8" s="1"/>
  <c r="G132" i="8"/>
  <c r="O132" i="8"/>
  <c r="M170" i="9"/>
  <c r="K170" i="9"/>
  <c r="M224" i="9"/>
  <c r="K224" i="9"/>
  <c r="N338" i="9"/>
  <c r="O338" i="9" s="1"/>
  <c r="U338" i="9"/>
  <c r="O157" i="6"/>
  <c r="U179" i="6"/>
  <c r="M191" i="6"/>
  <c r="N216" i="6"/>
  <c r="O216" i="6" s="1"/>
  <c r="N231" i="6"/>
  <c r="N292" i="6"/>
  <c r="O292" i="6" s="1"/>
  <c r="N303" i="6"/>
  <c r="U310" i="6"/>
  <c r="N339" i="6"/>
  <c r="I47" i="7"/>
  <c r="N53" i="7"/>
  <c r="O53" i="7" s="1"/>
  <c r="M58" i="7"/>
  <c r="K70" i="7"/>
  <c r="O78" i="7"/>
  <c r="O85" i="7"/>
  <c r="I91" i="7"/>
  <c r="G102" i="7"/>
  <c r="M132" i="7"/>
  <c r="U144" i="7"/>
  <c r="I157" i="7"/>
  <c r="U157" i="7"/>
  <c r="M170" i="7"/>
  <c r="U179" i="7"/>
  <c r="N191" i="7"/>
  <c r="O191" i="7" s="1"/>
  <c r="U204" i="7"/>
  <c r="G205" i="7"/>
  <c r="M224" i="7"/>
  <c r="U230" i="7"/>
  <c r="G231" i="7"/>
  <c r="M240" i="7"/>
  <c r="N247" i="7"/>
  <c r="T247" i="7"/>
  <c r="N267" i="7"/>
  <c r="T267" i="7"/>
  <c r="I285" i="7"/>
  <c r="M303" i="7"/>
  <c r="M323" i="7"/>
  <c r="K332" i="7"/>
  <c r="M338" i="7"/>
  <c r="I10" i="8"/>
  <c r="K27" i="8"/>
  <c r="M35" i="8"/>
  <c r="K58" i="8"/>
  <c r="I63" i="8"/>
  <c r="I126" i="8"/>
  <c r="N150" i="8"/>
  <c r="O150" i="8" s="1"/>
  <c r="I247" i="8"/>
  <c r="G85" i="10"/>
  <c r="N85" i="10"/>
  <c r="O85" i="10" s="1"/>
  <c r="T299" i="8"/>
  <c r="O10" i="9"/>
  <c r="N53" i="9"/>
  <c r="O53" i="9" s="1"/>
  <c r="T58" i="9"/>
  <c r="T126" i="9"/>
  <c r="N170" i="9"/>
  <c r="O170" i="9" s="1"/>
  <c r="U185" i="9"/>
  <c r="U198" i="9"/>
  <c r="N224" i="9"/>
  <c r="O224" i="9" s="1"/>
  <c r="M231" i="9"/>
  <c r="O231" i="9"/>
  <c r="M126" i="10"/>
  <c r="K126" i="10"/>
  <c r="N292" i="10"/>
  <c r="O292" i="10" s="1"/>
  <c r="G292" i="10"/>
  <c r="M230" i="12"/>
  <c r="K230" i="12"/>
  <c r="M299" i="13"/>
  <c r="K299" i="13"/>
  <c r="K63" i="8"/>
  <c r="M70" i="8"/>
  <c r="N84" i="8"/>
  <c r="O84" i="8" s="1"/>
  <c r="T85" i="8"/>
  <c r="M102" i="8"/>
  <c r="T102" i="8"/>
  <c r="M126" i="8"/>
  <c r="N144" i="8"/>
  <c r="I163" i="8"/>
  <c r="U170" i="8"/>
  <c r="M198" i="8"/>
  <c r="T204" i="8"/>
  <c r="M205" i="8"/>
  <c r="K216" i="8"/>
  <c r="G247" i="8"/>
  <c r="M260" i="8"/>
  <c r="T267" i="8"/>
  <c r="U275" i="8"/>
  <c r="K292" i="8"/>
  <c r="I298" i="8"/>
  <c r="K317" i="8"/>
  <c r="K323" i="8"/>
  <c r="I337" i="8"/>
  <c r="K339" i="8"/>
  <c r="M10" i="9"/>
  <c r="G53" i="9"/>
  <c r="T84" i="9"/>
  <c r="N101" i="9"/>
  <c r="M112" i="9"/>
  <c r="T112" i="9"/>
  <c r="N126" i="9"/>
  <c r="O126" i="9" s="1"/>
  <c r="N163" i="9"/>
  <c r="O163" i="9" s="1"/>
  <c r="G170" i="9"/>
  <c r="G185" i="9"/>
  <c r="T185" i="9"/>
  <c r="N205" i="9"/>
  <c r="O205" i="9" s="1"/>
  <c r="G224" i="9"/>
  <c r="U231" i="9"/>
  <c r="N254" i="9"/>
  <c r="N299" i="9"/>
  <c r="G169" i="10"/>
  <c r="N169" i="10"/>
  <c r="O169" i="10" s="1"/>
  <c r="U54" i="11"/>
  <c r="N106" i="13"/>
  <c r="O106" i="13" s="1"/>
  <c r="G106" i="13"/>
  <c r="M84" i="9"/>
  <c r="U85" i="9"/>
  <c r="U132" i="9"/>
  <c r="M275" i="9"/>
  <c r="I121" i="10"/>
  <c r="I126" i="10"/>
  <c r="N126" i="10"/>
  <c r="O126" i="10" s="1"/>
  <c r="M259" i="10"/>
  <c r="K259" i="10"/>
  <c r="U47" i="11"/>
  <c r="M58" i="11"/>
  <c r="K58" i="11"/>
  <c r="O337" i="11"/>
  <c r="I337" i="11"/>
  <c r="K137" i="8"/>
  <c r="K144" i="8"/>
  <c r="K150" i="8"/>
  <c r="M179" i="8"/>
  <c r="I198" i="8"/>
  <c r="K224" i="8"/>
  <c r="K247" i="8"/>
  <c r="M267" i="8"/>
  <c r="U292" i="8"/>
  <c r="U310" i="8"/>
  <c r="U323" i="8"/>
  <c r="O338" i="8"/>
  <c r="U19" i="9"/>
  <c r="G70" i="9"/>
  <c r="U96" i="9"/>
  <c r="M102" i="9"/>
  <c r="U121" i="9"/>
  <c r="K150" i="9"/>
  <c r="U157" i="9"/>
  <c r="K169" i="9"/>
  <c r="U204" i="9"/>
  <c r="K216" i="9"/>
  <c r="U285" i="9"/>
  <c r="G303" i="9"/>
  <c r="M10" i="10"/>
  <c r="U112" i="10"/>
  <c r="N205" i="11"/>
  <c r="U230" i="11"/>
  <c r="O78" i="8"/>
  <c r="K84" i="8"/>
  <c r="G85" i="8"/>
  <c r="T91" i="8"/>
  <c r="K96" i="8"/>
  <c r="K106" i="8"/>
  <c r="M137" i="8"/>
  <c r="M170" i="8"/>
  <c r="K185" i="8"/>
  <c r="G267" i="8"/>
  <c r="M275" i="8"/>
  <c r="I310" i="8"/>
  <c r="T317" i="8"/>
  <c r="M338" i="8"/>
  <c r="U339" i="8"/>
  <c r="I10" i="9"/>
  <c r="G27" i="9"/>
  <c r="M40" i="9"/>
  <c r="K47" i="9"/>
  <c r="M54" i="9"/>
  <c r="M63" i="9"/>
  <c r="I91" i="9"/>
  <c r="K101" i="9"/>
  <c r="K126" i="9"/>
  <c r="K132" i="9"/>
  <c r="M137" i="9"/>
  <c r="K144" i="9"/>
  <c r="K163" i="9"/>
  <c r="I179" i="9"/>
  <c r="U191" i="9"/>
  <c r="I198" i="9"/>
  <c r="K205" i="9"/>
  <c r="I230" i="9"/>
  <c r="O259" i="9"/>
  <c r="I338" i="9"/>
  <c r="I19" i="10"/>
  <c r="G247" i="10"/>
  <c r="M332" i="10"/>
  <c r="K332" i="10"/>
  <c r="I53" i="12"/>
  <c r="U58" i="8"/>
  <c r="K70" i="8"/>
  <c r="M78" i="8"/>
  <c r="I85" i="8"/>
  <c r="T101" i="8"/>
  <c r="K102" i="8"/>
  <c r="G106" i="8"/>
  <c r="I112" i="8"/>
  <c r="N132" i="8"/>
  <c r="U150" i="8"/>
  <c r="G170" i="8"/>
  <c r="N185" i="8"/>
  <c r="O185" i="8" s="1"/>
  <c r="I191" i="8"/>
  <c r="K205" i="8"/>
  <c r="I216" i="8"/>
  <c r="N240" i="8"/>
  <c r="T240" i="8"/>
  <c r="K259" i="8"/>
  <c r="K260" i="8"/>
  <c r="I267" i="8"/>
  <c r="N275" i="8"/>
  <c r="O275" i="8" s="1"/>
  <c r="I292" i="8"/>
  <c r="T298" i="8"/>
  <c r="M310" i="8"/>
  <c r="I323" i="8"/>
  <c r="K337" i="8"/>
  <c r="N338" i="8"/>
  <c r="I339" i="8"/>
  <c r="T339" i="8"/>
  <c r="K35" i="9"/>
  <c r="T40" i="9"/>
  <c r="T54" i="9"/>
  <c r="N63" i="9"/>
  <c r="M85" i="9"/>
  <c r="M91" i="9"/>
  <c r="M96" i="9"/>
  <c r="M106" i="9"/>
  <c r="K121" i="9"/>
  <c r="T137" i="9"/>
  <c r="M157" i="9"/>
  <c r="G169" i="9"/>
  <c r="K185" i="9"/>
  <c r="K191" i="9"/>
  <c r="T191" i="9"/>
  <c r="M198" i="9"/>
  <c r="M204" i="9"/>
  <c r="G216" i="9"/>
  <c r="G240" i="9"/>
  <c r="U240" i="9"/>
  <c r="M247" i="9"/>
  <c r="U299" i="9"/>
  <c r="I337" i="9"/>
  <c r="U126" i="10"/>
  <c r="I298" i="10"/>
  <c r="G298" i="10"/>
  <c r="G101" i="11"/>
  <c r="N101" i="11"/>
  <c r="O101" i="11" s="1"/>
  <c r="N78" i="8"/>
  <c r="U84" i="8"/>
  <c r="I106" i="8"/>
  <c r="M112" i="8"/>
  <c r="T121" i="8"/>
  <c r="I137" i="8"/>
  <c r="T144" i="8"/>
  <c r="T150" i="8"/>
  <c r="M163" i="8"/>
  <c r="I170" i="8"/>
  <c r="I179" i="8"/>
  <c r="M191" i="8"/>
  <c r="N205" i="8"/>
  <c r="M216" i="8"/>
  <c r="T216" i="8"/>
  <c r="T224" i="8"/>
  <c r="U230" i="8"/>
  <c r="T247" i="8"/>
  <c r="N259" i="8"/>
  <c r="K267" i="8"/>
  <c r="M292" i="8"/>
  <c r="T292" i="8"/>
  <c r="N310" i="8"/>
  <c r="M317" i="8"/>
  <c r="M323" i="8"/>
  <c r="I338" i="8"/>
  <c r="M339" i="8"/>
  <c r="K10" i="9"/>
  <c r="M19" i="9"/>
  <c r="U47" i="9"/>
  <c r="I53" i="9"/>
  <c r="O58" i="9"/>
  <c r="K84" i="9"/>
  <c r="N85" i="9"/>
  <c r="G91" i="9"/>
  <c r="N96" i="9"/>
  <c r="T96" i="9"/>
  <c r="U101" i="9"/>
  <c r="K102" i="9"/>
  <c r="N106" i="9"/>
  <c r="K112" i="9"/>
  <c r="T150" i="9"/>
  <c r="T157" i="9"/>
  <c r="U163" i="9"/>
  <c r="I170" i="9"/>
  <c r="N191" i="9"/>
  <c r="T204" i="9"/>
  <c r="U205" i="9"/>
  <c r="I224" i="9"/>
  <c r="K231" i="9"/>
  <c r="K240" i="9"/>
  <c r="T240" i="9"/>
  <c r="O247" i="9"/>
  <c r="U254" i="9"/>
  <c r="I259" i="9"/>
  <c r="K260" i="9"/>
  <c r="K275" i="9"/>
  <c r="N285" i="9"/>
  <c r="O285" i="9" s="1"/>
  <c r="K10" i="10"/>
  <c r="N19" i="10"/>
  <c r="O19" i="10" s="1"/>
  <c r="T126" i="10"/>
  <c r="G185" i="10"/>
  <c r="O216" i="10"/>
  <c r="K10" i="11"/>
  <c r="O96" i="11"/>
  <c r="O137" i="11"/>
  <c r="I137" i="11"/>
  <c r="G137" i="11"/>
  <c r="U260" i="9"/>
  <c r="K267" i="9"/>
  <c r="N303" i="9"/>
  <c r="O303" i="9" s="1"/>
  <c r="U310" i="9"/>
  <c r="K332" i="9"/>
  <c r="G338" i="9"/>
  <c r="T338" i="9"/>
  <c r="I10" i="10"/>
  <c r="K40" i="10"/>
  <c r="I47" i="10"/>
  <c r="N53" i="10"/>
  <c r="U54" i="10"/>
  <c r="K70" i="10"/>
  <c r="K78" i="10"/>
  <c r="K85" i="10"/>
  <c r="K91" i="10"/>
  <c r="T96" i="10"/>
  <c r="T102" i="10"/>
  <c r="G126" i="10"/>
  <c r="N132" i="10"/>
  <c r="T137" i="10"/>
  <c r="I144" i="10"/>
  <c r="M185" i="10"/>
  <c r="T216" i="10"/>
  <c r="T231" i="10"/>
  <c r="N275" i="10"/>
  <c r="T275" i="10"/>
  <c r="T292" i="10"/>
  <c r="T303" i="10"/>
  <c r="G19" i="11"/>
  <c r="M40" i="11"/>
  <c r="T40" i="11"/>
  <c r="M53" i="11"/>
  <c r="N58" i="11"/>
  <c r="O58" i="11" s="1"/>
  <c r="N84" i="11"/>
  <c r="O84" i="11" s="1"/>
  <c r="U85" i="11"/>
  <c r="M96" i="11"/>
  <c r="U96" i="11"/>
  <c r="I102" i="11"/>
  <c r="M137" i="11"/>
  <c r="K163" i="11"/>
  <c r="U185" i="11"/>
  <c r="K204" i="11"/>
  <c r="N259" i="11"/>
  <c r="O260" i="11"/>
  <c r="T260" i="11"/>
  <c r="N285" i="11"/>
  <c r="O285" i="11" s="1"/>
  <c r="O298" i="11"/>
  <c r="T338" i="11"/>
  <c r="M339" i="11"/>
  <c r="U19" i="12"/>
  <c r="N27" i="12"/>
  <c r="M54" i="12"/>
  <c r="N85" i="12"/>
  <c r="M40" i="13"/>
  <c r="K40" i="13"/>
  <c r="M84" i="13"/>
  <c r="K84" i="13"/>
  <c r="U267" i="13"/>
  <c r="T204" i="10"/>
  <c r="G216" i="10"/>
  <c r="M231" i="10"/>
  <c r="M260" i="10"/>
  <c r="M303" i="10"/>
  <c r="M337" i="10"/>
  <c r="O40" i="11"/>
  <c r="T53" i="11"/>
  <c r="G96" i="11"/>
  <c r="G216" i="11"/>
  <c r="M260" i="11"/>
  <c r="K35" i="12"/>
  <c r="U132" i="12"/>
  <c r="U78" i="10"/>
  <c r="I101" i="10"/>
  <c r="M102" i="10"/>
  <c r="K121" i="10"/>
  <c r="I185" i="10"/>
  <c r="K275" i="10"/>
  <c r="U10" i="11"/>
  <c r="M27" i="11"/>
  <c r="I58" i="11"/>
  <c r="O63" i="11"/>
  <c r="I84" i="11"/>
  <c r="M85" i="11"/>
  <c r="U121" i="11"/>
  <c r="M150" i="11"/>
  <c r="M191" i="11"/>
  <c r="I216" i="11"/>
  <c r="M254" i="11"/>
  <c r="U275" i="11"/>
  <c r="M317" i="11"/>
  <c r="U332" i="11"/>
  <c r="M338" i="11"/>
  <c r="M19" i="12"/>
  <c r="U47" i="12"/>
  <c r="M63" i="12"/>
  <c r="M101" i="13"/>
  <c r="K101" i="13"/>
  <c r="I267" i="9"/>
  <c r="K285" i="9"/>
  <c r="K292" i="9"/>
  <c r="G298" i="9"/>
  <c r="K317" i="9"/>
  <c r="T317" i="9"/>
  <c r="M332" i="9"/>
  <c r="K337" i="9"/>
  <c r="T35" i="10"/>
  <c r="M54" i="10"/>
  <c r="T54" i="10"/>
  <c r="O58" i="10"/>
  <c r="I63" i="10"/>
  <c r="U63" i="10"/>
  <c r="M84" i="10"/>
  <c r="U85" i="10"/>
  <c r="G102" i="10"/>
  <c r="K106" i="10"/>
  <c r="I112" i="10"/>
  <c r="T191" i="10"/>
  <c r="U205" i="10"/>
  <c r="I231" i="10"/>
  <c r="N267" i="10"/>
  <c r="M285" i="10"/>
  <c r="I303" i="10"/>
  <c r="U310" i="10"/>
  <c r="T323" i="10"/>
  <c r="M10" i="11"/>
  <c r="N27" i="11"/>
  <c r="T27" i="11"/>
  <c r="I40" i="11"/>
  <c r="N85" i="11"/>
  <c r="O85" i="11" s="1"/>
  <c r="T85" i="11"/>
  <c r="U91" i="11"/>
  <c r="M106" i="11"/>
  <c r="M121" i="11"/>
  <c r="O126" i="11"/>
  <c r="T137" i="11"/>
  <c r="M185" i="11"/>
  <c r="T185" i="11"/>
  <c r="G191" i="11"/>
  <c r="O198" i="11"/>
  <c r="U205" i="11"/>
  <c r="T240" i="11"/>
  <c r="N303" i="11"/>
  <c r="M310" i="11"/>
  <c r="U323" i="11"/>
  <c r="N19" i="12"/>
  <c r="U53" i="12"/>
  <c r="K54" i="12"/>
  <c r="I132" i="12"/>
  <c r="N323" i="12"/>
  <c r="O323" i="12" s="1"/>
  <c r="T260" i="9"/>
  <c r="U275" i="9"/>
  <c r="T275" i="9"/>
  <c r="K303" i="9"/>
  <c r="G317" i="9"/>
  <c r="N332" i="9"/>
  <c r="O332" i="9" s="1"/>
  <c r="T339" i="9"/>
  <c r="T10" i="10"/>
  <c r="K27" i="10"/>
  <c r="K47" i="10"/>
  <c r="N54" i="10"/>
  <c r="M63" i="10"/>
  <c r="I78" i="10"/>
  <c r="I85" i="10"/>
  <c r="T85" i="10"/>
  <c r="I102" i="10"/>
  <c r="T112" i="10"/>
  <c r="T144" i="10"/>
  <c r="G150" i="10"/>
  <c r="N157" i="10"/>
  <c r="G163" i="10"/>
  <c r="K185" i="10"/>
  <c r="G191" i="10"/>
  <c r="M205" i="10"/>
  <c r="T205" i="10"/>
  <c r="I230" i="10"/>
  <c r="M240" i="10"/>
  <c r="U240" i="10"/>
  <c r="I247" i="10"/>
  <c r="G285" i="10"/>
  <c r="I299" i="10"/>
  <c r="M310" i="10"/>
  <c r="T310" i="10"/>
  <c r="G317" i="10"/>
  <c r="O338" i="10"/>
  <c r="N10" i="11"/>
  <c r="O10" i="11" s="1"/>
  <c r="M47" i="11"/>
  <c r="M54" i="11"/>
  <c r="N63" i="11"/>
  <c r="T63" i="11"/>
  <c r="I91" i="11"/>
  <c r="T91" i="11"/>
  <c r="U101" i="11"/>
  <c r="O144" i="11"/>
  <c r="T150" i="11"/>
  <c r="G163" i="11"/>
  <c r="N170" i="11"/>
  <c r="O170" i="11" s="1"/>
  <c r="U259" i="11"/>
  <c r="I260" i="11"/>
  <c r="U285" i="11"/>
  <c r="M332" i="11"/>
  <c r="K339" i="11"/>
  <c r="I10" i="12"/>
  <c r="T35" i="12"/>
  <c r="I40" i="12"/>
  <c r="O53" i="12"/>
  <c r="U85" i="12"/>
  <c r="N53" i="13"/>
  <c r="O53" i="13" s="1"/>
  <c r="G53" i="13"/>
  <c r="O63" i="13"/>
  <c r="I63" i="13"/>
  <c r="K247" i="9"/>
  <c r="M254" i="9"/>
  <c r="T254" i="9"/>
  <c r="G260" i="9"/>
  <c r="N267" i="9"/>
  <c r="O267" i="9" s="1"/>
  <c r="K310" i="9"/>
  <c r="O10" i="10"/>
  <c r="U19" i="10"/>
  <c r="N27" i="10"/>
  <c r="M40" i="10"/>
  <c r="N58" i="10"/>
  <c r="M78" i="10"/>
  <c r="I84" i="10"/>
  <c r="M85" i="10"/>
  <c r="K102" i="10"/>
  <c r="N112" i="10"/>
  <c r="T121" i="10"/>
  <c r="O144" i="10"/>
  <c r="I163" i="10"/>
  <c r="M198" i="10"/>
  <c r="O224" i="10"/>
  <c r="K230" i="10"/>
  <c r="K231" i="10"/>
  <c r="T240" i="10"/>
  <c r="K247" i="10"/>
  <c r="I254" i="10"/>
  <c r="I285" i="10"/>
  <c r="K303" i="10"/>
  <c r="N310" i="10"/>
  <c r="O310" i="10" s="1"/>
  <c r="K338" i="10"/>
  <c r="O35" i="11"/>
  <c r="T35" i="11"/>
  <c r="N47" i="11"/>
  <c r="O47" i="11" s="1"/>
  <c r="N54" i="11"/>
  <c r="O54" i="11" s="1"/>
  <c r="K70" i="11"/>
  <c r="O78" i="11"/>
  <c r="T78" i="11"/>
  <c r="U84" i="11"/>
  <c r="M91" i="11"/>
  <c r="K101" i="11"/>
  <c r="T101" i="11"/>
  <c r="T106" i="11"/>
  <c r="N126" i="11"/>
  <c r="T132" i="11"/>
  <c r="M144" i="11"/>
  <c r="T157" i="11"/>
  <c r="M205" i="11"/>
  <c r="M240" i="11"/>
  <c r="M247" i="11"/>
  <c r="O267" i="11"/>
  <c r="U299" i="11"/>
  <c r="N332" i="11"/>
  <c r="U27" i="12"/>
  <c r="I35" i="12"/>
  <c r="M40" i="12"/>
  <c r="T47" i="12"/>
  <c r="U70" i="12"/>
  <c r="O91" i="12"/>
  <c r="I96" i="12"/>
  <c r="I58" i="12"/>
  <c r="U63" i="12"/>
  <c r="I84" i="12"/>
  <c r="M96" i="12"/>
  <c r="M101" i="12"/>
  <c r="K102" i="12"/>
  <c r="T132" i="12"/>
  <c r="I137" i="12"/>
  <c r="K260" i="12"/>
  <c r="I292" i="12"/>
  <c r="T40" i="13"/>
  <c r="K58" i="13"/>
  <c r="N70" i="13"/>
  <c r="O70" i="13" s="1"/>
  <c r="T84" i="13"/>
  <c r="T101" i="13"/>
  <c r="K112" i="13"/>
  <c r="T132" i="13"/>
  <c r="T157" i="13"/>
  <c r="K170" i="13"/>
  <c r="I216" i="13"/>
  <c r="K230" i="11"/>
  <c r="I247" i="11"/>
  <c r="T267" i="11"/>
  <c r="K285" i="11"/>
  <c r="N292" i="11"/>
  <c r="M298" i="11"/>
  <c r="M27" i="12"/>
  <c r="N35" i="12"/>
  <c r="N40" i="12"/>
  <c r="M47" i="12"/>
  <c r="I78" i="12"/>
  <c r="N91" i="12"/>
  <c r="N96" i="12"/>
  <c r="N101" i="12"/>
  <c r="K112" i="12"/>
  <c r="M132" i="12"/>
  <c r="T157" i="12"/>
  <c r="N170" i="12"/>
  <c r="T170" i="12"/>
  <c r="I191" i="12"/>
  <c r="I205" i="12"/>
  <c r="T205" i="12"/>
  <c r="I240" i="12"/>
  <c r="N260" i="12"/>
  <c r="O267" i="12"/>
  <c r="I285" i="12"/>
  <c r="I310" i="12"/>
  <c r="T27" i="13"/>
  <c r="K54" i="13"/>
  <c r="N63" i="13"/>
  <c r="G112" i="13"/>
  <c r="M157" i="13"/>
  <c r="U230" i="13"/>
  <c r="N10" i="14"/>
  <c r="O10" i="14" s="1"/>
  <c r="G10" i="14"/>
  <c r="M70" i="14"/>
  <c r="K70" i="14"/>
  <c r="N144" i="14"/>
  <c r="U102" i="12"/>
  <c r="N132" i="12"/>
  <c r="N137" i="12"/>
  <c r="O144" i="12"/>
  <c r="N150" i="12"/>
  <c r="O150" i="12" s="1"/>
  <c r="U169" i="12"/>
  <c r="M198" i="12"/>
  <c r="M216" i="12"/>
  <c r="I259" i="12"/>
  <c r="U259" i="12"/>
  <c r="M267" i="12"/>
  <c r="N292" i="12"/>
  <c r="M298" i="12"/>
  <c r="M317" i="12"/>
  <c r="K332" i="12"/>
  <c r="U338" i="12"/>
  <c r="M27" i="13"/>
  <c r="U54" i="13"/>
  <c r="K126" i="13"/>
  <c r="N157" i="13"/>
  <c r="N198" i="13"/>
  <c r="O198" i="13" s="1"/>
  <c r="N254" i="13"/>
  <c r="I170" i="14"/>
  <c r="G170" i="14"/>
  <c r="O191" i="14"/>
  <c r="I191" i="14"/>
  <c r="N58" i="16"/>
  <c r="O58" i="16" s="1"/>
  <c r="G58" i="16"/>
  <c r="M85" i="16"/>
  <c r="K85" i="16"/>
  <c r="U150" i="12"/>
  <c r="M163" i="12"/>
  <c r="M231" i="12"/>
  <c r="K339" i="12"/>
  <c r="M185" i="13"/>
  <c r="M91" i="14"/>
  <c r="K91" i="14"/>
  <c r="M144" i="15"/>
  <c r="K144" i="15"/>
  <c r="I298" i="15"/>
  <c r="O298" i="15"/>
  <c r="O70" i="12"/>
  <c r="T70" i="12"/>
  <c r="O85" i="12"/>
  <c r="I121" i="12"/>
  <c r="U126" i="12"/>
  <c r="O163" i="12"/>
  <c r="K169" i="12"/>
  <c r="K170" i="12"/>
  <c r="G185" i="12"/>
  <c r="K224" i="12"/>
  <c r="T247" i="12"/>
  <c r="N259" i="12"/>
  <c r="O259" i="12" s="1"/>
  <c r="O275" i="12"/>
  <c r="O299" i="12"/>
  <c r="G303" i="12"/>
  <c r="T10" i="13"/>
  <c r="G27" i="13"/>
  <c r="K35" i="13"/>
  <c r="K78" i="13"/>
  <c r="I205" i="13"/>
  <c r="O205" i="13"/>
  <c r="G310" i="13"/>
  <c r="M27" i="14"/>
  <c r="K27" i="14"/>
  <c r="M216" i="11"/>
  <c r="M259" i="11"/>
  <c r="T259" i="11"/>
  <c r="K303" i="11"/>
  <c r="N338" i="11"/>
  <c r="O338" i="11" s="1"/>
  <c r="U35" i="12"/>
  <c r="K47" i="12"/>
  <c r="N53" i="12"/>
  <c r="M70" i="12"/>
  <c r="K78" i="12"/>
  <c r="M85" i="12"/>
  <c r="U96" i="12"/>
  <c r="N102" i="12"/>
  <c r="O102" i="12" s="1"/>
  <c r="T102" i="12"/>
  <c r="U106" i="12"/>
  <c r="I112" i="12"/>
  <c r="M121" i="12"/>
  <c r="O179" i="12"/>
  <c r="O204" i="12"/>
  <c r="U204" i="12"/>
  <c r="K205" i="12"/>
  <c r="I216" i="12"/>
  <c r="N224" i="12"/>
  <c r="T224" i="12"/>
  <c r="O254" i="12"/>
  <c r="G259" i="12"/>
  <c r="M260" i="12"/>
  <c r="M275" i="12"/>
  <c r="U275" i="12"/>
  <c r="K285" i="12"/>
  <c r="M299" i="12"/>
  <c r="U299" i="12"/>
  <c r="M323" i="12"/>
  <c r="U323" i="12"/>
  <c r="N338" i="12"/>
  <c r="O338" i="12" s="1"/>
  <c r="T338" i="12"/>
  <c r="I27" i="13"/>
  <c r="G35" i="13"/>
  <c r="T53" i="13"/>
  <c r="N58" i="13"/>
  <c r="T58" i="13"/>
  <c r="U70" i="13"/>
  <c r="G78" i="13"/>
  <c r="N91" i="13"/>
  <c r="O91" i="13" s="1"/>
  <c r="G96" i="13"/>
  <c r="T106" i="13"/>
  <c r="T126" i="13"/>
  <c r="K157" i="13"/>
  <c r="I231" i="13"/>
  <c r="O231" i="13"/>
  <c r="K338" i="13"/>
  <c r="M338" i="13"/>
  <c r="N121" i="12"/>
  <c r="M126" i="12"/>
  <c r="U137" i="12"/>
  <c r="K163" i="12"/>
  <c r="M204" i="12"/>
  <c r="K231" i="12"/>
  <c r="I35" i="13"/>
  <c r="I47" i="13"/>
  <c r="M53" i="13"/>
  <c r="I78" i="13"/>
  <c r="I85" i="13"/>
  <c r="I96" i="13"/>
  <c r="M106" i="13"/>
  <c r="O126" i="13"/>
  <c r="I126" i="13"/>
  <c r="U170" i="13"/>
  <c r="U216" i="13"/>
  <c r="U254" i="13"/>
  <c r="N58" i="14"/>
  <c r="O58" i="14" s="1"/>
  <c r="G58" i="14"/>
  <c r="I292" i="14"/>
  <c r="T224" i="13"/>
  <c r="M231" i="13"/>
  <c r="T259" i="13"/>
  <c r="G285" i="13"/>
  <c r="I317" i="13"/>
  <c r="G337" i="13"/>
  <c r="N19" i="14"/>
  <c r="G40" i="14"/>
  <c r="I47" i="14"/>
  <c r="G54" i="14"/>
  <c r="I85" i="14"/>
  <c r="N121" i="14"/>
  <c r="O121" i="14" s="1"/>
  <c r="M163" i="14"/>
  <c r="M185" i="14"/>
  <c r="N231" i="14"/>
  <c r="T231" i="14"/>
  <c r="I254" i="14"/>
  <c r="U259" i="14"/>
  <c r="N323" i="14"/>
  <c r="G84" i="15"/>
  <c r="N84" i="15"/>
  <c r="O84" i="15" s="1"/>
  <c r="O191" i="15"/>
  <c r="I338" i="15"/>
  <c r="G338" i="15"/>
  <c r="T337" i="16"/>
  <c r="O163" i="13"/>
  <c r="T163" i="13"/>
  <c r="K185" i="13"/>
  <c r="T204" i="13"/>
  <c r="N216" i="13"/>
  <c r="U231" i="13"/>
  <c r="G259" i="13"/>
  <c r="N339" i="13"/>
  <c r="O339" i="13" s="1"/>
  <c r="T339" i="13"/>
  <c r="O27" i="14"/>
  <c r="T27" i="14"/>
  <c r="O70" i="14"/>
  <c r="T70" i="14"/>
  <c r="O91" i="14"/>
  <c r="T91" i="14"/>
  <c r="G112" i="14"/>
  <c r="T144" i="14"/>
  <c r="U170" i="14"/>
  <c r="N185" i="14"/>
  <c r="T185" i="14"/>
  <c r="O240" i="14"/>
  <c r="T240" i="14"/>
  <c r="N285" i="14"/>
  <c r="T285" i="14"/>
  <c r="O310" i="14"/>
  <c r="T310" i="14"/>
  <c r="N317" i="14"/>
  <c r="O317" i="14" s="1"/>
  <c r="G317" i="14"/>
  <c r="M292" i="15"/>
  <c r="K292" i="15"/>
  <c r="T40" i="16"/>
  <c r="T85" i="16"/>
  <c r="N231" i="16"/>
  <c r="O231" i="16" s="1"/>
  <c r="G231" i="16"/>
  <c r="I179" i="14"/>
  <c r="I204" i="14"/>
  <c r="K275" i="14"/>
  <c r="M299" i="14"/>
  <c r="U112" i="16"/>
  <c r="I185" i="16"/>
  <c r="G185" i="16"/>
  <c r="N337" i="16"/>
  <c r="T85" i="13"/>
  <c r="U91" i="13"/>
  <c r="T96" i="13"/>
  <c r="O102" i="13"/>
  <c r="T102" i="13"/>
  <c r="I112" i="13"/>
  <c r="I121" i="13"/>
  <c r="M132" i="13"/>
  <c r="M144" i="13"/>
  <c r="T179" i="13"/>
  <c r="U185" i="13"/>
  <c r="I230" i="13"/>
  <c r="T230" i="13"/>
  <c r="K259" i="13"/>
  <c r="K260" i="13"/>
  <c r="I267" i="13"/>
  <c r="I298" i="13"/>
  <c r="T303" i="13"/>
  <c r="U332" i="13"/>
  <c r="I27" i="14"/>
  <c r="T35" i="14"/>
  <c r="M53" i="14"/>
  <c r="N63" i="14"/>
  <c r="I70" i="14"/>
  <c r="T78" i="14"/>
  <c r="K84" i="14"/>
  <c r="I91" i="14"/>
  <c r="T96" i="14"/>
  <c r="I101" i="14"/>
  <c r="T106" i="14"/>
  <c r="K112" i="14"/>
  <c r="N126" i="14"/>
  <c r="N132" i="14"/>
  <c r="O132" i="14" s="1"/>
  <c r="G157" i="14"/>
  <c r="N163" i="14"/>
  <c r="T163" i="14"/>
  <c r="N170" i="14"/>
  <c r="O170" i="14" s="1"/>
  <c r="K179" i="14"/>
  <c r="K185" i="14"/>
  <c r="T216" i="14"/>
  <c r="T260" i="14"/>
  <c r="N275" i="14"/>
  <c r="N292" i="14"/>
  <c r="O292" i="14" s="1"/>
  <c r="N303" i="14"/>
  <c r="T303" i="14"/>
  <c r="T337" i="14"/>
  <c r="G101" i="15"/>
  <c r="O224" i="15"/>
  <c r="I267" i="15"/>
  <c r="T285" i="15"/>
  <c r="I27" i="16"/>
  <c r="M150" i="16"/>
  <c r="K150" i="16"/>
  <c r="K137" i="13"/>
  <c r="U157" i="13"/>
  <c r="I163" i="13"/>
  <c r="M170" i="13"/>
  <c r="I185" i="13"/>
  <c r="T185" i="13"/>
  <c r="I224" i="13"/>
  <c r="U224" i="13"/>
  <c r="M230" i="13"/>
  <c r="K231" i="13"/>
  <c r="M254" i="13"/>
  <c r="N260" i="13"/>
  <c r="O260" i="13" s="1"/>
  <c r="K267" i="13"/>
  <c r="N285" i="13"/>
  <c r="O285" i="13" s="1"/>
  <c r="I292" i="13"/>
  <c r="K298" i="13"/>
  <c r="M303" i="13"/>
  <c r="T332" i="13"/>
  <c r="M35" i="14"/>
  <c r="I40" i="14"/>
  <c r="N53" i="14"/>
  <c r="U54" i="14"/>
  <c r="M78" i="14"/>
  <c r="N84" i="14"/>
  <c r="O84" i="14" s="1"/>
  <c r="M96" i="14"/>
  <c r="K101" i="14"/>
  <c r="M106" i="14"/>
  <c r="M137" i="14"/>
  <c r="O157" i="14"/>
  <c r="G179" i="14"/>
  <c r="G204" i="14"/>
  <c r="M216" i="14"/>
  <c r="U231" i="14"/>
  <c r="I240" i="14"/>
  <c r="M260" i="14"/>
  <c r="K267" i="14"/>
  <c r="I310" i="14"/>
  <c r="M10" i="15"/>
  <c r="K10" i="15"/>
  <c r="O150" i="15"/>
  <c r="K157" i="15"/>
  <c r="M157" i="15"/>
  <c r="T157" i="15"/>
  <c r="T240" i="15"/>
  <c r="N247" i="15"/>
  <c r="O247" i="15" s="1"/>
  <c r="T310" i="15"/>
  <c r="I10" i="16"/>
  <c r="G10" i="16"/>
  <c r="O102" i="16"/>
  <c r="I112" i="16"/>
  <c r="N259" i="16"/>
  <c r="O259" i="16" s="1"/>
  <c r="G259" i="16"/>
  <c r="N303" i="13"/>
  <c r="O303" i="13" s="1"/>
  <c r="M332" i="13"/>
  <c r="K337" i="13"/>
  <c r="U339" i="13"/>
  <c r="K40" i="14"/>
  <c r="I53" i="14"/>
  <c r="G84" i="14"/>
  <c r="U112" i="14"/>
  <c r="I121" i="14"/>
  <c r="U144" i="14"/>
  <c r="K240" i="14"/>
  <c r="U285" i="14"/>
  <c r="M112" i="15"/>
  <c r="K112" i="15"/>
  <c r="M96" i="16"/>
  <c r="K96" i="16"/>
  <c r="M112" i="16"/>
  <c r="K112" i="16"/>
  <c r="M19" i="14"/>
  <c r="G101" i="14"/>
  <c r="K121" i="14"/>
  <c r="I144" i="14"/>
  <c r="K191" i="14"/>
  <c r="K292" i="14"/>
  <c r="K303" i="14"/>
  <c r="K323" i="14"/>
  <c r="M323" i="14"/>
  <c r="K19" i="15"/>
  <c r="K299" i="15"/>
  <c r="M299" i="15"/>
  <c r="M337" i="15"/>
  <c r="K337" i="15"/>
  <c r="I84" i="16"/>
  <c r="G84" i="16"/>
  <c r="O303" i="16"/>
  <c r="G303" i="16"/>
  <c r="M337" i="14"/>
  <c r="N102" i="15"/>
  <c r="K137" i="15"/>
  <c r="N179" i="15"/>
  <c r="O179" i="15" s="1"/>
  <c r="U216" i="15"/>
  <c r="M224" i="15"/>
  <c r="K231" i="15"/>
  <c r="K259" i="15"/>
  <c r="M298" i="15"/>
  <c r="I310" i="15"/>
  <c r="M10" i="16"/>
  <c r="U19" i="16"/>
  <c r="M47" i="16"/>
  <c r="M54" i="16"/>
  <c r="G70" i="16"/>
  <c r="K78" i="16"/>
  <c r="M84" i="16"/>
  <c r="I85" i="16"/>
  <c r="U106" i="16"/>
  <c r="K126" i="16"/>
  <c r="T132" i="16"/>
  <c r="T150" i="16"/>
  <c r="K198" i="16"/>
  <c r="M204" i="16"/>
  <c r="K205" i="16"/>
  <c r="K231" i="16"/>
  <c r="M247" i="16"/>
  <c r="K259" i="16"/>
  <c r="K267" i="16"/>
  <c r="K332" i="16"/>
  <c r="U47" i="15"/>
  <c r="M58" i="15"/>
  <c r="I63" i="15"/>
  <c r="I70" i="15"/>
  <c r="K84" i="15"/>
  <c r="K85" i="15"/>
  <c r="I102" i="15"/>
  <c r="I112" i="15"/>
  <c r="U121" i="15"/>
  <c r="N132" i="15"/>
  <c r="T132" i="15"/>
  <c r="G150" i="15"/>
  <c r="T169" i="15"/>
  <c r="U179" i="15"/>
  <c r="K205" i="15"/>
  <c r="G224" i="15"/>
  <c r="K275" i="15"/>
  <c r="G298" i="15"/>
  <c r="T298" i="15"/>
  <c r="T303" i="15"/>
  <c r="N338" i="15"/>
  <c r="O338" i="15" s="1"/>
  <c r="O10" i="16"/>
  <c r="M19" i="16"/>
  <c r="M35" i="16"/>
  <c r="O47" i="16"/>
  <c r="T54" i="16"/>
  <c r="O63" i="16"/>
  <c r="O84" i="16"/>
  <c r="K91" i="16"/>
  <c r="M101" i="16"/>
  <c r="I102" i="16"/>
  <c r="N121" i="16"/>
  <c r="O121" i="16" s="1"/>
  <c r="N137" i="16"/>
  <c r="O137" i="16" s="1"/>
  <c r="M170" i="16"/>
  <c r="K179" i="16"/>
  <c r="M230" i="16"/>
  <c r="N247" i="16"/>
  <c r="O247" i="16" s="1"/>
  <c r="T247" i="16"/>
  <c r="U254" i="16"/>
  <c r="N292" i="16"/>
  <c r="O292" i="16" s="1"/>
  <c r="K310" i="16"/>
  <c r="U338" i="14"/>
  <c r="N10" i="15"/>
  <c r="O10" i="15" s="1"/>
  <c r="K35" i="15"/>
  <c r="G40" i="15"/>
  <c r="M54" i="15"/>
  <c r="K63" i="15"/>
  <c r="T63" i="15"/>
  <c r="K102" i="15"/>
  <c r="M121" i="15"/>
  <c r="T121" i="15"/>
  <c r="U137" i="15"/>
  <c r="I150" i="15"/>
  <c r="G170" i="15"/>
  <c r="M205" i="15"/>
  <c r="I224" i="15"/>
  <c r="U247" i="15"/>
  <c r="M267" i="15"/>
  <c r="U267" i="15"/>
  <c r="N275" i="15"/>
  <c r="O275" i="15" s="1"/>
  <c r="N303" i="15"/>
  <c r="O303" i="15" s="1"/>
  <c r="G317" i="15"/>
  <c r="I332" i="15"/>
  <c r="N19" i="16"/>
  <c r="O19" i="16" s="1"/>
  <c r="T35" i="16"/>
  <c r="N63" i="16"/>
  <c r="G91" i="16"/>
  <c r="N101" i="16"/>
  <c r="O101" i="16" s="1"/>
  <c r="M106" i="16"/>
  <c r="U121" i="16"/>
  <c r="K132" i="16"/>
  <c r="M144" i="16"/>
  <c r="M157" i="16"/>
  <c r="T170" i="16"/>
  <c r="K185" i="16"/>
  <c r="N230" i="16"/>
  <c r="T254" i="16"/>
  <c r="U259" i="16"/>
  <c r="K299" i="16"/>
  <c r="M317" i="16"/>
  <c r="K323" i="16"/>
  <c r="U332" i="16"/>
  <c r="K339" i="16"/>
  <c r="I317" i="14"/>
  <c r="U317" i="14"/>
  <c r="K338" i="14"/>
  <c r="N27" i="15"/>
  <c r="T27" i="15"/>
  <c r="M40" i="15"/>
  <c r="U78" i="15"/>
  <c r="N91" i="15"/>
  <c r="M96" i="15"/>
  <c r="M126" i="15"/>
  <c r="K132" i="15"/>
  <c r="O137" i="15"/>
  <c r="T137" i="15"/>
  <c r="N163" i="15"/>
  <c r="O163" i="15" s="1"/>
  <c r="U185" i="15"/>
  <c r="K191" i="15"/>
  <c r="K198" i="15"/>
  <c r="N216" i="15"/>
  <c r="M230" i="15"/>
  <c r="T247" i="15"/>
  <c r="T267" i="15"/>
  <c r="U337" i="15"/>
  <c r="I47" i="16"/>
  <c r="T53" i="16"/>
  <c r="I78" i="16"/>
  <c r="K121" i="16"/>
  <c r="U126" i="16"/>
  <c r="K137" i="16"/>
  <c r="M254" i="16"/>
  <c r="I259" i="16"/>
  <c r="K275" i="16"/>
  <c r="K285" i="16"/>
  <c r="U310" i="14"/>
  <c r="K317" i="14"/>
  <c r="I323" i="14"/>
  <c r="K337" i="14"/>
  <c r="I10" i="15"/>
  <c r="N96" i="15"/>
  <c r="O96" i="15" s="1"/>
  <c r="N170" i="15"/>
  <c r="N198" i="15"/>
  <c r="N332" i="15"/>
  <c r="K339" i="15"/>
  <c r="I96" i="16"/>
  <c r="K169" i="16"/>
  <c r="N254" i="16"/>
  <c r="I332" i="16"/>
  <c r="I337" i="16"/>
  <c r="N338" i="16"/>
  <c r="O338" i="16" s="1"/>
  <c r="T299" i="16"/>
  <c r="T339" i="16"/>
  <c r="M310" i="14"/>
  <c r="U337" i="14"/>
  <c r="T339" i="14"/>
  <c r="G19" i="15"/>
  <c r="G47" i="15"/>
  <c r="M101" i="15"/>
  <c r="T101" i="15"/>
  <c r="N144" i="15"/>
  <c r="O144" i="15" s="1"/>
  <c r="U150" i="15"/>
  <c r="I170" i="15"/>
  <c r="U191" i="15"/>
  <c r="N259" i="15"/>
  <c r="T259" i="15"/>
  <c r="M275" i="15"/>
  <c r="N299" i="15"/>
  <c r="O299" i="15" s="1"/>
  <c r="G27" i="16"/>
  <c r="O40" i="16"/>
  <c r="O85" i="16"/>
  <c r="N96" i="16"/>
  <c r="T96" i="16"/>
  <c r="M102" i="16"/>
  <c r="G112" i="16"/>
  <c r="T126" i="16"/>
  <c r="N27" i="16"/>
  <c r="O27" i="16" s="1"/>
  <c r="N53" i="16"/>
  <c r="O53" i="16" s="1"/>
  <c r="N70" i="16"/>
  <c r="O70" i="16" s="1"/>
  <c r="N91" i="16"/>
  <c r="O91" i="16" s="1"/>
  <c r="G163" i="16"/>
  <c r="I169" i="16"/>
  <c r="O169" i="16"/>
  <c r="G169" i="16"/>
  <c r="O204" i="16"/>
  <c r="O323" i="16"/>
  <c r="K10" i="16"/>
  <c r="K40" i="16"/>
  <c r="K58" i="16"/>
  <c r="K84" i="16"/>
  <c r="K101" i="16"/>
  <c r="O224" i="16"/>
  <c r="G224" i="16"/>
  <c r="I224" i="16"/>
  <c r="I231" i="16"/>
  <c r="U231" i="16"/>
  <c r="U298" i="16"/>
  <c r="I303" i="16"/>
  <c r="U303" i="16"/>
  <c r="N332" i="16"/>
  <c r="O332" i="16" s="1"/>
  <c r="M53" i="16"/>
  <c r="G247" i="16"/>
  <c r="I247" i="16"/>
  <c r="M137" i="16"/>
  <c r="O157" i="16"/>
  <c r="U157" i="16"/>
  <c r="M224" i="16"/>
  <c r="M231" i="16"/>
  <c r="O298" i="16"/>
  <c r="G298" i="16"/>
  <c r="I298" i="16"/>
  <c r="M303" i="16"/>
  <c r="G332" i="16"/>
  <c r="K337" i="16"/>
  <c r="M91" i="16"/>
  <c r="G338" i="16"/>
  <c r="I338" i="16"/>
  <c r="G35" i="16"/>
  <c r="O35" i="16"/>
  <c r="G54" i="16"/>
  <c r="O54" i="16"/>
  <c r="G78" i="16"/>
  <c r="O78" i="16"/>
  <c r="G96" i="16"/>
  <c r="O96" i="16"/>
  <c r="O132" i="16"/>
  <c r="G132" i="16"/>
  <c r="I144" i="16"/>
  <c r="O144" i="16"/>
  <c r="G144" i="16"/>
  <c r="U198" i="16"/>
  <c r="O254" i="16"/>
  <c r="O275" i="16"/>
  <c r="M298" i="16"/>
  <c r="U317" i="16"/>
  <c r="O339" i="16"/>
  <c r="M27" i="16"/>
  <c r="K106" i="16"/>
  <c r="O126" i="16"/>
  <c r="G126" i="16"/>
  <c r="I126" i="16"/>
  <c r="G137" i="16"/>
  <c r="K144" i="16"/>
  <c r="O185" i="16"/>
  <c r="O198" i="16"/>
  <c r="G198" i="16"/>
  <c r="I198" i="16"/>
  <c r="I205" i="16"/>
  <c r="U205" i="16"/>
  <c r="K240" i="16"/>
  <c r="I285" i="16"/>
  <c r="U285" i="16"/>
  <c r="M292" i="16"/>
  <c r="N298" i="16"/>
  <c r="G317" i="16"/>
  <c r="I317" i="16"/>
  <c r="O267" i="16"/>
  <c r="G267" i="16"/>
  <c r="I267" i="16"/>
  <c r="U150" i="16"/>
  <c r="I163" i="16"/>
  <c r="O163" i="16"/>
  <c r="U170" i="16"/>
  <c r="U185" i="16"/>
  <c r="M216" i="16"/>
  <c r="O230" i="16"/>
  <c r="O106" i="16"/>
  <c r="G106" i="16"/>
  <c r="M121" i="16"/>
  <c r="O150" i="16"/>
  <c r="G150" i="16"/>
  <c r="I150" i="16"/>
  <c r="M163" i="16"/>
  <c r="M169" i="16"/>
  <c r="O170" i="16"/>
  <c r="G170" i="16"/>
  <c r="I170" i="16"/>
  <c r="M185" i="16"/>
  <c r="N198" i="16"/>
  <c r="N205" i="16"/>
  <c r="O205" i="16" s="1"/>
  <c r="U247" i="16"/>
  <c r="M259" i="16"/>
  <c r="U267" i="16"/>
  <c r="N285" i="16"/>
  <c r="O285" i="16" s="1"/>
  <c r="O299" i="16"/>
  <c r="N317" i="16"/>
  <c r="O317" i="16" s="1"/>
  <c r="U338" i="16"/>
  <c r="G157" i="16"/>
  <c r="G179" i="16"/>
  <c r="G204" i="16"/>
  <c r="G230" i="16"/>
  <c r="G254" i="16"/>
  <c r="G275" i="16"/>
  <c r="G299" i="16"/>
  <c r="G323" i="16"/>
  <c r="G339" i="16"/>
  <c r="G191" i="16"/>
  <c r="O191" i="16"/>
  <c r="G216" i="16"/>
  <c r="O216" i="16"/>
  <c r="G240" i="16"/>
  <c r="O240" i="16"/>
  <c r="G260" i="16"/>
  <c r="O260" i="16"/>
  <c r="G292" i="16"/>
  <c r="G310" i="16"/>
  <c r="O310" i="16"/>
  <c r="G337" i="16"/>
  <c r="O337" i="16"/>
  <c r="I91" i="15"/>
  <c r="O91" i="15"/>
  <c r="G91" i="15"/>
  <c r="O185" i="15"/>
  <c r="G185" i="15"/>
  <c r="I185" i="15"/>
  <c r="I198" i="15"/>
  <c r="G198" i="15"/>
  <c r="O198" i="15"/>
  <c r="I254" i="15"/>
  <c r="G254" i="15"/>
  <c r="I157" i="15"/>
  <c r="G157" i="15"/>
  <c r="O157" i="15"/>
  <c r="O126" i="15"/>
  <c r="M303" i="15"/>
  <c r="K303" i="15"/>
  <c r="O35" i="15"/>
  <c r="G35" i="15"/>
  <c r="G53" i="15"/>
  <c r="O58" i="15"/>
  <c r="G63" i="15"/>
  <c r="N101" i="15"/>
  <c r="O101" i="15" s="1"/>
  <c r="N121" i="15"/>
  <c r="O121" i="15" s="1"/>
  <c r="K150" i="15"/>
  <c r="M150" i="15"/>
  <c r="G240" i="15"/>
  <c r="I240" i="15"/>
  <c r="G163" i="15"/>
  <c r="I163" i="15"/>
  <c r="I78" i="15"/>
  <c r="O63" i="15"/>
  <c r="O27" i="15"/>
  <c r="K47" i="15"/>
  <c r="G58" i="15"/>
  <c r="O85" i="15"/>
  <c r="G102" i="15"/>
  <c r="G126" i="15"/>
  <c r="M179" i="15"/>
  <c r="K179" i="15"/>
  <c r="I191" i="15"/>
  <c r="G191" i="15"/>
  <c r="I299" i="15"/>
  <c r="G299" i="15"/>
  <c r="M19" i="15"/>
  <c r="O54" i="15"/>
  <c r="G54" i="15"/>
  <c r="O53" i="15"/>
  <c r="G27" i="15"/>
  <c r="O40" i="15"/>
  <c r="O47" i="15"/>
  <c r="I54" i="15"/>
  <c r="T58" i="15"/>
  <c r="G85" i="15"/>
  <c r="K91" i="15"/>
  <c r="K106" i="15"/>
  <c r="I132" i="15"/>
  <c r="O132" i="15"/>
  <c r="G132" i="15"/>
  <c r="M191" i="15"/>
  <c r="I106" i="15"/>
  <c r="O106" i="15"/>
  <c r="G106" i="15"/>
  <c r="N19" i="15"/>
  <c r="O19" i="15" s="1"/>
  <c r="K254" i="15"/>
  <c r="M254" i="15"/>
  <c r="O102" i="15"/>
  <c r="U40" i="15"/>
  <c r="O70" i="15"/>
  <c r="U84" i="15"/>
  <c r="U96" i="15"/>
  <c r="O112" i="15"/>
  <c r="U112" i="15"/>
  <c r="G169" i="15"/>
  <c r="O169" i="15"/>
  <c r="M185" i="15"/>
  <c r="M198" i="15"/>
  <c r="N204" i="15"/>
  <c r="O204" i="15" s="1"/>
  <c r="U204" i="15"/>
  <c r="M285" i="15"/>
  <c r="K285" i="15"/>
  <c r="N292" i="15"/>
  <c r="G70" i="15"/>
  <c r="N78" i="15"/>
  <c r="O78" i="15" s="1"/>
  <c r="T78" i="15"/>
  <c r="T84" i="15"/>
  <c r="T96" i="15"/>
  <c r="T112" i="15"/>
  <c r="O254" i="15"/>
  <c r="I275" i="15"/>
  <c r="G275" i="15"/>
  <c r="G337" i="15"/>
  <c r="I337" i="15"/>
  <c r="I231" i="15"/>
  <c r="O231" i="15"/>
  <c r="G231" i="15"/>
  <c r="M240" i="15"/>
  <c r="N317" i="15"/>
  <c r="O317" i="15" s="1"/>
  <c r="M323" i="15"/>
  <c r="N337" i="15"/>
  <c r="O337" i="15" s="1"/>
  <c r="M339" i="15"/>
  <c r="M169" i="15"/>
  <c r="K170" i="15"/>
  <c r="O216" i="15"/>
  <c r="G216" i="15"/>
  <c r="O230" i="15"/>
  <c r="N240" i="15"/>
  <c r="O240" i="15" s="1"/>
  <c r="I323" i="15"/>
  <c r="I339" i="15"/>
  <c r="O170" i="15"/>
  <c r="I204" i="15"/>
  <c r="I205" i="15"/>
  <c r="O205" i="15"/>
  <c r="G205" i="15"/>
  <c r="M216" i="15"/>
  <c r="G260" i="15"/>
  <c r="U260" i="15"/>
  <c r="G230" i="15"/>
  <c r="I259" i="15"/>
  <c r="O259" i="15"/>
  <c r="G259" i="15"/>
  <c r="M260" i="15"/>
  <c r="O310" i="15"/>
  <c r="G310" i="15"/>
  <c r="U310" i="15"/>
  <c r="N323" i="15"/>
  <c r="O323" i="15" s="1"/>
  <c r="N339" i="15"/>
  <c r="O339" i="15" s="1"/>
  <c r="G78" i="15"/>
  <c r="G96" i="15"/>
  <c r="G112" i="15"/>
  <c r="G137" i="15"/>
  <c r="I179" i="15"/>
  <c r="N260" i="15"/>
  <c r="O260" i="15" s="1"/>
  <c r="O292" i="15"/>
  <c r="G292" i="15"/>
  <c r="U292" i="15"/>
  <c r="M310" i="15"/>
  <c r="G323" i="15"/>
  <c r="G339" i="15"/>
  <c r="N310" i="15"/>
  <c r="K224" i="15"/>
  <c r="K247" i="15"/>
  <c r="K267" i="15"/>
  <c r="G285" i="15"/>
  <c r="O285" i="15"/>
  <c r="K298" i="15"/>
  <c r="G303" i="15"/>
  <c r="K317" i="15"/>
  <c r="G332" i="15"/>
  <c r="O332" i="15"/>
  <c r="K338" i="15"/>
  <c r="O53" i="14"/>
  <c r="O106" i="14"/>
  <c r="N35" i="14"/>
  <c r="O35" i="14" s="1"/>
  <c r="N54" i="14"/>
  <c r="O54" i="14" s="1"/>
  <c r="N78" i="14"/>
  <c r="O78" i="14" s="1"/>
  <c r="N96" i="14"/>
  <c r="O96" i="14" s="1"/>
  <c r="N112" i="14"/>
  <c r="O112" i="14" s="1"/>
  <c r="K137" i="14"/>
  <c r="M179" i="14"/>
  <c r="M47" i="14"/>
  <c r="M85" i="14"/>
  <c r="M126" i="14"/>
  <c r="M10" i="14"/>
  <c r="K19" i="14"/>
  <c r="M40" i="14"/>
  <c r="M58" i="14"/>
  <c r="K63" i="14"/>
  <c r="M84" i="14"/>
  <c r="M101" i="14"/>
  <c r="K102" i="14"/>
  <c r="M121" i="14"/>
  <c r="M132" i="14"/>
  <c r="N247" i="14"/>
  <c r="O247" i="14" s="1"/>
  <c r="N267" i="14"/>
  <c r="O267" i="14" s="1"/>
  <c r="N298" i="14"/>
  <c r="O298" i="14" s="1"/>
  <c r="O303" i="14"/>
  <c r="G303" i="14"/>
  <c r="I303" i="14"/>
  <c r="O137" i="14"/>
  <c r="G137" i="14"/>
  <c r="M150" i="14"/>
  <c r="O259" i="14"/>
  <c r="G259" i="14"/>
  <c r="I259" i="14"/>
  <c r="G132" i="14"/>
  <c r="O144" i="14"/>
  <c r="O150" i="14"/>
  <c r="O169" i="14"/>
  <c r="M205" i="14"/>
  <c r="O231" i="14"/>
  <c r="G231" i="14"/>
  <c r="I231" i="14"/>
  <c r="M259" i="14"/>
  <c r="O285" i="14"/>
  <c r="G285" i="14"/>
  <c r="I285" i="14"/>
  <c r="M332" i="14"/>
  <c r="O332" i="14"/>
  <c r="G332" i="14"/>
  <c r="I332" i="14"/>
  <c r="G19" i="14"/>
  <c r="O19" i="14"/>
  <c r="G47" i="14"/>
  <c r="O47" i="14"/>
  <c r="G63" i="14"/>
  <c r="O63" i="14"/>
  <c r="G85" i="14"/>
  <c r="O85" i="14"/>
  <c r="G102" i="14"/>
  <c r="O102" i="14"/>
  <c r="G126" i="14"/>
  <c r="O126" i="14"/>
  <c r="G144" i="14"/>
  <c r="G150" i="14"/>
  <c r="K157" i="14"/>
  <c r="G198" i="14"/>
  <c r="I224" i="14"/>
  <c r="U224" i="14"/>
  <c r="N230" i="14"/>
  <c r="O230" i="14" s="1"/>
  <c r="M231" i="14"/>
  <c r="M285" i="14"/>
  <c r="M339" i="14"/>
  <c r="O205" i="14"/>
  <c r="G205" i="14"/>
  <c r="I205" i="14"/>
  <c r="I137" i="14"/>
  <c r="O163" i="14"/>
  <c r="G163" i="14"/>
  <c r="I163" i="14"/>
  <c r="U185" i="14"/>
  <c r="K204" i="14"/>
  <c r="M254" i="14"/>
  <c r="G27" i="14"/>
  <c r="G53" i="14"/>
  <c r="G70" i="14"/>
  <c r="G91" i="14"/>
  <c r="G106" i="14"/>
  <c r="I157" i="14"/>
  <c r="O185" i="14"/>
  <c r="G185" i="14"/>
  <c r="I185" i="14"/>
  <c r="O216" i="14"/>
  <c r="N224" i="14"/>
  <c r="O224" i="14" s="1"/>
  <c r="K230" i="14"/>
  <c r="I247" i="14"/>
  <c r="U247" i="14"/>
  <c r="N254" i="14"/>
  <c r="O254" i="14" s="1"/>
  <c r="O260" i="14"/>
  <c r="I267" i="14"/>
  <c r="U267" i="14"/>
  <c r="I298" i="14"/>
  <c r="U298" i="14"/>
  <c r="O337" i="14"/>
  <c r="G169" i="14"/>
  <c r="M170" i="14"/>
  <c r="G191" i="14"/>
  <c r="M198" i="14"/>
  <c r="G216" i="14"/>
  <c r="M224" i="14"/>
  <c r="G240" i="14"/>
  <c r="M247" i="14"/>
  <c r="G260" i="14"/>
  <c r="M267" i="14"/>
  <c r="G292" i="14"/>
  <c r="M298" i="14"/>
  <c r="G310" i="14"/>
  <c r="M317" i="14"/>
  <c r="G337" i="14"/>
  <c r="M338" i="14"/>
  <c r="G275" i="14"/>
  <c r="O275" i="14"/>
  <c r="G299" i="14"/>
  <c r="O299" i="14"/>
  <c r="G323" i="14"/>
  <c r="O323" i="14"/>
  <c r="G339" i="14"/>
  <c r="O339" i="14"/>
  <c r="M112" i="13"/>
  <c r="N35" i="13"/>
  <c r="O35" i="13" s="1"/>
  <c r="N54" i="13"/>
  <c r="O54" i="13" s="1"/>
  <c r="N78" i="13"/>
  <c r="O78" i="13" s="1"/>
  <c r="N96" i="13"/>
  <c r="O96" i="13" s="1"/>
  <c r="N112" i="13"/>
  <c r="O112" i="13" s="1"/>
  <c r="N137" i="13"/>
  <c r="O137" i="13" s="1"/>
  <c r="I150" i="13"/>
  <c r="O150" i="13"/>
  <c r="G150" i="13"/>
  <c r="G163" i="13"/>
  <c r="O185" i="13"/>
  <c r="O216" i="13"/>
  <c r="O299" i="13"/>
  <c r="G299" i="13"/>
  <c r="I299" i="13"/>
  <c r="M54" i="13"/>
  <c r="M78" i="13"/>
  <c r="K19" i="13"/>
  <c r="K47" i="13"/>
  <c r="K63" i="13"/>
  <c r="O179" i="13"/>
  <c r="G179" i="13"/>
  <c r="K216" i="13"/>
  <c r="N230" i="13"/>
  <c r="O230" i="13" s="1"/>
  <c r="N275" i="13"/>
  <c r="O275" i="13" s="1"/>
  <c r="O292" i="13"/>
  <c r="I310" i="13"/>
  <c r="U310" i="13"/>
  <c r="G339" i="13"/>
  <c r="I339" i="13"/>
  <c r="O157" i="13"/>
  <c r="G157" i="13"/>
  <c r="O144" i="13"/>
  <c r="I170" i="13"/>
  <c r="O170" i="13"/>
  <c r="G170" i="13"/>
  <c r="M179" i="13"/>
  <c r="G185" i="13"/>
  <c r="M205" i="13"/>
  <c r="O323" i="13"/>
  <c r="G323" i="13"/>
  <c r="I323" i="13"/>
  <c r="M339" i="13"/>
  <c r="G10" i="13"/>
  <c r="O10" i="13"/>
  <c r="K27" i="13"/>
  <c r="G40" i="13"/>
  <c r="O40" i="13"/>
  <c r="K53" i="13"/>
  <c r="G58" i="13"/>
  <c r="O58" i="13"/>
  <c r="K70" i="13"/>
  <c r="G84" i="13"/>
  <c r="O84" i="13"/>
  <c r="K91" i="13"/>
  <c r="G101" i="13"/>
  <c r="O101" i="13"/>
  <c r="K106" i="13"/>
  <c r="G121" i="13"/>
  <c r="O121" i="13"/>
  <c r="K132" i="13"/>
  <c r="G144" i="13"/>
  <c r="I157" i="13"/>
  <c r="K169" i="13"/>
  <c r="O169" i="13"/>
  <c r="I191" i="13"/>
  <c r="O191" i="13"/>
  <c r="O204" i="13"/>
  <c r="G204" i="13"/>
  <c r="G216" i="13"/>
  <c r="M240" i="13"/>
  <c r="N310" i="13"/>
  <c r="O310" i="13" s="1"/>
  <c r="M323" i="13"/>
  <c r="K191" i="13"/>
  <c r="M204" i="13"/>
  <c r="G205" i="13"/>
  <c r="I240" i="13"/>
  <c r="M247" i="13"/>
  <c r="M35" i="13"/>
  <c r="M137" i="13"/>
  <c r="G19" i="13"/>
  <c r="G47" i="13"/>
  <c r="G63" i="13"/>
  <c r="G85" i="13"/>
  <c r="K96" i="13"/>
  <c r="G102" i="13"/>
  <c r="G126" i="13"/>
  <c r="G169" i="13"/>
  <c r="N191" i="13"/>
  <c r="I198" i="13"/>
  <c r="G292" i="13"/>
  <c r="G230" i="13"/>
  <c r="G275" i="13"/>
  <c r="I275" i="13"/>
  <c r="M163" i="13"/>
  <c r="G191" i="13"/>
  <c r="N240" i="13"/>
  <c r="O240" i="13" s="1"/>
  <c r="O254" i="13"/>
  <c r="G254" i="13"/>
  <c r="I254" i="13"/>
  <c r="I260" i="13"/>
  <c r="U260" i="13"/>
  <c r="M267" i="13"/>
  <c r="U275" i="13"/>
  <c r="O332" i="13"/>
  <c r="I337" i="13"/>
  <c r="U337" i="13"/>
  <c r="M260" i="13"/>
  <c r="M292" i="13"/>
  <c r="G303" i="13"/>
  <c r="M310" i="13"/>
  <c r="G332" i="13"/>
  <c r="M337" i="13"/>
  <c r="G198" i="13"/>
  <c r="G224" i="13"/>
  <c r="O224" i="13"/>
  <c r="G247" i="13"/>
  <c r="O247" i="13"/>
  <c r="G267" i="13"/>
  <c r="O267" i="13"/>
  <c r="G298" i="13"/>
  <c r="O298" i="13"/>
  <c r="G317" i="13"/>
  <c r="O317" i="13"/>
  <c r="G338" i="13"/>
  <c r="O338" i="13"/>
  <c r="O19" i="12"/>
  <c r="O126" i="12"/>
  <c r="O106" i="12"/>
  <c r="O27" i="12"/>
  <c r="O47" i="12"/>
  <c r="O132" i="12"/>
  <c r="O63" i="12"/>
  <c r="O216" i="12"/>
  <c r="K10" i="12"/>
  <c r="I19" i="12"/>
  <c r="G27" i="12"/>
  <c r="K40" i="12"/>
  <c r="I47" i="12"/>
  <c r="G53" i="12"/>
  <c r="K58" i="12"/>
  <c r="I63" i="12"/>
  <c r="G70" i="12"/>
  <c r="K84" i="12"/>
  <c r="I85" i="12"/>
  <c r="G91" i="12"/>
  <c r="K101" i="12"/>
  <c r="I102" i="12"/>
  <c r="G106" i="12"/>
  <c r="K121" i="12"/>
  <c r="I126" i="12"/>
  <c r="G132" i="12"/>
  <c r="M137" i="12"/>
  <c r="N169" i="12"/>
  <c r="N185" i="12"/>
  <c r="O185" i="12" s="1"/>
  <c r="M205" i="12"/>
  <c r="O205" i="12"/>
  <c r="K216" i="12"/>
  <c r="O224" i="12"/>
  <c r="O332" i="12"/>
  <c r="O137" i="12"/>
  <c r="M185" i="12"/>
  <c r="G35" i="12"/>
  <c r="O35" i="12"/>
  <c r="G54" i="12"/>
  <c r="O54" i="12"/>
  <c r="G78" i="12"/>
  <c r="O78" i="12"/>
  <c r="G96" i="12"/>
  <c r="O96" i="12"/>
  <c r="G112" i="12"/>
  <c r="O112" i="12"/>
  <c r="G137" i="12"/>
  <c r="G205" i="12"/>
  <c r="G216" i="12"/>
  <c r="O231" i="12"/>
  <c r="M332" i="12"/>
  <c r="O157" i="12"/>
  <c r="G157" i="12"/>
  <c r="O191" i="12"/>
  <c r="U247" i="12"/>
  <c r="U298" i="12"/>
  <c r="U317" i="12"/>
  <c r="O339" i="12"/>
  <c r="G10" i="12"/>
  <c r="O10" i="12"/>
  <c r="K27" i="12"/>
  <c r="G40" i="12"/>
  <c r="O40" i="12"/>
  <c r="K53" i="12"/>
  <c r="G58" i="12"/>
  <c r="O58" i="12"/>
  <c r="K70" i="12"/>
  <c r="G84" i="12"/>
  <c r="O84" i="12"/>
  <c r="K91" i="12"/>
  <c r="G101" i="12"/>
  <c r="O101" i="12"/>
  <c r="K106" i="12"/>
  <c r="G121" i="12"/>
  <c r="O121" i="12"/>
  <c r="K132" i="12"/>
  <c r="G150" i="12"/>
  <c r="I150" i="12"/>
  <c r="M157" i="12"/>
  <c r="U157" i="12"/>
  <c r="G163" i="12"/>
  <c r="U179" i="12"/>
  <c r="T204" i="12"/>
  <c r="K240" i="12"/>
  <c r="O247" i="12"/>
  <c r="M285" i="12"/>
  <c r="K292" i="12"/>
  <c r="G332" i="12"/>
  <c r="K337" i="12"/>
  <c r="M144" i="12"/>
  <c r="U144" i="12"/>
  <c r="M169" i="12"/>
  <c r="O170" i="12"/>
  <c r="T179" i="12"/>
  <c r="O198" i="12"/>
  <c r="O230" i="12"/>
  <c r="G231" i="12"/>
  <c r="M259" i="12"/>
  <c r="M303" i="12"/>
  <c r="G19" i="12"/>
  <c r="G47" i="12"/>
  <c r="G63" i="12"/>
  <c r="G85" i="12"/>
  <c r="G102" i="12"/>
  <c r="G126" i="12"/>
  <c r="I144" i="12"/>
  <c r="I169" i="12"/>
  <c r="O169" i="12"/>
  <c r="G191" i="12"/>
  <c r="N247" i="12"/>
  <c r="G285" i="12"/>
  <c r="N298" i="12"/>
  <c r="O298" i="12" s="1"/>
  <c r="N317" i="12"/>
  <c r="O317" i="12" s="1"/>
  <c r="I170" i="12"/>
  <c r="G179" i="12"/>
  <c r="I198" i="12"/>
  <c r="G204" i="12"/>
  <c r="I224" i="12"/>
  <c r="G230" i="12"/>
  <c r="I247" i="12"/>
  <c r="G254" i="12"/>
  <c r="I267" i="12"/>
  <c r="G275" i="12"/>
  <c r="I298" i="12"/>
  <c r="G299" i="12"/>
  <c r="I317" i="12"/>
  <c r="G323" i="12"/>
  <c r="I338" i="12"/>
  <c r="G339" i="12"/>
  <c r="G240" i="12"/>
  <c r="O240" i="12"/>
  <c r="G260" i="12"/>
  <c r="O260" i="12"/>
  <c r="G292" i="12"/>
  <c r="O292" i="12"/>
  <c r="G310" i="12"/>
  <c r="O310" i="12"/>
  <c r="G337" i="12"/>
  <c r="O337" i="12"/>
  <c r="G170" i="12"/>
  <c r="G198" i="12"/>
  <c r="G224" i="12"/>
  <c r="G247" i="12"/>
  <c r="G267" i="12"/>
  <c r="G298" i="12"/>
  <c r="G317" i="12"/>
  <c r="G338" i="12"/>
  <c r="K35" i="11"/>
  <c r="G47" i="11"/>
  <c r="K54" i="11"/>
  <c r="K78" i="11"/>
  <c r="O102" i="11"/>
  <c r="M112" i="11"/>
  <c r="O310" i="11"/>
  <c r="I205" i="11"/>
  <c r="O205" i="11"/>
  <c r="G205" i="11"/>
  <c r="I299" i="11"/>
  <c r="O299" i="11"/>
  <c r="G299" i="11"/>
  <c r="G102" i="11"/>
  <c r="O112" i="11"/>
  <c r="O121" i="11"/>
  <c r="O132" i="11"/>
  <c r="G132" i="11"/>
  <c r="I150" i="11"/>
  <c r="I170" i="11"/>
  <c r="I179" i="11"/>
  <c r="O179" i="11"/>
  <c r="G179" i="11"/>
  <c r="U191" i="11"/>
  <c r="I204" i="11"/>
  <c r="O204" i="11"/>
  <c r="G204" i="11"/>
  <c r="N224" i="11"/>
  <c r="O224" i="11" s="1"/>
  <c r="M230" i="11"/>
  <c r="I231" i="11"/>
  <c r="O231" i="11"/>
  <c r="G231" i="11"/>
  <c r="G247" i="11"/>
  <c r="U260" i="11"/>
  <c r="I298" i="11"/>
  <c r="G85" i="11"/>
  <c r="G338" i="11"/>
  <c r="G27" i="11"/>
  <c r="O27" i="11"/>
  <c r="G53" i="11"/>
  <c r="O53" i="11"/>
  <c r="G70" i="11"/>
  <c r="O70" i="11"/>
  <c r="G112" i="11"/>
  <c r="G121" i="11"/>
  <c r="K144" i="11"/>
  <c r="O157" i="11"/>
  <c r="G157" i="11"/>
  <c r="K170" i="11"/>
  <c r="U216" i="11"/>
  <c r="I224" i="11"/>
  <c r="M231" i="11"/>
  <c r="I254" i="11"/>
  <c r="O254" i="11"/>
  <c r="G254" i="11"/>
  <c r="I339" i="11"/>
  <c r="O339" i="11"/>
  <c r="G339" i="11"/>
  <c r="I185" i="11"/>
  <c r="O185" i="11"/>
  <c r="G185" i="11"/>
  <c r="K91" i="11"/>
  <c r="G126" i="11"/>
  <c r="M163" i="11"/>
  <c r="O169" i="11"/>
  <c r="U224" i="11"/>
  <c r="I230" i="11"/>
  <c r="O230" i="11"/>
  <c r="G230" i="11"/>
  <c r="I267" i="11"/>
  <c r="N337" i="11"/>
  <c r="M19" i="11"/>
  <c r="I259" i="11"/>
  <c r="O259" i="11"/>
  <c r="G259" i="11"/>
  <c r="I275" i="11"/>
  <c r="O275" i="11"/>
  <c r="G275" i="11"/>
  <c r="G35" i="11"/>
  <c r="K47" i="11"/>
  <c r="G54" i="11"/>
  <c r="K63" i="11"/>
  <c r="G78" i="11"/>
  <c r="K84" i="11"/>
  <c r="I85" i="11"/>
  <c r="U137" i="11"/>
  <c r="O163" i="11"/>
  <c r="U240" i="11"/>
  <c r="U267" i="11"/>
  <c r="I285" i="11"/>
  <c r="G285" i="11"/>
  <c r="I303" i="11"/>
  <c r="O303" i="11"/>
  <c r="G303" i="11"/>
  <c r="I323" i="11"/>
  <c r="O323" i="11"/>
  <c r="G323" i="11"/>
  <c r="O106" i="11"/>
  <c r="G106" i="11"/>
  <c r="O91" i="11"/>
  <c r="G91" i="11"/>
  <c r="M101" i="11"/>
  <c r="U163" i="11"/>
  <c r="O240" i="11"/>
  <c r="M275" i="11"/>
  <c r="M285" i="11"/>
  <c r="M299" i="11"/>
  <c r="M303" i="11"/>
  <c r="I332" i="11"/>
  <c r="O332" i="11"/>
  <c r="G332" i="11"/>
  <c r="U338" i="11"/>
  <c r="K169" i="11"/>
  <c r="K191" i="11"/>
  <c r="K216" i="11"/>
  <c r="K240" i="11"/>
  <c r="K260" i="11"/>
  <c r="K292" i="11"/>
  <c r="K310" i="11"/>
  <c r="K337" i="11"/>
  <c r="K198" i="11"/>
  <c r="K224" i="11"/>
  <c r="K247" i="11"/>
  <c r="K267" i="11"/>
  <c r="K298" i="11"/>
  <c r="K317" i="11"/>
  <c r="K338" i="11"/>
  <c r="N191" i="11"/>
  <c r="O191" i="11" s="1"/>
  <c r="N216" i="11"/>
  <c r="O216" i="11" s="1"/>
  <c r="G240" i="11"/>
  <c r="G260" i="11"/>
  <c r="G292" i="11"/>
  <c r="G310" i="11"/>
  <c r="G337" i="11"/>
  <c r="M204" i="10"/>
  <c r="K204" i="10"/>
  <c r="K298" i="10"/>
  <c r="M298" i="10"/>
  <c r="G19" i="10"/>
  <c r="I106" i="10"/>
  <c r="O106" i="10"/>
  <c r="G106" i="10"/>
  <c r="U10" i="10"/>
  <c r="N47" i="10"/>
  <c r="O47" i="10" s="1"/>
  <c r="N84" i="10"/>
  <c r="O84" i="10" s="1"/>
  <c r="K317" i="10"/>
  <c r="M317" i="10"/>
  <c r="M339" i="10"/>
  <c r="K339" i="10"/>
  <c r="U101" i="10"/>
  <c r="U121" i="10"/>
  <c r="I53" i="10"/>
  <c r="O53" i="10"/>
  <c r="G53" i="10"/>
  <c r="I224" i="10"/>
  <c r="G224" i="10"/>
  <c r="I338" i="10"/>
  <c r="G338" i="10"/>
  <c r="I27" i="10"/>
  <c r="O27" i="10"/>
  <c r="G27" i="10"/>
  <c r="U40" i="10"/>
  <c r="K53" i="10"/>
  <c r="M53" i="10"/>
  <c r="I70" i="10"/>
  <c r="O70" i="10"/>
  <c r="G70" i="10"/>
  <c r="I91" i="10"/>
  <c r="O91" i="10"/>
  <c r="G91" i="10"/>
  <c r="N102" i="10"/>
  <c r="O102" i="10" s="1"/>
  <c r="I132" i="10"/>
  <c r="O132" i="10"/>
  <c r="G132" i="10"/>
  <c r="O40" i="10"/>
  <c r="U84" i="10"/>
  <c r="U58" i="10"/>
  <c r="N101" i="10"/>
  <c r="O101" i="10" s="1"/>
  <c r="N121" i="10"/>
  <c r="O121" i="10" s="1"/>
  <c r="M91" i="10"/>
  <c r="K58" i="10"/>
  <c r="K84" i="10"/>
  <c r="K101" i="10"/>
  <c r="I157" i="10"/>
  <c r="O157" i="10"/>
  <c r="G157" i="10"/>
  <c r="O170" i="10"/>
  <c r="G310" i="10"/>
  <c r="O198" i="10"/>
  <c r="O267" i="10"/>
  <c r="M70" i="10"/>
  <c r="G35" i="10"/>
  <c r="O35" i="10"/>
  <c r="G54" i="10"/>
  <c r="O54" i="10"/>
  <c r="G78" i="10"/>
  <c r="O78" i="10"/>
  <c r="G96" i="10"/>
  <c r="O96" i="10"/>
  <c r="G112" i="10"/>
  <c r="O112" i="10"/>
  <c r="G137" i="10"/>
  <c r="O137" i="10"/>
  <c r="G170" i="10"/>
  <c r="O247" i="10"/>
  <c r="K254" i="10"/>
  <c r="U259" i="10"/>
  <c r="M132" i="10"/>
  <c r="T259" i="10"/>
  <c r="U332" i="10"/>
  <c r="M106" i="10"/>
  <c r="G10" i="10"/>
  <c r="G40" i="10"/>
  <c r="G58" i="10"/>
  <c r="G84" i="10"/>
  <c r="G101" i="10"/>
  <c r="G121" i="10"/>
  <c r="G144" i="10"/>
  <c r="G198" i="10"/>
  <c r="M224" i="10"/>
  <c r="U231" i="10"/>
  <c r="G267" i="10"/>
  <c r="O298" i="10"/>
  <c r="O317" i="10"/>
  <c r="T332" i="10"/>
  <c r="M338" i="10"/>
  <c r="K169" i="10"/>
  <c r="G179" i="10"/>
  <c r="O179" i="10"/>
  <c r="K191" i="10"/>
  <c r="G204" i="10"/>
  <c r="O204" i="10"/>
  <c r="K216" i="10"/>
  <c r="G230" i="10"/>
  <c r="O230" i="10"/>
  <c r="K240" i="10"/>
  <c r="G254" i="10"/>
  <c r="O254" i="10"/>
  <c r="K260" i="10"/>
  <c r="G275" i="10"/>
  <c r="O275" i="10"/>
  <c r="K292" i="10"/>
  <c r="G299" i="10"/>
  <c r="O299" i="10"/>
  <c r="K310" i="10"/>
  <c r="G323" i="10"/>
  <c r="O323" i="10"/>
  <c r="K337" i="10"/>
  <c r="G339" i="10"/>
  <c r="O339" i="10"/>
  <c r="N163" i="10"/>
  <c r="O163" i="10" s="1"/>
  <c r="N185" i="10"/>
  <c r="O185" i="10" s="1"/>
  <c r="N205" i="10"/>
  <c r="O205" i="10" s="1"/>
  <c r="N231" i="10"/>
  <c r="O231" i="10" s="1"/>
  <c r="N259" i="10"/>
  <c r="O259" i="10" s="1"/>
  <c r="N285" i="10"/>
  <c r="O285" i="10" s="1"/>
  <c r="N303" i="10"/>
  <c r="O303" i="10" s="1"/>
  <c r="N332" i="10"/>
  <c r="O332" i="10" s="1"/>
  <c r="O54" i="9"/>
  <c r="G63" i="9"/>
  <c r="I63" i="9"/>
  <c r="O63" i="9"/>
  <c r="O19" i="9"/>
  <c r="I19" i="9"/>
  <c r="G19" i="9"/>
  <c r="N54" i="9"/>
  <c r="U78" i="9"/>
  <c r="I85" i="9"/>
  <c r="O85" i="9"/>
  <c r="G85" i="9"/>
  <c r="O96" i="9"/>
  <c r="O35" i="9"/>
  <c r="G47" i="9"/>
  <c r="O47" i="9"/>
  <c r="I47" i="9"/>
  <c r="N78" i="9"/>
  <c r="O78" i="9" s="1"/>
  <c r="O84" i="9"/>
  <c r="K27" i="9"/>
  <c r="N35" i="9"/>
  <c r="U54" i="9"/>
  <c r="G132" i="9"/>
  <c r="G275" i="9"/>
  <c r="G10" i="9"/>
  <c r="I35" i="9"/>
  <c r="G40" i="9"/>
  <c r="K53" i="9"/>
  <c r="I54" i="9"/>
  <c r="G58" i="9"/>
  <c r="K70" i="9"/>
  <c r="I78" i="9"/>
  <c r="G84" i="9"/>
  <c r="K91" i="9"/>
  <c r="I96" i="9"/>
  <c r="G101" i="9"/>
  <c r="O121" i="9"/>
  <c r="N144" i="9"/>
  <c r="O144" i="9" s="1"/>
  <c r="G150" i="9"/>
  <c r="N157" i="9"/>
  <c r="O157" i="9" s="1"/>
  <c r="G163" i="9"/>
  <c r="T170" i="9"/>
  <c r="N204" i="9"/>
  <c r="O204" i="9" s="1"/>
  <c r="G205" i="9"/>
  <c r="G247" i="9"/>
  <c r="T259" i="9"/>
  <c r="I260" i="9"/>
  <c r="G292" i="9"/>
  <c r="M298" i="9"/>
  <c r="O299" i="9"/>
  <c r="G299" i="9"/>
  <c r="M299" i="9"/>
  <c r="N310" i="9"/>
  <c r="O310" i="9" s="1"/>
  <c r="M317" i="9"/>
  <c r="O323" i="9"/>
  <c r="G323" i="9"/>
  <c r="M323" i="9"/>
  <c r="N337" i="9"/>
  <c r="O337" i="9" s="1"/>
  <c r="N339" i="9"/>
  <c r="O106" i="9"/>
  <c r="G106" i="9"/>
  <c r="N112" i="9"/>
  <c r="O112" i="9" s="1"/>
  <c r="N121" i="9"/>
  <c r="N132" i="9"/>
  <c r="O132" i="9" s="1"/>
  <c r="T163" i="9"/>
  <c r="I169" i="9"/>
  <c r="T205" i="9"/>
  <c r="I216" i="9"/>
  <c r="N275" i="9"/>
  <c r="O275" i="9" s="1"/>
  <c r="N298" i="9"/>
  <c r="O298" i="9" s="1"/>
  <c r="N317" i="9"/>
  <c r="O317" i="9" s="1"/>
  <c r="N91" i="9"/>
  <c r="O91" i="9" s="1"/>
  <c r="I132" i="9"/>
  <c r="I144" i="9"/>
  <c r="O191" i="9"/>
  <c r="O240" i="9"/>
  <c r="I275" i="9"/>
  <c r="I310" i="9"/>
  <c r="G102" i="9"/>
  <c r="I102" i="9"/>
  <c r="I121" i="9"/>
  <c r="K157" i="9"/>
  <c r="G179" i="9"/>
  <c r="K198" i="9"/>
  <c r="K204" i="9"/>
  <c r="G230" i="9"/>
  <c r="O260" i="9"/>
  <c r="K338" i="9"/>
  <c r="K339" i="9"/>
  <c r="O254" i="9"/>
  <c r="G254" i="9"/>
  <c r="N260" i="9"/>
  <c r="M292" i="9"/>
  <c r="G35" i="9"/>
  <c r="G54" i="9"/>
  <c r="G78" i="9"/>
  <c r="G96" i="9"/>
  <c r="M144" i="9"/>
  <c r="G157" i="9"/>
  <c r="N179" i="9"/>
  <c r="O179" i="9" s="1"/>
  <c r="G204" i="9"/>
  <c r="N230" i="9"/>
  <c r="O230" i="9" s="1"/>
  <c r="M310" i="9"/>
  <c r="M337" i="9"/>
  <c r="O339" i="9"/>
  <c r="G339" i="9"/>
  <c r="M19" i="8"/>
  <c r="M47" i="8"/>
  <c r="M63" i="8"/>
  <c r="M85" i="8"/>
  <c r="O121" i="8"/>
  <c r="G121" i="8"/>
  <c r="N19" i="8"/>
  <c r="O19" i="8" s="1"/>
  <c r="N47" i="8"/>
  <c r="O47" i="8" s="1"/>
  <c r="N63" i="8"/>
  <c r="O63" i="8" s="1"/>
  <c r="N85" i="8"/>
  <c r="O85" i="8" s="1"/>
  <c r="O101" i="8"/>
  <c r="G101" i="8"/>
  <c r="I157" i="8"/>
  <c r="I231" i="8"/>
  <c r="O231" i="8"/>
  <c r="G231" i="8"/>
  <c r="I285" i="8"/>
  <c r="O285" i="8"/>
  <c r="G285" i="8"/>
  <c r="G323" i="8"/>
  <c r="O96" i="8"/>
  <c r="I144" i="8"/>
  <c r="I169" i="8"/>
  <c r="O169" i="8"/>
  <c r="G169" i="8"/>
  <c r="G275" i="8"/>
  <c r="I332" i="8"/>
  <c r="O332" i="8"/>
  <c r="G332" i="8"/>
  <c r="G96" i="8"/>
  <c r="O163" i="8"/>
  <c r="N179" i="8"/>
  <c r="O179" i="8" s="1"/>
  <c r="G27" i="8"/>
  <c r="O27" i="8"/>
  <c r="G53" i="8"/>
  <c r="O53" i="8"/>
  <c r="G70" i="8"/>
  <c r="O70" i="8"/>
  <c r="G91" i="8"/>
  <c r="O91" i="8"/>
  <c r="I121" i="8"/>
  <c r="U267" i="8"/>
  <c r="U317" i="8"/>
  <c r="I101" i="8"/>
  <c r="K112" i="8"/>
  <c r="M157" i="8"/>
  <c r="O157" i="8"/>
  <c r="G163" i="8"/>
  <c r="U179" i="8"/>
  <c r="M185" i="8"/>
  <c r="I259" i="8"/>
  <c r="O259" i="8"/>
  <c r="G259" i="8"/>
  <c r="M303" i="8"/>
  <c r="G35" i="8"/>
  <c r="G54" i="8"/>
  <c r="G78" i="8"/>
  <c r="M132" i="8"/>
  <c r="O144" i="8"/>
  <c r="G144" i="8"/>
  <c r="U157" i="8"/>
  <c r="U198" i="8"/>
  <c r="I205" i="8"/>
  <c r="O205" i="8"/>
  <c r="G205" i="8"/>
  <c r="U247" i="8"/>
  <c r="M106" i="8"/>
  <c r="I185" i="8"/>
  <c r="G185" i="8"/>
  <c r="M231" i="8"/>
  <c r="M285" i="8"/>
  <c r="U298" i="8"/>
  <c r="I303" i="8"/>
  <c r="O303" i="8"/>
  <c r="G303" i="8"/>
  <c r="N317" i="8"/>
  <c r="O317" i="8" s="1"/>
  <c r="U338" i="8"/>
  <c r="K338" i="8"/>
  <c r="K157" i="8"/>
  <c r="K179" i="8"/>
  <c r="G191" i="8"/>
  <c r="O191" i="8"/>
  <c r="K204" i="8"/>
  <c r="G216" i="8"/>
  <c r="O216" i="8"/>
  <c r="K230" i="8"/>
  <c r="G240" i="8"/>
  <c r="O240" i="8"/>
  <c r="K254" i="8"/>
  <c r="G260" i="8"/>
  <c r="O260" i="8"/>
  <c r="K275" i="8"/>
  <c r="G292" i="8"/>
  <c r="O292" i="8"/>
  <c r="K299" i="8"/>
  <c r="G310" i="8"/>
  <c r="O310" i="8"/>
  <c r="G337" i="8"/>
  <c r="O337" i="8"/>
  <c r="N170" i="8"/>
  <c r="O170" i="8" s="1"/>
  <c r="N198" i="8"/>
  <c r="O198" i="8" s="1"/>
  <c r="N224" i="8"/>
  <c r="O224" i="8" s="1"/>
  <c r="N247" i="8"/>
  <c r="O247" i="8" s="1"/>
  <c r="N267" i="8"/>
  <c r="O267" i="8" s="1"/>
  <c r="N298" i="8"/>
  <c r="O298" i="8" s="1"/>
  <c r="G317" i="8"/>
  <c r="G338" i="8"/>
  <c r="O70" i="7"/>
  <c r="O106" i="7"/>
  <c r="N10" i="7"/>
  <c r="O10" i="7" s="1"/>
  <c r="N58" i="7"/>
  <c r="O58" i="7" s="1"/>
  <c r="N84" i="7"/>
  <c r="O84" i="7" s="1"/>
  <c r="N101" i="7"/>
  <c r="O101" i="7" s="1"/>
  <c r="M191" i="7"/>
  <c r="O204" i="7"/>
  <c r="G204" i="7"/>
  <c r="M27" i="7"/>
  <c r="M70" i="7"/>
  <c r="K91" i="7"/>
  <c r="K106" i="7"/>
  <c r="M121" i="7"/>
  <c r="O126" i="7"/>
  <c r="G126" i="7"/>
  <c r="U132" i="7"/>
  <c r="M144" i="7"/>
  <c r="O150" i="7"/>
  <c r="G150" i="7"/>
  <c r="N216" i="7"/>
  <c r="O216" i="7" s="1"/>
  <c r="N240" i="7"/>
  <c r="O240" i="7" s="1"/>
  <c r="N260" i="7"/>
  <c r="O260" i="7" s="1"/>
  <c r="N337" i="7"/>
  <c r="O337" i="7" s="1"/>
  <c r="O121" i="7"/>
  <c r="G121" i="7"/>
  <c r="I121" i="7"/>
  <c r="M126" i="7"/>
  <c r="G132" i="7"/>
  <c r="O144" i="7"/>
  <c r="G144" i="7"/>
  <c r="I144" i="7"/>
  <c r="M150" i="7"/>
  <c r="G157" i="7"/>
  <c r="N169" i="7"/>
  <c r="O169" i="7" s="1"/>
  <c r="O179" i="7"/>
  <c r="G179" i="7"/>
  <c r="I230" i="7"/>
  <c r="O230" i="7"/>
  <c r="G230" i="7"/>
  <c r="I254" i="7"/>
  <c r="O254" i="7"/>
  <c r="G254" i="7"/>
  <c r="N310" i="7"/>
  <c r="O310" i="7" s="1"/>
  <c r="I323" i="7"/>
  <c r="O323" i="7"/>
  <c r="G323" i="7"/>
  <c r="K163" i="7"/>
  <c r="O198" i="7"/>
  <c r="I204" i="7"/>
  <c r="I275" i="7"/>
  <c r="O275" i="7"/>
  <c r="G275" i="7"/>
  <c r="K10" i="7"/>
  <c r="G27" i="7"/>
  <c r="K40" i="7"/>
  <c r="G53" i="7"/>
  <c r="K58" i="7"/>
  <c r="G70" i="7"/>
  <c r="K84" i="7"/>
  <c r="G91" i="7"/>
  <c r="K101" i="7"/>
  <c r="G106" i="7"/>
  <c r="I126" i="7"/>
  <c r="I137" i="7"/>
  <c r="I150" i="7"/>
  <c r="O170" i="7"/>
  <c r="T198" i="7"/>
  <c r="U216" i="7"/>
  <c r="U240" i="7"/>
  <c r="U260" i="7"/>
  <c r="N292" i="7"/>
  <c r="O292" i="7" s="1"/>
  <c r="U337" i="7"/>
  <c r="K137" i="7"/>
  <c r="G163" i="7"/>
  <c r="U170" i="7"/>
  <c r="I179" i="7"/>
  <c r="O224" i="7"/>
  <c r="U310" i="7"/>
  <c r="I299" i="7"/>
  <c r="O299" i="7"/>
  <c r="G299" i="7"/>
  <c r="I339" i="7"/>
  <c r="O339" i="7"/>
  <c r="G339" i="7"/>
  <c r="I169" i="7"/>
  <c r="G170" i="7"/>
  <c r="M179" i="7"/>
  <c r="K185" i="7"/>
  <c r="I191" i="7"/>
  <c r="G198" i="7"/>
  <c r="K205" i="7"/>
  <c r="I216" i="7"/>
  <c r="G224" i="7"/>
  <c r="M230" i="7"/>
  <c r="K231" i="7"/>
  <c r="I240" i="7"/>
  <c r="G247" i="7"/>
  <c r="O247" i="7"/>
  <c r="M254" i="7"/>
  <c r="K259" i="7"/>
  <c r="I260" i="7"/>
  <c r="G267" i="7"/>
  <c r="O267" i="7"/>
  <c r="M275" i="7"/>
  <c r="K285" i="7"/>
  <c r="I292" i="7"/>
  <c r="G298" i="7"/>
  <c r="O298" i="7"/>
  <c r="M299" i="7"/>
  <c r="K303" i="7"/>
  <c r="I310" i="7"/>
  <c r="G317" i="7"/>
  <c r="O317" i="7"/>
  <c r="I337" i="7"/>
  <c r="G338" i="7"/>
  <c r="O338" i="7"/>
  <c r="K216" i="7"/>
  <c r="K240" i="7"/>
  <c r="K260" i="7"/>
  <c r="K292" i="7"/>
  <c r="K310" i="7"/>
  <c r="K337" i="7"/>
  <c r="G169" i="7"/>
  <c r="G191" i="7"/>
  <c r="G216" i="7"/>
  <c r="G240" i="7"/>
  <c r="G260" i="7"/>
  <c r="G292" i="7"/>
  <c r="G310" i="7"/>
  <c r="G337" i="7"/>
  <c r="I170" i="6"/>
  <c r="G170" i="6"/>
  <c r="O170" i="6"/>
  <c r="G185" i="6"/>
  <c r="I185" i="6"/>
  <c r="G10" i="6"/>
  <c r="I10" i="6"/>
  <c r="O10" i="6"/>
  <c r="O53" i="6"/>
  <c r="N96" i="6"/>
  <c r="O96" i="6" s="1"/>
  <c r="O106" i="6"/>
  <c r="N27" i="6"/>
  <c r="O27" i="6" s="1"/>
  <c r="N70" i="6"/>
  <c r="O70" i="6" s="1"/>
  <c r="N179" i="6"/>
  <c r="K339" i="6"/>
  <c r="M339" i="6"/>
  <c r="I40" i="6"/>
  <c r="G40" i="6"/>
  <c r="G84" i="6"/>
  <c r="O84" i="6"/>
  <c r="I84" i="6"/>
  <c r="G101" i="6"/>
  <c r="I101" i="6"/>
  <c r="O101" i="6"/>
  <c r="N144" i="6"/>
  <c r="O144" i="6" s="1"/>
  <c r="U91" i="6"/>
  <c r="G121" i="6"/>
  <c r="O121" i="6"/>
  <c r="I121" i="6"/>
  <c r="M10" i="6"/>
  <c r="U27" i="6"/>
  <c r="G58" i="6"/>
  <c r="O58" i="6"/>
  <c r="I58" i="6"/>
  <c r="U70" i="6"/>
  <c r="O91" i="6"/>
  <c r="K299" i="6"/>
  <c r="M299" i="6"/>
  <c r="M40" i="6"/>
  <c r="M58" i="6"/>
  <c r="M84" i="6"/>
  <c r="M101" i="6"/>
  <c r="M121" i="6"/>
  <c r="O169" i="6"/>
  <c r="G169" i="6"/>
  <c r="N185" i="6"/>
  <c r="O185" i="6" s="1"/>
  <c r="O163" i="6"/>
  <c r="G163" i="6"/>
  <c r="I163" i="6"/>
  <c r="O137" i="6"/>
  <c r="G137" i="6"/>
  <c r="U157" i="6"/>
  <c r="I179" i="6"/>
  <c r="M204" i="6"/>
  <c r="T216" i="6"/>
  <c r="N247" i="6"/>
  <c r="O247" i="6" s="1"/>
  <c r="U267" i="6"/>
  <c r="O303" i="6"/>
  <c r="G303" i="6"/>
  <c r="I303" i="6"/>
  <c r="M332" i="6"/>
  <c r="N338" i="6"/>
  <c r="O338" i="6" s="1"/>
  <c r="M169" i="6"/>
  <c r="G19" i="6"/>
  <c r="O19" i="6"/>
  <c r="K35" i="6"/>
  <c r="G47" i="6"/>
  <c r="O47" i="6"/>
  <c r="G63" i="6"/>
  <c r="O63" i="6"/>
  <c r="G85" i="6"/>
  <c r="O85" i="6"/>
  <c r="G102" i="6"/>
  <c r="O102" i="6"/>
  <c r="G126" i="6"/>
  <c r="O126" i="6"/>
  <c r="O132" i="6"/>
  <c r="M144" i="6"/>
  <c r="K150" i="6"/>
  <c r="O150" i="6"/>
  <c r="I157" i="6"/>
  <c r="K179" i="6"/>
  <c r="O179" i="6"/>
  <c r="K185" i="6"/>
  <c r="O205" i="6"/>
  <c r="G205" i="6"/>
  <c r="I205" i="6"/>
  <c r="O285" i="6"/>
  <c r="G285" i="6"/>
  <c r="I285" i="6"/>
  <c r="M303" i="6"/>
  <c r="I317" i="6"/>
  <c r="U317" i="6"/>
  <c r="G132" i="6"/>
  <c r="U150" i="6"/>
  <c r="K157" i="6"/>
  <c r="I169" i="6"/>
  <c r="O191" i="6"/>
  <c r="M230" i="6"/>
  <c r="O231" i="6"/>
  <c r="G231" i="6"/>
  <c r="I231" i="6"/>
  <c r="O259" i="6"/>
  <c r="G259" i="6"/>
  <c r="I259" i="6"/>
  <c r="N267" i="6"/>
  <c r="O267" i="6" s="1"/>
  <c r="M285" i="6"/>
  <c r="O332" i="6"/>
  <c r="G332" i="6"/>
  <c r="I332" i="6"/>
  <c r="G27" i="6"/>
  <c r="G53" i="6"/>
  <c r="G70" i="6"/>
  <c r="G91" i="6"/>
  <c r="G106" i="6"/>
  <c r="U144" i="6"/>
  <c r="G179" i="6"/>
  <c r="U191" i="6"/>
  <c r="N230" i="6"/>
  <c r="O230" i="6" s="1"/>
  <c r="M231" i="6"/>
  <c r="M259" i="6"/>
  <c r="N317" i="6"/>
  <c r="O317" i="6" s="1"/>
  <c r="O337" i="6"/>
  <c r="M150" i="6"/>
  <c r="M170" i="6"/>
  <c r="G191" i="6"/>
  <c r="M198" i="6"/>
  <c r="G216" i="6"/>
  <c r="M224" i="6"/>
  <c r="G240" i="6"/>
  <c r="M247" i="6"/>
  <c r="G260" i="6"/>
  <c r="M267" i="6"/>
  <c r="G292" i="6"/>
  <c r="M298" i="6"/>
  <c r="G310" i="6"/>
  <c r="M317" i="6"/>
  <c r="G337" i="6"/>
  <c r="M338" i="6"/>
  <c r="G299" i="6"/>
  <c r="O299" i="6"/>
  <c r="G323" i="6"/>
  <c r="O323" i="6"/>
  <c r="K337" i="6"/>
  <c r="G339" i="6"/>
  <c r="O339" i="6"/>
  <c r="I27" i="5"/>
  <c r="G27" i="5"/>
  <c r="O27" i="5"/>
  <c r="O54" i="5"/>
  <c r="G54" i="5"/>
  <c r="I54" i="5"/>
  <c r="N216" i="5"/>
  <c r="I216" i="5"/>
  <c r="U10" i="5"/>
  <c r="M53" i="5"/>
  <c r="N144" i="5"/>
  <c r="O144" i="5" s="1"/>
  <c r="G144" i="5"/>
  <c r="I224" i="5"/>
  <c r="O224" i="5"/>
  <c r="O230" i="5"/>
  <c r="G230" i="5"/>
  <c r="I230" i="5"/>
  <c r="N10" i="5"/>
  <c r="O10" i="5" s="1"/>
  <c r="I53" i="5"/>
  <c r="O53" i="5"/>
  <c r="M106" i="5"/>
  <c r="K106" i="5"/>
  <c r="I191" i="5"/>
  <c r="O191" i="5"/>
  <c r="I198" i="5"/>
  <c r="G198" i="5"/>
  <c r="O198" i="5"/>
  <c r="N292" i="5"/>
  <c r="O292" i="5" s="1"/>
  <c r="G292" i="5"/>
  <c r="I58" i="5"/>
  <c r="G58" i="5"/>
  <c r="O58" i="5"/>
  <c r="I121" i="5"/>
  <c r="U216" i="5"/>
  <c r="K240" i="5"/>
  <c r="M240" i="5"/>
  <c r="K317" i="5"/>
  <c r="M317" i="5"/>
  <c r="N169" i="5"/>
  <c r="O169" i="5" s="1"/>
  <c r="G169" i="5"/>
  <c r="N247" i="5"/>
  <c r="O247" i="5" s="1"/>
  <c r="G247" i="5"/>
  <c r="M299" i="5"/>
  <c r="K299" i="5"/>
  <c r="G121" i="5"/>
  <c r="M170" i="5"/>
  <c r="K170" i="5"/>
  <c r="N179" i="5"/>
  <c r="I179" i="5"/>
  <c r="G310" i="5"/>
  <c r="N310" i="5"/>
  <c r="O310" i="5" s="1"/>
  <c r="I70" i="5"/>
  <c r="G70" i="5"/>
  <c r="O70" i="5"/>
  <c r="I91" i="5"/>
  <c r="O91" i="5"/>
  <c r="O112" i="5"/>
  <c r="G112" i="5"/>
  <c r="I112" i="5"/>
  <c r="G91" i="5"/>
  <c r="N170" i="5"/>
  <c r="O170" i="5" s="1"/>
  <c r="O96" i="5"/>
  <c r="G96" i="5"/>
  <c r="M121" i="5"/>
  <c r="U170" i="5"/>
  <c r="K260" i="5"/>
  <c r="M260" i="5"/>
  <c r="O323" i="5"/>
  <c r="G323" i="5"/>
  <c r="G332" i="5"/>
  <c r="O332" i="5"/>
  <c r="M58" i="5"/>
  <c r="M101" i="5"/>
  <c r="N121" i="5"/>
  <c r="O121" i="5" s="1"/>
  <c r="U121" i="5"/>
  <c r="G170" i="5"/>
  <c r="O204" i="5"/>
  <c r="G204" i="5"/>
  <c r="M230" i="5"/>
  <c r="M231" i="5"/>
  <c r="O231" i="5"/>
  <c r="N259" i="5"/>
  <c r="O259" i="5" s="1"/>
  <c r="U260" i="5"/>
  <c r="U285" i="5"/>
  <c r="K310" i="5"/>
  <c r="M310" i="5"/>
  <c r="I317" i="5"/>
  <c r="G317" i="5"/>
  <c r="O317" i="5"/>
  <c r="I337" i="5"/>
  <c r="O35" i="5"/>
  <c r="G35" i="5"/>
  <c r="K47" i="5"/>
  <c r="O78" i="5"/>
  <c r="G78" i="5"/>
  <c r="K85" i="5"/>
  <c r="G205" i="5"/>
  <c r="G231" i="5"/>
  <c r="U338" i="5"/>
  <c r="M40" i="5"/>
  <c r="M84" i="5"/>
  <c r="I96" i="5"/>
  <c r="I126" i="5"/>
  <c r="O126" i="5"/>
  <c r="G137" i="5"/>
  <c r="I150" i="5"/>
  <c r="O150" i="5"/>
  <c r="G163" i="5"/>
  <c r="O179" i="5"/>
  <c r="G179" i="5"/>
  <c r="G185" i="5"/>
  <c r="G240" i="5"/>
  <c r="U267" i="5"/>
  <c r="G298" i="5"/>
  <c r="I323" i="5"/>
  <c r="I332" i="5"/>
  <c r="G101" i="5"/>
  <c r="N40" i="5"/>
  <c r="O40" i="5" s="1"/>
  <c r="U40" i="5"/>
  <c r="N84" i="5"/>
  <c r="O84" i="5" s="1"/>
  <c r="U84" i="5"/>
  <c r="K179" i="5"/>
  <c r="U179" i="5"/>
  <c r="I204" i="5"/>
  <c r="I205" i="5"/>
  <c r="N267" i="5"/>
  <c r="O267" i="5" s="1"/>
  <c r="G337" i="5"/>
  <c r="O337" i="5"/>
  <c r="K19" i="5"/>
  <c r="I106" i="5"/>
  <c r="T179" i="5"/>
  <c r="O216" i="5"/>
  <c r="M224" i="5"/>
  <c r="U247" i="5"/>
  <c r="G267" i="5"/>
  <c r="K292" i="5"/>
  <c r="M292" i="5"/>
  <c r="U299" i="5"/>
  <c r="M332" i="5"/>
  <c r="K337" i="5"/>
  <c r="I338" i="5"/>
  <c r="O132" i="5"/>
  <c r="G132" i="5"/>
  <c r="O157" i="5"/>
  <c r="G157" i="5"/>
  <c r="M205" i="5"/>
  <c r="K216" i="5"/>
  <c r="I247" i="5"/>
  <c r="I267" i="5"/>
  <c r="I298" i="5"/>
  <c r="O339" i="5"/>
  <c r="G339" i="5"/>
  <c r="M137" i="5"/>
  <c r="K144" i="5"/>
  <c r="M163" i="5"/>
  <c r="K169" i="5"/>
  <c r="I170" i="5"/>
  <c r="O254" i="5"/>
  <c r="G254" i="5"/>
  <c r="O275" i="5"/>
  <c r="G275" i="5"/>
  <c r="O299" i="5"/>
  <c r="G299" i="5"/>
  <c r="U332" i="5"/>
  <c r="O338" i="5"/>
  <c r="O58" i="4"/>
  <c r="O53" i="4"/>
  <c r="O35" i="4"/>
  <c r="G35" i="4"/>
  <c r="I179" i="4"/>
  <c r="O179" i="4"/>
  <c r="I285" i="4"/>
  <c r="O285" i="4"/>
  <c r="G285" i="4"/>
  <c r="I332" i="4"/>
  <c r="O332" i="4"/>
  <c r="G332" i="4"/>
  <c r="G10" i="4"/>
  <c r="M19" i="4"/>
  <c r="M40" i="4"/>
  <c r="I54" i="4"/>
  <c r="G78" i="4"/>
  <c r="M101" i="4"/>
  <c r="G112" i="4"/>
  <c r="N121" i="4"/>
  <c r="O121" i="4" s="1"/>
  <c r="K132" i="4"/>
  <c r="G185" i="4"/>
  <c r="G198" i="4"/>
  <c r="K285" i="4"/>
  <c r="M285" i="4"/>
  <c r="N299" i="4"/>
  <c r="K332" i="4"/>
  <c r="M332" i="4"/>
  <c r="O96" i="4"/>
  <c r="G96" i="4"/>
  <c r="O170" i="4"/>
  <c r="I170" i="4"/>
  <c r="G27" i="4"/>
  <c r="O40" i="4"/>
  <c r="O47" i="4"/>
  <c r="I58" i="4"/>
  <c r="I63" i="4"/>
  <c r="M84" i="4"/>
  <c r="K85" i="4"/>
  <c r="G91" i="4"/>
  <c r="O101" i="4"/>
  <c r="O102" i="4"/>
  <c r="O106" i="4"/>
  <c r="M150" i="4"/>
  <c r="U163" i="4"/>
  <c r="O191" i="4"/>
  <c r="G191" i="4"/>
  <c r="O240" i="4"/>
  <c r="G240" i="4"/>
  <c r="I298" i="4"/>
  <c r="O299" i="4"/>
  <c r="G19" i="4"/>
  <c r="O19" i="4"/>
  <c r="G40" i="4"/>
  <c r="U40" i="4"/>
  <c r="G47" i="4"/>
  <c r="G70" i="4"/>
  <c r="O84" i="4"/>
  <c r="O85" i="4"/>
  <c r="G101" i="4"/>
  <c r="U101" i="4"/>
  <c r="G102" i="4"/>
  <c r="G106" i="4"/>
  <c r="N112" i="4"/>
  <c r="O112" i="4" s="1"/>
  <c r="U121" i="4"/>
  <c r="N150" i="4"/>
  <c r="O150" i="4" s="1"/>
  <c r="U157" i="4"/>
  <c r="O169" i="4"/>
  <c r="I169" i="4"/>
  <c r="U169" i="4"/>
  <c r="G170" i="4"/>
  <c r="G179" i="4"/>
  <c r="N185" i="4"/>
  <c r="O185" i="4" s="1"/>
  <c r="I260" i="4"/>
  <c r="O260" i="4"/>
  <c r="G260" i="4"/>
  <c r="G137" i="4"/>
  <c r="O163" i="4"/>
  <c r="G163" i="4"/>
  <c r="I205" i="4"/>
  <c r="O205" i="4"/>
  <c r="G205" i="4"/>
  <c r="N247" i="4"/>
  <c r="O247" i="4" s="1"/>
  <c r="I254" i="4"/>
  <c r="U254" i="4"/>
  <c r="U53" i="4"/>
  <c r="K27" i="4"/>
  <c r="O54" i="4"/>
  <c r="G54" i="4"/>
  <c r="I78" i="4"/>
  <c r="K91" i="4"/>
  <c r="I112" i="4"/>
  <c r="I157" i="4"/>
  <c r="G157" i="4"/>
  <c r="O157" i="4"/>
  <c r="I185" i="4"/>
  <c r="U247" i="4"/>
  <c r="M275" i="4"/>
  <c r="M323" i="4"/>
  <c r="I35" i="4"/>
  <c r="M58" i="4"/>
  <c r="K63" i="4"/>
  <c r="G132" i="4"/>
  <c r="N137" i="4"/>
  <c r="O137" i="4" s="1"/>
  <c r="U144" i="4"/>
  <c r="G169" i="4"/>
  <c r="O204" i="4"/>
  <c r="I240" i="4"/>
  <c r="N254" i="4"/>
  <c r="O254" i="4" s="1"/>
  <c r="U292" i="4"/>
  <c r="I53" i="4"/>
  <c r="I96" i="4"/>
  <c r="G53" i="4"/>
  <c r="M126" i="4"/>
  <c r="T144" i="4"/>
  <c r="M179" i="4"/>
  <c r="K204" i="4"/>
  <c r="M204" i="4"/>
  <c r="G254" i="4"/>
  <c r="I292" i="4"/>
  <c r="O292" i="4"/>
  <c r="G292" i="4"/>
  <c r="M191" i="4"/>
  <c r="I259" i="4"/>
  <c r="O259" i="4"/>
  <c r="G259" i="4"/>
  <c r="N260" i="4"/>
  <c r="O275" i="4"/>
  <c r="O323" i="4"/>
  <c r="I337" i="4"/>
  <c r="O337" i="4"/>
  <c r="G337" i="4"/>
  <c r="O339" i="4"/>
  <c r="M337" i="4"/>
  <c r="M339" i="4"/>
  <c r="I230" i="4"/>
  <c r="I231" i="4"/>
  <c r="O231" i="4"/>
  <c r="G231" i="4"/>
  <c r="M240" i="4"/>
  <c r="G275" i="4"/>
  <c r="U298" i="4"/>
  <c r="U310" i="4"/>
  <c r="G323" i="4"/>
  <c r="G339" i="4"/>
  <c r="M169" i="4"/>
  <c r="K170" i="4"/>
  <c r="U224" i="4"/>
  <c r="I303" i="4"/>
  <c r="O303" i="4"/>
  <c r="G303" i="4"/>
  <c r="I310" i="4"/>
  <c r="O310" i="4"/>
  <c r="G310" i="4"/>
  <c r="O338" i="4"/>
  <c r="U338" i="4"/>
  <c r="O216" i="4"/>
  <c r="G216" i="4"/>
  <c r="U216" i="4"/>
  <c r="U260" i="4"/>
  <c r="K303" i="4"/>
  <c r="M310" i="4"/>
  <c r="K198" i="4"/>
  <c r="K224" i="4"/>
  <c r="K247" i="4"/>
  <c r="K267" i="4"/>
  <c r="K298" i="4"/>
  <c r="K317" i="4"/>
  <c r="K338" i="4"/>
  <c r="K254" i="4"/>
  <c r="K275" i="4"/>
  <c r="K299" i="4"/>
  <c r="K323" i="4"/>
  <c r="K339" i="4"/>
  <c r="G338" i="4"/>
  <c r="O101" i="3"/>
  <c r="I163" i="3"/>
  <c r="I169" i="3"/>
  <c r="G185" i="3"/>
  <c r="G70" i="3"/>
  <c r="G91" i="3"/>
  <c r="G106" i="3"/>
  <c r="U240" i="3"/>
  <c r="I275" i="3"/>
  <c r="O275" i="3"/>
  <c r="G275" i="3"/>
  <c r="N292" i="3"/>
  <c r="I323" i="3"/>
  <c r="O323" i="3"/>
  <c r="G323" i="3"/>
  <c r="G27" i="3"/>
  <c r="G53" i="3"/>
  <c r="G35" i="3"/>
  <c r="O35" i="3"/>
  <c r="G54" i="3"/>
  <c r="O54" i="3"/>
  <c r="G78" i="3"/>
  <c r="O78" i="3"/>
  <c r="G96" i="3"/>
  <c r="O96" i="3"/>
  <c r="G112" i="3"/>
  <c r="O112" i="3"/>
  <c r="O132" i="3"/>
  <c r="G132" i="3"/>
  <c r="U144" i="3"/>
  <c r="O157" i="3"/>
  <c r="G157" i="3"/>
  <c r="U169" i="3"/>
  <c r="I204" i="3"/>
  <c r="G204" i="3"/>
  <c r="U216" i="3"/>
  <c r="I230" i="3"/>
  <c r="O230" i="3"/>
  <c r="G230" i="3"/>
  <c r="N260" i="3"/>
  <c r="O260" i="3" s="1"/>
  <c r="M275" i="3"/>
  <c r="U310" i="3"/>
  <c r="M323" i="3"/>
  <c r="N137" i="3"/>
  <c r="K144" i="3"/>
  <c r="N144" i="3"/>
  <c r="O144" i="3" s="1"/>
  <c r="K169" i="3"/>
  <c r="I170" i="3"/>
  <c r="K204" i="3"/>
  <c r="N205" i="3"/>
  <c r="O205" i="3" s="1"/>
  <c r="M230" i="3"/>
  <c r="U337" i="3"/>
  <c r="M53" i="3"/>
  <c r="M91" i="3"/>
  <c r="I198" i="3"/>
  <c r="O198" i="3"/>
  <c r="G198" i="3"/>
  <c r="G10" i="3"/>
  <c r="G40" i="3"/>
  <c r="G58" i="3"/>
  <c r="K70" i="3"/>
  <c r="G84" i="3"/>
  <c r="G101" i="3"/>
  <c r="K106" i="3"/>
  <c r="G121" i="3"/>
  <c r="G126" i="3"/>
  <c r="O137" i="3"/>
  <c r="G150" i="3"/>
  <c r="O163" i="3"/>
  <c r="O169" i="3"/>
  <c r="O179" i="3"/>
  <c r="G179" i="3"/>
  <c r="N204" i="3"/>
  <c r="O204" i="3" s="1"/>
  <c r="U205" i="3"/>
  <c r="O216" i="3"/>
  <c r="O310" i="3"/>
  <c r="I254" i="3"/>
  <c r="O254" i="3"/>
  <c r="G254" i="3"/>
  <c r="O292" i="3"/>
  <c r="U137" i="3"/>
  <c r="U163" i="3"/>
  <c r="O170" i="3"/>
  <c r="N240" i="3"/>
  <c r="O240" i="3" s="1"/>
  <c r="U292" i="3"/>
  <c r="I299" i="3"/>
  <c r="O299" i="3"/>
  <c r="G299" i="3"/>
  <c r="O337" i="3"/>
  <c r="I339" i="3"/>
  <c r="O339" i="3"/>
  <c r="G339" i="3"/>
  <c r="M204" i="3"/>
  <c r="I216" i="3"/>
  <c r="G224" i="3"/>
  <c r="O224" i="3"/>
  <c r="I240" i="3"/>
  <c r="G247" i="3"/>
  <c r="O247" i="3"/>
  <c r="I260" i="3"/>
  <c r="G267" i="3"/>
  <c r="O267" i="3"/>
  <c r="I292" i="3"/>
  <c r="G298" i="3"/>
  <c r="O298" i="3"/>
  <c r="I310" i="3"/>
  <c r="G317" i="3"/>
  <c r="O317" i="3"/>
  <c r="I337" i="3"/>
  <c r="G338" i="3"/>
  <c r="O338" i="3"/>
  <c r="K216" i="3"/>
  <c r="K240" i="3"/>
  <c r="K260" i="3"/>
  <c r="K292" i="3"/>
  <c r="K310" i="3"/>
  <c r="K337" i="3"/>
  <c r="N231" i="3"/>
  <c r="O231" i="3" s="1"/>
  <c r="N259" i="3"/>
  <c r="O259" i="3" s="1"/>
  <c r="N285" i="3"/>
  <c r="O285" i="3" s="1"/>
  <c r="N303" i="3"/>
  <c r="O303" i="3" s="1"/>
  <c r="N332" i="3"/>
  <c r="O332" i="3" s="1"/>
  <c r="K224" i="3"/>
  <c r="K267" i="3"/>
  <c r="K298" i="3"/>
  <c r="K317" i="3"/>
  <c r="K338" i="3"/>
  <c r="G216" i="3"/>
  <c r="G240" i="3"/>
  <c r="G260" i="3"/>
  <c r="G292" i="3"/>
  <c r="G310" i="3"/>
  <c r="G337" i="3"/>
  <c r="I112" i="2"/>
  <c r="O112" i="2"/>
  <c r="G112" i="2"/>
  <c r="G91" i="2"/>
  <c r="O101" i="2"/>
  <c r="G101" i="2"/>
  <c r="I170" i="2"/>
  <c r="G170" i="2"/>
  <c r="I267" i="2"/>
  <c r="G267" i="2"/>
  <c r="O78" i="2"/>
  <c r="M85" i="2"/>
  <c r="I96" i="2"/>
  <c r="O96" i="2"/>
  <c r="G96" i="2"/>
  <c r="M101" i="2"/>
  <c r="U101" i="2"/>
  <c r="G102" i="2"/>
  <c r="U144" i="2"/>
  <c r="I150" i="2"/>
  <c r="G150" i="2"/>
  <c r="O150" i="2"/>
  <c r="K179" i="2"/>
  <c r="G63" i="2"/>
  <c r="O170" i="2"/>
  <c r="K54" i="2"/>
  <c r="G78" i="2"/>
  <c r="O85" i="2"/>
  <c r="O144" i="2"/>
  <c r="G144" i="2"/>
  <c r="I144" i="2"/>
  <c r="U157" i="2"/>
  <c r="N27" i="2"/>
  <c r="O27" i="2" s="1"/>
  <c r="N10" i="2"/>
  <c r="O10" i="2" s="1"/>
  <c r="O40" i="2"/>
  <c r="G40" i="2"/>
  <c r="U53" i="2"/>
  <c r="G85" i="2"/>
  <c r="M106" i="2"/>
  <c r="U106" i="2"/>
  <c r="U132" i="2"/>
  <c r="U137" i="2"/>
  <c r="M144" i="2"/>
  <c r="K169" i="2"/>
  <c r="M169" i="2"/>
  <c r="I191" i="2"/>
  <c r="G191" i="2"/>
  <c r="O191" i="2"/>
  <c r="I247" i="2"/>
  <c r="G247" i="2"/>
  <c r="I298" i="2"/>
  <c r="G298" i="2"/>
  <c r="O35" i="2"/>
  <c r="M47" i="2"/>
  <c r="I54" i="2"/>
  <c r="I101" i="2"/>
  <c r="I106" i="2"/>
  <c r="U121" i="2"/>
  <c r="U126" i="2"/>
  <c r="I132" i="2"/>
  <c r="G132" i="2"/>
  <c r="I137" i="2"/>
  <c r="O137" i="2"/>
  <c r="G137" i="2"/>
  <c r="N185" i="2"/>
  <c r="O185" i="2" s="1"/>
  <c r="I185" i="2"/>
  <c r="M216" i="2"/>
  <c r="M240" i="2"/>
  <c r="G292" i="2"/>
  <c r="O292" i="2"/>
  <c r="I292" i="2"/>
  <c r="O58" i="2"/>
  <c r="G58" i="2"/>
  <c r="M112" i="2"/>
  <c r="O121" i="2"/>
  <c r="G121" i="2"/>
  <c r="I121" i="2"/>
  <c r="I126" i="2"/>
  <c r="O126" i="2"/>
  <c r="G126" i="2"/>
  <c r="K132" i="2"/>
  <c r="N157" i="2"/>
  <c r="O157" i="2" s="1"/>
  <c r="G303" i="2"/>
  <c r="N303" i="2"/>
  <c r="O303" i="2" s="1"/>
  <c r="K317" i="2"/>
  <c r="I19" i="2"/>
  <c r="G70" i="2"/>
  <c r="O84" i="2"/>
  <c r="G84" i="2"/>
  <c r="M157" i="2"/>
  <c r="K157" i="2"/>
  <c r="G19" i="2"/>
  <c r="U47" i="2"/>
  <c r="O54" i="2"/>
  <c r="M63" i="2"/>
  <c r="K70" i="2"/>
  <c r="K91" i="2"/>
  <c r="O91" i="2"/>
  <c r="M121" i="2"/>
  <c r="M126" i="2"/>
  <c r="N205" i="2"/>
  <c r="O205" i="2" s="1"/>
  <c r="N231" i="2"/>
  <c r="O231" i="2" s="1"/>
  <c r="O310" i="2"/>
  <c r="G310" i="2"/>
  <c r="M132" i="2"/>
  <c r="K137" i="2"/>
  <c r="N179" i="2"/>
  <c r="I230" i="2"/>
  <c r="M267" i="2"/>
  <c r="M275" i="2"/>
  <c r="T285" i="2"/>
  <c r="O198" i="2"/>
  <c r="N230" i="2"/>
  <c r="I204" i="2"/>
  <c r="K247" i="2"/>
  <c r="I254" i="2"/>
  <c r="M292" i="2"/>
  <c r="I299" i="2"/>
  <c r="I338" i="2"/>
  <c r="O338" i="2"/>
  <c r="G338" i="2"/>
  <c r="G157" i="2"/>
  <c r="I179" i="2"/>
  <c r="O179" i="2"/>
  <c r="G179" i="2"/>
  <c r="T185" i="2"/>
  <c r="N204" i="2"/>
  <c r="O224" i="2"/>
  <c r="U231" i="2"/>
  <c r="N254" i="2"/>
  <c r="N285" i="2"/>
  <c r="O285" i="2" s="1"/>
  <c r="K298" i="2"/>
  <c r="N299" i="2"/>
  <c r="M310" i="2"/>
  <c r="U332" i="2"/>
  <c r="M317" i="2"/>
  <c r="K323" i="2"/>
  <c r="G337" i="2"/>
  <c r="O337" i="2"/>
  <c r="M338" i="2"/>
  <c r="K339" i="2"/>
  <c r="K191" i="2"/>
  <c r="G204" i="2"/>
  <c r="O204" i="2"/>
  <c r="K216" i="2"/>
  <c r="G230" i="2"/>
  <c r="O230" i="2"/>
  <c r="K240" i="2"/>
  <c r="G254" i="2"/>
  <c r="O254" i="2"/>
  <c r="K260" i="2"/>
  <c r="G275" i="2"/>
  <c r="O275" i="2"/>
  <c r="K292" i="2"/>
  <c r="G299" i="2"/>
  <c r="O299" i="2"/>
  <c r="K310" i="2"/>
  <c r="G323" i="2"/>
  <c r="O323" i="2"/>
  <c r="K337" i="2"/>
  <c r="G339" i="2"/>
  <c r="O339" i="2"/>
  <c r="N332" i="2"/>
  <c r="O332" i="2" s="1"/>
  <c r="G185" i="2"/>
  <c r="M10" i="1"/>
  <c r="N47" i="1"/>
  <c r="O47" i="1" s="1"/>
  <c r="N10" i="1"/>
  <c r="O10" i="1" s="1"/>
  <c r="O231" i="1"/>
  <c r="G231" i="1"/>
  <c r="I231" i="1"/>
  <c r="K323" i="1"/>
  <c r="M323" i="1"/>
  <c r="T40" i="1"/>
  <c r="U47" i="1"/>
  <c r="N54" i="1"/>
  <c r="O54" i="1" s="1"/>
  <c r="U63" i="1"/>
  <c r="N84" i="1"/>
  <c r="O84" i="1" s="1"/>
  <c r="I96" i="1"/>
  <c r="N101" i="1"/>
  <c r="O101" i="1" s="1"/>
  <c r="T121" i="1"/>
  <c r="O150" i="1"/>
  <c r="G150" i="1"/>
  <c r="I170" i="1"/>
  <c r="N230" i="1"/>
  <c r="O230" i="1" s="1"/>
  <c r="K259" i="1"/>
  <c r="M179" i="1"/>
  <c r="K179" i="1"/>
  <c r="I323" i="1"/>
  <c r="G323" i="1"/>
  <c r="M85" i="1"/>
  <c r="M102" i="1"/>
  <c r="G19" i="1"/>
  <c r="O19" i="1"/>
  <c r="K35" i="1"/>
  <c r="G54" i="1"/>
  <c r="T58" i="1"/>
  <c r="N78" i="1"/>
  <c r="O78" i="1" s="1"/>
  <c r="G85" i="1"/>
  <c r="G102" i="1"/>
  <c r="N112" i="1"/>
  <c r="O112" i="1" s="1"/>
  <c r="M150" i="1"/>
  <c r="G191" i="1"/>
  <c r="N267" i="1"/>
  <c r="O267" i="1" s="1"/>
  <c r="N299" i="1"/>
  <c r="N317" i="1"/>
  <c r="O317" i="1" s="1"/>
  <c r="G317" i="1"/>
  <c r="I339" i="1"/>
  <c r="G339" i="1"/>
  <c r="U35" i="1"/>
  <c r="G78" i="1"/>
  <c r="N144" i="1"/>
  <c r="O144" i="1" s="1"/>
  <c r="O185" i="1"/>
  <c r="G185" i="1"/>
  <c r="I185" i="1"/>
  <c r="O198" i="1"/>
  <c r="K339" i="1"/>
  <c r="M339" i="1"/>
  <c r="I85" i="1"/>
  <c r="I102" i="1"/>
  <c r="K121" i="1"/>
  <c r="I137" i="1"/>
  <c r="I157" i="1"/>
  <c r="G157" i="1"/>
  <c r="O157" i="1"/>
  <c r="U204" i="1"/>
  <c r="M230" i="1"/>
  <c r="K230" i="1"/>
  <c r="I247" i="1"/>
  <c r="G247" i="1"/>
  <c r="O247" i="1"/>
  <c r="M285" i="1"/>
  <c r="K285" i="1"/>
  <c r="M332" i="1"/>
  <c r="K332" i="1"/>
  <c r="I240" i="1"/>
  <c r="G240" i="1"/>
  <c r="O240" i="1"/>
  <c r="N35" i="1"/>
  <c r="O126" i="1"/>
  <c r="G126" i="1"/>
  <c r="T144" i="1"/>
  <c r="K157" i="1"/>
  <c r="M163" i="1"/>
  <c r="I169" i="1"/>
  <c r="M19" i="1"/>
  <c r="G275" i="1"/>
  <c r="O35" i="1"/>
  <c r="M53" i="1"/>
  <c r="M70" i="1"/>
  <c r="M91" i="1"/>
  <c r="M106" i="1"/>
  <c r="M126" i="1"/>
  <c r="N137" i="1"/>
  <c r="O137" i="1" s="1"/>
  <c r="U179" i="1"/>
  <c r="O191" i="1"/>
  <c r="G198" i="1"/>
  <c r="M204" i="1"/>
  <c r="M231" i="1"/>
  <c r="N260" i="1"/>
  <c r="O260" i="1" s="1"/>
  <c r="K132" i="1"/>
  <c r="O163" i="1"/>
  <c r="G163" i="1"/>
  <c r="I204" i="1"/>
  <c r="O310" i="1"/>
  <c r="G310" i="1"/>
  <c r="U310" i="1"/>
  <c r="N323" i="1"/>
  <c r="O323" i="1" s="1"/>
  <c r="N338" i="1"/>
  <c r="O338" i="1" s="1"/>
  <c r="N339" i="1"/>
  <c r="O339" i="1" s="1"/>
  <c r="N169" i="1"/>
  <c r="O169" i="1" s="1"/>
  <c r="K170" i="1"/>
  <c r="N170" i="1"/>
  <c r="O170" i="1" s="1"/>
  <c r="N204" i="1"/>
  <c r="O204" i="1" s="1"/>
  <c r="O205" i="1"/>
  <c r="G205" i="1"/>
  <c r="U240" i="1"/>
  <c r="I303" i="1"/>
  <c r="O303" i="1"/>
  <c r="G303" i="1"/>
  <c r="M310" i="1"/>
  <c r="K224" i="1"/>
  <c r="O259" i="1"/>
  <c r="G259" i="1"/>
  <c r="I299" i="1"/>
  <c r="U169" i="1"/>
  <c r="I179" i="1"/>
  <c r="O254" i="1"/>
  <c r="M260" i="1"/>
  <c r="K299" i="1"/>
  <c r="O299" i="1"/>
  <c r="G337" i="1"/>
  <c r="U337" i="1"/>
  <c r="O179" i="1"/>
  <c r="M191" i="1"/>
  <c r="K198" i="1"/>
  <c r="I205" i="1"/>
  <c r="I230" i="1"/>
  <c r="U260" i="1"/>
  <c r="O285" i="1"/>
  <c r="G285" i="1"/>
  <c r="O292" i="1"/>
  <c r="G292" i="1"/>
  <c r="U298" i="1"/>
  <c r="G299" i="1"/>
  <c r="N337" i="1"/>
  <c r="O337" i="1" s="1"/>
  <c r="K298" i="1"/>
  <c r="K317" i="1"/>
  <c r="G332" i="1"/>
  <c r="O332" i="1"/>
  <c r="K338" i="1"/>
</calcChain>
</file>

<file path=xl/sharedStrings.xml><?xml version="1.0" encoding="utf-8"?>
<sst xmlns="http://schemas.openxmlformats.org/spreadsheetml/2006/main" count="16336" uniqueCount="619">
  <si>
    <t/>
  </si>
  <si>
    <t>Figures Finalised as at 2024/01/26</t>
  </si>
  <si>
    <t>STATEMENT OF OPERATING EXPENDITURE FOR THE 2nd Quarter Ended 31 December 2023</t>
  </si>
  <si>
    <t>Executive and council</t>
  </si>
  <si>
    <t>Budget</t>
  </si>
  <si>
    <t>First Quarter 2023/24</t>
  </si>
  <si>
    <t>Second Quarter 2023/24</t>
  </si>
  <si>
    <t>Third Quarter 2023/24</t>
  </si>
  <si>
    <t>Fourth Quarter 2023/24</t>
  </si>
  <si>
    <t>Year to date: 31 December 2023</t>
  </si>
  <si>
    <t>Second Quarter 2022/23</t>
  </si>
  <si>
    <t>R thousands</t>
  </si>
  <si>
    <t>Code</t>
  </si>
  <si>
    <t>Main app</t>
  </si>
  <si>
    <t>Adjusted Budget</t>
  </si>
  <si>
    <t>Actual Expenditure</t>
  </si>
  <si>
    <t>1st Q as % of Main app</t>
  </si>
  <si>
    <t>2nd Q as % of Main app</t>
  </si>
  <si>
    <t>3rd Q as % of adj budget</t>
  </si>
  <si>
    <t>4th Q as % of adj budget</t>
  </si>
  <si>
    <t>Total Expenditure as % of Main app</t>
  </si>
  <si>
    <t>Q2 of 2022/23 to Q2 of 2023/24</t>
  </si>
  <si>
    <t>EASTERN CAPE</t>
  </si>
  <si>
    <t>A</t>
  </si>
  <si>
    <t>Buffalo City</t>
  </si>
  <si>
    <t>BUF</t>
  </si>
  <si>
    <t>Nelson Mandela Bay</t>
  </si>
  <si>
    <t>NMA</t>
  </si>
  <si>
    <t>Total Metros</t>
  </si>
  <si>
    <t>B</t>
  </si>
  <si>
    <t>Dr Beyers Naude</t>
  </si>
  <si>
    <t>EC101</t>
  </si>
  <si>
    <t>Blue Crane Route</t>
  </si>
  <si>
    <t>EC102</t>
  </si>
  <si>
    <t>Makana</t>
  </si>
  <si>
    <t>EC104</t>
  </si>
  <si>
    <t>Ndlambe</t>
  </si>
  <si>
    <t>EC105</t>
  </si>
  <si>
    <t>Sundays River Valley</t>
  </si>
  <si>
    <t>EC106</t>
  </si>
  <si>
    <t>Kouga</t>
  </si>
  <si>
    <t>EC108</t>
  </si>
  <si>
    <t>Kou-Kamma</t>
  </si>
  <si>
    <t>EC109</t>
  </si>
  <si>
    <t>C</t>
  </si>
  <si>
    <t>Sarah Baartman</t>
  </si>
  <si>
    <t>DC10</t>
  </si>
  <si>
    <t>Total Sarah Baartman</t>
  </si>
  <si>
    <t>Mbhashe</t>
  </si>
  <si>
    <t>EC121</t>
  </si>
  <si>
    <t>Mnquma</t>
  </si>
  <si>
    <t>EC122</t>
  </si>
  <si>
    <t>Great Kei</t>
  </si>
  <si>
    <t>EC123</t>
  </si>
  <si>
    <t>Amahlathi</t>
  </si>
  <si>
    <t>EC124</t>
  </si>
  <si>
    <t>Ngqushwa</t>
  </si>
  <si>
    <t>EC126</t>
  </si>
  <si>
    <t>Raymond Mhlaba</t>
  </si>
  <si>
    <t>EC129</t>
  </si>
  <si>
    <t>Amathole</t>
  </si>
  <si>
    <t>DC12</t>
  </si>
  <si>
    <t>Total Amathole</t>
  </si>
  <si>
    <t>Inxuba Yethemba</t>
  </si>
  <si>
    <t>EC131</t>
  </si>
  <si>
    <t>Intsika Yethu</t>
  </si>
  <si>
    <t>EC135</t>
  </si>
  <si>
    <t>Emalahleni (EC)</t>
  </si>
  <si>
    <t>EC136</t>
  </si>
  <si>
    <t>Dr. A.B. Xuma</t>
  </si>
  <si>
    <t>EC137</t>
  </si>
  <si>
    <t>Sakhisizwe</t>
  </si>
  <si>
    <t>EC138</t>
  </si>
  <si>
    <t>Enoch Mgijima</t>
  </si>
  <si>
    <t>EC139</t>
  </si>
  <si>
    <t>Chris Hani</t>
  </si>
  <si>
    <t>DC13</t>
  </si>
  <si>
    <t>Total Chris Hani</t>
  </si>
  <si>
    <t>Elundini</t>
  </si>
  <si>
    <t>EC141</t>
  </si>
  <si>
    <t>Senqu</t>
  </si>
  <si>
    <t>EC142</t>
  </si>
  <si>
    <t>Walter Sisulu</t>
  </si>
  <si>
    <t>EC145</t>
  </si>
  <si>
    <t>Joe Gqabi</t>
  </si>
  <si>
    <t>DC14</t>
  </si>
  <si>
    <t>Total Joe Gqabi</t>
  </si>
  <si>
    <t>Ngquza Hills</t>
  </si>
  <si>
    <t>EC153</t>
  </si>
  <si>
    <t>Port St Johns</t>
  </si>
  <si>
    <t>EC154</t>
  </si>
  <si>
    <t>Nyandeni</t>
  </si>
  <si>
    <t>EC155</t>
  </si>
  <si>
    <t>Mhlontlo</t>
  </si>
  <si>
    <t>EC156</t>
  </si>
  <si>
    <t>King Sabata Dalindyebo</t>
  </si>
  <si>
    <t>EC157</t>
  </si>
  <si>
    <t>O R Tambo</t>
  </si>
  <si>
    <t>DC15</t>
  </si>
  <si>
    <t>Total O .R. Tambo</t>
  </si>
  <si>
    <t>Matatiele</t>
  </si>
  <si>
    <t>EC441</t>
  </si>
  <si>
    <t>Umzimvubu</t>
  </si>
  <si>
    <t>EC442</t>
  </si>
  <si>
    <t>Winnie Madikizela-Mandela</t>
  </si>
  <si>
    <t>EC443</t>
  </si>
  <si>
    <t>Ntabankulu</t>
  </si>
  <si>
    <t>EC444</t>
  </si>
  <si>
    <t>Alfred Nzo</t>
  </si>
  <si>
    <t>DC44</t>
  </si>
  <si>
    <t>Total Alfred Nzo</t>
  </si>
  <si>
    <t>Total Eastern Cape</t>
  </si>
  <si>
    <t>FREE STATE</t>
  </si>
  <si>
    <t>Mangaung</t>
  </si>
  <si>
    <t>MAN</t>
  </si>
  <si>
    <t>Letsemeng</t>
  </si>
  <si>
    <t>FS161</t>
  </si>
  <si>
    <t>Kopanong</t>
  </si>
  <si>
    <t>FS162</t>
  </si>
  <si>
    <t>Mohokare</t>
  </si>
  <si>
    <t>FS163</t>
  </si>
  <si>
    <t>Xhariep</t>
  </si>
  <si>
    <t>DC16</t>
  </si>
  <si>
    <t>Total Xhariep</t>
  </si>
  <si>
    <t>Masilonyana</t>
  </si>
  <si>
    <t>FS181</t>
  </si>
  <si>
    <t>Tokologo</t>
  </si>
  <si>
    <t>FS182</t>
  </si>
  <si>
    <t>Tswelopele</t>
  </si>
  <si>
    <t>FS183</t>
  </si>
  <si>
    <t>Matjhabeng</t>
  </si>
  <si>
    <t>FS184</t>
  </si>
  <si>
    <t>Nala</t>
  </si>
  <si>
    <t>FS185</t>
  </si>
  <si>
    <t>Lejweleputswa</t>
  </si>
  <si>
    <t>DC18</t>
  </si>
  <si>
    <t>Total Lejweleputswa</t>
  </si>
  <si>
    <t>Setsoto</t>
  </si>
  <si>
    <t>FS191</t>
  </si>
  <si>
    <t>Dihlabeng</t>
  </si>
  <si>
    <t>FS192</t>
  </si>
  <si>
    <t>Nketoana</t>
  </si>
  <si>
    <t>FS193</t>
  </si>
  <si>
    <t>Maluti-a-Phofung</t>
  </si>
  <si>
    <t>FS194</t>
  </si>
  <si>
    <t>Phumelela</t>
  </si>
  <si>
    <t>FS195</t>
  </si>
  <si>
    <t>Mantsopa</t>
  </si>
  <si>
    <t>FS196</t>
  </si>
  <si>
    <t>Thabo Mofutsanyana</t>
  </si>
  <si>
    <t>DC19</t>
  </si>
  <si>
    <t>Total Thabo Mofutsanyana</t>
  </si>
  <si>
    <t>Moqhaka</t>
  </si>
  <si>
    <t>FS201</t>
  </si>
  <si>
    <t>Ngwathe</t>
  </si>
  <si>
    <t>FS203</t>
  </si>
  <si>
    <t>Metsimaholo</t>
  </si>
  <si>
    <t>FS204</t>
  </si>
  <si>
    <t>Mafube</t>
  </si>
  <si>
    <t>FS205</t>
  </si>
  <si>
    <t>Fezile Dabi</t>
  </si>
  <si>
    <t>DC20</t>
  </si>
  <si>
    <t>Total Fezile Dabi</t>
  </si>
  <si>
    <t>Total Free State</t>
  </si>
  <si>
    <t>GAUTENG</t>
  </si>
  <si>
    <t>City of Ekurhuleni</t>
  </si>
  <si>
    <t>EKU</t>
  </si>
  <si>
    <t>City of Johannesburg</t>
  </si>
  <si>
    <t>JHB</t>
  </si>
  <si>
    <t>City of Tshwane</t>
  </si>
  <si>
    <t>TSH</t>
  </si>
  <si>
    <t>Emfuleni</t>
  </si>
  <si>
    <t>GT421</t>
  </si>
  <si>
    <t>Midvaal</t>
  </si>
  <si>
    <t>GT422</t>
  </si>
  <si>
    <t>Lesedi</t>
  </si>
  <si>
    <t>GT423</t>
  </si>
  <si>
    <t>Sedibeng</t>
  </si>
  <si>
    <t>DC42</t>
  </si>
  <si>
    <t>Total Sedibeng</t>
  </si>
  <si>
    <t>Mogale City</t>
  </si>
  <si>
    <t>GT481</t>
  </si>
  <si>
    <t>Merafong City</t>
  </si>
  <si>
    <t>GT484</t>
  </si>
  <si>
    <t>Rand West City</t>
  </si>
  <si>
    <t>GT485</t>
  </si>
  <si>
    <t>West Rand</t>
  </si>
  <si>
    <t>DC48</t>
  </si>
  <si>
    <t>Total West Rand</t>
  </si>
  <si>
    <t>Total Gauteng</t>
  </si>
  <si>
    <t>KWAZULU-NATAL</t>
  </si>
  <si>
    <t>eThekwini</t>
  </si>
  <si>
    <t>ETH</t>
  </si>
  <si>
    <t>Umdoni</t>
  </si>
  <si>
    <t>KZN212</t>
  </si>
  <si>
    <t>Umzumbe</t>
  </si>
  <si>
    <t>KZN213</t>
  </si>
  <si>
    <t>uMuziwabantu</t>
  </si>
  <si>
    <t>KZN214</t>
  </si>
  <si>
    <t>Ray Nkonyeni</t>
  </si>
  <si>
    <t>KZN216</t>
  </si>
  <si>
    <t>Ugu</t>
  </si>
  <si>
    <t>DC21</t>
  </si>
  <si>
    <t>Total Ugu</t>
  </si>
  <si>
    <t>uMshwathi</t>
  </si>
  <si>
    <t>KZN221</t>
  </si>
  <si>
    <t>uMngeni</t>
  </si>
  <si>
    <t>KZN222</t>
  </si>
  <si>
    <t>Mpofana</t>
  </si>
  <si>
    <t>KZN223</t>
  </si>
  <si>
    <t>Impendle</t>
  </si>
  <si>
    <t>KZN224</t>
  </si>
  <si>
    <t>Msunduzi</t>
  </si>
  <si>
    <t>KZN225</t>
  </si>
  <si>
    <t>Mkhambathini</t>
  </si>
  <si>
    <t>KZN226</t>
  </si>
  <si>
    <t>Richmond</t>
  </si>
  <si>
    <t>KZN227</t>
  </si>
  <si>
    <t>uMgungundlovu</t>
  </si>
  <si>
    <t>DC22</t>
  </si>
  <si>
    <t>Total uMgungundlovu</t>
  </si>
  <si>
    <t>Okhahlamba</t>
  </si>
  <si>
    <t>KZN235</t>
  </si>
  <si>
    <t>Inkosi Langalibalele</t>
  </si>
  <si>
    <t>KZN237</t>
  </si>
  <si>
    <t>Alfred Duma</t>
  </si>
  <si>
    <t>KZN238</t>
  </si>
  <si>
    <t>Uthukela</t>
  </si>
  <si>
    <t>DC23</t>
  </si>
  <si>
    <t>Total Uthukela</t>
  </si>
  <si>
    <t>Endumeni</t>
  </si>
  <si>
    <t>KZN241</t>
  </si>
  <si>
    <t>Nquthu</t>
  </si>
  <si>
    <t>KZN242</t>
  </si>
  <si>
    <t>Msinga</t>
  </si>
  <si>
    <t>KZN244</t>
  </si>
  <si>
    <t>Umvoti</t>
  </si>
  <si>
    <t>KZN245</t>
  </si>
  <si>
    <t>Umzinyathi</t>
  </si>
  <si>
    <t>DC24</t>
  </si>
  <si>
    <t>Total Umzinyathi</t>
  </si>
  <si>
    <t>Newcastle</t>
  </si>
  <si>
    <t>KZN252</t>
  </si>
  <si>
    <t>Emadlangeni</t>
  </si>
  <si>
    <t>KZN253</t>
  </si>
  <si>
    <t>Dannhauser</t>
  </si>
  <si>
    <t>KZN254</t>
  </si>
  <si>
    <t>Amajuba</t>
  </si>
  <si>
    <t>DC25</t>
  </si>
  <si>
    <t>Total Amajuba</t>
  </si>
  <si>
    <t>eDumbe</t>
  </si>
  <si>
    <t>KZN261</t>
  </si>
  <si>
    <t>uPhongolo</t>
  </si>
  <si>
    <t>KZN262</t>
  </si>
  <si>
    <t>Abaqulusi</t>
  </si>
  <si>
    <t>KZN263</t>
  </si>
  <si>
    <t>Nongoma</t>
  </si>
  <si>
    <t>KZN265</t>
  </si>
  <si>
    <t>Ulundi</t>
  </si>
  <si>
    <t>KZN266</t>
  </si>
  <si>
    <t>Zululand</t>
  </si>
  <si>
    <t>DC26</t>
  </si>
  <si>
    <t>Total Zululand</t>
  </si>
  <si>
    <t>Umhlabuyalingana</t>
  </si>
  <si>
    <t>KZN271</t>
  </si>
  <si>
    <t>Jozini</t>
  </si>
  <si>
    <t>KZN272</t>
  </si>
  <si>
    <t>Mtubatuba</t>
  </si>
  <si>
    <t>KZN275</t>
  </si>
  <si>
    <t>Hlabisa Big Five</t>
  </si>
  <si>
    <t>KZN276</t>
  </si>
  <si>
    <t>Umkhanyakude</t>
  </si>
  <si>
    <t>DC27</t>
  </si>
  <si>
    <t>Total Umkhanyakude</t>
  </si>
  <si>
    <t>Mfolozi</t>
  </si>
  <si>
    <t>KZN281</t>
  </si>
  <si>
    <t>uMhlathuze</t>
  </si>
  <si>
    <t>KZN282</t>
  </si>
  <si>
    <t>uMlalazi</t>
  </si>
  <si>
    <t>KZN284</t>
  </si>
  <si>
    <t>Mthonjaneni</t>
  </si>
  <si>
    <t>KZN285</t>
  </si>
  <si>
    <t>Nkandla</t>
  </si>
  <si>
    <t>KZN286</t>
  </si>
  <si>
    <t>King Cetshwayo</t>
  </si>
  <si>
    <t>DC28</t>
  </si>
  <si>
    <t>Total King Cetshwayo</t>
  </si>
  <si>
    <t>Mandeni</t>
  </si>
  <si>
    <t>KZN291</t>
  </si>
  <si>
    <t>KwaDukuza</t>
  </si>
  <si>
    <t>KZN292</t>
  </si>
  <si>
    <t>Ndwedwe</t>
  </si>
  <si>
    <t>KZN293</t>
  </si>
  <si>
    <t>Maphumulo</t>
  </si>
  <si>
    <t>KZN294</t>
  </si>
  <si>
    <t>iLembe</t>
  </si>
  <si>
    <t>DC29</t>
  </si>
  <si>
    <t>Total iLembe</t>
  </si>
  <si>
    <t>Greater Kokstad</t>
  </si>
  <si>
    <t>KZN433</t>
  </si>
  <si>
    <t>Ubuhlebezwe</t>
  </si>
  <si>
    <t>KZN434</t>
  </si>
  <si>
    <t>Umzimkhulu</t>
  </si>
  <si>
    <t>KZN435</t>
  </si>
  <si>
    <t>Dr Nkosazana Dlamini Zuma</t>
  </si>
  <si>
    <t>KZN436</t>
  </si>
  <si>
    <t>Harry Gwala</t>
  </si>
  <si>
    <t>DC43</t>
  </si>
  <si>
    <t>Total Harry Gwala</t>
  </si>
  <si>
    <t>Total Kwazulu-Natal</t>
  </si>
  <si>
    <t>LIMPOPO</t>
  </si>
  <si>
    <t>Greater Giyani</t>
  </si>
  <si>
    <t>LIM331</t>
  </si>
  <si>
    <t>Greater Letaba</t>
  </si>
  <si>
    <t>LIM332</t>
  </si>
  <si>
    <t>Greater Tzaneen</t>
  </si>
  <si>
    <t>LIM333</t>
  </si>
  <si>
    <t>Ba-Phalaborwa</t>
  </si>
  <si>
    <t>LIM334</t>
  </si>
  <si>
    <t>Maruleng</t>
  </si>
  <si>
    <t>LIM335</t>
  </si>
  <si>
    <t>Mopani</t>
  </si>
  <si>
    <t>DC33</t>
  </si>
  <si>
    <t>Total Mopani</t>
  </si>
  <si>
    <t>Musina</t>
  </si>
  <si>
    <t>LIM341</t>
  </si>
  <si>
    <t>Thulamela</t>
  </si>
  <si>
    <t>LIM343</t>
  </si>
  <si>
    <t>Makhado</t>
  </si>
  <si>
    <t>LIM344</t>
  </si>
  <si>
    <t>Collins Chabane</t>
  </si>
  <si>
    <t>LIM345</t>
  </si>
  <si>
    <t>Vhembe</t>
  </si>
  <si>
    <t>DC34</t>
  </si>
  <si>
    <t>Total Vhembe</t>
  </si>
  <si>
    <t>Blouberg</t>
  </si>
  <si>
    <t>LIM351</t>
  </si>
  <si>
    <t>Molemole</t>
  </si>
  <si>
    <t>LIM353</t>
  </si>
  <si>
    <t>Polokwane</t>
  </si>
  <si>
    <t>LIM354</t>
  </si>
  <si>
    <t>Lepelle-Nkumpi</t>
  </si>
  <si>
    <t>LIM355</t>
  </si>
  <si>
    <t>Capricorn</t>
  </si>
  <si>
    <t>DC35</t>
  </si>
  <si>
    <t>Total Capricorn</t>
  </si>
  <si>
    <t>Thabazimbi</t>
  </si>
  <si>
    <t>LIM361</t>
  </si>
  <si>
    <t>Lephalale</t>
  </si>
  <si>
    <t>LIM362</t>
  </si>
  <si>
    <t>Bela Bela</t>
  </si>
  <si>
    <t>LIM366</t>
  </si>
  <si>
    <t>Mogalakwena</t>
  </si>
  <si>
    <t>LIM367</t>
  </si>
  <si>
    <t>Modimolle-Mookgopong</t>
  </si>
  <si>
    <t>LIM368</t>
  </si>
  <si>
    <t>Waterberg</t>
  </si>
  <si>
    <t>DC36</t>
  </si>
  <si>
    <t>Total Waterberg</t>
  </si>
  <si>
    <t>Ephraim Mogale</t>
  </si>
  <si>
    <t>LIM471</t>
  </si>
  <si>
    <t>Elias Motsoaledi</t>
  </si>
  <si>
    <t>LIM472</t>
  </si>
  <si>
    <t>Makhuduthamaga</t>
  </si>
  <si>
    <t>LIM473</t>
  </si>
  <si>
    <t>Tubatse Fetakgomo</t>
  </si>
  <si>
    <t>LIM476</t>
  </si>
  <si>
    <t>Sekhukhune</t>
  </si>
  <si>
    <t>DC47</t>
  </si>
  <si>
    <t>Total Sekhukhune</t>
  </si>
  <si>
    <t>Total Limpopo</t>
  </si>
  <si>
    <t>MPUMALANGA</t>
  </si>
  <si>
    <t>Albert Luthuli</t>
  </si>
  <si>
    <t>MP301</t>
  </si>
  <si>
    <t>Msukaligwa</t>
  </si>
  <si>
    <t>MP302</t>
  </si>
  <si>
    <t>Mkhondo</t>
  </si>
  <si>
    <t>MP303</t>
  </si>
  <si>
    <t>Pixley Ka Seme (MP)</t>
  </si>
  <si>
    <t>MP304</t>
  </si>
  <si>
    <t>Lekwa</t>
  </si>
  <si>
    <t>MP305</t>
  </si>
  <si>
    <t>Dipaleseng</t>
  </si>
  <si>
    <t>MP306</t>
  </si>
  <si>
    <t>Govan Mbeki</t>
  </si>
  <si>
    <t>MP307</t>
  </si>
  <si>
    <t>Gert Sibande</t>
  </si>
  <si>
    <t>DC30</t>
  </si>
  <si>
    <t>Total Gert Sibande</t>
  </si>
  <si>
    <t>Victor Khanye</t>
  </si>
  <si>
    <t>MP311</t>
  </si>
  <si>
    <t>Emalahleni (MP)</t>
  </si>
  <si>
    <t>MP312</t>
  </si>
  <si>
    <t>Steve Tshwete</t>
  </si>
  <si>
    <t>MP313</t>
  </si>
  <si>
    <t>Emakhazeni</t>
  </si>
  <si>
    <t>MP314</t>
  </si>
  <si>
    <t>Thembisile Hani</t>
  </si>
  <si>
    <t>MP315</t>
  </si>
  <si>
    <t>Dr J.S. Moroka</t>
  </si>
  <si>
    <t>MP316</t>
  </si>
  <si>
    <t>Nkangala</t>
  </si>
  <si>
    <t>DC31</t>
  </si>
  <si>
    <t>Total Nkangala</t>
  </si>
  <si>
    <t>Thaba Chweu</t>
  </si>
  <si>
    <t>MP321</t>
  </si>
  <si>
    <t>Nkomazi</t>
  </si>
  <si>
    <t>MP324</t>
  </si>
  <si>
    <t>Bushbuckridge</t>
  </si>
  <si>
    <t>MP325</t>
  </si>
  <si>
    <t>City of Mbombela</t>
  </si>
  <si>
    <t>MP326</t>
  </si>
  <si>
    <t>Ehlanzeni</t>
  </si>
  <si>
    <t>DC32</t>
  </si>
  <si>
    <t>Total Ehlanzeni</t>
  </si>
  <si>
    <t>Total Mpumalanga</t>
  </si>
  <si>
    <t>NORTH WEST</t>
  </si>
  <si>
    <t>Moretele</t>
  </si>
  <si>
    <t>NW371</t>
  </si>
  <si>
    <t>Madibeng</t>
  </si>
  <si>
    <t>NW372</t>
  </si>
  <si>
    <t>Rustenburg</t>
  </si>
  <si>
    <t>NW373</t>
  </si>
  <si>
    <t>Kgetlengrivier</t>
  </si>
  <si>
    <t>NW374</t>
  </si>
  <si>
    <t>Moses Kotane</t>
  </si>
  <si>
    <t>NW375</t>
  </si>
  <si>
    <t>Bojanala Platinum</t>
  </si>
  <si>
    <t>DC37</t>
  </si>
  <si>
    <t>Total Bojanala Platinum</t>
  </si>
  <si>
    <t>Ratlou</t>
  </si>
  <si>
    <t>NW381</t>
  </si>
  <si>
    <t>Tswaing</t>
  </si>
  <si>
    <t>NW382</t>
  </si>
  <si>
    <t>Mafikeng</t>
  </si>
  <si>
    <t>NW383</t>
  </si>
  <si>
    <t>Ditsobotla</t>
  </si>
  <si>
    <t>NW384</t>
  </si>
  <si>
    <t>Ramotshere Moiloa</t>
  </si>
  <si>
    <t>NW385</t>
  </si>
  <si>
    <t>Ngaka Modiri Molema</t>
  </si>
  <si>
    <t>DC38</t>
  </si>
  <si>
    <t>Total Ngaka Modiri Molema</t>
  </si>
  <si>
    <t>Naledi (NW)</t>
  </si>
  <si>
    <t>NW392</t>
  </si>
  <si>
    <t>Mamusa</t>
  </si>
  <si>
    <t>NW393</t>
  </si>
  <si>
    <t>Greater Taung</t>
  </si>
  <si>
    <t>NW394</t>
  </si>
  <si>
    <t>Lekwa-Teemane</t>
  </si>
  <si>
    <t>NW396</t>
  </si>
  <si>
    <t>Kagisano-Molopo</t>
  </si>
  <si>
    <t>NW397</t>
  </si>
  <si>
    <t>Dr Ruth Segomotsi Mompati</t>
  </si>
  <si>
    <t>DC39</t>
  </si>
  <si>
    <t>Total Dr Ruth Segomotsi Mompati</t>
  </si>
  <si>
    <t>City of Matlosana</t>
  </si>
  <si>
    <t>NW403</t>
  </si>
  <si>
    <t>Maquassi Hills</t>
  </si>
  <si>
    <t>NW404</t>
  </si>
  <si>
    <t>J B Marks</t>
  </si>
  <si>
    <t>NW405</t>
  </si>
  <si>
    <t>Dr Kenneth Kaunda</t>
  </si>
  <si>
    <t>DC40</t>
  </si>
  <si>
    <t>Total Dr Kenneth Kaunda</t>
  </si>
  <si>
    <t>Total North West</t>
  </si>
  <si>
    <t>NORTHERN CAPE</t>
  </si>
  <si>
    <t>Joe Morolong</t>
  </si>
  <si>
    <t>NC451</t>
  </si>
  <si>
    <t>Ga-Segonyana</t>
  </si>
  <si>
    <t>NC452</t>
  </si>
  <si>
    <t>Gamagara</t>
  </si>
  <si>
    <t>NC453</t>
  </si>
  <si>
    <t>John Taolo Gaetsewe</t>
  </si>
  <si>
    <t>DC45</t>
  </si>
  <si>
    <t>Total John Taolo Gaetsewe</t>
  </si>
  <si>
    <t>Richtersveld</t>
  </si>
  <si>
    <t>NC061</t>
  </si>
  <si>
    <t>Nama Khoi</t>
  </si>
  <si>
    <t>NC062</t>
  </si>
  <si>
    <t>Kamiesberg</t>
  </si>
  <si>
    <t>NC064</t>
  </si>
  <si>
    <t>Hantam</t>
  </si>
  <si>
    <t>NC065</t>
  </si>
  <si>
    <t>Karoo Hoogland</t>
  </si>
  <si>
    <t>NC066</t>
  </si>
  <si>
    <t>Khai-Ma</t>
  </si>
  <si>
    <t>NC067</t>
  </si>
  <si>
    <t>Namakwa</t>
  </si>
  <si>
    <t>DC6</t>
  </si>
  <si>
    <t>Total Namakwa</t>
  </si>
  <si>
    <t>Ubuntu</t>
  </si>
  <si>
    <t>NC071</t>
  </si>
  <si>
    <t>Umsobomvu</t>
  </si>
  <si>
    <t>NC072</t>
  </si>
  <si>
    <t>Emthanjeni</t>
  </si>
  <si>
    <t>NC073</t>
  </si>
  <si>
    <t>Kareeberg</t>
  </si>
  <si>
    <t>NC074</t>
  </si>
  <si>
    <t>Renosterberg</t>
  </si>
  <si>
    <t>NC075</t>
  </si>
  <si>
    <t>Thembelihle</t>
  </si>
  <si>
    <t>NC076</t>
  </si>
  <si>
    <t>Siyathemba</t>
  </si>
  <si>
    <t>NC077</t>
  </si>
  <si>
    <t>Siyancuma</t>
  </si>
  <si>
    <t>NC078</t>
  </si>
  <si>
    <t>Pixley Ka Seme (NC)</t>
  </si>
  <si>
    <t>DC7</t>
  </si>
  <si>
    <t>Total Pixley ka Seme (NC)</t>
  </si>
  <si>
    <t>!Kai! Garib</t>
  </si>
  <si>
    <t>NC082</t>
  </si>
  <si>
    <t>!Kheis</t>
  </si>
  <si>
    <t>NC084</t>
  </si>
  <si>
    <t>Tsantsabane</t>
  </si>
  <si>
    <t>NC085</t>
  </si>
  <si>
    <t>Kgatelopele</t>
  </si>
  <si>
    <t>NC086</t>
  </si>
  <si>
    <t>Dawid Kruiper</t>
  </si>
  <si>
    <t>NC087</t>
  </si>
  <si>
    <t>Z F Mgcawu</t>
  </si>
  <si>
    <t>DC8</t>
  </si>
  <si>
    <t>Total Z F Mgcawu</t>
  </si>
  <si>
    <t>Sol Plaatje</t>
  </si>
  <si>
    <t>NC091</t>
  </si>
  <si>
    <t>Dikgatlong</t>
  </si>
  <si>
    <t>NC092</t>
  </si>
  <si>
    <t>Magareng</t>
  </si>
  <si>
    <t>NC093</t>
  </si>
  <si>
    <t>Phokwane</t>
  </si>
  <si>
    <t>NC094</t>
  </si>
  <si>
    <t>Frances Baard</t>
  </si>
  <si>
    <t>DC9</t>
  </si>
  <si>
    <t>Total Frances Baard</t>
  </si>
  <si>
    <t>Total Northern Cape</t>
  </si>
  <si>
    <t>WESTERN CAPE</t>
  </si>
  <si>
    <t>Cape Town</t>
  </si>
  <si>
    <t>CPT</t>
  </si>
  <si>
    <t>Matzikama</t>
  </si>
  <si>
    <t>WC011</t>
  </si>
  <si>
    <t>Cederberg</t>
  </si>
  <si>
    <t>WC012</t>
  </si>
  <si>
    <t>Bergrivier</t>
  </si>
  <si>
    <t>WC013</t>
  </si>
  <si>
    <t>Saldanha Bay</t>
  </si>
  <si>
    <t>WC014</t>
  </si>
  <si>
    <t>Swartland</t>
  </si>
  <si>
    <t>WC015</t>
  </si>
  <si>
    <t>West Coast</t>
  </si>
  <si>
    <t>DC1</t>
  </si>
  <si>
    <t>Total West Coast</t>
  </si>
  <si>
    <t>Witzenberg</t>
  </si>
  <si>
    <t>WC022</t>
  </si>
  <si>
    <t>Drakenstein</t>
  </si>
  <si>
    <t>WC023</t>
  </si>
  <si>
    <t>Stellenbosch</t>
  </si>
  <si>
    <t>WC024</t>
  </si>
  <si>
    <t>Breede Valley</t>
  </si>
  <si>
    <t>WC025</t>
  </si>
  <si>
    <t>Langeberg</t>
  </si>
  <si>
    <t>WC026</t>
  </si>
  <si>
    <t>Cape Winelands DM</t>
  </si>
  <si>
    <t>DC2</t>
  </si>
  <si>
    <t>Total Cape Winelands</t>
  </si>
  <si>
    <t>Theewaterskloof</t>
  </si>
  <si>
    <t>WC031</t>
  </si>
  <si>
    <t>Overstrand</t>
  </si>
  <si>
    <t>WC032</t>
  </si>
  <si>
    <t>Cape Agulhas</t>
  </si>
  <si>
    <t>WC033</t>
  </si>
  <si>
    <t>Swellendam</t>
  </si>
  <si>
    <t>WC034</t>
  </si>
  <si>
    <t>Overberg</t>
  </si>
  <si>
    <t>DC3</t>
  </si>
  <si>
    <t>Total Overberg</t>
  </si>
  <si>
    <t>Kannaland</t>
  </si>
  <si>
    <t>WC041</t>
  </si>
  <si>
    <t>Hessequa</t>
  </si>
  <si>
    <t>WC042</t>
  </si>
  <si>
    <t>Mossel Bay</t>
  </si>
  <si>
    <t>WC043</t>
  </si>
  <si>
    <t>George</t>
  </si>
  <si>
    <t>WC044</t>
  </si>
  <si>
    <t>Oudtshoorn</t>
  </si>
  <si>
    <t>WC045</t>
  </si>
  <si>
    <t>Bitou</t>
  </si>
  <si>
    <t>WC047</t>
  </si>
  <si>
    <t>Knysna</t>
  </si>
  <si>
    <t>WC048</t>
  </si>
  <si>
    <t>Garden Route</t>
  </si>
  <si>
    <t>DC4</t>
  </si>
  <si>
    <t>Total Garden Route</t>
  </si>
  <si>
    <t>Laingsburg</t>
  </si>
  <si>
    <t>WC051</t>
  </si>
  <si>
    <t>Prince Albert</t>
  </si>
  <si>
    <t>WC052</t>
  </si>
  <si>
    <t>Beaufort West</t>
  </si>
  <si>
    <t>WC053</t>
  </si>
  <si>
    <t>Central Karoo</t>
  </si>
  <si>
    <t>DC5</t>
  </si>
  <si>
    <t>Total Central Karoo</t>
  </si>
  <si>
    <t>Total Western Cape</t>
  </si>
  <si>
    <t>Total National</t>
  </si>
  <si>
    <t>Finance and administration</t>
  </si>
  <si>
    <t>Internal audit</t>
  </si>
  <si>
    <t>Community and social services</t>
  </si>
  <si>
    <t>Sport and recreation</t>
  </si>
  <si>
    <t>Public safety</t>
  </si>
  <si>
    <t>Housing</t>
  </si>
  <si>
    <t>Health</t>
  </si>
  <si>
    <t>Planning and development</t>
  </si>
  <si>
    <t>Road transport</t>
  </si>
  <si>
    <t>Environmental protection</t>
  </si>
  <si>
    <t>Energy sources</t>
  </si>
  <si>
    <t>Water management</t>
  </si>
  <si>
    <t>Waste water management</t>
  </si>
  <si>
    <t>Waste management</t>
  </si>
  <si>
    <t>Other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</si>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</sst>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(* #,##0,_);_(* \(#,##0,\);_(* &quot;- &quot;?_);_(@_)"/>
    <numFmt numFmtId="166" formatCode="0.0%;\(0.0%\);_(* &quot; - &quot;?_);_(@_)"/>
  </numFmts>
  <fonts count="7" x14ac:knownFonts="1">
    <font>
      <sz val="10"/>
      <color rgb="FF000000"/>
      <name val="ARIAL"/>
    </font>
    <font>
      <sz val="10"/>
      <color rgb="FF000000"/>
      <name val="ARIAL NARROW"/>
    </font>
    <font>
      <b/>
      <sz val="11"/>
      <color rgb="FF000000"/>
      <name val="ARIAL NARROW"/>
    </font>
    <font>
      <b/>
      <sz val="11"/>
      <color rgb="FF000000"/>
      <name val="ARIAL NARROW"/>
    </font>
    <font>
      <b/>
      <sz val="11"/>
      <color indexed="8"/>
      <name val="ARIAL NARROW"/>
    </font>
    <font>
      <b/>
      <sz val="12"/>
      <color indexed="8"/>
      <name val="ARIAL"/>
    </font>
    <font>
      <b/>
      <sz val="12"/>
      <color indexed="8"/>
      <name val="ARIAL NARROW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wrapText="1"/>
    </xf>
    <xf numFmtId="164" fontId="0" fillId="0" borderId="0" xfId="0" applyNumberFormat="1"/>
    <xf numFmtId="0" fontId="5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164" fontId="0" fillId="0" borderId="6" xfId="0" applyNumberFormat="1" applyBorder="1" applyAlignment="1">
      <alignment horizontal="center" vertical="top"/>
    </xf>
    <xf numFmtId="0" fontId="0" fillId="0" borderId="2" xfId="0" applyBorder="1"/>
    <xf numFmtId="0" fontId="2" fillId="0" borderId="0" xfId="0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wrapText="1" indent="1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wrapText="1" indent="1"/>
    </xf>
    <xf numFmtId="0" fontId="0" fillId="0" borderId="1" xfId="0" applyBorder="1"/>
    <xf numFmtId="0" fontId="2" fillId="0" borderId="10" xfId="0" applyFont="1" applyBorder="1" applyAlignment="1">
      <alignment wrapText="1"/>
    </xf>
    <xf numFmtId="0" fontId="1" fillId="0" borderId="10" xfId="0" applyFont="1" applyBorder="1" applyAlignment="1">
      <alignment horizontal="left" wrapText="1"/>
    </xf>
    <xf numFmtId="0" fontId="3" fillId="0" borderId="10" xfId="0" applyFont="1" applyBorder="1" applyAlignment="1">
      <alignment horizontal="right"/>
    </xf>
    <xf numFmtId="0" fontId="4" fillId="0" borderId="10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3" fillId="0" borderId="7" xfId="0" applyFont="1" applyBorder="1" applyAlignment="1">
      <alignment horizontal="right"/>
    </xf>
    <xf numFmtId="0" fontId="3" fillId="0" borderId="8" xfId="0" applyFont="1" applyBorder="1" applyAlignment="1">
      <alignment horizontal="left"/>
    </xf>
    <xf numFmtId="0" fontId="3" fillId="0" borderId="8" xfId="0" applyFont="1" applyBorder="1" applyAlignment="1">
      <alignment horizontal="right"/>
    </xf>
    <xf numFmtId="0" fontId="4" fillId="0" borderId="12" xfId="0" applyFont="1" applyBorder="1" applyAlignment="1">
      <alignment horizontal="center" vertical="top" wrapText="1"/>
    </xf>
    <xf numFmtId="164" fontId="4" fillId="0" borderId="12" xfId="0" applyNumberFormat="1" applyFont="1" applyBorder="1" applyAlignment="1">
      <alignment horizontal="center" vertical="top" wrapText="1"/>
    </xf>
    <xf numFmtId="164" fontId="4" fillId="0" borderId="13" xfId="0" applyNumberFormat="1" applyFont="1" applyBorder="1" applyAlignment="1">
      <alignment horizontal="center" vertical="top" wrapText="1"/>
    </xf>
    <xf numFmtId="164" fontId="4" fillId="0" borderId="14" xfId="0" applyNumberFormat="1" applyFont="1" applyBorder="1" applyAlignment="1">
      <alignment horizontal="center" vertical="top" wrapText="1"/>
    </xf>
    <xf numFmtId="0" fontId="0" fillId="0" borderId="6" xfId="0" applyBorder="1"/>
    <xf numFmtId="164" fontId="0" fillId="0" borderId="6" xfId="0" applyNumberFormat="1" applyBorder="1"/>
    <xf numFmtId="0" fontId="0" fillId="0" borderId="14" xfId="0" applyBorder="1"/>
    <xf numFmtId="165" fontId="1" fillId="0" borderId="14" xfId="0" applyNumberFormat="1" applyFont="1" applyBorder="1" applyAlignment="1">
      <alignment horizontal="right"/>
    </xf>
    <xf numFmtId="165" fontId="3" fillId="0" borderId="14" xfId="0" applyNumberFormat="1" applyFont="1" applyBorder="1" applyAlignment="1">
      <alignment horizontal="right"/>
    </xf>
    <xf numFmtId="165" fontId="0" fillId="0" borderId="14" xfId="0" applyNumberFormat="1" applyBorder="1"/>
    <xf numFmtId="165" fontId="3" fillId="0" borderId="9" xfId="0" applyNumberFormat="1" applyFont="1" applyBorder="1" applyAlignment="1">
      <alignment horizontal="right"/>
    </xf>
    <xf numFmtId="165" fontId="0" fillId="0" borderId="0" xfId="0" applyNumberFormat="1"/>
    <xf numFmtId="166" fontId="1" fillId="0" borderId="14" xfId="0" applyNumberFormat="1" applyFont="1" applyBorder="1" applyAlignment="1">
      <alignment horizontal="right"/>
    </xf>
    <xf numFmtId="166" fontId="3" fillId="0" borderId="14" xfId="0" applyNumberFormat="1" applyFont="1" applyBorder="1" applyAlignment="1">
      <alignment horizontal="right"/>
    </xf>
    <xf numFmtId="166" fontId="0" fillId="0" borderId="14" xfId="0" applyNumberFormat="1" applyBorder="1"/>
    <xf numFmtId="166" fontId="3" fillId="0" borderId="9" xfId="0" applyNumberFormat="1" applyFont="1" applyBorder="1" applyAlignment="1">
      <alignment horizontal="right"/>
    </xf>
    <xf numFmtId="166" fontId="0" fillId="0" borderId="0" xfId="0" applyNumberFormat="1"/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wrapText="1"/>
    </xf>
    <xf numFmtId="0" fontId="0" fillId="0" borderId="0" xfId="0"/>
    <xf numFmtId="0" fontId="0" fillId="0" borderId="0" xfId="0" applyAlignment="1">
      <alignment horizontal="right" wrapText="1"/>
    </xf>
    <xf numFmtId="0" fontId="6" fillId="0" borderId="0" xfId="0" applyFont="1" applyAlignment="1">
      <alignment wrapText="1"/>
    </xf>
    <xf numFmtId="0" fontId="4" fillId="0" borderId="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60"/>
  <sheetViews>
    <sheetView showGridLines="0" tabSelected="1" workbookViewId="0"/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364014311</v>
      </c>
      <c r="E8" s="31">
        <v>364014311</v>
      </c>
      <c r="F8" s="31">
        <v>94488297</v>
      </c>
      <c r="G8" s="36">
        <f>IF(($D8       =0),0,($F8       /$D8       ))</f>
        <v>0.25957302816042305</v>
      </c>
      <c r="H8" s="31">
        <v>86024429</v>
      </c>
      <c r="I8" s="36">
        <f>IF(($D8       =0),0,($H8       /$D8       ))</f>
        <v>0.23632155769831809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180512726</v>
      </c>
      <c r="O8" s="36">
        <f>IF(($D8       =0),0,($N8       /$D8       ))</f>
        <v>0.49589458585874113</v>
      </c>
      <c r="P8" s="31">
        <v>87011973</v>
      </c>
      <c r="Q8" s="31">
        <v>355683098</v>
      </c>
      <c r="R8" s="31">
        <v>348059238</v>
      </c>
      <c r="S8" s="31">
        <v>170344351</v>
      </c>
      <c r="T8" s="36">
        <f>IF(($Q8       =0),0,($S8       /$Q8       ))</f>
        <v>0.47892169169084331</v>
      </c>
      <c r="U8" s="36">
        <f>IF(($P8       =0),0,(($H8       /$P8       )-1))</f>
        <v>-1.1349518531202585E-2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291661380</v>
      </c>
      <c r="E9" s="31">
        <v>291661380</v>
      </c>
      <c r="F9" s="31">
        <v>54891109</v>
      </c>
      <c r="G9" s="36">
        <f>IF(($D9       =0),0,($F9       /$D9       ))</f>
        <v>0.18820149928660421</v>
      </c>
      <c r="H9" s="31">
        <v>59367226</v>
      </c>
      <c r="I9" s="36">
        <f>IF(($D9       =0),0,($H9       /$D9       ))</f>
        <v>0.20354846431845039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114258335</v>
      </c>
      <c r="O9" s="36">
        <f>IF(($D9       =0),0,($N9       /$D9       ))</f>
        <v>0.3917499636050546</v>
      </c>
      <c r="P9" s="31">
        <v>53528740</v>
      </c>
      <c r="Q9" s="31">
        <v>262785690</v>
      </c>
      <c r="R9" s="31">
        <v>267737180</v>
      </c>
      <c r="S9" s="31">
        <v>102130564</v>
      </c>
      <c r="T9" s="36">
        <f>IF(($Q9       =0),0,($S9       /$Q9       ))</f>
        <v>0.38864583531926722</v>
      </c>
      <c r="U9" s="36">
        <f>IF(($P9       =0),0,(($H9       /$P9       )-1))</f>
        <v>0.10907198637591686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655675691</v>
      </c>
      <c r="E10" s="32">
        <f>SUM(E8:E9)</f>
        <v>655675691</v>
      </c>
      <c r="F10" s="32">
        <f>SUM(F8:F9)</f>
        <v>149379406</v>
      </c>
      <c r="G10" s="37">
        <f t="shared" ref="G10:G54" si="0">IF(($D10      =0),0,($F10      /$D10      ))</f>
        <v>0.22782513985256164</v>
      </c>
      <c r="H10" s="32">
        <f>SUM(H8:H9)</f>
        <v>145391655</v>
      </c>
      <c r="I10" s="37">
        <f t="shared" ref="I10:I54" si="1">IF(($D10      =0),0,($H10      /$D10      ))</f>
        <v>0.22174324440525889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294771061</v>
      </c>
      <c r="O10" s="37">
        <f t="shared" ref="O10:O54" si="5">IF(($D10      =0),0,($N10      /$D10      ))</f>
        <v>0.44956838425782053</v>
      </c>
      <c r="P10" s="32">
        <f>SUM(P8:P9)</f>
        <v>140540713</v>
      </c>
      <c r="Q10" s="32">
        <f>SUM(Q8:Q9)</f>
        <v>618468788</v>
      </c>
      <c r="R10" s="32">
        <f>SUM(R8:R9)</f>
        <v>615796418</v>
      </c>
      <c r="S10" s="32">
        <f>SUM(S8:S9)</f>
        <v>272474915</v>
      </c>
      <c r="T10" s="37">
        <f t="shared" ref="T10:T54" si="6">IF(($Q10      =0),0,($S10      /$Q10      ))</f>
        <v>0.44056372817313461</v>
      </c>
      <c r="U10" s="37">
        <f t="shared" ref="U10:U54" si="7">IF(($P10      =0),0,(($H10      /$P10      )-1))</f>
        <v>3.4516275721470091E-2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30790569</v>
      </c>
      <c r="E11" s="31">
        <v>30790569</v>
      </c>
      <c r="F11" s="31">
        <v>6456363</v>
      </c>
      <c r="G11" s="36">
        <f t="shared" si="0"/>
        <v>0.20968638156703112</v>
      </c>
      <c r="H11" s="31">
        <v>8383037</v>
      </c>
      <c r="I11" s="36">
        <f t="shared" si="1"/>
        <v>0.27225989230663455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14839400</v>
      </c>
      <c r="O11" s="36">
        <f t="shared" si="5"/>
        <v>0.48194627387366568</v>
      </c>
      <c r="P11" s="31">
        <v>7330570</v>
      </c>
      <c r="Q11" s="31">
        <v>30470336</v>
      </c>
      <c r="R11" s="31">
        <v>32245942</v>
      </c>
      <c r="S11" s="31">
        <v>13930031</v>
      </c>
      <c r="T11" s="36">
        <f t="shared" si="6"/>
        <v>0.45716696396127698</v>
      </c>
      <c r="U11" s="36">
        <f t="shared" si="7"/>
        <v>0.1435723279362997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11519340</v>
      </c>
      <c r="E12" s="31">
        <v>11519340</v>
      </c>
      <c r="F12" s="31">
        <v>3216299</v>
      </c>
      <c r="G12" s="36">
        <f t="shared" si="0"/>
        <v>0.27920861785484236</v>
      </c>
      <c r="H12" s="31">
        <v>3348153</v>
      </c>
      <c r="I12" s="36">
        <f t="shared" si="1"/>
        <v>0.29065493335555681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6564452</v>
      </c>
      <c r="O12" s="36">
        <f t="shared" si="5"/>
        <v>0.56986355121039922</v>
      </c>
      <c r="P12" s="31">
        <v>2757866</v>
      </c>
      <c r="Q12" s="31">
        <v>13767342</v>
      </c>
      <c r="R12" s="31">
        <v>12417992</v>
      </c>
      <c r="S12" s="31">
        <v>5515175</v>
      </c>
      <c r="T12" s="36">
        <f t="shared" si="6"/>
        <v>0.40059838711059842</v>
      </c>
      <c r="U12" s="36">
        <f t="shared" si="7"/>
        <v>0.21403759283445978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59304527</v>
      </c>
      <c r="E13" s="31">
        <v>59304527</v>
      </c>
      <c r="F13" s="31">
        <v>1860385</v>
      </c>
      <c r="G13" s="36">
        <f t="shared" si="0"/>
        <v>3.1370033522061476E-2</v>
      </c>
      <c r="H13" s="31">
        <v>11153639</v>
      </c>
      <c r="I13" s="36">
        <f t="shared" si="1"/>
        <v>0.18807398969727893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13014024</v>
      </c>
      <c r="O13" s="36">
        <f t="shared" si="5"/>
        <v>0.2194440232193404</v>
      </c>
      <c r="P13" s="31">
        <v>6832718</v>
      </c>
      <c r="Q13" s="31">
        <v>39174588</v>
      </c>
      <c r="R13" s="31">
        <v>39654588</v>
      </c>
      <c r="S13" s="31">
        <v>12699224</v>
      </c>
      <c r="T13" s="36">
        <f t="shared" si="6"/>
        <v>0.32416994404638028</v>
      </c>
      <c r="U13" s="36">
        <f t="shared" si="7"/>
        <v>0.63238684810349266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46362919</v>
      </c>
      <c r="E14" s="31">
        <v>46362919</v>
      </c>
      <c r="F14" s="31">
        <v>10935767</v>
      </c>
      <c r="G14" s="36">
        <f t="shared" si="0"/>
        <v>0.23587313387235173</v>
      </c>
      <c r="H14" s="31">
        <v>12403883</v>
      </c>
      <c r="I14" s="36">
        <f t="shared" si="1"/>
        <v>0.26753887088084338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23339650</v>
      </c>
      <c r="O14" s="36">
        <f t="shared" si="5"/>
        <v>0.50341200475319514</v>
      </c>
      <c r="P14" s="31">
        <v>11447037</v>
      </c>
      <c r="Q14" s="31">
        <v>44985427</v>
      </c>
      <c r="R14" s="31">
        <v>45783853</v>
      </c>
      <c r="S14" s="31">
        <v>21888844</v>
      </c>
      <c r="T14" s="36">
        <f t="shared" si="6"/>
        <v>0.48657633059701755</v>
      </c>
      <c r="U14" s="36">
        <f t="shared" si="7"/>
        <v>8.3588967171155382E-2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20808305</v>
      </c>
      <c r="E15" s="31">
        <v>20808305</v>
      </c>
      <c r="F15" s="31">
        <v>5961581</v>
      </c>
      <c r="G15" s="36">
        <f t="shared" si="0"/>
        <v>0.28650007773338576</v>
      </c>
      <c r="H15" s="31">
        <v>4841249</v>
      </c>
      <c r="I15" s="36">
        <f t="shared" si="1"/>
        <v>0.2326594597685876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10802830</v>
      </c>
      <c r="O15" s="36">
        <f t="shared" si="5"/>
        <v>0.51915953750197341</v>
      </c>
      <c r="P15" s="31">
        <v>6295424</v>
      </c>
      <c r="Q15" s="31">
        <v>17348969</v>
      </c>
      <c r="R15" s="31">
        <v>20413066</v>
      </c>
      <c r="S15" s="31">
        <v>12234445</v>
      </c>
      <c r="T15" s="36">
        <f t="shared" si="6"/>
        <v>0.70519723679257251</v>
      </c>
      <c r="U15" s="36">
        <f t="shared" si="7"/>
        <v>-0.23098920739889794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64558330</v>
      </c>
      <c r="E16" s="31">
        <v>60323873</v>
      </c>
      <c r="F16" s="31">
        <v>12230577</v>
      </c>
      <c r="G16" s="36">
        <f t="shared" si="0"/>
        <v>0.18945002139925243</v>
      </c>
      <c r="H16" s="31">
        <v>16132848</v>
      </c>
      <c r="I16" s="36">
        <f t="shared" si="1"/>
        <v>0.24989568348499722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28363425</v>
      </c>
      <c r="O16" s="36">
        <f t="shared" si="5"/>
        <v>0.43934570488424962</v>
      </c>
      <c r="P16" s="31">
        <v>13823983</v>
      </c>
      <c r="Q16" s="31">
        <v>54098738</v>
      </c>
      <c r="R16" s="31">
        <v>58656733</v>
      </c>
      <c r="S16" s="31">
        <v>25697688</v>
      </c>
      <c r="T16" s="36">
        <f t="shared" si="6"/>
        <v>0.47501455579241053</v>
      </c>
      <c r="U16" s="36">
        <f t="shared" si="7"/>
        <v>0.16701879624707283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18711300</v>
      </c>
      <c r="E17" s="31">
        <v>18711300</v>
      </c>
      <c r="F17" s="31">
        <v>4784344</v>
      </c>
      <c r="G17" s="36">
        <f t="shared" si="0"/>
        <v>0.25569276319657108</v>
      </c>
      <c r="H17" s="31">
        <v>4311837</v>
      </c>
      <c r="I17" s="36">
        <f t="shared" si="1"/>
        <v>0.230440268714627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9096181</v>
      </c>
      <c r="O17" s="36">
        <f t="shared" si="5"/>
        <v>0.48613303191119805</v>
      </c>
      <c r="P17" s="31">
        <v>3499188</v>
      </c>
      <c r="Q17" s="31">
        <v>14541314</v>
      </c>
      <c r="R17" s="31">
        <v>15411651</v>
      </c>
      <c r="S17" s="31">
        <v>7270083</v>
      </c>
      <c r="T17" s="36">
        <f t="shared" si="6"/>
        <v>0.49996052626330745</v>
      </c>
      <c r="U17" s="36">
        <f t="shared" si="7"/>
        <v>0.23223930809090576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27694956</v>
      </c>
      <c r="E18" s="31">
        <v>27471499</v>
      </c>
      <c r="F18" s="31">
        <v>8126289</v>
      </c>
      <c r="G18" s="36">
        <f t="shared" si="0"/>
        <v>0.29342126414643882</v>
      </c>
      <c r="H18" s="31">
        <v>5818561</v>
      </c>
      <c r="I18" s="36">
        <f t="shared" si="1"/>
        <v>0.21009461072983832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13944850</v>
      </c>
      <c r="O18" s="36">
        <f t="shared" si="5"/>
        <v>0.50351587487627714</v>
      </c>
      <c r="P18" s="31">
        <v>6955870</v>
      </c>
      <c r="Q18" s="31">
        <v>27341758</v>
      </c>
      <c r="R18" s="31">
        <v>28504258</v>
      </c>
      <c r="S18" s="31">
        <v>11767403</v>
      </c>
      <c r="T18" s="36">
        <f t="shared" si="6"/>
        <v>0.43038209174406417</v>
      </c>
      <c r="U18" s="36">
        <f t="shared" si="7"/>
        <v>-0.16350348698293671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279750246</v>
      </c>
      <c r="E19" s="32">
        <f>SUM(E11:E18)</f>
        <v>275292332</v>
      </c>
      <c r="F19" s="32">
        <f>SUM(F11:F18)</f>
        <v>53571605</v>
      </c>
      <c r="G19" s="37">
        <f t="shared" si="0"/>
        <v>0.19149797280249756</v>
      </c>
      <c r="H19" s="32">
        <f>SUM(H11:H18)</f>
        <v>66393207</v>
      </c>
      <c r="I19" s="37">
        <f t="shared" si="1"/>
        <v>0.23733028996156807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119964812</v>
      </c>
      <c r="O19" s="37">
        <f t="shared" si="5"/>
        <v>0.4288282627640656</v>
      </c>
      <c r="P19" s="32">
        <f>SUM(P11:P18)</f>
        <v>58942656</v>
      </c>
      <c r="Q19" s="32">
        <f>SUM(Q11:Q18)</f>
        <v>241728472</v>
      </c>
      <c r="R19" s="32">
        <f>SUM(R11:R18)</f>
        <v>253088083</v>
      </c>
      <c r="S19" s="32">
        <f>SUM(S11:S18)</f>
        <v>111002893</v>
      </c>
      <c r="T19" s="37">
        <f t="shared" si="6"/>
        <v>0.45920487595685461</v>
      </c>
      <c r="U19" s="37">
        <f t="shared" si="7"/>
        <v>0.12640338094028203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60526792</v>
      </c>
      <c r="E20" s="31">
        <v>60526792</v>
      </c>
      <c r="F20" s="31">
        <v>1440253</v>
      </c>
      <c r="G20" s="36">
        <f t="shared" si="0"/>
        <v>2.3795297130566575E-2</v>
      </c>
      <c r="H20" s="31">
        <v>2580248</v>
      </c>
      <c r="I20" s="36">
        <f t="shared" si="1"/>
        <v>4.2629848943588483E-2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4020501</v>
      </c>
      <c r="O20" s="36">
        <f t="shared" si="5"/>
        <v>6.6425146074155061E-2</v>
      </c>
      <c r="P20" s="31">
        <v>17450945</v>
      </c>
      <c r="Q20" s="31">
        <v>63344545</v>
      </c>
      <c r="R20" s="31">
        <v>63054545</v>
      </c>
      <c r="S20" s="31">
        <v>20938330</v>
      </c>
      <c r="T20" s="36">
        <f t="shared" si="6"/>
        <v>0.33054669506269246</v>
      </c>
      <c r="U20" s="36">
        <f t="shared" si="7"/>
        <v>-0.85214279226712364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47009722</v>
      </c>
      <c r="E21" s="31">
        <v>49079689</v>
      </c>
      <c r="F21" s="31">
        <v>10626432</v>
      </c>
      <c r="G21" s="36">
        <f t="shared" si="0"/>
        <v>0.22604753969827773</v>
      </c>
      <c r="H21" s="31">
        <v>14664767</v>
      </c>
      <c r="I21" s="36">
        <f t="shared" si="1"/>
        <v>0.3119517915889824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25291199</v>
      </c>
      <c r="O21" s="36">
        <f t="shared" si="5"/>
        <v>0.53799933128726007</v>
      </c>
      <c r="P21" s="31">
        <v>11443537</v>
      </c>
      <c r="Q21" s="31">
        <v>41420867</v>
      </c>
      <c r="R21" s="31">
        <v>41454253</v>
      </c>
      <c r="S21" s="31">
        <v>21338451</v>
      </c>
      <c r="T21" s="36">
        <f t="shared" si="6"/>
        <v>0.51516186273937725</v>
      </c>
      <c r="U21" s="36">
        <f t="shared" si="7"/>
        <v>0.28148901864869225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5576360</v>
      </c>
      <c r="E22" s="31">
        <v>5576360</v>
      </c>
      <c r="F22" s="31">
        <v>1462236</v>
      </c>
      <c r="G22" s="36">
        <f t="shared" si="0"/>
        <v>0.2622205166094011</v>
      </c>
      <c r="H22" s="31">
        <v>1424794</v>
      </c>
      <c r="I22" s="36">
        <f t="shared" si="1"/>
        <v>0.25550610075389679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2887030</v>
      </c>
      <c r="O22" s="36">
        <f t="shared" si="5"/>
        <v>0.51772661736329795</v>
      </c>
      <c r="P22" s="31">
        <v>1258248</v>
      </c>
      <c r="Q22" s="31">
        <v>5293121</v>
      </c>
      <c r="R22" s="31">
        <v>5293120</v>
      </c>
      <c r="S22" s="31">
        <v>2866383</v>
      </c>
      <c r="T22" s="36">
        <f t="shared" si="6"/>
        <v>0.54152984600200904</v>
      </c>
      <c r="U22" s="36">
        <f t="shared" si="7"/>
        <v>0.13236341325398482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76544705</v>
      </c>
      <c r="E23" s="31">
        <v>76794705</v>
      </c>
      <c r="F23" s="31">
        <v>14089531</v>
      </c>
      <c r="G23" s="36">
        <f t="shared" si="0"/>
        <v>0.18406930956230089</v>
      </c>
      <c r="H23" s="31">
        <v>12608647</v>
      </c>
      <c r="I23" s="36">
        <f t="shared" si="1"/>
        <v>0.16472265455853544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26698178</v>
      </c>
      <c r="O23" s="36">
        <f t="shared" si="5"/>
        <v>0.3487919641208363</v>
      </c>
      <c r="P23" s="31">
        <v>10120829</v>
      </c>
      <c r="Q23" s="31">
        <v>74200962</v>
      </c>
      <c r="R23" s="31">
        <v>77181011</v>
      </c>
      <c r="S23" s="31">
        <v>20120221</v>
      </c>
      <c r="T23" s="36">
        <f t="shared" si="6"/>
        <v>0.27115849252736102</v>
      </c>
      <c r="U23" s="36">
        <f t="shared" si="7"/>
        <v>0.24581168202723314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33480510</v>
      </c>
      <c r="E24" s="31">
        <v>33480510</v>
      </c>
      <c r="F24" s="31">
        <v>7228894</v>
      </c>
      <c r="G24" s="36">
        <f t="shared" si="0"/>
        <v>0.21591349713609501</v>
      </c>
      <c r="H24" s="31">
        <v>8480605</v>
      </c>
      <c r="I24" s="36">
        <f t="shared" si="1"/>
        <v>0.25329975558914725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15709499</v>
      </c>
      <c r="O24" s="36">
        <f t="shared" si="5"/>
        <v>0.46921325272524222</v>
      </c>
      <c r="P24" s="31">
        <v>5749509</v>
      </c>
      <c r="Q24" s="31">
        <v>31245369</v>
      </c>
      <c r="R24" s="31">
        <v>31938526</v>
      </c>
      <c r="S24" s="31">
        <v>12116953</v>
      </c>
      <c r="T24" s="36">
        <f t="shared" si="6"/>
        <v>0.38779996485239143</v>
      </c>
      <c r="U24" s="36">
        <f t="shared" si="7"/>
        <v>0.47501377943751377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38471456</v>
      </c>
      <c r="E25" s="31">
        <v>38471456</v>
      </c>
      <c r="F25" s="31">
        <v>13831584</v>
      </c>
      <c r="G25" s="36">
        <f t="shared" si="0"/>
        <v>0.35952847742492511</v>
      </c>
      <c r="H25" s="31">
        <v>10607263</v>
      </c>
      <c r="I25" s="36">
        <f t="shared" si="1"/>
        <v>0.27571774252578329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24438847</v>
      </c>
      <c r="O25" s="36">
        <f t="shared" si="5"/>
        <v>0.6352462199507084</v>
      </c>
      <c r="P25" s="31">
        <v>7981888</v>
      </c>
      <c r="Q25" s="31">
        <v>33292492</v>
      </c>
      <c r="R25" s="31">
        <v>37340419</v>
      </c>
      <c r="S25" s="31">
        <v>15889445</v>
      </c>
      <c r="T25" s="36">
        <f t="shared" si="6"/>
        <v>0.47726811798888469</v>
      </c>
      <c r="U25" s="36">
        <f t="shared" si="7"/>
        <v>0.32891654205120391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87298612</v>
      </c>
      <c r="E26" s="31">
        <v>87298612</v>
      </c>
      <c r="F26" s="31">
        <v>36076777</v>
      </c>
      <c r="G26" s="36">
        <f t="shared" si="0"/>
        <v>0.41325716610477153</v>
      </c>
      <c r="H26" s="31">
        <v>16508656</v>
      </c>
      <c r="I26" s="36">
        <f t="shared" si="1"/>
        <v>0.18910559540167718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52585433</v>
      </c>
      <c r="O26" s="36">
        <f t="shared" si="5"/>
        <v>0.60236276150644874</v>
      </c>
      <c r="P26" s="31">
        <v>26536595</v>
      </c>
      <c r="Q26" s="31">
        <v>95010143</v>
      </c>
      <c r="R26" s="31">
        <v>84116181</v>
      </c>
      <c r="S26" s="31">
        <v>43840376</v>
      </c>
      <c r="T26" s="36">
        <f t="shared" si="6"/>
        <v>0.46142837612611531</v>
      </c>
      <c r="U26" s="36">
        <f t="shared" si="7"/>
        <v>-0.37789094644584209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348908157</v>
      </c>
      <c r="E27" s="32">
        <f>SUM(E20:E26)</f>
        <v>351228124</v>
      </c>
      <c r="F27" s="32">
        <f>SUM(F20:F26)</f>
        <v>84755707</v>
      </c>
      <c r="G27" s="37">
        <f t="shared" si="0"/>
        <v>0.24291695479048372</v>
      </c>
      <c r="H27" s="32">
        <f>SUM(H20:H26)</f>
        <v>66874980</v>
      </c>
      <c r="I27" s="37">
        <f t="shared" si="1"/>
        <v>0.19166929364738239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151630687</v>
      </c>
      <c r="O27" s="37">
        <f t="shared" si="5"/>
        <v>0.43458624843786614</v>
      </c>
      <c r="P27" s="32">
        <f>SUM(P20:P26)</f>
        <v>80541551</v>
      </c>
      <c r="Q27" s="32">
        <f>SUM(Q20:Q26)</f>
        <v>343807499</v>
      </c>
      <c r="R27" s="32">
        <f>SUM(R20:R26)</f>
        <v>340378055</v>
      </c>
      <c r="S27" s="32">
        <f>SUM(S20:S26)</f>
        <v>137110159</v>
      </c>
      <c r="T27" s="37">
        <f t="shared" si="6"/>
        <v>0.39879921001955809</v>
      </c>
      <c r="U27" s="37">
        <f t="shared" si="7"/>
        <v>-0.16968348424281032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50801946</v>
      </c>
      <c r="E28" s="31">
        <v>50801946</v>
      </c>
      <c r="F28" s="31">
        <v>14860069</v>
      </c>
      <c r="G28" s="36">
        <f t="shared" si="0"/>
        <v>0.29250983810738274</v>
      </c>
      <c r="H28" s="31">
        <v>13965326</v>
      </c>
      <c r="I28" s="36">
        <f t="shared" si="1"/>
        <v>0.27489746160511253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28825395</v>
      </c>
      <c r="O28" s="36">
        <f t="shared" si="5"/>
        <v>0.56740729971249526</v>
      </c>
      <c r="P28" s="31">
        <v>10724806</v>
      </c>
      <c r="Q28" s="31">
        <v>36383861</v>
      </c>
      <c r="R28" s="31">
        <v>38241358</v>
      </c>
      <c r="S28" s="31">
        <v>22609372</v>
      </c>
      <c r="T28" s="36">
        <f t="shared" si="6"/>
        <v>0.62141211456365231</v>
      </c>
      <c r="U28" s="36">
        <f t="shared" si="7"/>
        <v>0.30215185244376452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31382882</v>
      </c>
      <c r="E29" s="31">
        <v>31382882</v>
      </c>
      <c r="F29" s="31">
        <v>14396381</v>
      </c>
      <c r="G29" s="36">
        <f t="shared" si="0"/>
        <v>0.45873355417134731</v>
      </c>
      <c r="H29" s="31">
        <v>12437985</v>
      </c>
      <c r="I29" s="36">
        <f t="shared" si="1"/>
        <v>0.39633023506254145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26834366</v>
      </c>
      <c r="O29" s="36">
        <f t="shared" si="5"/>
        <v>0.8550637892338887</v>
      </c>
      <c r="P29" s="31">
        <v>10462482</v>
      </c>
      <c r="Q29" s="31">
        <v>36442710</v>
      </c>
      <c r="R29" s="31">
        <v>38835403</v>
      </c>
      <c r="S29" s="31">
        <v>21166448</v>
      </c>
      <c r="T29" s="36">
        <f t="shared" si="6"/>
        <v>0.58081432473051542</v>
      </c>
      <c r="U29" s="36">
        <f t="shared" si="7"/>
        <v>0.18881781588728175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31443499</v>
      </c>
      <c r="E30" s="31">
        <v>31443499</v>
      </c>
      <c r="F30" s="31">
        <v>9964408</v>
      </c>
      <c r="G30" s="36">
        <f t="shared" si="0"/>
        <v>0.31689882859410778</v>
      </c>
      <c r="H30" s="31">
        <v>4633150</v>
      </c>
      <c r="I30" s="36">
        <f t="shared" si="1"/>
        <v>0.14734842327821085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14597558</v>
      </c>
      <c r="O30" s="36">
        <f t="shared" si="5"/>
        <v>0.46424725187231869</v>
      </c>
      <c r="P30" s="31">
        <v>8793817</v>
      </c>
      <c r="Q30" s="31">
        <v>26035565</v>
      </c>
      <c r="R30" s="31">
        <v>28842001</v>
      </c>
      <c r="S30" s="31">
        <v>16564297</v>
      </c>
      <c r="T30" s="36">
        <f t="shared" si="6"/>
        <v>0.63621807323943225</v>
      </c>
      <c r="U30" s="36">
        <f t="shared" si="7"/>
        <v>-0.47313549963571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51783050</v>
      </c>
      <c r="E31" s="31">
        <v>51783050</v>
      </c>
      <c r="F31" s="31">
        <v>10873338</v>
      </c>
      <c r="G31" s="36">
        <f t="shared" si="0"/>
        <v>0.20997870924945519</v>
      </c>
      <c r="H31" s="31">
        <v>13132601</v>
      </c>
      <c r="I31" s="36">
        <f t="shared" si="1"/>
        <v>0.25360810149266988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24005939</v>
      </c>
      <c r="O31" s="36">
        <f t="shared" si="5"/>
        <v>0.4635868107421251</v>
      </c>
      <c r="P31" s="31">
        <v>11571048</v>
      </c>
      <c r="Q31" s="31">
        <v>45857852</v>
      </c>
      <c r="R31" s="31">
        <v>49140985</v>
      </c>
      <c r="S31" s="31">
        <v>23813370</v>
      </c>
      <c r="T31" s="36">
        <f t="shared" si="6"/>
        <v>0.51928664255796364</v>
      </c>
      <c r="U31" s="36">
        <f t="shared" si="7"/>
        <v>0.13495346316081314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20151661</v>
      </c>
      <c r="E32" s="31">
        <v>20156678</v>
      </c>
      <c r="F32" s="31">
        <v>4890058</v>
      </c>
      <c r="G32" s="36">
        <f t="shared" si="0"/>
        <v>0.24266277603617886</v>
      </c>
      <c r="H32" s="31">
        <v>5602920</v>
      </c>
      <c r="I32" s="36">
        <f t="shared" si="1"/>
        <v>0.27803762677428923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10492978</v>
      </c>
      <c r="O32" s="36">
        <f t="shared" si="5"/>
        <v>0.52070040281046803</v>
      </c>
      <c r="P32" s="31">
        <v>4032626</v>
      </c>
      <c r="Q32" s="31">
        <v>17249943</v>
      </c>
      <c r="R32" s="31">
        <v>17893336</v>
      </c>
      <c r="S32" s="31">
        <v>9065793</v>
      </c>
      <c r="T32" s="36">
        <f t="shared" si="6"/>
        <v>0.52555495400767416</v>
      </c>
      <c r="U32" s="36">
        <f t="shared" si="7"/>
        <v>0.38939738026784543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101599487</v>
      </c>
      <c r="E33" s="31">
        <v>92419487</v>
      </c>
      <c r="F33" s="31">
        <v>17712041</v>
      </c>
      <c r="G33" s="36">
        <f t="shared" si="0"/>
        <v>0.17433199244401695</v>
      </c>
      <c r="H33" s="31">
        <v>23581686</v>
      </c>
      <c r="I33" s="36">
        <f t="shared" si="1"/>
        <v>0.23210438060578004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41293727</v>
      </c>
      <c r="O33" s="36">
        <f t="shared" si="5"/>
        <v>0.40643637304979702</v>
      </c>
      <c r="P33" s="31">
        <v>21247482</v>
      </c>
      <c r="Q33" s="31">
        <v>95813626</v>
      </c>
      <c r="R33" s="31">
        <v>83560563</v>
      </c>
      <c r="S33" s="31">
        <v>38203861</v>
      </c>
      <c r="T33" s="36">
        <f t="shared" si="6"/>
        <v>0.39873098008001495</v>
      </c>
      <c r="U33" s="36">
        <f t="shared" si="7"/>
        <v>0.10985791163395264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81124244</v>
      </c>
      <c r="E34" s="31">
        <v>81124244</v>
      </c>
      <c r="F34" s="31">
        <v>19116113</v>
      </c>
      <c r="G34" s="36">
        <f t="shared" si="0"/>
        <v>0.2356399524659977</v>
      </c>
      <c r="H34" s="31">
        <v>22393327</v>
      </c>
      <c r="I34" s="36">
        <f t="shared" si="1"/>
        <v>0.27603741983715746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41509440</v>
      </c>
      <c r="O34" s="36">
        <f t="shared" si="5"/>
        <v>0.51167737230315513</v>
      </c>
      <c r="P34" s="31">
        <v>20347673</v>
      </c>
      <c r="Q34" s="31">
        <v>83379966</v>
      </c>
      <c r="R34" s="31">
        <v>81001341</v>
      </c>
      <c r="S34" s="31">
        <v>39201612</v>
      </c>
      <c r="T34" s="36">
        <f t="shared" si="6"/>
        <v>0.4701562483246875</v>
      </c>
      <c r="U34" s="36">
        <f t="shared" si="7"/>
        <v>0.10053503415353693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368286769</v>
      </c>
      <c r="E35" s="32">
        <f>SUM(E28:E34)</f>
        <v>359111786</v>
      </c>
      <c r="F35" s="32">
        <f>SUM(F28:F34)</f>
        <v>91812408</v>
      </c>
      <c r="G35" s="37">
        <f t="shared" si="0"/>
        <v>0.24929597185719155</v>
      </c>
      <c r="H35" s="32">
        <f>SUM(H28:H34)</f>
        <v>95746995</v>
      </c>
      <c r="I35" s="37">
        <f t="shared" si="1"/>
        <v>0.25997945910459791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187559403</v>
      </c>
      <c r="O35" s="37">
        <f t="shared" si="5"/>
        <v>0.5092754309617894</v>
      </c>
      <c r="P35" s="32">
        <f>SUM(P28:P34)</f>
        <v>87179934</v>
      </c>
      <c r="Q35" s="32">
        <f>SUM(Q28:Q34)</f>
        <v>341163523</v>
      </c>
      <c r="R35" s="32">
        <f>SUM(R28:R34)</f>
        <v>337514987</v>
      </c>
      <c r="S35" s="32">
        <f>SUM(S28:S34)</f>
        <v>170624753</v>
      </c>
      <c r="T35" s="37">
        <f t="shared" si="6"/>
        <v>0.50012601435118842</v>
      </c>
      <c r="U35" s="37">
        <f t="shared" si="7"/>
        <v>9.8268725461526429E-2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63970008</v>
      </c>
      <c r="E36" s="31">
        <v>63970008</v>
      </c>
      <c r="F36" s="31">
        <v>12445898</v>
      </c>
      <c r="G36" s="36">
        <f t="shared" si="0"/>
        <v>0.19455833114793419</v>
      </c>
      <c r="H36" s="31">
        <v>12503003</v>
      </c>
      <c r="I36" s="36">
        <f t="shared" si="1"/>
        <v>0.19545101510695451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24948901</v>
      </c>
      <c r="O36" s="36">
        <f t="shared" si="5"/>
        <v>0.3900093462548887</v>
      </c>
      <c r="P36" s="31">
        <v>12322366</v>
      </c>
      <c r="Q36" s="31">
        <v>59308740</v>
      </c>
      <c r="R36" s="31">
        <v>58968769</v>
      </c>
      <c r="S36" s="31">
        <v>23387566</v>
      </c>
      <c r="T36" s="36">
        <f t="shared" si="6"/>
        <v>0.39433591069376961</v>
      </c>
      <c r="U36" s="36">
        <f t="shared" si="7"/>
        <v>1.4659278907962925E-2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35985291</v>
      </c>
      <c r="E37" s="31">
        <v>35985342</v>
      </c>
      <c r="F37" s="31">
        <v>9171001</v>
      </c>
      <c r="G37" s="36">
        <f t="shared" si="0"/>
        <v>0.25485415693873364</v>
      </c>
      <c r="H37" s="31">
        <v>10291800</v>
      </c>
      <c r="I37" s="36">
        <f t="shared" si="1"/>
        <v>0.28600018824357987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19462801</v>
      </c>
      <c r="O37" s="36">
        <f t="shared" si="5"/>
        <v>0.54085434518231357</v>
      </c>
      <c r="P37" s="31">
        <v>7118302</v>
      </c>
      <c r="Q37" s="31">
        <v>31349384</v>
      </c>
      <c r="R37" s="31">
        <v>33173034</v>
      </c>
      <c r="S37" s="31">
        <v>18085397</v>
      </c>
      <c r="T37" s="36">
        <f t="shared" si="6"/>
        <v>0.57689800220635912</v>
      </c>
      <c r="U37" s="36">
        <f t="shared" si="7"/>
        <v>0.44582233234836055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30808882</v>
      </c>
      <c r="E38" s="31">
        <v>30808882</v>
      </c>
      <c r="F38" s="31">
        <v>4661878</v>
      </c>
      <c r="G38" s="36">
        <f t="shared" si="0"/>
        <v>0.15131603931619458</v>
      </c>
      <c r="H38" s="31">
        <v>10382134</v>
      </c>
      <c r="I38" s="36">
        <f t="shared" si="1"/>
        <v>0.33698509410370686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15044012</v>
      </c>
      <c r="O38" s="36">
        <f t="shared" si="5"/>
        <v>0.48830113341990145</v>
      </c>
      <c r="P38" s="31">
        <v>5116417</v>
      </c>
      <c r="Q38" s="31">
        <v>17670234</v>
      </c>
      <c r="R38" s="31">
        <v>24152592</v>
      </c>
      <c r="S38" s="31">
        <v>8986412</v>
      </c>
      <c r="T38" s="36">
        <f t="shared" si="6"/>
        <v>0.50856213901864566</v>
      </c>
      <c r="U38" s="36">
        <f t="shared" si="7"/>
        <v>1.0291805769545368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31902881</v>
      </c>
      <c r="E39" s="31">
        <v>31902881</v>
      </c>
      <c r="F39" s="31">
        <v>8828517</v>
      </c>
      <c r="G39" s="36">
        <f t="shared" si="0"/>
        <v>0.2767310262668754</v>
      </c>
      <c r="H39" s="31">
        <v>6563229</v>
      </c>
      <c r="I39" s="36">
        <f t="shared" si="1"/>
        <v>0.20572527603384785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15391746</v>
      </c>
      <c r="O39" s="36">
        <f t="shared" si="5"/>
        <v>0.48245630230072323</v>
      </c>
      <c r="P39" s="31">
        <v>7364917</v>
      </c>
      <c r="Q39" s="31">
        <v>31319137</v>
      </c>
      <c r="R39" s="31">
        <v>29875625</v>
      </c>
      <c r="S39" s="31">
        <v>17072849</v>
      </c>
      <c r="T39" s="36">
        <f t="shared" si="6"/>
        <v>0.5451251418581553</v>
      </c>
      <c r="U39" s="36">
        <f t="shared" si="7"/>
        <v>-0.10885227898698657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162667062</v>
      </c>
      <c r="E40" s="32">
        <f>SUM(E36:E39)</f>
        <v>162667113</v>
      </c>
      <c r="F40" s="32">
        <f>SUM(F36:F39)</f>
        <v>35107294</v>
      </c>
      <c r="G40" s="37">
        <f t="shared" si="0"/>
        <v>0.21582300416786282</v>
      </c>
      <c r="H40" s="32">
        <f>SUM(H36:H39)</f>
        <v>39740166</v>
      </c>
      <c r="I40" s="37">
        <f t="shared" si="1"/>
        <v>0.24430370544222407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74847460</v>
      </c>
      <c r="O40" s="37">
        <f t="shared" si="5"/>
        <v>0.46012670961008689</v>
      </c>
      <c r="P40" s="32">
        <f>SUM(P36:P39)</f>
        <v>31922002</v>
      </c>
      <c r="Q40" s="32">
        <f>SUM(Q36:Q39)</f>
        <v>139647495</v>
      </c>
      <c r="R40" s="32">
        <f>SUM(R36:R39)</f>
        <v>146170020</v>
      </c>
      <c r="S40" s="32">
        <f>SUM(S36:S39)</f>
        <v>67532224</v>
      </c>
      <c r="T40" s="37">
        <f t="shared" si="6"/>
        <v>0.48359065803507612</v>
      </c>
      <c r="U40" s="37">
        <f t="shared" si="7"/>
        <v>0.24491458900353424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85184952</v>
      </c>
      <c r="E41" s="31">
        <v>85184952</v>
      </c>
      <c r="F41" s="31">
        <v>16605783</v>
      </c>
      <c r="G41" s="36">
        <f t="shared" si="0"/>
        <v>0.19493798623024405</v>
      </c>
      <c r="H41" s="31">
        <v>15966893</v>
      </c>
      <c r="I41" s="36">
        <f t="shared" si="1"/>
        <v>0.18743795265623911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32572676</v>
      </c>
      <c r="O41" s="36">
        <f t="shared" si="5"/>
        <v>0.38237593888648314</v>
      </c>
      <c r="P41" s="31">
        <v>24327861</v>
      </c>
      <c r="Q41" s="31">
        <v>76510069</v>
      </c>
      <c r="R41" s="31">
        <v>114336404</v>
      </c>
      <c r="S41" s="31">
        <v>47215343</v>
      </c>
      <c r="T41" s="36">
        <f t="shared" si="6"/>
        <v>0.61711280119221956</v>
      </c>
      <c r="U41" s="36">
        <f t="shared" si="7"/>
        <v>-0.34367871470492206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75668177</v>
      </c>
      <c r="E42" s="31">
        <v>75668177</v>
      </c>
      <c r="F42" s="31">
        <v>13937413</v>
      </c>
      <c r="G42" s="36">
        <f t="shared" si="0"/>
        <v>0.18419120894111141</v>
      </c>
      <c r="H42" s="31">
        <v>12555409</v>
      </c>
      <c r="I42" s="36">
        <f t="shared" si="1"/>
        <v>0.16592720345304474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26492822</v>
      </c>
      <c r="O42" s="36">
        <f t="shared" si="5"/>
        <v>0.35011841239415614</v>
      </c>
      <c r="P42" s="31">
        <v>14742344</v>
      </c>
      <c r="Q42" s="31">
        <v>65571412</v>
      </c>
      <c r="R42" s="31">
        <v>64456868</v>
      </c>
      <c r="S42" s="31">
        <v>25338671</v>
      </c>
      <c r="T42" s="36">
        <f t="shared" si="6"/>
        <v>0.38642863142858658</v>
      </c>
      <c r="U42" s="36">
        <f t="shared" si="7"/>
        <v>-0.14834377762450801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87681748</v>
      </c>
      <c r="E43" s="31">
        <v>87581748</v>
      </c>
      <c r="F43" s="31">
        <v>19448684</v>
      </c>
      <c r="G43" s="36">
        <f t="shared" si="0"/>
        <v>0.22180994840568188</v>
      </c>
      <c r="H43" s="31">
        <v>22360384</v>
      </c>
      <c r="I43" s="36">
        <f t="shared" si="1"/>
        <v>0.25501754367396962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41809068</v>
      </c>
      <c r="O43" s="36">
        <f t="shared" si="5"/>
        <v>0.47682749207965153</v>
      </c>
      <c r="P43" s="31">
        <v>17196686</v>
      </c>
      <c r="Q43" s="31">
        <v>77937231</v>
      </c>
      <c r="R43" s="31">
        <v>78594945</v>
      </c>
      <c r="S43" s="31">
        <v>34437239</v>
      </c>
      <c r="T43" s="36">
        <f t="shared" si="6"/>
        <v>0.44185864134690644</v>
      </c>
      <c r="U43" s="36">
        <f t="shared" si="7"/>
        <v>0.30027285489774025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55135511</v>
      </c>
      <c r="E44" s="31">
        <v>55135511</v>
      </c>
      <c r="F44" s="31">
        <v>17432040</v>
      </c>
      <c r="G44" s="36">
        <f t="shared" si="0"/>
        <v>0.31616719757979572</v>
      </c>
      <c r="H44" s="31">
        <v>20216796</v>
      </c>
      <c r="I44" s="36">
        <f t="shared" si="1"/>
        <v>0.3666746826741118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37648836</v>
      </c>
      <c r="O44" s="36">
        <f t="shared" si="5"/>
        <v>0.68284188025390746</v>
      </c>
      <c r="P44" s="31">
        <v>13063193</v>
      </c>
      <c r="Q44" s="31">
        <v>37803738</v>
      </c>
      <c r="R44" s="31">
        <v>53123386</v>
      </c>
      <c r="S44" s="31">
        <v>27424242</v>
      </c>
      <c r="T44" s="36">
        <f t="shared" si="6"/>
        <v>0.72543730992951017</v>
      </c>
      <c r="U44" s="36">
        <f t="shared" si="7"/>
        <v>0.54761519637656741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88408533</v>
      </c>
      <c r="E45" s="31">
        <v>88408533</v>
      </c>
      <c r="F45" s="31">
        <v>22110233</v>
      </c>
      <c r="G45" s="36">
        <f t="shared" si="0"/>
        <v>0.2500916172876661</v>
      </c>
      <c r="H45" s="31">
        <v>24170301</v>
      </c>
      <c r="I45" s="36">
        <f t="shared" si="1"/>
        <v>0.27339330469379014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46280534</v>
      </c>
      <c r="O45" s="36">
        <f t="shared" si="5"/>
        <v>0.52348492198145624</v>
      </c>
      <c r="P45" s="31">
        <v>21778566</v>
      </c>
      <c r="Q45" s="31">
        <v>88449819</v>
      </c>
      <c r="R45" s="31">
        <v>87997060</v>
      </c>
      <c r="S45" s="31">
        <v>43012685</v>
      </c>
      <c r="T45" s="36">
        <f t="shared" si="6"/>
        <v>0.48629477692882561</v>
      </c>
      <c r="U45" s="36">
        <f t="shared" si="7"/>
        <v>0.10982059149348955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193497835</v>
      </c>
      <c r="E46" s="31">
        <v>193497835</v>
      </c>
      <c r="F46" s="31">
        <v>11541366</v>
      </c>
      <c r="G46" s="36">
        <f t="shared" si="0"/>
        <v>5.9645969682296449E-2</v>
      </c>
      <c r="H46" s="31">
        <v>71429243</v>
      </c>
      <c r="I46" s="36">
        <f t="shared" si="1"/>
        <v>0.36914750493203191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82970609</v>
      </c>
      <c r="O46" s="36">
        <f t="shared" si="5"/>
        <v>0.42879347461432837</v>
      </c>
      <c r="P46" s="31">
        <v>41578019</v>
      </c>
      <c r="Q46" s="31">
        <v>174788883</v>
      </c>
      <c r="R46" s="31">
        <v>172146836</v>
      </c>
      <c r="S46" s="31">
        <v>75802426</v>
      </c>
      <c r="T46" s="36">
        <f t="shared" si="6"/>
        <v>0.433679904001675</v>
      </c>
      <c r="U46" s="36">
        <f t="shared" si="7"/>
        <v>0.71795686081147836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585576756</v>
      </c>
      <c r="E47" s="32">
        <f>SUM(E41:E46)</f>
        <v>585476756</v>
      </c>
      <c r="F47" s="32">
        <f>SUM(F41:F46)</f>
        <v>101075519</v>
      </c>
      <c r="G47" s="37">
        <f t="shared" si="0"/>
        <v>0.17260848892028086</v>
      </c>
      <c r="H47" s="32">
        <f>SUM(H41:H46)</f>
        <v>166699026</v>
      </c>
      <c r="I47" s="37">
        <f t="shared" si="1"/>
        <v>0.28467493679001155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267774545</v>
      </c>
      <c r="O47" s="37">
        <f t="shared" si="5"/>
        <v>0.45728342571029235</v>
      </c>
      <c r="P47" s="32">
        <f>SUM(P41:P46)</f>
        <v>132686669</v>
      </c>
      <c r="Q47" s="32">
        <f>SUM(Q41:Q46)</f>
        <v>521061152</v>
      </c>
      <c r="R47" s="32">
        <f>SUM(R41:R46)</f>
        <v>570655499</v>
      </c>
      <c r="S47" s="32">
        <f>SUM(S41:S46)</f>
        <v>253230606</v>
      </c>
      <c r="T47" s="37">
        <f t="shared" si="6"/>
        <v>0.48599018565866908</v>
      </c>
      <c r="U47" s="37">
        <f t="shared" si="7"/>
        <v>0.2563359021394982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33967368</v>
      </c>
      <c r="E48" s="31">
        <v>33967368</v>
      </c>
      <c r="F48" s="31">
        <v>9657006</v>
      </c>
      <c r="G48" s="36">
        <f t="shared" si="0"/>
        <v>0.28430245169422608</v>
      </c>
      <c r="H48" s="31">
        <v>6064742</v>
      </c>
      <c r="I48" s="36">
        <f t="shared" si="1"/>
        <v>0.17854612697692679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15721748</v>
      </c>
      <c r="O48" s="36">
        <f t="shared" si="5"/>
        <v>0.46284857867115287</v>
      </c>
      <c r="P48" s="31">
        <v>7018444</v>
      </c>
      <c r="Q48" s="31">
        <v>29844588</v>
      </c>
      <c r="R48" s="31">
        <v>30744588</v>
      </c>
      <c r="S48" s="31">
        <v>16212315</v>
      </c>
      <c r="T48" s="36">
        <f t="shared" si="6"/>
        <v>0.54322462082572553</v>
      </c>
      <c r="U48" s="36">
        <f t="shared" si="7"/>
        <v>-0.13588510501757944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53055790</v>
      </c>
      <c r="E49" s="31">
        <v>54454762</v>
      </c>
      <c r="F49" s="31">
        <v>10325404</v>
      </c>
      <c r="G49" s="36">
        <f t="shared" si="0"/>
        <v>0.19461408453252699</v>
      </c>
      <c r="H49" s="31">
        <v>12575493</v>
      </c>
      <c r="I49" s="36">
        <f t="shared" si="1"/>
        <v>0.23702395158002548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22900897</v>
      </c>
      <c r="O49" s="36">
        <f t="shared" si="5"/>
        <v>0.43163803611255247</v>
      </c>
      <c r="P49" s="31">
        <v>13018577</v>
      </c>
      <c r="Q49" s="31">
        <v>49210052</v>
      </c>
      <c r="R49" s="31">
        <v>49928105</v>
      </c>
      <c r="S49" s="31">
        <v>21765066</v>
      </c>
      <c r="T49" s="36">
        <f t="shared" si="6"/>
        <v>0.44228902664032949</v>
      </c>
      <c r="U49" s="36">
        <f t="shared" si="7"/>
        <v>-3.4034748959122063E-2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68122980</v>
      </c>
      <c r="E50" s="31">
        <v>68122980</v>
      </c>
      <c r="F50" s="31">
        <v>12894917</v>
      </c>
      <c r="G50" s="36">
        <f t="shared" si="0"/>
        <v>0.18928879799445061</v>
      </c>
      <c r="H50" s="31">
        <v>14554504</v>
      </c>
      <c r="I50" s="36">
        <f t="shared" si="1"/>
        <v>0.21365043044212101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27449421</v>
      </c>
      <c r="O50" s="36">
        <f t="shared" si="5"/>
        <v>0.40293922843657165</v>
      </c>
      <c r="P50" s="31">
        <v>15298598</v>
      </c>
      <c r="Q50" s="31">
        <v>64094415</v>
      </c>
      <c r="R50" s="31">
        <v>64639415</v>
      </c>
      <c r="S50" s="31">
        <v>29031368</v>
      </c>
      <c r="T50" s="36">
        <f t="shared" si="6"/>
        <v>0.45294692213042276</v>
      </c>
      <c r="U50" s="36">
        <f t="shared" si="7"/>
        <v>-4.8638051669832705E-2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32583662</v>
      </c>
      <c r="E51" s="31">
        <v>32583662</v>
      </c>
      <c r="F51" s="31">
        <v>6635120</v>
      </c>
      <c r="G51" s="36">
        <f t="shared" si="0"/>
        <v>0.2036333423787664</v>
      </c>
      <c r="H51" s="31">
        <v>7925387</v>
      </c>
      <c r="I51" s="36">
        <f t="shared" si="1"/>
        <v>0.2432319301618093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14560507</v>
      </c>
      <c r="O51" s="36">
        <f t="shared" si="5"/>
        <v>0.44686527254057573</v>
      </c>
      <c r="P51" s="31">
        <v>6719434</v>
      </c>
      <c r="Q51" s="31">
        <v>34158097</v>
      </c>
      <c r="R51" s="31">
        <v>33742528</v>
      </c>
      <c r="S51" s="31">
        <v>12228127</v>
      </c>
      <c r="T51" s="36">
        <f t="shared" si="6"/>
        <v>0.3579861899215287</v>
      </c>
      <c r="U51" s="36">
        <f t="shared" si="7"/>
        <v>0.17947240794388342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83784407</v>
      </c>
      <c r="E52" s="31">
        <v>88874255</v>
      </c>
      <c r="F52" s="31">
        <v>18947790</v>
      </c>
      <c r="G52" s="36">
        <f t="shared" si="0"/>
        <v>0.22614935974900438</v>
      </c>
      <c r="H52" s="31">
        <v>17827726</v>
      </c>
      <c r="I52" s="36">
        <f t="shared" si="1"/>
        <v>0.21278095338193417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36775516</v>
      </c>
      <c r="O52" s="36">
        <f t="shared" si="5"/>
        <v>0.43893031313093855</v>
      </c>
      <c r="P52" s="31">
        <v>15958405</v>
      </c>
      <c r="Q52" s="31">
        <v>76296303</v>
      </c>
      <c r="R52" s="31">
        <v>93103486</v>
      </c>
      <c r="S52" s="31">
        <v>33979521</v>
      </c>
      <c r="T52" s="36">
        <f t="shared" si="6"/>
        <v>0.44536261475211975</v>
      </c>
      <c r="U52" s="36">
        <f t="shared" si="7"/>
        <v>0.11713708230866438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271514207</v>
      </c>
      <c r="E53" s="32">
        <f>SUM(E48:E52)</f>
        <v>278003027</v>
      </c>
      <c r="F53" s="32">
        <f>SUM(F48:F52)</f>
        <v>58460237</v>
      </c>
      <c r="G53" s="37">
        <f t="shared" si="0"/>
        <v>0.21531188973842535</v>
      </c>
      <c r="H53" s="32">
        <f>SUM(H48:H52)</f>
        <v>58947852</v>
      </c>
      <c r="I53" s="37">
        <f t="shared" si="1"/>
        <v>0.21710779944564743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117408089</v>
      </c>
      <c r="O53" s="37">
        <f t="shared" si="5"/>
        <v>0.43241968918407281</v>
      </c>
      <c r="P53" s="32">
        <f>SUM(P48:P52)</f>
        <v>58013458</v>
      </c>
      <c r="Q53" s="32">
        <f>SUM(Q48:Q52)</f>
        <v>253603455</v>
      </c>
      <c r="R53" s="32">
        <f>SUM(R48:R52)</f>
        <v>272158122</v>
      </c>
      <c r="S53" s="32">
        <f>SUM(S48:S52)</f>
        <v>113216397</v>
      </c>
      <c r="T53" s="37">
        <f t="shared" si="6"/>
        <v>0.44643081459596046</v>
      </c>
      <c r="U53" s="37">
        <f t="shared" si="7"/>
        <v>1.6106504114959064E-2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2672378888</v>
      </c>
      <c r="E54" s="32">
        <f>SUM(E8:E9,E11:E18,E20:E26,E28:E34,E36:E39,E41:E46,E48:E52)</f>
        <v>2667454829</v>
      </c>
      <c r="F54" s="32">
        <f>SUM(F8:F9,F11:F18,F20:F26,F28:F34,F36:F39,F41:F46,F48:F52)</f>
        <v>574162176</v>
      </c>
      <c r="G54" s="37">
        <f t="shared" si="0"/>
        <v>0.21485058820746081</v>
      </c>
      <c r="H54" s="32">
        <f>SUM(H8:H9,H11:H18,H20:H26,H28:H34,H36:H39,H41:H46,H48:H52)</f>
        <v>639793881</v>
      </c>
      <c r="I54" s="37">
        <f t="shared" si="1"/>
        <v>0.23940986956337607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1213956057</v>
      </c>
      <c r="O54" s="37">
        <f t="shared" si="5"/>
        <v>0.45426045777083685</v>
      </c>
      <c r="P54" s="32">
        <f>SUM(P8:P9,P11:P18,P20:P26,P28:P34,P36:P39,P41:P46,P48:P52)</f>
        <v>589826983</v>
      </c>
      <c r="Q54" s="32">
        <f>SUM(Q8:Q9,Q11:Q18,Q20:Q26,Q28:Q34,Q36:Q39,Q41:Q46,Q48:Q52)</f>
        <v>2459480384</v>
      </c>
      <c r="R54" s="32">
        <f>SUM(R8:R9,R11:R18,R20:R26,R28:R34,R36:R39,R41:R46,R48:R52)</f>
        <v>2535761184</v>
      </c>
      <c r="S54" s="32">
        <f>SUM(S8:S9,S11:S18,S20:S26,S28:S34,S36:S39,S41:S46,S48:S52)</f>
        <v>1125191947</v>
      </c>
      <c r="T54" s="37">
        <f t="shared" si="6"/>
        <v>0.4574917345630678</v>
      </c>
      <c r="U54" s="37">
        <f t="shared" si="7"/>
        <v>8.471450008247583E-2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154635763</v>
      </c>
      <c r="E57" s="31">
        <v>154635763</v>
      </c>
      <c r="F57" s="31">
        <v>26513730</v>
      </c>
      <c r="G57" s="36">
        <f t="shared" ref="G57:G85" si="8">IF(($D57      =0),0,($F57      /$D57      ))</f>
        <v>0.17145923740810204</v>
      </c>
      <c r="H57" s="31">
        <v>31864301</v>
      </c>
      <c r="I57" s="36">
        <f t="shared" ref="I57:I85" si="9">IF(($D57      =0),0,($H57      /$D57      ))</f>
        <v>0.20606036004750078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58378031</v>
      </c>
      <c r="O57" s="36">
        <f t="shared" ref="O57:O85" si="13">IF(($D57      =0),0,($N57      /$D57      ))</f>
        <v>0.37751959745560282</v>
      </c>
      <c r="P57" s="31">
        <v>30876154</v>
      </c>
      <c r="Q57" s="31">
        <v>151272904</v>
      </c>
      <c r="R57" s="31">
        <v>147243640</v>
      </c>
      <c r="S57" s="31">
        <v>63353015</v>
      </c>
      <c r="T57" s="36">
        <f t="shared" ref="T57:T85" si="14">IF(($Q57      =0),0,($S57      /$Q57      ))</f>
        <v>0.41879948969578851</v>
      </c>
      <c r="U57" s="36">
        <f t="shared" ref="U57:U85" si="15">IF(($P57      =0),0,(($H57      /$P57      )-1))</f>
        <v>3.2003564951774699E-2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154635763</v>
      </c>
      <c r="E58" s="32">
        <f>E57</f>
        <v>154635763</v>
      </c>
      <c r="F58" s="32">
        <f>F57</f>
        <v>26513730</v>
      </c>
      <c r="G58" s="37">
        <f t="shared" si="8"/>
        <v>0.17145923740810204</v>
      </c>
      <c r="H58" s="32">
        <f>H57</f>
        <v>31864301</v>
      </c>
      <c r="I58" s="37">
        <f t="shared" si="9"/>
        <v>0.20606036004750078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58378031</v>
      </c>
      <c r="O58" s="37">
        <f t="shared" si="13"/>
        <v>0.37751959745560282</v>
      </c>
      <c r="P58" s="32">
        <f>P57</f>
        <v>30876154</v>
      </c>
      <c r="Q58" s="32">
        <f>Q57</f>
        <v>151272904</v>
      </c>
      <c r="R58" s="32">
        <f>R57</f>
        <v>147243640</v>
      </c>
      <c r="S58" s="32">
        <f>S57</f>
        <v>63353015</v>
      </c>
      <c r="T58" s="37">
        <f t="shared" si="14"/>
        <v>0.41879948969578851</v>
      </c>
      <c r="U58" s="37">
        <f t="shared" si="15"/>
        <v>3.2003564951774699E-2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19806378</v>
      </c>
      <c r="E59" s="31">
        <v>19806378</v>
      </c>
      <c r="F59" s="31">
        <v>172183</v>
      </c>
      <c r="G59" s="36">
        <f t="shared" si="8"/>
        <v>8.6933108112952299E-3</v>
      </c>
      <c r="H59" s="31">
        <v>143772</v>
      </c>
      <c r="I59" s="36">
        <f t="shared" si="9"/>
        <v>7.2588738839579857E-3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315955</v>
      </c>
      <c r="O59" s="36">
        <f t="shared" si="13"/>
        <v>1.5952184695253217E-2</v>
      </c>
      <c r="P59" s="31">
        <v>1596361</v>
      </c>
      <c r="Q59" s="31">
        <v>18452813</v>
      </c>
      <c r="R59" s="31">
        <v>15316202</v>
      </c>
      <c r="S59" s="31">
        <v>5642333</v>
      </c>
      <c r="T59" s="36">
        <f t="shared" si="14"/>
        <v>0.30577088707288153</v>
      </c>
      <c r="U59" s="36">
        <f t="shared" si="15"/>
        <v>-0.90993766447564184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44543843</v>
      </c>
      <c r="E60" s="31">
        <v>44543843</v>
      </c>
      <c r="F60" s="31">
        <v>3055714</v>
      </c>
      <c r="G60" s="36">
        <f t="shared" si="8"/>
        <v>6.8600143009663536E-2</v>
      </c>
      <c r="H60" s="31">
        <v>3509714</v>
      </c>
      <c r="I60" s="36">
        <f t="shared" si="9"/>
        <v>7.8792348473390589E-2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6565428</v>
      </c>
      <c r="O60" s="36">
        <f t="shared" si="13"/>
        <v>0.14739249148305411</v>
      </c>
      <c r="P60" s="31">
        <v>7440210</v>
      </c>
      <c r="Q60" s="31">
        <v>24939100</v>
      </c>
      <c r="R60" s="31">
        <v>20079100</v>
      </c>
      <c r="S60" s="31">
        <v>14880420</v>
      </c>
      <c r="T60" s="36">
        <f t="shared" si="14"/>
        <v>0.5966702888235742</v>
      </c>
      <c r="U60" s="36">
        <f t="shared" si="15"/>
        <v>-0.5282775620580602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12085739</v>
      </c>
      <c r="E61" s="31">
        <v>12085739</v>
      </c>
      <c r="F61" s="31">
        <v>1093790</v>
      </c>
      <c r="G61" s="36">
        <f t="shared" si="8"/>
        <v>9.0502533605930094E-2</v>
      </c>
      <c r="H61" s="31">
        <v>285693890</v>
      </c>
      <c r="I61" s="36">
        <f t="shared" si="9"/>
        <v>23.638926010234044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286787680</v>
      </c>
      <c r="O61" s="36">
        <f t="shared" si="13"/>
        <v>23.729428543839976</v>
      </c>
      <c r="P61" s="31">
        <v>3460107</v>
      </c>
      <c r="Q61" s="31">
        <v>13843447</v>
      </c>
      <c r="R61" s="31">
        <v>14833911</v>
      </c>
      <c r="S61" s="31">
        <v>7226604</v>
      </c>
      <c r="T61" s="36">
        <f t="shared" si="14"/>
        <v>0.5220234526848696</v>
      </c>
      <c r="U61" s="36">
        <f t="shared" si="15"/>
        <v>81.567935037847093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13378170</v>
      </c>
      <c r="E62" s="31">
        <v>13378170</v>
      </c>
      <c r="F62" s="31">
        <v>3093777</v>
      </c>
      <c r="G62" s="36">
        <f t="shared" si="8"/>
        <v>0.23125562016329587</v>
      </c>
      <c r="H62" s="31">
        <v>5773414</v>
      </c>
      <c r="I62" s="36">
        <f t="shared" si="9"/>
        <v>0.43155483896526953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8867191</v>
      </c>
      <c r="O62" s="36">
        <f t="shared" si="13"/>
        <v>0.6628104591285654</v>
      </c>
      <c r="P62" s="31">
        <v>5772171</v>
      </c>
      <c r="Q62" s="31">
        <v>12817246</v>
      </c>
      <c r="R62" s="31">
        <v>13241279</v>
      </c>
      <c r="S62" s="31">
        <v>10435792</v>
      </c>
      <c r="T62" s="36">
        <f t="shared" si="14"/>
        <v>0.81419924373769526</v>
      </c>
      <c r="U62" s="36">
        <f t="shared" si="15"/>
        <v>2.1534358562824707E-4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89814130</v>
      </c>
      <c r="E63" s="32">
        <f>SUM(E59:E62)</f>
        <v>89814130</v>
      </c>
      <c r="F63" s="32">
        <f>SUM(F59:F62)</f>
        <v>7415464</v>
      </c>
      <c r="G63" s="37">
        <f t="shared" si="8"/>
        <v>8.2564558605644794E-2</v>
      </c>
      <c r="H63" s="32">
        <f>SUM(H59:H62)</f>
        <v>295120790</v>
      </c>
      <c r="I63" s="37">
        <f t="shared" si="9"/>
        <v>3.2859060150112236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302536254</v>
      </c>
      <c r="O63" s="37">
        <f t="shared" si="13"/>
        <v>3.3684705736168685</v>
      </c>
      <c r="P63" s="32">
        <f>SUM(P59:P62)</f>
        <v>18268849</v>
      </c>
      <c r="Q63" s="32">
        <f>SUM(Q59:Q62)</f>
        <v>70052606</v>
      </c>
      <c r="R63" s="32">
        <f>SUM(R59:R62)</f>
        <v>63470492</v>
      </c>
      <c r="S63" s="32">
        <f>SUM(S59:S62)</f>
        <v>38185149</v>
      </c>
      <c r="T63" s="37">
        <f t="shared" si="14"/>
        <v>0.54509248378283026</v>
      </c>
      <c r="U63" s="37">
        <f t="shared" si="15"/>
        <v>15.154317658435954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16984321</v>
      </c>
      <c r="E64" s="31">
        <v>16984321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44000</v>
      </c>
      <c r="Q64" s="31">
        <v>24599373</v>
      </c>
      <c r="R64" s="31">
        <v>24599373</v>
      </c>
      <c r="S64" s="31">
        <v>44000</v>
      </c>
      <c r="T64" s="36">
        <f t="shared" si="14"/>
        <v>1.7886634752845123E-3</v>
      </c>
      <c r="U64" s="36">
        <f t="shared" si="15"/>
        <v>-1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16327028</v>
      </c>
      <c r="E65" s="31">
        <v>16327028</v>
      </c>
      <c r="F65" s="31">
        <v>7047017</v>
      </c>
      <c r="G65" s="36">
        <f t="shared" si="8"/>
        <v>0.43161664204899997</v>
      </c>
      <c r="H65" s="31">
        <v>4825813</v>
      </c>
      <c r="I65" s="36">
        <f t="shared" si="9"/>
        <v>0.29557204164775119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11872830</v>
      </c>
      <c r="O65" s="36">
        <f t="shared" si="13"/>
        <v>0.72718868369675116</v>
      </c>
      <c r="P65" s="31">
        <v>8031152</v>
      </c>
      <c r="Q65" s="31">
        <v>19733275</v>
      </c>
      <c r="R65" s="31">
        <v>32078552</v>
      </c>
      <c r="S65" s="31">
        <v>12460034</v>
      </c>
      <c r="T65" s="36">
        <f t="shared" si="14"/>
        <v>0.63142250842802328</v>
      </c>
      <c r="U65" s="36">
        <f t="shared" si="15"/>
        <v>-0.39911322808981819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41784596</v>
      </c>
      <c r="E66" s="31">
        <v>41784596</v>
      </c>
      <c r="F66" s="31">
        <v>3650360</v>
      </c>
      <c r="G66" s="36">
        <f t="shared" si="8"/>
        <v>8.7361380734661168E-2</v>
      </c>
      <c r="H66" s="31">
        <v>2114903</v>
      </c>
      <c r="I66" s="36">
        <f t="shared" si="9"/>
        <v>5.0614417810812384E-2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5765263</v>
      </c>
      <c r="O66" s="36">
        <f t="shared" si="13"/>
        <v>0.13797579854547357</v>
      </c>
      <c r="P66" s="31">
        <v>2499192</v>
      </c>
      <c r="Q66" s="31">
        <v>38094866</v>
      </c>
      <c r="R66" s="31">
        <v>42600114</v>
      </c>
      <c r="S66" s="31">
        <v>3971353</v>
      </c>
      <c r="T66" s="36">
        <f t="shared" si="14"/>
        <v>0.10424903450244451</v>
      </c>
      <c r="U66" s="36">
        <f t="shared" si="15"/>
        <v>-0.15376529694397234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224060265</v>
      </c>
      <c r="E67" s="31">
        <v>224060265</v>
      </c>
      <c r="F67" s="31">
        <v>45581365</v>
      </c>
      <c r="G67" s="36">
        <f t="shared" si="8"/>
        <v>0.20343350482067848</v>
      </c>
      <c r="H67" s="31">
        <v>41145808</v>
      </c>
      <c r="I67" s="36">
        <f t="shared" si="9"/>
        <v>0.18363723706209131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86727173</v>
      </c>
      <c r="O67" s="36">
        <f t="shared" si="13"/>
        <v>0.3870707418827698</v>
      </c>
      <c r="P67" s="31">
        <v>57342532</v>
      </c>
      <c r="Q67" s="31">
        <v>196569174</v>
      </c>
      <c r="R67" s="31">
        <v>202081837</v>
      </c>
      <c r="S67" s="31">
        <v>110912130</v>
      </c>
      <c r="T67" s="36">
        <f t="shared" si="14"/>
        <v>0.56423969101075833</v>
      </c>
      <c r="U67" s="36">
        <f t="shared" si="15"/>
        <v>-0.28245568228483531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32402086</v>
      </c>
      <c r="E68" s="31">
        <v>32402086</v>
      </c>
      <c r="F68" s="31">
        <v>5256682</v>
      </c>
      <c r="G68" s="36">
        <f t="shared" si="8"/>
        <v>0.16223282661492844</v>
      </c>
      <c r="H68" s="31">
        <v>5166762</v>
      </c>
      <c r="I68" s="36">
        <f t="shared" si="9"/>
        <v>0.1594576966433581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10423444</v>
      </c>
      <c r="O68" s="36">
        <f t="shared" si="13"/>
        <v>0.32169052325828651</v>
      </c>
      <c r="P68" s="31">
        <v>6766359</v>
      </c>
      <c r="Q68" s="31">
        <v>30813042</v>
      </c>
      <c r="R68" s="31">
        <v>30813042</v>
      </c>
      <c r="S68" s="31">
        <v>8992194</v>
      </c>
      <c r="T68" s="36">
        <f t="shared" si="14"/>
        <v>0.29183077737017982</v>
      </c>
      <c r="U68" s="36">
        <f t="shared" si="15"/>
        <v>-0.23640439415053205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91053756</v>
      </c>
      <c r="E69" s="31">
        <v>91053756</v>
      </c>
      <c r="F69" s="31">
        <v>24894905</v>
      </c>
      <c r="G69" s="36">
        <f t="shared" si="8"/>
        <v>0.27340887508253914</v>
      </c>
      <c r="H69" s="31">
        <v>21397170</v>
      </c>
      <c r="I69" s="36">
        <f t="shared" si="9"/>
        <v>0.23499491882575388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46292075</v>
      </c>
      <c r="O69" s="36">
        <f t="shared" si="13"/>
        <v>0.50840379390829304</v>
      </c>
      <c r="P69" s="31">
        <v>12060387</v>
      </c>
      <c r="Q69" s="31">
        <v>81362402</v>
      </c>
      <c r="R69" s="31">
        <v>82028969</v>
      </c>
      <c r="S69" s="31">
        <v>25087479</v>
      </c>
      <c r="T69" s="36">
        <f t="shared" si="14"/>
        <v>0.3083424085734342</v>
      </c>
      <c r="U69" s="36">
        <f t="shared" si="15"/>
        <v>0.77416943585641151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422612052</v>
      </c>
      <c r="E70" s="32">
        <f>SUM(E64:E69)</f>
        <v>422612052</v>
      </c>
      <c r="F70" s="32">
        <f>SUM(F64:F69)</f>
        <v>86430329</v>
      </c>
      <c r="G70" s="37">
        <f t="shared" si="8"/>
        <v>0.2045145863469128</v>
      </c>
      <c r="H70" s="32">
        <f>SUM(H64:H69)</f>
        <v>74650456</v>
      </c>
      <c r="I70" s="37">
        <f t="shared" si="9"/>
        <v>0.17664062263893979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161080785</v>
      </c>
      <c r="O70" s="37">
        <f t="shared" si="13"/>
        <v>0.38115520898585259</v>
      </c>
      <c r="P70" s="32">
        <f>SUM(P64:P69)</f>
        <v>86743622</v>
      </c>
      <c r="Q70" s="32">
        <f>SUM(Q64:Q69)</f>
        <v>391172132</v>
      </c>
      <c r="R70" s="32">
        <f>SUM(R64:R69)</f>
        <v>414201887</v>
      </c>
      <c r="S70" s="32">
        <f>SUM(S64:S69)</f>
        <v>161467190</v>
      </c>
      <c r="T70" s="37">
        <f t="shared" si="14"/>
        <v>0.41277784584102223</v>
      </c>
      <c r="U70" s="37">
        <f t="shared" si="15"/>
        <v>-0.13941273976316093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62168256</v>
      </c>
      <c r="E71" s="31">
        <v>62168256</v>
      </c>
      <c r="F71" s="31">
        <v>13346905</v>
      </c>
      <c r="G71" s="36">
        <f t="shared" si="8"/>
        <v>0.21469003409071022</v>
      </c>
      <c r="H71" s="31">
        <v>19046512</v>
      </c>
      <c r="I71" s="36">
        <f t="shared" si="9"/>
        <v>0.30637037654715615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32393417</v>
      </c>
      <c r="O71" s="36">
        <f t="shared" si="13"/>
        <v>0.52106041063786634</v>
      </c>
      <c r="P71" s="31">
        <v>18651774</v>
      </c>
      <c r="Q71" s="31">
        <v>42437892</v>
      </c>
      <c r="R71" s="31">
        <v>60223816</v>
      </c>
      <c r="S71" s="31">
        <v>34591031</v>
      </c>
      <c r="T71" s="36">
        <f t="shared" si="14"/>
        <v>0.81509776687305768</v>
      </c>
      <c r="U71" s="36">
        <f t="shared" si="15"/>
        <v>2.1163563315746758E-2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55977451</v>
      </c>
      <c r="E72" s="31">
        <v>55977451</v>
      </c>
      <c r="F72" s="31">
        <v>11338030</v>
      </c>
      <c r="G72" s="36">
        <f t="shared" si="8"/>
        <v>0.20254637889817456</v>
      </c>
      <c r="H72" s="31">
        <v>9037951</v>
      </c>
      <c r="I72" s="36">
        <f t="shared" si="9"/>
        <v>0.16145699453160167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20375981</v>
      </c>
      <c r="O72" s="36">
        <f t="shared" si="13"/>
        <v>0.36400337342977623</v>
      </c>
      <c r="P72" s="31">
        <v>11610956</v>
      </c>
      <c r="Q72" s="31">
        <v>46202651</v>
      </c>
      <c r="R72" s="31">
        <v>48166701</v>
      </c>
      <c r="S72" s="31">
        <v>23345581</v>
      </c>
      <c r="T72" s="36">
        <f t="shared" si="14"/>
        <v>0.50528661223357074</v>
      </c>
      <c r="U72" s="36">
        <f t="shared" si="15"/>
        <v>-0.22160147708767475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43572771</v>
      </c>
      <c r="E73" s="31">
        <v>43572771</v>
      </c>
      <c r="F73" s="31">
        <v>6051109</v>
      </c>
      <c r="G73" s="36">
        <f t="shared" si="8"/>
        <v>0.13887363280154938</v>
      </c>
      <c r="H73" s="31">
        <v>36830</v>
      </c>
      <c r="I73" s="36">
        <f t="shared" si="9"/>
        <v>8.4525264642911966E-4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6087939</v>
      </c>
      <c r="O73" s="36">
        <f t="shared" si="13"/>
        <v>0.1397188854479785</v>
      </c>
      <c r="P73" s="31">
        <v>11492863</v>
      </c>
      <c r="Q73" s="31">
        <v>38528692</v>
      </c>
      <c r="R73" s="31">
        <v>39417935</v>
      </c>
      <c r="S73" s="31">
        <v>14580158</v>
      </c>
      <c r="T73" s="36">
        <f t="shared" si="14"/>
        <v>0.37842338379927354</v>
      </c>
      <c r="U73" s="36">
        <f t="shared" si="15"/>
        <v>-0.99679540250327525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153117219</v>
      </c>
      <c r="E74" s="31">
        <v>153117219</v>
      </c>
      <c r="F74" s="31">
        <v>18711935</v>
      </c>
      <c r="G74" s="36">
        <f t="shared" si="8"/>
        <v>0.12220660172779131</v>
      </c>
      <c r="H74" s="31">
        <v>14739155</v>
      </c>
      <c r="I74" s="36">
        <f t="shared" si="9"/>
        <v>9.6260597575247242E-2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33451090</v>
      </c>
      <c r="O74" s="36">
        <f t="shared" si="13"/>
        <v>0.21846719930303854</v>
      </c>
      <c r="P74" s="31">
        <v>18558212</v>
      </c>
      <c r="Q74" s="31">
        <v>128916452</v>
      </c>
      <c r="R74" s="31">
        <v>134814312</v>
      </c>
      <c r="S74" s="31">
        <v>42356969</v>
      </c>
      <c r="T74" s="36">
        <f t="shared" si="14"/>
        <v>0.32856139261418704</v>
      </c>
      <c r="U74" s="36">
        <f t="shared" si="15"/>
        <v>-0.20578798216121252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39228724</v>
      </c>
      <c r="E75" s="31">
        <v>39228724</v>
      </c>
      <c r="F75" s="31">
        <v>4963719</v>
      </c>
      <c r="G75" s="36">
        <f t="shared" si="8"/>
        <v>0.12653276716316339</v>
      </c>
      <c r="H75" s="31">
        <v>4273122</v>
      </c>
      <c r="I75" s="36">
        <f t="shared" si="9"/>
        <v>0.10892839644746029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9236841</v>
      </c>
      <c r="O75" s="36">
        <f t="shared" si="13"/>
        <v>0.23546116361062369</v>
      </c>
      <c r="P75" s="31">
        <v>7182607</v>
      </c>
      <c r="Q75" s="31">
        <v>25395180</v>
      </c>
      <c r="R75" s="31">
        <v>26715278</v>
      </c>
      <c r="S75" s="31">
        <v>12284924</v>
      </c>
      <c r="T75" s="36">
        <f t="shared" si="14"/>
        <v>0.48375022346760288</v>
      </c>
      <c r="U75" s="36">
        <f t="shared" si="15"/>
        <v>-0.40507367311061293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28107475</v>
      </c>
      <c r="E76" s="31">
        <v>28107475</v>
      </c>
      <c r="F76" s="31">
        <v>1119045</v>
      </c>
      <c r="G76" s="36">
        <f t="shared" si="8"/>
        <v>3.9813074635839753E-2</v>
      </c>
      <c r="H76" s="31">
        <v>4894053</v>
      </c>
      <c r="I76" s="36">
        <f t="shared" si="9"/>
        <v>0.17411926898449612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6013098</v>
      </c>
      <c r="O76" s="36">
        <f t="shared" si="13"/>
        <v>0.21393234362033586</v>
      </c>
      <c r="P76" s="31">
        <v>3332537</v>
      </c>
      <c r="Q76" s="31">
        <v>17300651</v>
      </c>
      <c r="R76" s="31">
        <v>18514611</v>
      </c>
      <c r="S76" s="31">
        <v>4528230</v>
      </c>
      <c r="T76" s="36">
        <f t="shared" si="14"/>
        <v>0.26173754964480817</v>
      </c>
      <c r="U76" s="36">
        <f t="shared" si="15"/>
        <v>0.4685667405943279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54032736</v>
      </c>
      <c r="E77" s="31">
        <v>54032736</v>
      </c>
      <c r="F77" s="31">
        <v>10796694</v>
      </c>
      <c r="G77" s="36">
        <f t="shared" si="8"/>
        <v>0.19981764388166462</v>
      </c>
      <c r="H77" s="31">
        <v>12696300</v>
      </c>
      <c r="I77" s="36">
        <f t="shared" si="9"/>
        <v>0.23497422007280919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23492994</v>
      </c>
      <c r="O77" s="36">
        <f t="shared" si="13"/>
        <v>0.43479186395447383</v>
      </c>
      <c r="P77" s="31">
        <v>10867247</v>
      </c>
      <c r="Q77" s="31">
        <v>56491773</v>
      </c>
      <c r="R77" s="31">
        <v>55014057</v>
      </c>
      <c r="S77" s="31">
        <v>24248052</v>
      </c>
      <c r="T77" s="36">
        <f t="shared" si="14"/>
        <v>0.4292315626206315</v>
      </c>
      <c r="U77" s="36">
        <f t="shared" si="15"/>
        <v>0.16830877222170426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436204632</v>
      </c>
      <c r="E78" s="32">
        <f>SUM(E71:E77)</f>
        <v>436204632</v>
      </c>
      <c r="F78" s="32">
        <f>SUM(F71:F77)</f>
        <v>66327437</v>
      </c>
      <c r="G78" s="37">
        <f t="shared" si="8"/>
        <v>0.15205578330493291</v>
      </c>
      <c r="H78" s="32">
        <f>SUM(H71:H77)</f>
        <v>64723923</v>
      </c>
      <c r="I78" s="37">
        <f t="shared" si="9"/>
        <v>0.14837972422081019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131051360</v>
      </c>
      <c r="O78" s="37">
        <f t="shared" si="13"/>
        <v>0.30043550752574311</v>
      </c>
      <c r="P78" s="32">
        <f>SUM(P71:P77)</f>
        <v>81696196</v>
      </c>
      <c r="Q78" s="32">
        <f>SUM(Q71:Q77)</f>
        <v>355273291</v>
      </c>
      <c r="R78" s="32">
        <f>SUM(R71:R77)</f>
        <v>382866710</v>
      </c>
      <c r="S78" s="32">
        <f>SUM(S71:S77)</f>
        <v>155934945</v>
      </c>
      <c r="T78" s="37">
        <f t="shared" si="14"/>
        <v>0.43891547422854255</v>
      </c>
      <c r="U78" s="37">
        <f t="shared" si="15"/>
        <v>-0.20774863250670816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106801534</v>
      </c>
      <c r="E79" s="31">
        <v>106801534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26584037</v>
      </c>
      <c r="Q79" s="31">
        <v>87898086</v>
      </c>
      <c r="R79" s="31">
        <v>92647104</v>
      </c>
      <c r="S79" s="31">
        <v>44676951</v>
      </c>
      <c r="T79" s="36">
        <f t="shared" si="14"/>
        <v>0.508281272472759</v>
      </c>
      <c r="U79" s="36">
        <f t="shared" si="15"/>
        <v>-1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57464654</v>
      </c>
      <c r="E80" s="31">
        <v>57464654</v>
      </c>
      <c r="F80" s="31">
        <v>16334503</v>
      </c>
      <c r="G80" s="36">
        <f t="shared" si="8"/>
        <v>0.28425304709917859</v>
      </c>
      <c r="H80" s="31">
        <v>18375705</v>
      </c>
      <c r="I80" s="36">
        <f t="shared" si="9"/>
        <v>0.31977404753885752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34710208</v>
      </c>
      <c r="O80" s="36">
        <f t="shared" si="13"/>
        <v>0.60402709463803606</v>
      </c>
      <c r="P80" s="31">
        <v>19309792</v>
      </c>
      <c r="Q80" s="31">
        <v>54928597</v>
      </c>
      <c r="R80" s="31">
        <v>54944597</v>
      </c>
      <c r="S80" s="31">
        <v>36090772</v>
      </c>
      <c r="T80" s="36">
        <f t="shared" si="14"/>
        <v>0.6570488592672411</v>
      </c>
      <c r="U80" s="36">
        <f t="shared" si="15"/>
        <v>-4.8373747371281861E-2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64371220</v>
      </c>
      <c r="E81" s="31">
        <v>64371220</v>
      </c>
      <c r="F81" s="31">
        <v>16071071</v>
      </c>
      <c r="G81" s="36">
        <f t="shared" si="8"/>
        <v>0.2496623646405956</v>
      </c>
      <c r="H81" s="31">
        <v>19924974</v>
      </c>
      <c r="I81" s="36">
        <f t="shared" si="9"/>
        <v>0.3095323344811548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35996045</v>
      </c>
      <c r="O81" s="36">
        <f t="shared" si="13"/>
        <v>0.55919469912175035</v>
      </c>
      <c r="P81" s="31">
        <v>13008379</v>
      </c>
      <c r="Q81" s="31">
        <v>62613240</v>
      </c>
      <c r="R81" s="31">
        <v>58816080</v>
      </c>
      <c r="S81" s="31">
        <v>25677904</v>
      </c>
      <c r="T81" s="36">
        <f t="shared" si="14"/>
        <v>0.41010342221549306</v>
      </c>
      <c r="U81" s="36">
        <f t="shared" si="15"/>
        <v>0.53170306615451479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17094926</v>
      </c>
      <c r="E82" s="31">
        <v>17094926</v>
      </c>
      <c r="F82" s="31">
        <v>3492048</v>
      </c>
      <c r="G82" s="36">
        <f t="shared" si="8"/>
        <v>0.20427394654998798</v>
      </c>
      <c r="H82" s="31">
        <v>4188021</v>
      </c>
      <c r="I82" s="36">
        <f t="shared" si="9"/>
        <v>0.24498620233863544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7680069</v>
      </c>
      <c r="O82" s="36">
        <f t="shared" si="13"/>
        <v>0.44926014888862342</v>
      </c>
      <c r="P82" s="31">
        <v>3295751</v>
      </c>
      <c r="Q82" s="31">
        <v>30705478</v>
      </c>
      <c r="R82" s="31">
        <v>17046490</v>
      </c>
      <c r="S82" s="31">
        <v>6759624</v>
      </c>
      <c r="T82" s="36">
        <f t="shared" si="14"/>
        <v>0.22014391047747245</v>
      </c>
      <c r="U82" s="36">
        <f t="shared" si="15"/>
        <v>0.27073343829676455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34078000</v>
      </c>
      <c r="E83" s="31">
        <v>34078000</v>
      </c>
      <c r="F83" s="31">
        <v>7460712</v>
      </c>
      <c r="G83" s="36">
        <f t="shared" si="8"/>
        <v>0.21893045366512121</v>
      </c>
      <c r="H83" s="31">
        <v>10450921</v>
      </c>
      <c r="I83" s="36">
        <f t="shared" si="9"/>
        <v>0.30667647749281063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17911633</v>
      </c>
      <c r="O83" s="36">
        <f t="shared" si="13"/>
        <v>0.52560693115793178</v>
      </c>
      <c r="P83" s="31">
        <v>9801606</v>
      </c>
      <c r="Q83" s="31">
        <v>35195030</v>
      </c>
      <c r="R83" s="31">
        <v>35307250</v>
      </c>
      <c r="S83" s="31">
        <v>16944295</v>
      </c>
      <c r="T83" s="36">
        <f t="shared" si="14"/>
        <v>0.48143999308993346</v>
      </c>
      <c r="U83" s="36">
        <f t="shared" si="15"/>
        <v>6.6245776457450001E-2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279810334</v>
      </c>
      <c r="E84" s="32">
        <f>SUM(E79:E83)</f>
        <v>279810334</v>
      </c>
      <c r="F84" s="32">
        <f>SUM(F79:F83)</f>
        <v>43358334</v>
      </c>
      <c r="G84" s="37">
        <f t="shared" si="8"/>
        <v>0.15495615683729536</v>
      </c>
      <c r="H84" s="32">
        <f>SUM(H79:H83)</f>
        <v>52939621</v>
      </c>
      <c r="I84" s="37">
        <f t="shared" si="9"/>
        <v>0.18919823382934814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96297955</v>
      </c>
      <c r="O84" s="37">
        <f t="shared" si="13"/>
        <v>0.34415439066664349</v>
      </c>
      <c r="P84" s="32">
        <f>SUM(P79:P83)</f>
        <v>71999565</v>
      </c>
      <c r="Q84" s="32">
        <f>SUM(Q79:Q83)</f>
        <v>271340431</v>
      </c>
      <c r="R84" s="32">
        <f>SUM(R79:R83)</f>
        <v>258761521</v>
      </c>
      <c r="S84" s="32">
        <f>SUM(S79:S83)</f>
        <v>130149546</v>
      </c>
      <c r="T84" s="37">
        <f t="shared" si="14"/>
        <v>0.47965408442945978</v>
      </c>
      <c r="U84" s="37">
        <f t="shared" si="15"/>
        <v>-0.26472304381283418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1383076911</v>
      </c>
      <c r="E85" s="32">
        <f>SUM(E57,E59:E62,E64:E69,E71:E77,E79:E83)</f>
        <v>1383076911</v>
      </c>
      <c r="F85" s="32">
        <f>SUM(F57,F59:F62,F64:F69,F71:F77,F79:F83)</f>
        <v>230045294</v>
      </c>
      <c r="G85" s="37">
        <f t="shared" si="8"/>
        <v>0.1663286344890765</v>
      </c>
      <c r="H85" s="32">
        <f>SUM(H57,H59:H62,H64:H69,H71:H77,H79:H83)</f>
        <v>519299091</v>
      </c>
      <c r="I85" s="37">
        <f t="shared" si="9"/>
        <v>0.37546653181024725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749344385</v>
      </c>
      <c r="O85" s="37">
        <f t="shared" si="13"/>
        <v>0.54179516629932378</v>
      </c>
      <c r="P85" s="32">
        <f>SUM(P57,P59:P62,P64:P69,P71:P77,P79:P83)</f>
        <v>289584386</v>
      </c>
      <c r="Q85" s="32">
        <f>SUM(Q57,Q59:Q62,Q64:Q69,Q71:Q77,Q79:Q83)</f>
        <v>1239111364</v>
      </c>
      <c r="R85" s="32">
        <f>SUM(R57,R59:R62,R64:R69,R71:R77,R79:R83)</f>
        <v>1266544250</v>
      </c>
      <c r="S85" s="32">
        <f>SUM(S57,S59:S62,S64:S69,S71:S77,S79:S83)</f>
        <v>549089845</v>
      </c>
      <c r="T85" s="37">
        <f t="shared" si="14"/>
        <v>0.44313195807314054</v>
      </c>
      <c r="U85" s="37">
        <f t="shared" si="15"/>
        <v>0.79325652937655278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453329996</v>
      </c>
      <c r="E88" s="31">
        <v>453329996</v>
      </c>
      <c r="F88" s="31">
        <v>97601212</v>
      </c>
      <c r="G88" s="36">
        <f t="shared" ref="G88:G99" si="16">IF(($D88      =0),0,($F88      /$D88      ))</f>
        <v>0.21529837615245739</v>
      </c>
      <c r="H88" s="31">
        <v>101870750</v>
      </c>
      <c r="I88" s="36">
        <f t="shared" ref="I88:I99" si="17">IF(($D88      =0),0,($H88      /$D88      ))</f>
        <v>0.22471654401620492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199471962</v>
      </c>
      <c r="O88" s="36">
        <f t="shared" ref="O88:O99" si="21">IF(($D88      =0),0,($N88      /$D88      ))</f>
        <v>0.44001492016866228</v>
      </c>
      <c r="P88" s="31">
        <v>95358113</v>
      </c>
      <c r="Q88" s="31">
        <v>422195277</v>
      </c>
      <c r="R88" s="31">
        <v>427074836</v>
      </c>
      <c r="S88" s="31">
        <v>189919634</v>
      </c>
      <c r="T88" s="36">
        <f t="shared" ref="T88:T99" si="22">IF(($Q88      =0),0,($S88      /$Q88      ))</f>
        <v>0.4498383670928654</v>
      </c>
      <c r="U88" s="36">
        <f t="shared" ref="U88:U99" si="23">IF(($P88      =0),0,(($H88      /$P88      )-1))</f>
        <v>6.8296622018936048E-2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3068397392</v>
      </c>
      <c r="E89" s="31">
        <v>3068397392</v>
      </c>
      <c r="F89" s="31">
        <v>745043570</v>
      </c>
      <c r="G89" s="36">
        <f t="shared" si="16"/>
        <v>0.24281195517324308</v>
      </c>
      <c r="H89" s="31">
        <v>821199995</v>
      </c>
      <c r="I89" s="36">
        <f t="shared" si="17"/>
        <v>0.26763156465360466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1566243565</v>
      </c>
      <c r="O89" s="36">
        <f t="shared" si="21"/>
        <v>0.51044351982684777</v>
      </c>
      <c r="P89" s="31">
        <v>704766427</v>
      </c>
      <c r="Q89" s="31">
        <v>3085217339</v>
      </c>
      <c r="R89" s="31">
        <v>2891283202</v>
      </c>
      <c r="S89" s="31">
        <v>1241474621</v>
      </c>
      <c r="T89" s="36">
        <f t="shared" si="22"/>
        <v>0.40239454294082067</v>
      </c>
      <c r="U89" s="36">
        <f t="shared" si="23"/>
        <v>0.16520873233934563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1094729079</v>
      </c>
      <c r="E90" s="31">
        <v>1094729079</v>
      </c>
      <c r="F90" s="31">
        <v>184177153</v>
      </c>
      <c r="G90" s="36">
        <f t="shared" si="16"/>
        <v>0.16823993856839897</v>
      </c>
      <c r="H90" s="31">
        <v>255108408</v>
      </c>
      <c r="I90" s="36">
        <f t="shared" si="17"/>
        <v>0.23303337135525198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439285561</v>
      </c>
      <c r="O90" s="36">
        <f t="shared" si="21"/>
        <v>0.40127330992365096</v>
      </c>
      <c r="P90" s="31">
        <v>93012559</v>
      </c>
      <c r="Q90" s="31">
        <v>163862990</v>
      </c>
      <c r="R90" s="31">
        <v>1235492289</v>
      </c>
      <c r="S90" s="31">
        <v>137866616</v>
      </c>
      <c r="T90" s="36">
        <f t="shared" si="22"/>
        <v>0.84135298641871481</v>
      </c>
      <c r="U90" s="36">
        <f t="shared" si="23"/>
        <v>1.7427307746688272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4616456467</v>
      </c>
      <c r="E91" s="32">
        <f>SUM(E88:E90)</f>
        <v>4616456467</v>
      </c>
      <c r="F91" s="32">
        <f>SUM(F88:F90)</f>
        <v>1026821935</v>
      </c>
      <c r="G91" s="37">
        <f t="shared" si="16"/>
        <v>0.22242643082201083</v>
      </c>
      <c r="H91" s="32">
        <f>SUM(H88:H90)</f>
        <v>1178179153</v>
      </c>
      <c r="I91" s="37">
        <f t="shared" si="17"/>
        <v>0.25521288057669883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2205001088</v>
      </c>
      <c r="O91" s="37">
        <f t="shared" si="21"/>
        <v>0.47763931139870963</v>
      </c>
      <c r="P91" s="32">
        <f>SUM(P88:P90)</f>
        <v>893137099</v>
      </c>
      <c r="Q91" s="32">
        <f>SUM(Q88:Q90)</f>
        <v>3671275606</v>
      </c>
      <c r="R91" s="32">
        <f>SUM(R88:R90)</f>
        <v>4553850327</v>
      </c>
      <c r="S91" s="32">
        <f>SUM(S88:S90)</f>
        <v>1569260871</v>
      </c>
      <c r="T91" s="37">
        <f t="shared" si="22"/>
        <v>0.42744294883101186</v>
      </c>
      <c r="U91" s="37">
        <f t="shared" si="23"/>
        <v>0.31914703164737768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184487568</v>
      </c>
      <c r="E92" s="31">
        <v>184487568</v>
      </c>
      <c r="F92" s="31">
        <v>35799297</v>
      </c>
      <c r="G92" s="36">
        <f t="shared" si="16"/>
        <v>0.19404720539218123</v>
      </c>
      <c r="H92" s="31">
        <v>41127498</v>
      </c>
      <c r="I92" s="36">
        <f t="shared" si="17"/>
        <v>0.22292828967207157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76926795</v>
      </c>
      <c r="O92" s="36">
        <f t="shared" si="21"/>
        <v>0.4169754950642528</v>
      </c>
      <c r="P92" s="31">
        <v>44423123</v>
      </c>
      <c r="Q92" s="31">
        <v>160099818</v>
      </c>
      <c r="R92" s="31">
        <v>180918695</v>
      </c>
      <c r="S92" s="31">
        <v>84574676</v>
      </c>
      <c r="T92" s="36">
        <f t="shared" si="22"/>
        <v>0.52826216204693</v>
      </c>
      <c r="U92" s="36">
        <f t="shared" si="23"/>
        <v>-7.4187152488131014E-2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49674223</v>
      </c>
      <c r="E93" s="31">
        <v>49674223</v>
      </c>
      <c r="F93" s="31">
        <v>7232256</v>
      </c>
      <c r="G93" s="36">
        <f t="shared" si="16"/>
        <v>0.14559374184876531</v>
      </c>
      <c r="H93" s="31">
        <v>13850222</v>
      </c>
      <c r="I93" s="36">
        <f t="shared" si="17"/>
        <v>0.27882111009567279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21082478</v>
      </c>
      <c r="O93" s="36">
        <f t="shared" si="21"/>
        <v>0.42441485194443807</v>
      </c>
      <c r="P93" s="31">
        <v>8676036</v>
      </c>
      <c r="Q93" s="31">
        <v>38662069</v>
      </c>
      <c r="R93" s="31">
        <v>43988367</v>
      </c>
      <c r="S93" s="31">
        <v>16070771</v>
      </c>
      <c r="T93" s="36">
        <f t="shared" si="22"/>
        <v>0.41567281357860075</v>
      </c>
      <c r="U93" s="36">
        <f t="shared" si="23"/>
        <v>0.59637673241558709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32904102</v>
      </c>
      <c r="E94" s="31">
        <v>32904102</v>
      </c>
      <c r="F94" s="31">
        <v>9005012</v>
      </c>
      <c r="G94" s="36">
        <f t="shared" si="16"/>
        <v>0.27367444946529768</v>
      </c>
      <c r="H94" s="31">
        <v>7789901</v>
      </c>
      <c r="I94" s="36">
        <f t="shared" si="17"/>
        <v>0.23674558874148882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16794913</v>
      </c>
      <c r="O94" s="36">
        <f t="shared" si="21"/>
        <v>0.5104200382067865</v>
      </c>
      <c r="P94" s="31">
        <v>6386686</v>
      </c>
      <c r="Q94" s="31">
        <v>36894108</v>
      </c>
      <c r="R94" s="31">
        <v>33049832</v>
      </c>
      <c r="S94" s="31">
        <v>15051936</v>
      </c>
      <c r="T94" s="36">
        <f t="shared" si="22"/>
        <v>0.40797668831023098</v>
      </c>
      <c r="U94" s="36">
        <f t="shared" si="23"/>
        <v>0.21970940797778371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55970995</v>
      </c>
      <c r="E95" s="31">
        <v>55970995</v>
      </c>
      <c r="F95" s="31">
        <v>13733768</v>
      </c>
      <c r="G95" s="36">
        <f t="shared" si="16"/>
        <v>0.24537294718451941</v>
      </c>
      <c r="H95" s="31">
        <v>13893565</v>
      </c>
      <c r="I95" s="36">
        <f t="shared" si="17"/>
        <v>0.2482279437769509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27627333</v>
      </c>
      <c r="O95" s="36">
        <f t="shared" si="21"/>
        <v>0.49360089096147031</v>
      </c>
      <c r="P95" s="31">
        <v>13287853</v>
      </c>
      <c r="Q95" s="31">
        <v>52709029</v>
      </c>
      <c r="R95" s="31">
        <v>55811793</v>
      </c>
      <c r="S95" s="31">
        <v>26638239</v>
      </c>
      <c r="T95" s="36">
        <f t="shared" si="22"/>
        <v>0.50538284436998449</v>
      </c>
      <c r="U95" s="36">
        <f t="shared" si="23"/>
        <v>4.5583887780817456E-2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323036888</v>
      </c>
      <c r="E96" s="32">
        <f>SUM(E92:E95)</f>
        <v>323036888</v>
      </c>
      <c r="F96" s="32">
        <f>SUM(F92:F95)</f>
        <v>65770333</v>
      </c>
      <c r="G96" s="37">
        <f t="shared" si="16"/>
        <v>0.20360006997095639</v>
      </c>
      <c r="H96" s="32">
        <f>SUM(H92:H95)</f>
        <v>76661186</v>
      </c>
      <c r="I96" s="37">
        <f t="shared" si="17"/>
        <v>0.2373140308360078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142431519</v>
      </c>
      <c r="O96" s="37">
        <f t="shared" si="21"/>
        <v>0.44091410080696419</v>
      </c>
      <c r="P96" s="32">
        <f>SUM(P92:P95)</f>
        <v>72773698</v>
      </c>
      <c r="Q96" s="32">
        <f>SUM(Q92:Q95)</f>
        <v>288365024</v>
      </c>
      <c r="R96" s="32">
        <f>SUM(R92:R95)</f>
        <v>313768687</v>
      </c>
      <c r="S96" s="32">
        <f>SUM(S92:S95)</f>
        <v>142335622</v>
      </c>
      <c r="T96" s="37">
        <f t="shared" si="22"/>
        <v>0.49359530509497573</v>
      </c>
      <c r="U96" s="37">
        <f t="shared" si="23"/>
        <v>5.3418860204135887E-2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135652156</v>
      </c>
      <c r="E97" s="31">
        <v>135652156</v>
      </c>
      <c r="F97" s="31">
        <v>30602711</v>
      </c>
      <c r="G97" s="36">
        <f t="shared" si="16"/>
        <v>0.22559693780318538</v>
      </c>
      <c r="H97" s="31">
        <v>31228762</v>
      </c>
      <c r="I97" s="36">
        <f t="shared" si="17"/>
        <v>0.23021205796389996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61831473</v>
      </c>
      <c r="O97" s="36">
        <f t="shared" si="21"/>
        <v>0.45580899576708533</v>
      </c>
      <c r="P97" s="31">
        <v>27458325</v>
      </c>
      <c r="Q97" s="31">
        <v>132807038</v>
      </c>
      <c r="R97" s="31">
        <v>121511292</v>
      </c>
      <c r="S97" s="31">
        <v>51677657</v>
      </c>
      <c r="T97" s="36">
        <f t="shared" si="22"/>
        <v>0.38911836133262756</v>
      </c>
      <c r="U97" s="36">
        <f t="shared" si="23"/>
        <v>0.13731489448099987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64853519</v>
      </c>
      <c r="E98" s="31">
        <v>64853519</v>
      </c>
      <c r="F98" s="31">
        <v>14098908</v>
      </c>
      <c r="G98" s="36">
        <f t="shared" si="16"/>
        <v>0.21739619094532095</v>
      </c>
      <c r="H98" s="31">
        <v>10258302</v>
      </c>
      <c r="I98" s="36">
        <f t="shared" si="17"/>
        <v>0.15817649000665637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24357210</v>
      </c>
      <c r="O98" s="36">
        <f t="shared" si="21"/>
        <v>0.37557268095197732</v>
      </c>
      <c r="P98" s="31">
        <v>13781106</v>
      </c>
      <c r="Q98" s="31">
        <v>58092321</v>
      </c>
      <c r="R98" s="31">
        <v>55654757</v>
      </c>
      <c r="S98" s="31">
        <v>24942709</v>
      </c>
      <c r="T98" s="36">
        <f t="shared" si="22"/>
        <v>0.42936327161037341</v>
      </c>
      <c r="U98" s="36">
        <f t="shared" si="23"/>
        <v>-0.25562563701345886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106036212</v>
      </c>
      <c r="E99" s="31">
        <v>106036212</v>
      </c>
      <c r="F99" s="31">
        <v>26916123</v>
      </c>
      <c r="G99" s="36">
        <f t="shared" si="16"/>
        <v>0.25383897153926999</v>
      </c>
      <c r="H99" s="31">
        <v>29747095</v>
      </c>
      <c r="I99" s="36">
        <f t="shared" si="17"/>
        <v>0.280537133861402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56663218</v>
      </c>
      <c r="O99" s="36">
        <f t="shared" si="21"/>
        <v>0.53437610540067204</v>
      </c>
      <c r="P99" s="31">
        <v>27472817</v>
      </c>
      <c r="Q99" s="31">
        <v>98429578</v>
      </c>
      <c r="R99" s="31">
        <v>99238211</v>
      </c>
      <c r="S99" s="31">
        <v>56668110</v>
      </c>
      <c r="T99" s="36">
        <f t="shared" si="22"/>
        <v>0.57572237076948563</v>
      </c>
      <c r="U99" s="36">
        <f t="shared" si="23"/>
        <v>8.278284676813441E-2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36646368</v>
      </c>
      <c r="E100" s="31">
        <v>36646368</v>
      </c>
      <c r="F100" s="31">
        <v>8178460</v>
      </c>
      <c r="G100" s="36">
        <f>IF(($D100     =0),0,($F100     /$D100     ))</f>
        <v>0.2231724573633054</v>
      </c>
      <c r="H100" s="31">
        <v>10601646</v>
      </c>
      <c r="I100" s="36">
        <f>IF(($D100     =0),0,($H100     /$D100     ))</f>
        <v>0.28929595424026744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18780106</v>
      </c>
      <c r="O100" s="36">
        <f>IF(($D100     =0),0,($N100     /$D100     ))</f>
        <v>0.51246841160357282</v>
      </c>
      <c r="P100" s="31">
        <v>9117988</v>
      </c>
      <c r="Q100" s="31">
        <v>29183805</v>
      </c>
      <c r="R100" s="31">
        <v>29291461</v>
      </c>
      <c r="S100" s="31">
        <v>15084218</v>
      </c>
      <c r="T100" s="36">
        <f>IF(($Q100     =0),0,($S100     /$Q100     ))</f>
        <v>0.51686947606729139</v>
      </c>
      <c r="U100" s="36">
        <f>IF(($P100     =0),0,(($H100     /$P100     )-1))</f>
        <v>0.16271769605312048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343188255</v>
      </c>
      <c r="E101" s="32">
        <f>SUM(E97:E100)</f>
        <v>343188255</v>
      </c>
      <c r="F101" s="32">
        <f>SUM(F97:F100)</f>
        <v>79796202</v>
      </c>
      <c r="G101" s="37">
        <f>IF(($D101     =0),0,($F101     /$D101     ))</f>
        <v>0.23251437319729953</v>
      </c>
      <c r="H101" s="32">
        <f>SUM(H97:H100)</f>
        <v>81835805</v>
      </c>
      <c r="I101" s="37">
        <f>IF(($D101     =0),0,($H101     /$D101     ))</f>
        <v>0.23845747576647108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161632007</v>
      </c>
      <c r="O101" s="37">
        <f>IF(($D101     =0),0,($N101     /$D101     ))</f>
        <v>0.47097184896377065</v>
      </c>
      <c r="P101" s="32">
        <f>SUM(P97:P100)</f>
        <v>77830236</v>
      </c>
      <c r="Q101" s="32">
        <f>SUM(Q97:Q100)</f>
        <v>318512742</v>
      </c>
      <c r="R101" s="32">
        <f>SUM(R97:R100)</f>
        <v>305695721</v>
      </c>
      <c r="S101" s="32">
        <f>SUM(S97:S100)</f>
        <v>148372694</v>
      </c>
      <c r="T101" s="37">
        <f>IF(($Q101     =0),0,($S101     /$Q101     ))</f>
        <v>0.465829696697032</v>
      </c>
      <c r="U101" s="37">
        <f>IF(($P101     =0),0,(($H101     /$P101     )-1))</f>
        <v>5.1465461315060024E-2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5282681610</v>
      </c>
      <c r="E102" s="32">
        <f>SUM(E88:E90,E92:E95,E97:E100)</f>
        <v>5282681610</v>
      </c>
      <c r="F102" s="32">
        <f>SUM(F88:F90,F92:F95,F97:F100)</f>
        <v>1172388470</v>
      </c>
      <c r="G102" s="37">
        <f>IF(($D102     =0),0,($F102     /$D102     ))</f>
        <v>0.22193055659093563</v>
      </c>
      <c r="H102" s="32">
        <f>SUM(H88:H90,H92:H95,H97:H100)</f>
        <v>1336676144</v>
      </c>
      <c r="I102" s="37">
        <f>IF(($D102     =0),0,($H102     /$D102     ))</f>
        <v>0.25302985163249314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2509064614</v>
      </c>
      <c r="O102" s="37">
        <f>IF(($D102     =0),0,($N102     /$D102     ))</f>
        <v>0.47496040822342878</v>
      </c>
      <c r="P102" s="32">
        <f>SUM(P88:P90,P92:P95,P97:P100)</f>
        <v>1043741033</v>
      </c>
      <c r="Q102" s="32">
        <f>SUM(Q88:Q90,Q92:Q95,Q97:Q100)</f>
        <v>4278153372</v>
      </c>
      <c r="R102" s="32">
        <f>SUM(R88:R90,R92:R95,R97:R100)</f>
        <v>5173314735</v>
      </c>
      <c r="S102" s="32">
        <f>SUM(S88:S90,S92:S95,S97:S100)</f>
        <v>1859969187</v>
      </c>
      <c r="T102" s="37">
        <f>IF(($Q102     =0),0,($S102     /$Q102     ))</f>
        <v>0.43475981931205993</v>
      </c>
      <c r="U102" s="37">
        <f>IF(($P102     =0),0,(($H102     /$P102     )-1))</f>
        <v>0.28065880495090201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966125550</v>
      </c>
      <c r="E105" s="31">
        <v>966125550</v>
      </c>
      <c r="F105" s="31">
        <v>232292067</v>
      </c>
      <c r="G105" s="36">
        <f t="shared" ref="G105:G136" si="24">IF(($D105     =0),0,($F105     /$D105     ))</f>
        <v>0.24043672895308482</v>
      </c>
      <c r="H105" s="31">
        <v>300350075</v>
      </c>
      <c r="I105" s="36">
        <f t="shared" ref="I105:I136" si="25">IF(($D105     =0),0,($H105     /$D105     ))</f>
        <v>0.31088099781648459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532642142</v>
      </c>
      <c r="O105" s="36">
        <f t="shared" ref="O105:O136" si="29">IF(($D105     =0),0,($N105     /$D105     ))</f>
        <v>0.55131772676956947</v>
      </c>
      <c r="P105" s="31">
        <v>245135353</v>
      </c>
      <c r="Q105" s="31">
        <v>802083520</v>
      </c>
      <c r="R105" s="31">
        <v>823351474</v>
      </c>
      <c r="S105" s="31">
        <v>476347893</v>
      </c>
      <c r="T105" s="36">
        <f t="shared" ref="T105:T136" si="30">IF(($Q105     =0),0,($S105     /$Q105     ))</f>
        <v>0.59388814396785017</v>
      </c>
      <c r="U105" s="36">
        <f t="shared" ref="U105:U136" si="31">IF(($P105     =0),0,(($H105     /$P105     )-1))</f>
        <v>0.22524177489813146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966125550</v>
      </c>
      <c r="E106" s="32">
        <f>E105</f>
        <v>966125550</v>
      </c>
      <c r="F106" s="32">
        <f>F105</f>
        <v>232292067</v>
      </c>
      <c r="G106" s="37">
        <f t="shared" si="24"/>
        <v>0.24043672895308482</v>
      </c>
      <c r="H106" s="32">
        <f>H105</f>
        <v>300350075</v>
      </c>
      <c r="I106" s="37">
        <f t="shared" si="25"/>
        <v>0.31088099781648459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532642142</v>
      </c>
      <c r="O106" s="37">
        <f t="shared" si="29"/>
        <v>0.55131772676956947</v>
      </c>
      <c r="P106" s="32">
        <f>P105</f>
        <v>245135353</v>
      </c>
      <c r="Q106" s="32">
        <f>Q105</f>
        <v>802083520</v>
      </c>
      <c r="R106" s="32">
        <f>R105</f>
        <v>823351474</v>
      </c>
      <c r="S106" s="32">
        <f>S105</f>
        <v>476347893</v>
      </c>
      <c r="T106" s="37">
        <f t="shared" si="30"/>
        <v>0.59388814396785017</v>
      </c>
      <c r="U106" s="37">
        <f t="shared" si="31"/>
        <v>0.22524177489813146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47668447</v>
      </c>
      <c r="E107" s="31">
        <v>47668447</v>
      </c>
      <c r="F107" s="31">
        <v>9541896</v>
      </c>
      <c r="G107" s="36">
        <f t="shared" si="24"/>
        <v>0.20017216000345051</v>
      </c>
      <c r="H107" s="31">
        <v>11088961</v>
      </c>
      <c r="I107" s="36">
        <f t="shared" si="25"/>
        <v>0.23262685692277746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20630857</v>
      </c>
      <c r="O107" s="36">
        <f t="shared" si="29"/>
        <v>0.43279901692622796</v>
      </c>
      <c r="P107" s="31">
        <v>11783891</v>
      </c>
      <c r="Q107" s="31">
        <v>43199682</v>
      </c>
      <c r="R107" s="31">
        <v>45099294</v>
      </c>
      <c r="S107" s="31">
        <v>19153633</v>
      </c>
      <c r="T107" s="36">
        <f t="shared" si="30"/>
        <v>0.44337439798746664</v>
      </c>
      <c r="U107" s="36">
        <f t="shared" si="31"/>
        <v>-5.8972880859132215E-2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49774736</v>
      </c>
      <c r="E108" s="31">
        <v>49774736</v>
      </c>
      <c r="F108" s="31">
        <v>10210754</v>
      </c>
      <c r="G108" s="36">
        <f t="shared" si="24"/>
        <v>0.20513928994018171</v>
      </c>
      <c r="H108" s="31">
        <v>13593803</v>
      </c>
      <c r="I108" s="36">
        <f t="shared" si="25"/>
        <v>0.27310648116747421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23804557</v>
      </c>
      <c r="O108" s="36">
        <f t="shared" si="29"/>
        <v>0.47824577110765593</v>
      </c>
      <c r="P108" s="31">
        <v>15303800</v>
      </c>
      <c r="Q108" s="31">
        <v>43649370</v>
      </c>
      <c r="R108" s="31">
        <v>44700408</v>
      </c>
      <c r="S108" s="31">
        <v>25600040</v>
      </c>
      <c r="T108" s="36">
        <f t="shared" si="30"/>
        <v>0.58649277183152926</v>
      </c>
      <c r="U108" s="36">
        <f t="shared" si="31"/>
        <v>-0.11173675819077611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38940012</v>
      </c>
      <c r="E109" s="31">
        <v>38940012</v>
      </c>
      <c r="F109" s="31">
        <v>7576521</v>
      </c>
      <c r="G109" s="36">
        <f t="shared" si="24"/>
        <v>0.19456904635776692</v>
      </c>
      <c r="H109" s="31">
        <v>10149340</v>
      </c>
      <c r="I109" s="36">
        <f t="shared" si="25"/>
        <v>0.26064039220121454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17725861</v>
      </c>
      <c r="O109" s="36">
        <f t="shared" si="29"/>
        <v>0.45520943855898144</v>
      </c>
      <c r="P109" s="31">
        <v>8121746</v>
      </c>
      <c r="Q109" s="31">
        <v>32504916</v>
      </c>
      <c r="R109" s="31">
        <v>36007137</v>
      </c>
      <c r="S109" s="31">
        <v>14567494</v>
      </c>
      <c r="T109" s="36">
        <f t="shared" si="30"/>
        <v>0.44816279482155869</v>
      </c>
      <c r="U109" s="36">
        <f t="shared" si="31"/>
        <v>0.24965001367932471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64816858</v>
      </c>
      <c r="E110" s="31">
        <v>64816858</v>
      </c>
      <c r="F110" s="31">
        <v>18783894</v>
      </c>
      <c r="G110" s="36">
        <f t="shared" si="24"/>
        <v>0.28979951481140909</v>
      </c>
      <c r="H110" s="31">
        <v>19949803</v>
      </c>
      <c r="I110" s="36">
        <f t="shared" si="25"/>
        <v>0.30778725806178386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38733697</v>
      </c>
      <c r="O110" s="36">
        <f t="shared" si="29"/>
        <v>0.59758677287319295</v>
      </c>
      <c r="P110" s="31">
        <v>10671241</v>
      </c>
      <c r="Q110" s="31">
        <v>44701207</v>
      </c>
      <c r="R110" s="31">
        <v>50859086</v>
      </c>
      <c r="S110" s="31">
        <v>26233977</v>
      </c>
      <c r="T110" s="36">
        <f t="shared" si="30"/>
        <v>0.58687401886038559</v>
      </c>
      <c r="U110" s="36">
        <f t="shared" si="31"/>
        <v>0.86949231115668746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42446974</v>
      </c>
      <c r="E111" s="31">
        <v>42446974</v>
      </c>
      <c r="F111" s="31">
        <v>24341597</v>
      </c>
      <c r="G111" s="36">
        <f t="shared" si="24"/>
        <v>0.57345894668486852</v>
      </c>
      <c r="H111" s="31">
        <v>22838851</v>
      </c>
      <c r="I111" s="36">
        <f t="shared" si="25"/>
        <v>0.53805604611532498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47180448</v>
      </c>
      <c r="O111" s="36">
        <f t="shared" si="29"/>
        <v>1.1115149928001935</v>
      </c>
      <c r="P111" s="31">
        <v>19202764</v>
      </c>
      <c r="Q111" s="31">
        <v>44737191</v>
      </c>
      <c r="R111" s="31">
        <v>44925481</v>
      </c>
      <c r="S111" s="31">
        <v>41366724</v>
      </c>
      <c r="T111" s="36">
        <f t="shared" si="30"/>
        <v>0.92466073696938189</v>
      </c>
      <c r="U111" s="36">
        <f t="shared" si="31"/>
        <v>0.18935227241245056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243647027</v>
      </c>
      <c r="E112" s="32">
        <f>SUM(E107:E111)</f>
        <v>243647027</v>
      </c>
      <c r="F112" s="32">
        <f>SUM(F107:F111)</f>
        <v>70454662</v>
      </c>
      <c r="G112" s="37">
        <f t="shared" si="24"/>
        <v>0.28916692671156624</v>
      </c>
      <c r="H112" s="32">
        <f>SUM(H107:H111)</f>
        <v>77620758</v>
      </c>
      <c r="I112" s="37">
        <f t="shared" si="25"/>
        <v>0.31857872002681981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148075420</v>
      </c>
      <c r="O112" s="37">
        <f t="shared" si="29"/>
        <v>0.60774564673838605</v>
      </c>
      <c r="P112" s="32">
        <f>SUM(P107:P111)</f>
        <v>65083442</v>
      </c>
      <c r="Q112" s="32">
        <f>SUM(Q107:Q111)</f>
        <v>208792366</v>
      </c>
      <c r="R112" s="32">
        <f>SUM(R107:R111)</f>
        <v>221591406</v>
      </c>
      <c r="S112" s="32">
        <f>SUM(S107:S111)</f>
        <v>126921868</v>
      </c>
      <c r="T112" s="37">
        <f t="shared" si="30"/>
        <v>0.60788557757901929</v>
      </c>
      <c r="U112" s="37">
        <f t="shared" si="31"/>
        <v>0.19263449526839715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37403441</v>
      </c>
      <c r="E113" s="31">
        <v>37403441</v>
      </c>
      <c r="F113" s="31">
        <v>9267525</v>
      </c>
      <c r="G113" s="36">
        <f t="shared" si="24"/>
        <v>0.24777198974821596</v>
      </c>
      <c r="H113" s="31">
        <v>9506139</v>
      </c>
      <c r="I113" s="36">
        <f t="shared" si="25"/>
        <v>0.25415145627911612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18773664</v>
      </c>
      <c r="O113" s="36">
        <f t="shared" si="29"/>
        <v>0.50192344602733208</v>
      </c>
      <c r="P113" s="31">
        <v>9173833</v>
      </c>
      <c r="Q113" s="31">
        <v>30918750</v>
      </c>
      <c r="R113" s="31">
        <v>35081500</v>
      </c>
      <c r="S113" s="31">
        <v>18500568</v>
      </c>
      <c r="T113" s="36">
        <f t="shared" si="30"/>
        <v>0.59836080048514251</v>
      </c>
      <c r="U113" s="36">
        <f t="shared" si="31"/>
        <v>3.6223244962056755E-2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42843969</v>
      </c>
      <c r="E114" s="31">
        <v>42843969</v>
      </c>
      <c r="F114" s="31">
        <v>11051073</v>
      </c>
      <c r="G114" s="36">
        <f t="shared" si="24"/>
        <v>0.25793765745652558</v>
      </c>
      <c r="H114" s="31">
        <v>10404889</v>
      </c>
      <c r="I114" s="36">
        <f t="shared" si="25"/>
        <v>0.24285539465309575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21455962</v>
      </c>
      <c r="O114" s="36">
        <f t="shared" si="29"/>
        <v>0.50079305210962133</v>
      </c>
      <c r="P114" s="31">
        <v>8817348</v>
      </c>
      <c r="Q114" s="31">
        <v>36804464</v>
      </c>
      <c r="R114" s="31">
        <v>40478857</v>
      </c>
      <c r="S114" s="31">
        <v>18366978</v>
      </c>
      <c r="T114" s="36">
        <f t="shared" si="30"/>
        <v>0.49904212706371703</v>
      </c>
      <c r="U114" s="36">
        <f t="shared" si="31"/>
        <v>0.18004744737306511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10797252</v>
      </c>
      <c r="E115" s="31">
        <v>10797252</v>
      </c>
      <c r="F115" s="31">
        <v>1770180</v>
      </c>
      <c r="G115" s="36">
        <f t="shared" si="24"/>
        <v>0.16394727102785042</v>
      </c>
      <c r="H115" s="31">
        <v>2089191</v>
      </c>
      <c r="I115" s="36">
        <f t="shared" si="25"/>
        <v>0.19349284429038055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3859371</v>
      </c>
      <c r="O115" s="36">
        <f t="shared" si="29"/>
        <v>0.357440115318231</v>
      </c>
      <c r="P115" s="31">
        <v>6031448</v>
      </c>
      <c r="Q115" s="31">
        <v>9048818</v>
      </c>
      <c r="R115" s="31">
        <v>15112665</v>
      </c>
      <c r="S115" s="31">
        <v>8245954</v>
      </c>
      <c r="T115" s="36">
        <f t="shared" si="30"/>
        <v>0.9112741575750557</v>
      </c>
      <c r="U115" s="36">
        <f t="shared" si="31"/>
        <v>-0.65361700871830442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7458405</v>
      </c>
      <c r="E116" s="31">
        <v>7458405</v>
      </c>
      <c r="F116" s="31">
        <v>1621724</v>
      </c>
      <c r="G116" s="36">
        <f t="shared" si="24"/>
        <v>0.21743576542169538</v>
      </c>
      <c r="H116" s="31">
        <v>1824041</v>
      </c>
      <c r="I116" s="36">
        <f t="shared" si="25"/>
        <v>0.2445618064452118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3445765</v>
      </c>
      <c r="O116" s="36">
        <f t="shared" si="29"/>
        <v>0.46199757186690721</v>
      </c>
      <c r="P116" s="31">
        <v>1733607</v>
      </c>
      <c r="Q116" s="31">
        <v>7925374</v>
      </c>
      <c r="R116" s="31">
        <v>8205441</v>
      </c>
      <c r="S116" s="31">
        <v>3478155</v>
      </c>
      <c r="T116" s="36">
        <f t="shared" si="30"/>
        <v>0.43886320065147716</v>
      </c>
      <c r="U116" s="36">
        <f t="shared" si="31"/>
        <v>5.2165225451904718E-2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250387006</v>
      </c>
      <c r="E117" s="31">
        <v>250387006</v>
      </c>
      <c r="F117" s="31">
        <v>45688318</v>
      </c>
      <c r="G117" s="36">
        <f t="shared" si="24"/>
        <v>0.18247080281793857</v>
      </c>
      <c r="H117" s="31">
        <v>49049795</v>
      </c>
      <c r="I117" s="36">
        <f t="shared" si="25"/>
        <v>0.19589592840133246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94738113</v>
      </c>
      <c r="O117" s="36">
        <f t="shared" si="29"/>
        <v>0.378366731219271</v>
      </c>
      <c r="P117" s="31">
        <v>97086835</v>
      </c>
      <c r="Q117" s="31">
        <v>1723315025</v>
      </c>
      <c r="R117" s="31">
        <v>157605501</v>
      </c>
      <c r="S117" s="31">
        <v>369229342</v>
      </c>
      <c r="T117" s="36">
        <f t="shared" si="30"/>
        <v>0.21425527929810745</v>
      </c>
      <c r="U117" s="36">
        <f t="shared" si="31"/>
        <v>-0.49478428254459006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18850790</v>
      </c>
      <c r="E118" s="31">
        <v>18850790</v>
      </c>
      <c r="F118" s="31">
        <v>4628555</v>
      </c>
      <c r="G118" s="36">
        <f t="shared" si="24"/>
        <v>0.24553639396545185</v>
      </c>
      <c r="H118" s="31">
        <v>5965512</v>
      </c>
      <c r="I118" s="36">
        <f t="shared" si="25"/>
        <v>0.31645952238606445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10594067</v>
      </c>
      <c r="O118" s="36">
        <f t="shared" si="29"/>
        <v>0.56199591635151636</v>
      </c>
      <c r="P118" s="31">
        <v>4253485</v>
      </c>
      <c r="Q118" s="31">
        <v>19132675</v>
      </c>
      <c r="R118" s="31">
        <v>19188948</v>
      </c>
      <c r="S118" s="31">
        <v>8275361</v>
      </c>
      <c r="T118" s="36">
        <f t="shared" si="30"/>
        <v>0.43252503897128863</v>
      </c>
      <c r="U118" s="36">
        <f t="shared" si="31"/>
        <v>0.40249983249029908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16797012</v>
      </c>
      <c r="E119" s="31">
        <v>16797012</v>
      </c>
      <c r="F119" s="31">
        <v>4828590</v>
      </c>
      <c r="G119" s="36">
        <f t="shared" si="24"/>
        <v>0.28746719952334382</v>
      </c>
      <c r="H119" s="31">
        <v>4977246</v>
      </c>
      <c r="I119" s="36">
        <f t="shared" si="25"/>
        <v>0.29631734501350598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9805836</v>
      </c>
      <c r="O119" s="36">
        <f t="shared" si="29"/>
        <v>0.5837845445368498</v>
      </c>
      <c r="P119" s="31">
        <v>4167850</v>
      </c>
      <c r="Q119" s="31">
        <v>16378324</v>
      </c>
      <c r="R119" s="31">
        <v>16579918</v>
      </c>
      <c r="S119" s="31">
        <v>8558284</v>
      </c>
      <c r="T119" s="36">
        <f t="shared" si="30"/>
        <v>0.52253722664174918</v>
      </c>
      <c r="U119" s="36">
        <f t="shared" si="31"/>
        <v>0.19419988723202608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71408368</v>
      </c>
      <c r="E120" s="31">
        <v>72869557</v>
      </c>
      <c r="F120" s="31">
        <v>15028759</v>
      </c>
      <c r="G120" s="36">
        <f t="shared" si="24"/>
        <v>0.21046215479956074</v>
      </c>
      <c r="H120" s="31">
        <v>21394865</v>
      </c>
      <c r="I120" s="36">
        <f t="shared" si="25"/>
        <v>0.29961285489678186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36423624</v>
      </c>
      <c r="O120" s="36">
        <f t="shared" si="29"/>
        <v>0.51007500969634256</v>
      </c>
      <c r="P120" s="31">
        <v>14575800</v>
      </c>
      <c r="Q120" s="31">
        <v>48673849</v>
      </c>
      <c r="R120" s="31">
        <v>58362270</v>
      </c>
      <c r="S120" s="31">
        <v>25464454</v>
      </c>
      <c r="T120" s="36">
        <f t="shared" si="30"/>
        <v>0.52316499564273211</v>
      </c>
      <c r="U120" s="36">
        <f t="shared" si="31"/>
        <v>0.4678346986100248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455946243</v>
      </c>
      <c r="E121" s="32">
        <f>SUM(E113:E120)</f>
        <v>457407432</v>
      </c>
      <c r="F121" s="32">
        <f>SUM(F113:F120)</f>
        <v>93884724</v>
      </c>
      <c r="G121" s="37">
        <f t="shared" si="24"/>
        <v>0.205911827197576</v>
      </c>
      <c r="H121" s="32">
        <f>SUM(H113:H120)</f>
        <v>105211678</v>
      </c>
      <c r="I121" s="37">
        <f t="shared" si="25"/>
        <v>0.23075456726594851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199096402</v>
      </c>
      <c r="O121" s="37">
        <f t="shared" si="29"/>
        <v>0.43666639446352451</v>
      </c>
      <c r="P121" s="32">
        <f>SUM(P113:P120)</f>
        <v>145840206</v>
      </c>
      <c r="Q121" s="32">
        <f>SUM(Q113:Q120)</f>
        <v>1892197279</v>
      </c>
      <c r="R121" s="32">
        <f>SUM(R113:R120)</f>
        <v>350615100</v>
      </c>
      <c r="S121" s="32">
        <f>SUM(S113:S120)</f>
        <v>460119096</v>
      </c>
      <c r="T121" s="37">
        <f t="shared" si="30"/>
        <v>0.24316655620769445</v>
      </c>
      <c r="U121" s="37">
        <f t="shared" si="31"/>
        <v>-0.27858249185413242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29910254</v>
      </c>
      <c r="E122" s="31">
        <v>29910254</v>
      </c>
      <c r="F122" s="31">
        <v>7372050</v>
      </c>
      <c r="G122" s="36">
        <f t="shared" si="24"/>
        <v>0.24647233019151224</v>
      </c>
      <c r="H122" s="31">
        <v>12556844</v>
      </c>
      <c r="I122" s="36">
        <f t="shared" si="25"/>
        <v>0.41981736430589989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19928894</v>
      </c>
      <c r="O122" s="36">
        <f t="shared" si="29"/>
        <v>0.66628969449741215</v>
      </c>
      <c r="P122" s="31">
        <v>11811529</v>
      </c>
      <c r="Q122" s="31">
        <v>31711170</v>
      </c>
      <c r="R122" s="31">
        <v>32607563</v>
      </c>
      <c r="S122" s="31">
        <v>17883930</v>
      </c>
      <c r="T122" s="36">
        <f t="shared" si="30"/>
        <v>0.56396310826752849</v>
      </c>
      <c r="U122" s="36">
        <f t="shared" si="31"/>
        <v>6.3100636674557453E-2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48946751</v>
      </c>
      <c r="E123" s="31">
        <v>48946751</v>
      </c>
      <c r="F123" s="31">
        <v>6774268</v>
      </c>
      <c r="G123" s="36">
        <f t="shared" si="24"/>
        <v>0.13840076944024335</v>
      </c>
      <c r="H123" s="31">
        <v>14650656</v>
      </c>
      <c r="I123" s="36">
        <f t="shared" si="25"/>
        <v>0.2993182530133614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21424924</v>
      </c>
      <c r="O123" s="36">
        <f t="shared" si="29"/>
        <v>0.43771902245360472</v>
      </c>
      <c r="P123" s="31">
        <v>5441766</v>
      </c>
      <c r="Q123" s="31">
        <v>21667133</v>
      </c>
      <c r="R123" s="31">
        <v>25452790</v>
      </c>
      <c r="S123" s="31">
        <v>10737609</v>
      </c>
      <c r="T123" s="36">
        <f t="shared" si="30"/>
        <v>0.49557128762720937</v>
      </c>
      <c r="U123" s="36">
        <f t="shared" si="31"/>
        <v>1.6922612989974208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224753672</v>
      </c>
      <c r="E124" s="31">
        <v>224753670</v>
      </c>
      <c r="F124" s="31">
        <v>39429239</v>
      </c>
      <c r="G124" s="36">
        <f t="shared" si="24"/>
        <v>0.17543312484790016</v>
      </c>
      <c r="H124" s="31">
        <v>28975731</v>
      </c>
      <c r="I124" s="36">
        <f t="shared" si="25"/>
        <v>0.12892216951187344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68404970</v>
      </c>
      <c r="O124" s="36">
        <f t="shared" si="29"/>
        <v>0.3043552943597736</v>
      </c>
      <c r="P124" s="31">
        <v>25305927</v>
      </c>
      <c r="Q124" s="31">
        <v>230531412</v>
      </c>
      <c r="R124" s="31">
        <v>208251117</v>
      </c>
      <c r="S124" s="31">
        <v>56886250</v>
      </c>
      <c r="T124" s="36">
        <f t="shared" si="30"/>
        <v>0.24676138278283741</v>
      </c>
      <c r="U124" s="36">
        <f t="shared" si="31"/>
        <v>0.14501756841391344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64311204</v>
      </c>
      <c r="E125" s="31">
        <v>64311204</v>
      </c>
      <c r="F125" s="31">
        <v>12294540</v>
      </c>
      <c r="G125" s="36">
        <f t="shared" si="24"/>
        <v>0.19117259879009574</v>
      </c>
      <c r="H125" s="31">
        <v>15479360</v>
      </c>
      <c r="I125" s="36">
        <f t="shared" si="25"/>
        <v>0.24069460742796853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27773900</v>
      </c>
      <c r="O125" s="36">
        <f t="shared" si="29"/>
        <v>0.43186720621806429</v>
      </c>
      <c r="P125" s="31">
        <v>14955058</v>
      </c>
      <c r="Q125" s="31">
        <v>60148090</v>
      </c>
      <c r="R125" s="31">
        <v>61202400</v>
      </c>
      <c r="S125" s="31">
        <v>25146141</v>
      </c>
      <c r="T125" s="36">
        <f t="shared" si="30"/>
        <v>0.4180704823710944</v>
      </c>
      <c r="U125" s="36">
        <f t="shared" si="31"/>
        <v>3.5058506626988617E-2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367921881</v>
      </c>
      <c r="E126" s="32">
        <f>SUM(E122:E125)</f>
        <v>367921879</v>
      </c>
      <c r="F126" s="32">
        <f>SUM(F122:F125)</f>
        <v>65870097</v>
      </c>
      <c r="G126" s="37">
        <f t="shared" si="24"/>
        <v>0.17903283387486268</v>
      </c>
      <c r="H126" s="32">
        <f>SUM(H122:H125)</f>
        <v>71662591</v>
      </c>
      <c r="I126" s="37">
        <f t="shared" si="25"/>
        <v>0.19477664879626988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137532688</v>
      </c>
      <c r="O126" s="37">
        <f t="shared" si="29"/>
        <v>0.37380948267113256</v>
      </c>
      <c r="P126" s="32">
        <f>SUM(P122:P125)</f>
        <v>57514280</v>
      </c>
      <c r="Q126" s="32">
        <f>SUM(Q122:Q125)</f>
        <v>344057805</v>
      </c>
      <c r="R126" s="32">
        <f>SUM(R122:R125)</f>
        <v>327513870</v>
      </c>
      <c r="S126" s="32">
        <f>SUM(S122:S125)</f>
        <v>110653930</v>
      </c>
      <c r="T126" s="37">
        <f t="shared" si="30"/>
        <v>0.32161435779664987</v>
      </c>
      <c r="U126" s="37">
        <f t="shared" si="31"/>
        <v>0.24599648991520029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23984702</v>
      </c>
      <c r="E127" s="31">
        <v>23984702</v>
      </c>
      <c r="F127" s="31">
        <v>5043674</v>
      </c>
      <c r="G127" s="36">
        <f t="shared" si="24"/>
        <v>0.21028712385086126</v>
      </c>
      <c r="H127" s="31">
        <v>4865272</v>
      </c>
      <c r="I127" s="36">
        <f t="shared" si="25"/>
        <v>0.20284896597839738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9908946</v>
      </c>
      <c r="O127" s="36">
        <f t="shared" si="29"/>
        <v>0.41313608982925865</v>
      </c>
      <c r="P127" s="31">
        <v>3751744</v>
      </c>
      <c r="Q127" s="31">
        <v>17097276</v>
      </c>
      <c r="R127" s="31">
        <v>20481717</v>
      </c>
      <c r="S127" s="31">
        <v>8287099</v>
      </c>
      <c r="T127" s="36">
        <f t="shared" si="30"/>
        <v>0.48470288483381796</v>
      </c>
      <c r="U127" s="36">
        <f t="shared" si="31"/>
        <v>0.29680276692652807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35919055</v>
      </c>
      <c r="E128" s="31">
        <v>35919055</v>
      </c>
      <c r="F128" s="31">
        <v>1715774</v>
      </c>
      <c r="G128" s="36">
        <f t="shared" si="24"/>
        <v>4.7767793445568099E-2</v>
      </c>
      <c r="H128" s="31">
        <v>2651803</v>
      </c>
      <c r="I128" s="36">
        <f t="shared" si="25"/>
        <v>7.3827192836782587E-2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4367577</v>
      </c>
      <c r="O128" s="36">
        <f t="shared" si="29"/>
        <v>0.12159498628235069</v>
      </c>
      <c r="P128" s="31">
        <v>3342178</v>
      </c>
      <c r="Q128" s="31">
        <v>48100298</v>
      </c>
      <c r="R128" s="31">
        <v>41904538</v>
      </c>
      <c r="S128" s="31">
        <v>5523078</v>
      </c>
      <c r="T128" s="36">
        <f t="shared" si="30"/>
        <v>0.1148241950600805</v>
      </c>
      <c r="U128" s="36">
        <f t="shared" si="31"/>
        <v>-0.20656440201569159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45268116</v>
      </c>
      <c r="E129" s="31">
        <v>45268116</v>
      </c>
      <c r="F129" s="31">
        <v>4239799</v>
      </c>
      <c r="G129" s="36">
        <f t="shared" si="24"/>
        <v>9.3659718464978753E-2</v>
      </c>
      <c r="H129" s="31">
        <v>7567990</v>
      </c>
      <c r="I129" s="36">
        <f t="shared" si="25"/>
        <v>0.16718146608973081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11807789</v>
      </c>
      <c r="O129" s="36">
        <f t="shared" si="29"/>
        <v>0.26084118455470956</v>
      </c>
      <c r="P129" s="31">
        <v>2318872</v>
      </c>
      <c r="Q129" s="31">
        <v>40841448</v>
      </c>
      <c r="R129" s="31">
        <v>38913108</v>
      </c>
      <c r="S129" s="31">
        <v>3494239</v>
      </c>
      <c r="T129" s="36">
        <f t="shared" si="30"/>
        <v>8.5556197713655996E-2</v>
      </c>
      <c r="U129" s="36">
        <f t="shared" si="31"/>
        <v>2.2636514650226491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54351369</v>
      </c>
      <c r="E130" s="31">
        <v>54351369</v>
      </c>
      <c r="F130" s="31">
        <v>15507352</v>
      </c>
      <c r="G130" s="36">
        <f t="shared" si="24"/>
        <v>0.28531667711994524</v>
      </c>
      <c r="H130" s="31">
        <v>15659296</v>
      </c>
      <c r="I130" s="36">
        <f t="shared" si="25"/>
        <v>0.28811226447672367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31166648</v>
      </c>
      <c r="O130" s="36">
        <f t="shared" si="29"/>
        <v>0.57342894159666891</v>
      </c>
      <c r="P130" s="31">
        <v>14992228</v>
      </c>
      <c r="Q130" s="31">
        <v>47108996</v>
      </c>
      <c r="R130" s="31">
        <v>53922731</v>
      </c>
      <c r="S130" s="31">
        <v>29517684</v>
      </c>
      <c r="T130" s="36">
        <f t="shared" si="30"/>
        <v>0.62658274440830797</v>
      </c>
      <c r="U130" s="36">
        <f t="shared" si="31"/>
        <v>4.4494253956116392E-2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22245865</v>
      </c>
      <c r="E131" s="31">
        <v>22245865</v>
      </c>
      <c r="F131" s="31">
        <v>6164522</v>
      </c>
      <c r="G131" s="36">
        <f t="shared" si="24"/>
        <v>0.2771086671612904</v>
      </c>
      <c r="H131" s="31">
        <v>3606994</v>
      </c>
      <c r="I131" s="36">
        <f t="shared" si="25"/>
        <v>0.16214222283556967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9771516</v>
      </c>
      <c r="O131" s="36">
        <f t="shared" si="29"/>
        <v>0.43925088999686007</v>
      </c>
      <c r="P131" s="31">
        <v>5217579</v>
      </c>
      <c r="Q131" s="31">
        <v>19904886</v>
      </c>
      <c r="R131" s="31">
        <v>20519265</v>
      </c>
      <c r="S131" s="31">
        <v>10627082</v>
      </c>
      <c r="T131" s="36">
        <f t="shared" si="30"/>
        <v>0.53389313558490115</v>
      </c>
      <c r="U131" s="36">
        <f t="shared" si="31"/>
        <v>-0.30868435341371925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181769107</v>
      </c>
      <c r="E132" s="32">
        <f>SUM(E127:E131)</f>
        <v>181769107</v>
      </c>
      <c r="F132" s="32">
        <f>SUM(F127:F131)</f>
        <v>32671121</v>
      </c>
      <c r="G132" s="37">
        <f t="shared" si="24"/>
        <v>0.17973967930645113</v>
      </c>
      <c r="H132" s="32">
        <f>SUM(H127:H131)</f>
        <v>34351355</v>
      </c>
      <c r="I132" s="37">
        <f t="shared" si="25"/>
        <v>0.18898346130951724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67022476</v>
      </c>
      <c r="O132" s="37">
        <f t="shared" si="29"/>
        <v>0.36872314061596839</v>
      </c>
      <c r="P132" s="32">
        <f>SUM(P127:P131)</f>
        <v>29622601</v>
      </c>
      <c r="Q132" s="32">
        <f>SUM(Q127:Q131)</f>
        <v>173052904</v>
      </c>
      <c r="R132" s="32">
        <f>SUM(R127:R131)</f>
        <v>175741359</v>
      </c>
      <c r="S132" s="32">
        <f>SUM(S127:S131)</f>
        <v>57449182</v>
      </c>
      <c r="T132" s="37">
        <f t="shared" si="30"/>
        <v>0.3319746775240478</v>
      </c>
      <c r="U132" s="37">
        <f t="shared" si="31"/>
        <v>0.1596333151163869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124041070</v>
      </c>
      <c r="E133" s="31">
        <v>124041070</v>
      </c>
      <c r="F133" s="31">
        <v>31000444</v>
      </c>
      <c r="G133" s="36">
        <f t="shared" si="24"/>
        <v>0.24992080445613699</v>
      </c>
      <c r="H133" s="31">
        <v>31735098</v>
      </c>
      <c r="I133" s="36">
        <f t="shared" si="25"/>
        <v>0.2558434718436402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62735542</v>
      </c>
      <c r="O133" s="36">
        <f t="shared" si="29"/>
        <v>0.50576427629977716</v>
      </c>
      <c r="P133" s="31">
        <v>23929298</v>
      </c>
      <c r="Q133" s="31">
        <v>99697918</v>
      </c>
      <c r="R133" s="31">
        <v>101253585</v>
      </c>
      <c r="S133" s="31">
        <v>54837423</v>
      </c>
      <c r="T133" s="36">
        <f t="shared" si="30"/>
        <v>0.55003578911246676</v>
      </c>
      <c r="U133" s="36">
        <f t="shared" si="31"/>
        <v>0.32620263243827718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10577828</v>
      </c>
      <c r="E134" s="31">
        <v>10577828</v>
      </c>
      <c r="F134" s="31">
        <v>2289657</v>
      </c>
      <c r="G134" s="36">
        <f t="shared" si="24"/>
        <v>0.21645814244663461</v>
      </c>
      <c r="H134" s="31">
        <v>2737226</v>
      </c>
      <c r="I134" s="36">
        <f t="shared" si="25"/>
        <v>0.25877013693170281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5026883</v>
      </c>
      <c r="O134" s="36">
        <f t="shared" si="29"/>
        <v>0.47522827937833739</v>
      </c>
      <c r="P134" s="31">
        <v>2571334</v>
      </c>
      <c r="Q134" s="31">
        <v>12150537</v>
      </c>
      <c r="R134" s="31">
        <v>12150537</v>
      </c>
      <c r="S134" s="31">
        <v>4573379</v>
      </c>
      <c r="T134" s="36">
        <f t="shared" si="30"/>
        <v>0.37639315859043926</v>
      </c>
      <c r="U134" s="36">
        <f t="shared" si="31"/>
        <v>6.4515928308030102E-2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34523399</v>
      </c>
      <c r="E135" s="31">
        <v>34523399</v>
      </c>
      <c r="F135" s="31">
        <v>8101174</v>
      </c>
      <c r="G135" s="36">
        <f t="shared" si="24"/>
        <v>0.23465748549266544</v>
      </c>
      <c r="H135" s="31">
        <v>5741926</v>
      </c>
      <c r="I135" s="36">
        <f t="shared" si="25"/>
        <v>0.16631983426660857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13843100</v>
      </c>
      <c r="O135" s="36">
        <f t="shared" si="29"/>
        <v>0.40097731975927398</v>
      </c>
      <c r="P135" s="31">
        <v>7393130</v>
      </c>
      <c r="Q135" s="31">
        <v>27928428</v>
      </c>
      <c r="R135" s="31">
        <v>27478975</v>
      </c>
      <c r="S135" s="31">
        <v>13603471</v>
      </c>
      <c r="T135" s="36">
        <f t="shared" si="30"/>
        <v>0.48708330450965592</v>
      </c>
      <c r="U135" s="36">
        <f t="shared" si="31"/>
        <v>-0.2233430225087345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32879176</v>
      </c>
      <c r="E136" s="31">
        <v>32879176</v>
      </c>
      <c r="F136" s="31">
        <v>8460506</v>
      </c>
      <c r="G136" s="36">
        <f t="shared" si="24"/>
        <v>0.25732110804723329</v>
      </c>
      <c r="H136" s="31">
        <v>9301653</v>
      </c>
      <c r="I136" s="36">
        <f t="shared" si="25"/>
        <v>0.28290407886134372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17762159</v>
      </c>
      <c r="O136" s="36">
        <f t="shared" si="29"/>
        <v>0.54022518690857702</v>
      </c>
      <c r="P136" s="31">
        <v>7918959</v>
      </c>
      <c r="Q136" s="31">
        <v>29988834</v>
      </c>
      <c r="R136" s="31">
        <v>32661152</v>
      </c>
      <c r="S136" s="31">
        <v>14660311</v>
      </c>
      <c r="T136" s="36">
        <f t="shared" si="30"/>
        <v>0.4888589866481638</v>
      </c>
      <c r="U136" s="36">
        <f t="shared" si="31"/>
        <v>0.17460552580206556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202021473</v>
      </c>
      <c r="E137" s="32">
        <f>SUM(E133:E136)</f>
        <v>202021473</v>
      </c>
      <c r="F137" s="32">
        <f>SUM(F133:F136)</f>
        <v>49851781</v>
      </c>
      <c r="G137" s="37">
        <f t="shared" ref="G137:G170" si="32">IF(($D137     =0),0,($F137     /$D137     ))</f>
        <v>0.24676476346650536</v>
      </c>
      <c r="H137" s="32">
        <f>SUM(H133:H136)</f>
        <v>49515903</v>
      </c>
      <c r="I137" s="37">
        <f t="shared" ref="I137:I170" si="33">IF(($D137     =0),0,($H137     /$D137     ))</f>
        <v>0.24510217782641353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99367684</v>
      </c>
      <c r="O137" s="37">
        <f t="shared" ref="O137:O170" si="37">IF(($D137     =0),0,($N137     /$D137     ))</f>
        <v>0.49186694129291891</v>
      </c>
      <c r="P137" s="32">
        <f>SUM(P133:P136)</f>
        <v>41812721</v>
      </c>
      <c r="Q137" s="32">
        <f>SUM(Q133:Q136)</f>
        <v>169765717</v>
      </c>
      <c r="R137" s="32">
        <f>SUM(R133:R136)</f>
        <v>173544249</v>
      </c>
      <c r="S137" s="32">
        <f>SUM(S133:S136)</f>
        <v>87674584</v>
      </c>
      <c r="T137" s="37">
        <f t="shared" ref="T137:T170" si="38">IF(($Q137     =0),0,($S137     /$Q137     ))</f>
        <v>0.51644457755861273</v>
      </c>
      <c r="U137" s="37">
        <f t="shared" ref="U137:U170" si="39">IF(($P137     =0),0,(($H137     /$P137     )-1))</f>
        <v>0.18423058379769164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23089671</v>
      </c>
      <c r="E138" s="31">
        <v>23089671</v>
      </c>
      <c r="F138" s="31">
        <v>4536420</v>
      </c>
      <c r="G138" s="36">
        <f t="shared" si="32"/>
        <v>0.19646966819059483</v>
      </c>
      <c r="H138" s="31">
        <v>7139817</v>
      </c>
      <c r="I138" s="36">
        <f t="shared" si="33"/>
        <v>0.30922125308758192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11676237</v>
      </c>
      <c r="O138" s="36">
        <f t="shared" si="37"/>
        <v>0.50569092127817672</v>
      </c>
      <c r="P138" s="31">
        <v>5238817</v>
      </c>
      <c r="Q138" s="31">
        <v>21474353</v>
      </c>
      <c r="R138" s="31">
        <v>21958405</v>
      </c>
      <c r="S138" s="31">
        <v>9573476</v>
      </c>
      <c r="T138" s="36">
        <f t="shared" si="38"/>
        <v>0.44580975268498196</v>
      </c>
      <c r="U138" s="36">
        <f t="shared" si="39"/>
        <v>0.36286818188152026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34389575</v>
      </c>
      <c r="E139" s="31">
        <v>34389575</v>
      </c>
      <c r="F139" s="31">
        <v>7486945</v>
      </c>
      <c r="G139" s="36">
        <f t="shared" si="32"/>
        <v>0.21770972743920214</v>
      </c>
      <c r="H139" s="31">
        <v>8194684</v>
      </c>
      <c r="I139" s="36">
        <f t="shared" si="33"/>
        <v>0.23828977240922575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15681629</v>
      </c>
      <c r="O139" s="36">
        <f t="shared" si="37"/>
        <v>0.45599949984842791</v>
      </c>
      <c r="P139" s="31">
        <v>8637583</v>
      </c>
      <c r="Q139" s="31">
        <v>33789001</v>
      </c>
      <c r="R139" s="31">
        <v>34128322</v>
      </c>
      <c r="S139" s="31">
        <v>18004806</v>
      </c>
      <c r="T139" s="36">
        <f t="shared" si="38"/>
        <v>0.53285996824824744</v>
      </c>
      <c r="U139" s="36">
        <f t="shared" si="39"/>
        <v>-5.1275802501695167E-2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40727343</v>
      </c>
      <c r="E140" s="31">
        <v>40727343</v>
      </c>
      <c r="F140" s="31">
        <v>7105242</v>
      </c>
      <c r="G140" s="36">
        <f t="shared" si="32"/>
        <v>0.17445876594503107</v>
      </c>
      <c r="H140" s="31">
        <v>11506080</v>
      </c>
      <c r="I140" s="36">
        <f t="shared" si="33"/>
        <v>0.28251486967858425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18611322</v>
      </c>
      <c r="O140" s="36">
        <f t="shared" si="37"/>
        <v>0.45697363562361532</v>
      </c>
      <c r="P140" s="31">
        <v>8396049</v>
      </c>
      <c r="Q140" s="31">
        <v>40528609</v>
      </c>
      <c r="R140" s="31">
        <v>40083445</v>
      </c>
      <c r="S140" s="31">
        <v>16179246</v>
      </c>
      <c r="T140" s="36">
        <f t="shared" si="38"/>
        <v>0.39920555872026103</v>
      </c>
      <c r="U140" s="36">
        <f t="shared" si="39"/>
        <v>0.37041601353207909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33599609</v>
      </c>
      <c r="E141" s="31">
        <v>33599609</v>
      </c>
      <c r="F141" s="31">
        <v>8040266</v>
      </c>
      <c r="G141" s="36">
        <f t="shared" si="32"/>
        <v>0.2392964156219794</v>
      </c>
      <c r="H141" s="31">
        <v>11248187</v>
      </c>
      <c r="I141" s="36">
        <f t="shared" si="33"/>
        <v>0.3347713659405977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19288453</v>
      </c>
      <c r="O141" s="36">
        <f t="shared" si="37"/>
        <v>0.5740677815625771</v>
      </c>
      <c r="P141" s="31">
        <v>8538827</v>
      </c>
      <c r="Q141" s="31">
        <v>28343354</v>
      </c>
      <c r="R141" s="31">
        <v>32005995</v>
      </c>
      <c r="S141" s="31">
        <v>18612459</v>
      </c>
      <c r="T141" s="36">
        <f t="shared" si="38"/>
        <v>0.65667806992778621</v>
      </c>
      <c r="U141" s="36">
        <f t="shared" si="39"/>
        <v>0.31729885146987979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29166142</v>
      </c>
      <c r="E142" s="31">
        <v>29166142</v>
      </c>
      <c r="F142" s="31">
        <v>5499708</v>
      </c>
      <c r="G142" s="36">
        <f t="shared" si="32"/>
        <v>0.18856480915439552</v>
      </c>
      <c r="H142" s="31">
        <v>7385851</v>
      </c>
      <c r="I142" s="36">
        <f t="shared" si="33"/>
        <v>0.25323373245594155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12885559</v>
      </c>
      <c r="O142" s="36">
        <f t="shared" si="37"/>
        <v>0.4417985416103371</v>
      </c>
      <c r="P142" s="31">
        <v>6266791</v>
      </c>
      <c r="Q142" s="31">
        <v>36698376</v>
      </c>
      <c r="R142" s="31">
        <v>39177203</v>
      </c>
      <c r="S142" s="31">
        <v>11951930</v>
      </c>
      <c r="T142" s="36">
        <f t="shared" si="38"/>
        <v>0.32568007914028674</v>
      </c>
      <c r="U142" s="36">
        <f t="shared" si="39"/>
        <v>0.17856986135328268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45359771</v>
      </c>
      <c r="E143" s="31">
        <v>45359771</v>
      </c>
      <c r="F143" s="31">
        <v>21183322</v>
      </c>
      <c r="G143" s="36">
        <f t="shared" si="32"/>
        <v>0.46700681094708346</v>
      </c>
      <c r="H143" s="31">
        <v>11835787</v>
      </c>
      <c r="I143" s="36">
        <f t="shared" si="33"/>
        <v>0.26093136581311221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33019109</v>
      </c>
      <c r="O143" s="36">
        <f t="shared" si="37"/>
        <v>0.72793817676019568</v>
      </c>
      <c r="P143" s="31">
        <v>17148237</v>
      </c>
      <c r="Q143" s="31">
        <v>47846482</v>
      </c>
      <c r="R143" s="31">
        <v>53461691</v>
      </c>
      <c r="S143" s="31">
        <v>36212232</v>
      </c>
      <c r="T143" s="36">
        <f t="shared" si="38"/>
        <v>0.7568421017871283</v>
      </c>
      <c r="U143" s="36">
        <f t="shared" si="39"/>
        <v>-0.30979569503267301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206332111</v>
      </c>
      <c r="E144" s="32">
        <f>SUM(E138:E143)</f>
        <v>206332111</v>
      </c>
      <c r="F144" s="32">
        <f>SUM(F138:F143)</f>
        <v>53851903</v>
      </c>
      <c r="G144" s="37">
        <f t="shared" si="32"/>
        <v>0.26099622952047441</v>
      </c>
      <c r="H144" s="32">
        <f>SUM(H138:H143)</f>
        <v>57310406</v>
      </c>
      <c r="I144" s="37">
        <f t="shared" si="33"/>
        <v>0.27775805579772311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111162309</v>
      </c>
      <c r="O144" s="37">
        <f t="shared" si="37"/>
        <v>0.53875428531819747</v>
      </c>
      <c r="P144" s="32">
        <f>SUM(P138:P143)</f>
        <v>54226304</v>
      </c>
      <c r="Q144" s="32">
        <f>SUM(Q138:Q143)</f>
        <v>208680175</v>
      </c>
      <c r="R144" s="32">
        <f>SUM(R138:R143)</f>
        <v>220815061</v>
      </c>
      <c r="S144" s="32">
        <f>SUM(S138:S143)</f>
        <v>110534149</v>
      </c>
      <c r="T144" s="37">
        <f t="shared" si="38"/>
        <v>0.52968207928711963</v>
      </c>
      <c r="U144" s="37">
        <f t="shared" si="39"/>
        <v>5.6874648878890932E-2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45762821</v>
      </c>
      <c r="E145" s="31">
        <v>45762821</v>
      </c>
      <c r="F145" s="31">
        <v>8456258</v>
      </c>
      <c r="G145" s="36">
        <f t="shared" si="32"/>
        <v>0.18478445636032795</v>
      </c>
      <c r="H145" s="31">
        <v>10137044</v>
      </c>
      <c r="I145" s="36">
        <f t="shared" si="33"/>
        <v>0.22151265543704135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18593302</v>
      </c>
      <c r="O145" s="36">
        <f t="shared" si="37"/>
        <v>0.40629711179736933</v>
      </c>
      <c r="P145" s="31">
        <v>13145379</v>
      </c>
      <c r="Q145" s="31">
        <v>41718390</v>
      </c>
      <c r="R145" s="31">
        <v>46869014</v>
      </c>
      <c r="S145" s="31">
        <v>21298280</v>
      </c>
      <c r="T145" s="36">
        <f t="shared" si="38"/>
        <v>0.51052497471738478</v>
      </c>
      <c r="U145" s="36">
        <f t="shared" si="39"/>
        <v>-0.22885114229114278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58134686</v>
      </c>
      <c r="E146" s="31">
        <v>58134686</v>
      </c>
      <c r="F146" s="31">
        <v>17924051</v>
      </c>
      <c r="G146" s="36">
        <f t="shared" si="32"/>
        <v>0.30831939128388858</v>
      </c>
      <c r="H146" s="31">
        <v>16474315</v>
      </c>
      <c r="I146" s="36">
        <f t="shared" si="33"/>
        <v>0.28338185227318508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34398366</v>
      </c>
      <c r="O146" s="36">
        <f t="shared" si="37"/>
        <v>0.59170124355707365</v>
      </c>
      <c r="P146" s="31">
        <v>18131962</v>
      </c>
      <c r="Q146" s="31">
        <v>44094624</v>
      </c>
      <c r="R146" s="31">
        <v>55970643</v>
      </c>
      <c r="S146" s="31">
        <v>32571957</v>
      </c>
      <c r="T146" s="36">
        <f t="shared" si="38"/>
        <v>0.73868317824866814</v>
      </c>
      <c r="U146" s="36">
        <f t="shared" si="39"/>
        <v>-9.1421270351217387E-2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60048131</v>
      </c>
      <c r="E147" s="31">
        <v>60048131</v>
      </c>
      <c r="F147" s="31">
        <v>12256544</v>
      </c>
      <c r="G147" s="36">
        <f t="shared" si="32"/>
        <v>0.2041119980903319</v>
      </c>
      <c r="H147" s="31">
        <v>12757277</v>
      </c>
      <c r="I147" s="36">
        <f t="shared" si="33"/>
        <v>0.21245085879525544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25013821</v>
      </c>
      <c r="O147" s="36">
        <f t="shared" si="37"/>
        <v>0.41656285688558731</v>
      </c>
      <c r="P147" s="31">
        <v>12182046</v>
      </c>
      <c r="Q147" s="31">
        <v>62026598</v>
      </c>
      <c r="R147" s="31">
        <v>62747943</v>
      </c>
      <c r="S147" s="31">
        <v>25697922</v>
      </c>
      <c r="T147" s="36">
        <f t="shared" si="38"/>
        <v>0.41430487611137401</v>
      </c>
      <c r="U147" s="36">
        <f t="shared" si="39"/>
        <v>4.7219572147404465E-2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38446532</v>
      </c>
      <c r="E148" s="31">
        <v>38446532</v>
      </c>
      <c r="F148" s="31">
        <v>8689060</v>
      </c>
      <c r="G148" s="36">
        <f t="shared" si="32"/>
        <v>0.22600373942700475</v>
      </c>
      <c r="H148" s="31">
        <v>11987299</v>
      </c>
      <c r="I148" s="36">
        <f t="shared" si="33"/>
        <v>0.31179142503672375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20676359</v>
      </c>
      <c r="O148" s="36">
        <f t="shared" si="37"/>
        <v>0.53779516446372844</v>
      </c>
      <c r="P148" s="31">
        <v>9030388</v>
      </c>
      <c r="Q148" s="31">
        <v>30796757</v>
      </c>
      <c r="R148" s="31">
        <v>36876768</v>
      </c>
      <c r="S148" s="31">
        <v>19669965</v>
      </c>
      <c r="T148" s="36">
        <f t="shared" si="38"/>
        <v>0.63870247766672317</v>
      </c>
      <c r="U148" s="36">
        <f t="shared" si="39"/>
        <v>0.32744008341612796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35483026</v>
      </c>
      <c r="E149" s="31">
        <v>35483026</v>
      </c>
      <c r="F149" s="31">
        <v>15765449</v>
      </c>
      <c r="G149" s="36">
        <f t="shared" si="32"/>
        <v>0.44430959749599708</v>
      </c>
      <c r="H149" s="31">
        <v>9207638</v>
      </c>
      <c r="I149" s="36">
        <f t="shared" si="33"/>
        <v>0.25949415926364339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24973087</v>
      </c>
      <c r="O149" s="36">
        <f t="shared" si="37"/>
        <v>0.70380375675964046</v>
      </c>
      <c r="P149" s="31">
        <v>9669543</v>
      </c>
      <c r="Q149" s="31">
        <v>33157864</v>
      </c>
      <c r="R149" s="31">
        <v>34124064</v>
      </c>
      <c r="S149" s="31">
        <v>12644023</v>
      </c>
      <c r="T149" s="36">
        <f t="shared" si="38"/>
        <v>0.38132803126280995</v>
      </c>
      <c r="U149" s="36">
        <f t="shared" si="39"/>
        <v>-4.7769062095282089E-2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237875196</v>
      </c>
      <c r="E150" s="32">
        <f>SUM(E145:E149)</f>
        <v>237875196</v>
      </c>
      <c r="F150" s="32">
        <f>SUM(F145:F149)</f>
        <v>63091362</v>
      </c>
      <c r="G150" s="37">
        <f t="shared" si="32"/>
        <v>0.26522883873945396</v>
      </c>
      <c r="H150" s="32">
        <f>SUM(H145:H149)</f>
        <v>60563573</v>
      </c>
      <c r="I150" s="37">
        <f t="shared" si="33"/>
        <v>0.25460230414271523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123654935</v>
      </c>
      <c r="O150" s="37">
        <f t="shared" si="37"/>
        <v>0.51983114288216914</v>
      </c>
      <c r="P150" s="32">
        <f>SUM(P145:P149)</f>
        <v>62159318</v>
      </c>
      <c r="Q150" s="32">
        <f>SUM(Q145:Q149)</f>
        <v>211794233</v>
      </c>
      <c r="R150" s="32">
        <f>SUM(R145:R149)</f>
        <v>236588432</v>
      </c>
      <c r="S150" s="32">
        <f>SUM(S145:S149)</f>
        <v>111882147</v>
      </c>
      <c r="T150" s="37">
        <f t="shared" si="38"/>
        <v>0.52825870381465956</v>
      </c>
      <c r="U150" s="37">
        <f t="shared" si="39"/>
        <v>-2.5671855022604939E-2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41103876</v>
      </c>
      <c r="E151" s="31">
        <v>41103876</v>
      </c>
      <c r="F151" s="31">
        <v>12246818</v>
      </c>
      <c r="G151" s="36">
        <f t="shared" si="32"/>
        <v>0.29794800860142728</v>
      </c>
      <c r="H151" s="31">
        <v>12756028</v>
      </c>
      <c r="I151" s="36">
        <f t="shared" si="33"/>
        <v>0.31033637800970398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25002846</v>
      </c>
      <c r="O151" s="36">
        <f t="shared" si="37"/>
        <v>0.60828438661113127</v>
      </c>
      <c r="P151" s="31">
        <v>16621798</v>
      </c>
      <c r="Q151" s="31">
        <v>47787181</v>
      </c>
      <c r="R151" s="31">
        <v>45573389</v>
      </c>
      <c r="S151" s="31">
        <v>26744912</v>
      </c>
      <c r="T151" s="36">
        <f t="shared" si="38"/>
        <v>0.55966707891808898</v>
      </c>
      <c r="U151" s="36">
        <f t="shared" si="39"/>
        <v>-0.23257231257412703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141371800</v>
      </c>
      <c r="E152" s="31">
        <v>145435900</v>
      </c>
      <c r="F152" s="31">
        <v>40337198</v>
      </c>
      <c r="G152" s="36">
        <f t="shared" si="32"/>
        <v>0.28532704542207143</v>
      </c>
      <c r="H152" s="31">
        <v>33113886</v>
      </c>
      <c r="I152" s="36">
        <f t="shared" si="33"/>
        <v>0.23423261216168995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73451084</v>
      </c>
      <c r="O152" s="36">
        <f t="shared" si="37"/>
        <v>0.51955965758376144</v>
      </c>
      <c r="P152" s="31">
        <v>34056921</v>
      </c>
      <c r="Q152" s="31">
        <v>138508700</v>
      </c>
      <c r="R152" s="31">
        <v>141236078</v>
      </c>
      <c r="S152" s="31">
        <v>70446031</v>
      </c>
      <c r="T152" s="36">
        <f t="shared" si="38"/>
        <v>0.50860365449968126</v>
      </c>
      <c r="U152" s="36">
        <f t="shared" si="39"/>
        <v>-2.7689966453514736E-2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92509290</v>
      </c>
      <c r="E153" s="31">
        <v>92509290</v>
      </c>
      <c r="F153" s="31">
        <v>20241716</v>
      </c>
      <c r="G153" s="36">
        <f t="shared" si="32"/>
        <v>0.21880738680407125</v>
      </c>
      <c r="H153" s="31">
        <v>22638874</v>
      </c>
      <c r="I153" s="36">
        <f t="shared" si="33"/>
        <v>0.2447200059583205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42880590</v>
      </c>
      <c r="O153" s="36">
        <f t="shared" si="37"/>
        <v>0.46352739276239174</v>
      </c>
      <c r="P153" s="31">
        <v>20952012</v>
      </c>
      <c r="Q153" s="31">
        <v>88148760</v>
      </c>
      <c r="R153" s="31">
        <v>86709280</v>
      </c>
      <c r="S153" s="31">
        <v>36939642</v>
      </c>
      <c r="T153" s="36">
        <f t="shared" si="38"/>
        <v>0.4190602567750244</v>
      </c>
      <c r="U153" s="36">
        <f t="shared" si="39"/>
        <v>8.0510740448220375E-2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21240416</v>
      </c>
      <c r="E154" s="31">
        <v>21240416</v>
      </c>
      <c r="F154" s="31">
        <v>7309902</v>
      </c>
      <c r="G154" s="36">
        <f t="shared" si="32"/>
        <v>0.34415060420662197</v>
      </c>
      <c r="H154" s="31">
        <v>8106770</v>
      </c>
      <c r="I154" s="36">
        <f t="shared" si="33"/>
        <v>0.3816671952187754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15416672</v>
      </c>
      <c r="O154" s="36">
        <f t="shared" si="37"/>
        <v>0.72581779942539737</v>
      </c>
      <c r="P154" s="31">
        <v>6188971</v>
      </c>
      <c r="Q154" s="31">
        <v>21565272</v>
      </c>
      <c r="R154" s="31">
        <v>25109592</v>
      </c>
      <c r="S154" s="31">
        <v>12726285</v>
      </c>
      <c r="T154" s="36">
        <f t="shared" si="38"/>
        <v>0.59012865685162696</v>
      </c>
      <c r="U154" s="36">
        <f t="shared" si="39"/>
        <v>0.30987364458485911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20722193</v>
      </c>
      <c r="E155" s="31">
        <v>20722193</v>
      </c>
      <c r="F155" s="31">
        <v>4738734</v>
      </c>
      <c r="G155" s="36">
        <f t="shared" si="32"/>
        <v>0.22867917502746934</v>
      </c>
      <c r="H155" s="31">
        <v>5028036</v>
      </c>
      <c r="I155" s="36">
        <f t="shared" si="33"/>
        <v>0.24264014913865536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9766770</v>
      </c>
      <c r="O155" s="36">
        <f t="shared" si="37"/>
        <v>0.47131932416612471</v>
      </c>
      <c r="P155" s="31">
        <v>4605841</v>
      </c>
      <c r="Q155" s="31">
        <v>18710158</v>
      </c>
      <c r="R155" s="31">
        <v>22213353</v>
      </c>
      <c r="S155" s="31">
        <v>18062547</v>
      </c>
      <c r="T155" s="36">
        <f t="shared" si="38"/>
        <v>0.96538719769229098</v>
      </c>
      <c r="U155" s="36">
        <f t="shared" si="39"/>
        <v>9.1665126955098986E-2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51196829</v>
      </c>
      <c r="E156" s="31">
        <v>51196829</v>
      </c>
      <c r="F156" s="31">
        <v>12168154</v>
      </c>
      <c r="G156" s="36">
        <f t="shared" si="32"/>
        <v>0.23767397781608701</v>
      </c>
      <c r="H156" s="31">
        <v>16074510</v>
      </c>
      <c r="I156" s="36">
        <f t="shared" si="33"/>
        <v>0.31397471902019558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28242664</v>
      </c>
      <c r="O156" s="36">
        <f t="shared" si="37"/>
        <v>0.55164869683628259</v>
      </c>
      <c r="P156" s="31">
        <v>10908305</v>
      </c>
      <c r="Q156" s="31">
        <v>45811263</v>
      </c>
      <c r="R156" s="31">
        <v>46782014</v>
      </c>
      <c r="S156" s="31">
        <v>22014481</v>
      </c>
      <c r="T156" s="36">
        <f t="shared" si="38"/>
        <v>0.48054734924029491</v>
      </c>
      <c r="U156" s="36">
        <f t="shared" si="39"/>
        <v>0.47360291080969952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368144404</v>
      </c>
      <c r="E157" s="32">
        <f>SUM(E151:E156)</f>
        <v>372208504</v>
      </c>
      <c r="F157" s="32">
        <f>SUM(F151:F156)</f>
        <v>97042522</v>
      </c>
      <c r="G157" s="37">
        <f t="shared" si="32"/>
        <v>0.26359906858722754</v>
      </c>
      <c r="H157" s="32">
        <f>SUM(H151:H156)</f>
        <v>97718104</v>
      </c>
      <c r="I157" s="37">
        <f t="shared" si="33"/>
        <v>0.26543416914195439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194760626</v>
      </c>
      <c r="O157" s="37">
        <f t="shared" si="37"/>
        <v>0.52903323772918198</v>
      </c>
      <c r="P157" s="32">
        <f>SUM(P151:P156)</f>
        <v>93333848</v>
      </c>
      <c r="Q157" s="32">
        <f>SUM(Q151:Q156)</f>
        <v>360531334</v>
      </c>
      <c r="R157" s="32">
        <f>SUM(R151:R156)</f>
        <v>367623706</v>
      </c>
      <c r="S157" s="32">
        <f>SUM(S151:S156)</f>
        <v>186933898</v>
      </c>
      <c r="T157" s="37">
        <f t="shared" si="38"/>
        <v>0.51849556576960376</v>
      </c>
      <c r="U157" s="37">
        <f t="shared" si="39"/>
        <v>4.6973912400997353E-2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62710748</v>
      </c>
      <c r="E158" s="31">
        <v>62710748</v>
      </c>
      <c r="F158" s="31">
        <v>12634893</v>
      </c>
      <c r="G158" s="36">
        <f t="shared" si="32"/>
        <v>0.20147890757099565</v>
      </c>
      <c r="H158" s="31">
        <v>17592749</v>
      </c>
      <c r="I158" s="36">
        <f t="shared" si="33"/>
        <v>0.28053801877789752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30227642</v>
      </c>
      <c r="O158" s="36">
        <f t="shared" si="37"/>
        <v>0.48201692634889315</v>
      </c>
      <c r="P158" s="31">
        <v>15668743</v>
      </c>
      <c r="Q158" s="31">
        <v>52610502</v>
      </c>
      <c r="R158" s="31">
        <v>55072409</v>
      </c>
      <c r="S158" s="31">
        <v>30496674</v>
      </c>
      <c r="T158" s="36">
        <f t="shared" si="38"/>
        <v>0.57966894138360436</v>
      </c>
      <c r="U158" s="36">
        <f t="shared" si="39"/>
        <v>0.12279261967600075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115725259</v>
      </c>
      <c r="E159" s="31">
        <v>115575259</v>
      </c>
      <c r="F159" s="31">
        <v>20080706</v>
      </c>
      <c r="G159" s="36">
        <f t="shared" si="32"/>
        <v>0.17352051033214796</v>
      </c>
      <c r="H159" s="31">
        <v>25745793</v>
      </c>
      <c r="I159" s="36">
        <f t="shared" si="33"/>
        <v>0.22247341006167029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45826499</v>
      </c>
      <c r="O159" s="36">
        <f t="shared" si="37"/>
        <v>0.39599392039381826</v>
      </c>
      <c r="P159" s="31">
        <v>20359543</v>
      </c>
      <c r="Q159" s="31">
        <v>96926364</v>
      </c>
      <c r="R159" s="31">
        <v>95658866</v>
      </c>
      <c r="S159" s="31">
        <v>42638200</v>
      </c>
      <c r="T159" s="36">
        <f t="shared" si="38"/>
        <v>0.43990301751131405</v>
      </c>
      <c r="U159" s="36">
        <f t="shared" si="39"/>
        <v>0.26455652761950499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51792704</v>
      </c>
      <c r="E160" s="31">
        <v>51792704</v>
      </c>
      <c r="F160" s="31">
        <v>14654972</v>
      </c>
      <c r="G160" s="36">
        <f t="shared" si="32"/>
        <v>0.28295437133384654</v>
      </c>
      <c r="H160" s="31">
        <v>15622330</v>
      </c>
      <c r="I160" s="36">
        <f t="shared" si="33"/>
        <v>0.3016318669131467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30277302</v>
      </c>
      <c r="O160" s="36">
        <f t="shared" si="37"/>
        <v>0.58458623824699329</v>
      </c>
      <c r="P160" s="31">
        <v>11291904</v>
      </c>
      <c r="Q160" s="31">
        <v>49370013</v>
      </c>
      <c r="R160" s="31">
        <v>52653732</v>
      </c>
      <c r="S160" s="31">
        <v>26236574</v>
      </c>
      <c r="T160" s="36">
        <f t="shared" si="38"/>
        <v>0.53142732613823696</v>
      </c>
      <c r="U160" s="36">
        <f t="shared" si="39"/>
        <v>0.38349830108367899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31267591</v>
      </c>
      <c r="E161" s="31">
        <v>31267591</v>
      </c>
      <c r="F161" s="31">
        <v>8178794</v>
      </c>
      <c r="G161" s="36">
        <f t="shared" si="32"/>
        <v>0.26157416476376449</v>
      </c>
      <c r="H161" s="31">
        <v>9988163</v>
      </c>
      <c r="I161" s="36">
        <f t="shared" si="33"/>
        <v>0.31944139860342935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18166957</v>
      </c>
      <c r="O161" s="36">
        <f t="shared" si="37"/>
        <v>0.58101556336719384</v>
      </c>
      <c r="P161" s="31">
        <v>7563023</v>
      </c>
      <c r="Q161" s="31">
        <v>27827316</v>
      </c>
      <c r="R161" s="31">
        <v>26800639</v>
      </c>
      <c r="S161" s="31">
        <v>14657530</v>
      </c>
      <c r="T161" s="36">
        <f t="shared" si="38"/>
        <v>0.52673171929337348</v>
      </c>
      <c r="U161" s="36">
        <f t="shared" si="39"/>
        <v>0.32065749370324537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23010001</v>
      </c>
      <c r="E162" s="31">
        <v>23010001</v>
      </c>
      <c r="F162" s="31">
        <v>4475764</v>
      </c>
      <c r="G162" s="36">
        <f t="shared" si="32"/>
        <v>0.19451385508414362</v>
      </c>
      <c r="H162" s="31">
        <v>4858932</v>
      </c>
      <c r="I162" s="36">
        <f t="shared" si="33"/>
        <v>0.21116609251777085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9334696</v>
      </c>
      <c r="O162" s="36">
        <f t="shared" si="37"/>
        <v>0.4056799476019145</v>
      </c>
      <c r="P162" s="31">
        <v>4517377</v>
      </c>
      <c r="Q162" s="31">
        <v>24546020</v>
      </c>
      <c r="R162" s="31">
        <v>21677130</v>
      </c>
      <c r="S162" s="31">
        <v>9268236</v>
      </c>
      <c r="T162" s="36">
        <f t="shared" si="38"/>
        <v>0.37758610153499428</v>
      </c>
      <c r="U162" s="36">
        <f t="shared" si="39"/>
        <v>7.5609142207967217E-2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284506303</v>
      </c>
      <c r="E163" s="32">
        <f>SUM(E158:E162)</f>
        <v>284356303</v>
      </c>
      <c r="F163" s="32">
        <f>SUM(F158:F162)</f>
        <v>60025129</v>
      </c>
      <c r="G163" s="37">
        <f t="shared" si="32"/>
        <v>0.21097996201511218</v>
      </c>
      <c r="H163" s="32">
        <f>SUM(H158:H162)</f>
        <v>73807967</v>
      </c>
      <c r="I163" s="37">
        <f t="shared" si="33"/>
        <v>0.25942471650619281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133833096</v>
      </c>
      <c r="O163" s="37">
        <f t="shared" si="37"/>
        <v>0.47040467852130502</v>
      </c>
      <c r="P163" s="32">
        <f>SUM(P158:P162)</f>
        <v>59400590</v>
      </c>
      <c r="Q163" s="32">
        <f>SUM(Q158:Q162)</f>
        <v>251280215</v>
      </c>
      <c r="R163" s="32">
        <f>SUM(R158:R162)</f>
        <v>251862776</v>
      </c>
      <c r="S163" s="32">
        <f>SUM(S158:S162)</f>
        <v>123297214</v>
      </c>
      <c r="T163" s="37">
        <f t="shared" si="38"/>
        <v>0.49067617201776115</v>
      </c>
      <c r="U163" s="37">
        <f t="shared" si="39"/>
        <v>0.24254602521624791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18950738</v>
      </c>
      <c r="E164" s="31">
        <v>18950738</v>
      </c>
      <c r="F164" s="31">
        <v>6358520</v>
      </c>
      <c r="G164" s="36">
        <f t="shared" si="32"/>
        <v>0.33552888547137322</v>
      </c>
      <c r="H164" s="31">
        <v>4255960</v>
      </c>
      <c r="I164" s="36">
        <f t="shared" si="33"/>
        <v>0.2245801720228521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10614480</v>
      </c>
      <c r="O164" s="36">
        <f t="shared" si="37"/>
        <v>0.56010905749422524</v>
      </c>
      <c r="P164" s="31">
        <v>4323251</v>
      </c>
      <c r="Q164" s="31">
        <v>18854302</v>
      </c>
      <c r="R164" s="31">
        <v>18097134</v>
      </c>
      <c r="S164" s="31">
        <v>9851306</v>
      </c>
      <c r="T164" s="36">
        <f t="shared" si="38"/>
        <v>0.52249645730719707</v>
      </c>
      <c r="U164" s="36">
        <f t="shared" si="39"/>
        <v>-1.5564907057212252E-2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24865794</v>
      </c>
      <c r="E165" s="31">
        <v>24865794</v>
      </c>
      <c r="F165" s="31">
        <v>5222546</v>
      </c>
      <c r="G165" s="36">
        <f t="shared" si="32"/>
        <v>0.21002932783887779</v>
      </c>
      <c r="H165" s="31">
        <v>7048972</v>
      </c>
      <c r="I165" s="36">
        <f t="shared" si="33"/>
        <v>0.28348067228418283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12271518</v>
      </c>
      <c r="O165" s="36">
        <f t="shared" si="37"/>
        <v>0.49351000012306062</v>
      </c>
      <c r="P165" s="31">
        <v>8498008</v>
      </c>
      <c r="Q165" s="31">
        <v>25769218</v>
      </c>
      <c r="R165" s="31">
        <v>27405066</v>
      </c>
      <c r="S165" s="31">
        <v>13843929</v>
      </c>
      <c r="T165" s="36">
        <f t="shared" si="38"/>
        <v>0.53722736173057328</v>
      </c>
      <c r="U165" s="36">
        <f t="shared" si="39"/>
        <v>-0.17051478417059618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50271193</v>
      </c>
      <c r="E166" s="31">
        <v>50271193</v>
      </c>
      <c r="F166" s="31">
        <v>13440243</v>
      </c>
      <c r="G166" s="36">
        <f t="shared" si="32"/>
        <v>0.26735476518331286</v>
      </c>
      <c r="H166" s="31">
        <v>12887137</v>
      </c>
      <c r="I166" s="36">
        <f t="shared" si="33"/>
        <v>0.25635232090075921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26327380</v>
      </c>
      <c r="O166" s="36">
        <f t="shared" si="37"/>
        <v>0.52370708608407202</v>
      </c>
      <c r="P166" s="31">
        <v>14683894</v>
      </c>
      <c r="Q166" s="31">
        <v>48799724</v>
      </c>
      <c r="R166" s="31">
        <v>52544841</v>
      </c>
      <c r="S166" s="31">
        <v>26155908</v>
      </c>
      <c r="T166" s="36">
        <f t="shared" si="38"/>
        <v>0.53598475270065049</v>
      </c>
      <c r="U166" s="36">
        <f t="shared" si="39"/>
        <v>-0.12236243328915342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25880911</v>
      </c>
      <c r="E167" s="31">
        <v>25880911</v>
      </c>
      <c r="F167" s="31">
        <v>3902829</v>
      </c>
      <c r="G167" s="36">
        <f t="shared" si="32"/>
        <v>0.15079952170153516</v>
      </c>
      <c r="H167" s="31">
        <v>746448</v>
      </c>
      <c r="I167" s="36">
        <f t="shared" si="33"/>
        <v>2.8841643170906928E-2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4649277</v>
      </c>
      <c r="O167" s="36">
        <f t="shared" si="37"/>
        <v>0.17964116487244208</v>
      </c>
      <c r="P167" s="31">
        <v>7094774</v>
      </c>
      <c r="Q167" s="31">
        <v>25103310</v>
      </c>
      <c r="R167" s="31">
        <v>25784717</v>
      </c>
      <c r="S167" s="31">
        <v>13705301</v>
      </c>
      <c r="T167" s="36">
        <f t="shared" si="38"/>
        <v>0.54595593170781065</v>
      </c>
      <c r="U167" s="36">
        <f t="shared" si="39"/>
        <v>-0.89478903767759199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39877922</v>
      </c>
      <c r="E168" s="31">
        <v>39877922</v>
      </c>
      <c r="F168" s="31">
        <v>9066747</v>
      </c>
      <c r="G168" s="36">
        <f t="shared" si="32"/>
        <v>0.22736257420835518</v>
      </c>
      <c r="H168" s="31">
        <v>8053298</v>
      </c>
      <c r="I168" s="36">
        <f t="shared" si="33"/>
        <v>0.2019487876023229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17120045</v>
      </c>
      <c r="O168" s="36">
        <f t="shared" si="37"/>
        <v>0.42931136181067808</v>
      </c>
      <c r="P168" s="31">
        <v>6270903</v>
      </c>
      <c r="Q168" s="31">
        <v>33111704</v>
      </c>
      <c r="R168" s="31">
        <v>31323325</v>
      </c>
      <c r="S168" s="31">
        <v>15383296</v>
      </c>
      <c r="T168" s="36">
        <f t="shared" si="38"/>
        <v>0.46458786899037269</v>
      </c>
      <c r="U168" s="36">
        <f t="shared" si="39"/>
        <v>0.28423258978810551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159846558</v>
      </c>
      <c r="E169" s="32">
        <f>SUM(E164:E168)</f>
        <v>159846558</v>
      </c>
      <c r="F169" s="32">
        <f>SUM(F164:F168)</f>
        <v>37990885</v>
      </c>
      <c r="G169" s="37">
        <f t="shared" si="32"/>
        <v>0.23767096067217161</v>
      </c>
      <c r="H169" s="32">
        <f>SUM(H164:H168)</f>
        <v>32991815</v>
      </c>
      <c r="I169" s="37">
        <f t="shared" si="33"/>
        <v>0.20639678084278801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70982700</v>
      </c>
      <c r="O169" s="37">
        <f t="shared" si="37"/>
        <v>0.44406774151495959</v>
      </c>
      <c r="P169" s="32">
        <f>SUM(P164:P168)</f>
        <v>40870830</v>
      </c>
      <c r="Q169" s="32">
        <f>SUM(Q164:Q168)</f>
        <v>151638258</v>
      </c>
      <c r="R169" s="32">
        <f>SUM(R164:R168)</f>
        <v>155155083</v>
      </c>
      <c r="S169" s="32">
        <f>SUM(S164:S168)</f>
        <v>78939740</v>
      </c>
      <c r="T169" s="37">
        <f t="shared" si="38"/>
        <v>0.52057931185149864</v>
      </c>
      <c r="U169" s="37">
        <f t="shared" si="39"/>
        <v>-0.19277844369688601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3674135853</v>
      </c>
      <c r="E170" s="32">
        <f>SUM(E105,E107:E111,E113:E120,E122:E125,E127:E131,E133:E136,E138:E143,E145:E149,E151:E156,E158:E162,E164:E168)</f>
        <v>3679511140</v>
      </c>
      <c r="F170" s="32">
        <f>SUM(F105,F107:F111,F113:F120,F122:F125,F127:F131,F133:F136,F138:F143,F145:F149,F151:F156,F158:F162,F164:F168)</f>
        <v>857026253</v>
      </c>
      <c r="G170" s="37">
        <f t="shared" si="32"/>
        <v>0.23325927164620824</v>
      </c>
      <c r="H170" s="32">
        <f>SUM(H105,H107:H111,H113:H120,H122:H125,H127:H131,H133:H136,H138:H143,H145:H149,H151:H156,H158:H162,H164:H168)</f>
        <v>961104225</v>
      </c>
      <c r="I170" s="37">
        <f t="shared" si="33"/>
        <v>0.26158646915988165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1818130478</v>
      </c>
      <c r="O170" s="37">
        <f t="shared" si="37"/>
        <v>0.4948457408060899</v>
      </c>
      <c r="P170" s="32">
        <f>SUM(P105,P107:P111,P113:P120,P122:P125,P127:P131,P133:P136,P138:P143,P145:P149,P151:P156,P158:P162,P164:P168)</f>
        <v>894999493</v>
      </c>
      <c r="Q170" s="32">
        <f>SUM(Q105,Q107:Q111,Q113:Q120,Q122:Q125,Q127:Q131,Q133:Q136,Q138:Q143,Q145:Q149,Q151:Q156,Q158:Q162,Q164:Q168)</f>
        <v>4773873806</v>
      </c>
      <c r="R170" s="32">
        <f>SUM(R105,R107:R111,R113:R120,R122:R125,R127:R131,R133:R136,R138:R143,R145:R149,R151:R156,R158:R162,R164:R168)</f>
        <v>3304402516</v>
      </c>
      <c r="S170" s="32">
        <f>SUM(S105,S107:S111,S113:S120,S122:S125,S127:S131,S133:S136,S138:S143,S145:S149,S151:S156,S158:S162,S164:S168)</f>
        <v>1930753701</v>
      </c>
      <c r="T170" s="37">
        <f t="shared" si="38"/>
        <v>0.40444171326300032</v>
      </c>
      <c r="U170" s="37">
        <f t="shared" si="39"/>
        <v>7.3860077594479767E-2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48194527</v>
      </c>
      <c r="E173" s="31">
        <v>48194527</v>
      </c>
      <c r="F173" s="31">
        <v>11682640</v>
      </c>
      <c r="G173" s="36">
        <f t="shared" ref="G173:G205" si="40">IF(($D173     =0),0,($F173     /$D173     ))</f>
        <v>0.24240594787868755</v>
      </c>
      <c r="H173" s="31">
        <v>12636440</v>
      </c>
      <c r="I173" s="36">
        <f t="shared" ref="I173:I205" si="41">IF(($D173     =0),0,($H173     /$D173     ))</f>
        <v>0.26219657680217506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24319080</v>
      </c>
      <c r="O173" s="36">
        <f t="shared" ref="O173:O205" si="45">IF(($D173     =0),0,($N173     /$D173     ))</f>
        <v>0.50460252468086264</v>
      </c>
      <c r="P173" s="31">
        <v>12433951</v>
      </c>
      <c r="Q173" s="31">
        <v>41143288</v>
      </c>
      <c r="R173" s="31">
        <v>43901974</v>
      </c>
      <c r="S173" s="31">
        <v>21597351</v>
      </c>
      <c r="T173" s="36">
        <f t="shared" ref="T173:T205" si="46">IF(($Q173     =0),0,($S173     /$Q173     ))</f>
        <v>0.52493011739849282</v>
      </c>
      <c r="U173" s="36">
        <f t="shared" ref="U173:U205" si="47">IF(($P173     =0),0,(($H173     /$P173     )-1))</f>
        <v>1.6285169532998856E-2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66650913</v>
      </c>
      <c r="E174" s="31">
        <v>66650913</v>
      </c>
      <c r="F174" s="31">
        <v>14951690</v>
      </c>
      <c r="G174" s="36">
        <f t="shared" si="40"/>
        <v>0.22432835991308928</v>
      </c>
      <c r="H174" s="31">
        <v>20634291</v>
      </c>
      <c r="I174" s="36">
        <f t="shared" si="41"/>
        <v>0.30958752207940499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35585981</v>
      </c>
      <c r="O174" s="36">
        <f t="shared" si="45"/>
        <v>0.53391588199249429</v>
      </c>
      <c r="P174" s="31">
        <v>17135374</v>
      </c>
      <c r="Q174" s="31">
        <v>54983220</v>
      </c>
      <c r="R174" s="31">
        <v>58720784</v>
      </c>
      <c r="S174" s="31">
        <v>30763740</v>
      </c>
      <c r="T174" s="36">
        <f t="shared" si="46"/>
        <v>0.55951142912328522</v>
      </c>
      <c r="U174" s="36">
        <f t="shared" si="47"/>
        <v>0.20419262515075531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45543018</v>
      </c>
      <c r="E175" s="31">
        <v>45543018</v>
      </c>
      <c r="F175" s="31">
        <v>9860183</v>
      </c>
      <c r="G175" s="36">
        <f t="shared" si="40"/>
        <v>0.21650262615446345</v>
      </c>
      <c r="H175" s="31">
        <v>12282655</v>
      </c>
      <c r="I175" s="36">
        <f t="shared" si="41"/>
        <v>0.26969347968990548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22142838</v>
      </c>
      <c r="O175" s="36">
        <f t="shared" si="45"/>
        <v>0.48619610584436895</v>
      </c>
      <c r="P175" s="31">
        <v>10026057</v>
      </c>
      <c r="Q175" s="31">
        <v>48182907</v>
      </c>
      <c r="R175" s="31">
        <v>48108507</v>
      </c>
      <c r="S175" s="31">
        <v>20197297</v>
      </c>
      <c r="T175" s="36">
        <f t="shared" si="46"/>
        <v>0.41917971034831919</v>
      </c>
      <c r="U175" s="36">
        <f t="shared" si="47"/>
        <v>0.22507332643331268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48925270</v>
      </c>
      <c r="E176" s="31">
        <v>48925270</v>
      </c>
      <c r="F176" s="31">
        <v>9871107</v>
      </c>
      <c r="G176" s="36">
        <f t="shared" si="40"/>
        <v>0.2017588661237843</v>
      </c>
      <c r="H176" s="31">
        <v>10959752</v>
      </c>
      <c r="I176" s="36">
        <f t="shared" si="41"/>
        <v>0.224010046342105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20830859</v>
      </c>
      <c r="O176" s="36">
        <f t="shared" si="45"/>
        <v>0.42576891246588933</v>
      </c>
      <c r="P176" s="31">
        <v>10070593</v>
      </c>
      <c r="Q176" s="31">
        <v>43953673</v>
      </c>
      <c r="R176" s="31">
        <v>44841938</v>
      </c>
      <c r="S176" s="31">
        <v>18959706</v>
      </c>
      <c r="T176" s="36">
        <f t="shared" si="46"/>
        <v>0.43135657855032955</v>
      </c>
      <c r="U176" s="36">
        <f t="shared" si="47"/>
        <v>8.8292615936320651E-2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49457789</v>
      </c>
      <c r="E177" s="31">
        <v>49457789</v>
      </c>
      <c r="F177" s="31">
        <v>9250078</v>
      </c>
      <c r="G177" s="36">
        <f t="shared" si="40"/>
        <v>0.18702975177479123</v>
      </c>
      <c r="H177" s="31">
        <v>9064513</v>
      </c>
      <c r="I177" s="36">
        <f t="shared" si="41"/>
        <v>0.1832777643982427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18314591</v>
      </c>
      <c r="O177" s="36">
        <f t="shared" si="45"/>
        <v>0.37030751617303392</v>
      </c>
      <c r="P177" s="31">
        <v>8436972</v>
      </c>
      <c r="Q177" s="31">
        <v>46933067</v>
      </c>
      <c r="R177" s="31">
        <v>46419906</v>
      </c>
      <c r="S177" s="31">
        <v>16725708</v>
      </c>
      <c r="T177" s="36">
        <f t="shared" si="46"/>
        <v>0.35637364163735558</v>
      </c>
      <c r="U177" s="36">
        <f t="shared" si="47"/>
        <v>7.4379884157491638E-2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78043914</v>
      </c>
      <c r="E178" s="31">
        <v>78043914</v>
      </c>
      <c r="F178" s="31">
        <v>33322219</v>
      </c>
      <c r="G178" s="36">
        <f t="shared" si="40"/>
        <v>0.42696755316500401</v>
      </c>
      <c r="H178" s="31">
        <v>37096523</v>
      </c>
      <c r="I178" s="36">
        <f t="shared" si="41"/>
        <v>0.47532883858182717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70418742</v>
      </c>
      <c r="O178" s="36">
        <f t="shared" si="45"/>
        <v>0.90229639174683118</v>
      </c>
      <c r="P178" s="31">
        <v>32810914</v>
      </c>
      <c r="Q178" s="31">
        <v>97008951</v>
      </c>
      <c r="R178" s="31">
        <v>125537659</v>
      </c>
      <c r="S178" s="31">
        <v>64589720</v>
      </c>
      <c r="T178" s="36">
        <f t="shared" si="46"/>
        <v>0.66581196203224591</v>
      </c>
      <c r="U178" s="36">
        <f t="shared" si="47"/>
        <v>0.13061534951449394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336815431</v>
      </c>
      <c r="E179" s="32">
        <f>SUM(E173:E178)</f>
        <v>336815431</v>
      </c>
      <c r="F179" s="32">
        <f>SUM(F173:F178)</f>
        <v>88937917</v>
      </c>
      <c r="G179" s="37">
        <f t="shared" si="40"/>
        <v>0.26405535143073655</v>
      </c>
      <c r="H179" s="32">
        <f>SUM(H173:H178)</f>
        <v>102674174</v>
      </c>
      <c r="I179" s="37">
        <f t="shared" si="41"/>
        <v>0.30483809395300537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191612091</v>
      </c>
      <c r="O179" s="37">
        <f t="shared" si="45"/>
        <v>0.56889344538374198</v>
      </c>
      <c r="P179" s="32">
        <f>SUM(P173:P178)</f>
        <v>90913861</v>
      </c>
      <c r="Q179" s="32">
        <f>SUM(Q173:Q178)</f>
        <v>332205106</v>
      </c>
      <c r="R179" s="32">
        <f>SUM(R173:R178)</f>
        <v>367530768</v>
      </c>
      <c r="S179" s="32">
        <f>SUM(S173:S178)</f>
        <v>172833522</v>
      </c>
      <c r="T179" s="37">
        <f t="shared" si="46"/>
        <v>0.52026148568589425</v>
      </c>
      <c r="U179" s="37">
        <f t="shared" si="47"/>
        <v>0.12935665552692788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87160066</v>
      </c>
      <c r="E180" s="31">
        <v>87160066</v>
      </c>
      <c r="F180" s="31">
        <v>12730319</v>
      </c>
      <c r="G180" s="36">
        <f t="shared" si="40"/>
        <v>0.14605678476654665</v>
      </c>
      <c r="H180" s="31">
        <v>12427509</v>
      </c>
      <c r="I180" s="36">
        <f t="shared" si="41"/>
        <v>0.14258260199114581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25157828</v>
      </c>
      <c r="O180" s="36">
        <f t="shared" si="45"/>
        <v>0.28863938675769246</v>
      </c>
      <c r="P180" s="31">
        <v>13422607</v>
      </c>
      <c r="Q180" s="31">
        <v>89587044</v>
      </c>
      <c r="R180" s="31">
        <v>94035738</v>
      </c>
      <c r="S180" s="31">
        <v>24623977</v>
      </c>
      <c r="T180" s="36">
        <f t="shared" si="46"/>
        <v>0.27486091627266995</v>
      </c>
      <c r="U180" s="36">
        <f t="shared" si="47"/>
        <v>-7.4135970754414582E-2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142150935</v>
      </c>
      <c r="E181" s="31">
        <v>142150935</v>
      </c>
      <c r="F181" s="31">
        <v>19895628</v>
      </c>
      <c r="G181" s="36">
        <f t="shared" si="40"/>
        <v>0.13996128833060437</v>
      </c>
      <c r="H181" s="31">
        <v>26635325</v>
      </c>
      <c r="I181" s="36">
        <f t="shared" si="41"/>
        <v>0.1873735477012515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46530953</v>
      </c>
      <c r="O181" s="36">
        <f t="shared" si="45"/>
        <v>0.32733483603185587</v>
      </c>
      <c r="P181" s="31">
        <v>46893022</v>
      </c>
      <c r="Q181" s="31">
        <v>141106685</v>
      </c>
      <c r="R181" s="31">
        <v>232086808</v>
      </c>
      <c r="S181" s="31">
        <v>76591430</v>
      </c>
      <c r="T181" s="36">
        <f t="shared" si="46"/>
        <v>0.54279093864333927</v>
      </c>
      <c r="U181" s="36">
        <f t="shared" si="47"/>
        <v>-0.43199811264029864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193937099</v>
      </c>
      <c r="E182" s="31">
        <v>193937099</v>
      </c>
      <c r="F182" s="31">
        <v>32664427</v>
      </c>
      <c r="G182" s="36">
        <f t="shared" si="40"/>
        <v>0.16842794477399087</v>
      </c>
      <c r="H182" s="31">
        <v>29696261</v>
      </c>
      <c r="I182" s="36">
        <f t="shared" si="41"/>
        <v>0.15312315773064131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62360688</v>
      </c>
      <c r="O182" s="36">
        <f t="shared" si="45"/>
        <v>0.3215511025046322</v>
      </c>
      <c r="P182" s="31">
        <v>23726708</v>
      </c>
      <c r="Q182" s="31">
        <v>107039015</v>
      </c>
      <c r="R182" s="31">
        <v>108440947</v>
      </c>
      <c r="S182" s="31">
        <v>50397052</v>
      </c>
      <c r="T182" s="36">
        <f t="shared" si="46"/>
        <v>0.47082880947661937</v>
      </c>
      <c r="U182" s="36">
        <f t="shared" si="47"/>
        <v>0.25159634450763257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53668128</v>
      </c>
      <c r="E183" s="31">
        <v>53668128</v>
      </c>
      <c r="F183" s="31">
        <v>12471525</v>
      </c>
      <c r="G183" s="36">
        <f t="shared" si="40"/>
        <v>0.23238233686854143</v>
      </c>
      <c r="H183" s="31">
        <v>10870364</v>
      </c>
      <c r="I183" s="36">
        <f t="shared" si="41"/>
        <v>0.20254785111938317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23341889</v>
      </c>
      <c r="O183" s="36">
        <f t="shared" si="45"/>
        <v>0.4349301879879246</v>
      </c>
      <c r="P183" s="31">
        <v>11760415</v>
      </c>
      <c r="Q183" s="31">
        <v>49254682</v>
      </c>
      <c r="R183" s="31">
        <v>50189447</v>
      </c>
      <c r="S183" s="31">
        <v>23034405</v>
      </c>
      <c r="T183" s="36">
        <f t="shared" si="46"/>
        <v>0.4676591963379238</v>
      </c>
      <c r="U183" s="36">
        <f t="shared" si="47"/>
        <v>-7.568193809487167E-2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143232231</v>
      </c>
      <c r="E184" s="31">
        <v>143232231</v>
      </c>
      <c r="F184" s="31">
        <v>34046639</v>
      </c>
      <c r="G184" s="36">
        <f t="shared" si="40"/>
        <v>0.2377023576488172</v>
      </c>
      <c r="H184" s="31">
        <v>31673818</v>
      </c>
      <c r="I184" s="36">
        <f t="shared" si="41"/>
        <v>0.22113610727741859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65720457</v>
      </c>
      <c r="O184" s="36">
        <f t="shared" si="45"/>
        <v>0.45883846492623576</v>
      </c>
      <c r="P184" s="31">
        <v>25258661</v>
      </c>
      <c r="Q184" s="31">
        <v>136893715</v>
      </c>
      <c r="R184" s="31">
        <v>139849720</v>
      </c>
      <c r="S184" s="31">
        <v>53149546</v>
      </c>
      <c r="T184" s="36">
        <f t="shared" si="46"/>
        <v>0.38825409917467724</v>
      </c>
      <c r="U184" s="36">
        <f t="shared" si="47"/>
        <v>0.2539785066199669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620148459</v>
      </c>
      <c r="E185" s="32">
        <f>SUM(E180:E184)</f>
        <v>620148459</v>
      </c>
      <c r="F185" s="32">
        <f>SUM(F180:F184)</f>
        <v>111808538</v>
      </c>
      <c r="G185" s="37">
        <f t="shared" si="40"/>
        <v>0.18029318041085385</v>
      </c>
      <c r="H185" s="32">
        <f>SUM(H180:H184)</f>
        <v>111303277</v>
      </c>
      <c r="I185" s="37">
        <f t="shared" si="41"/>
        <v>0.17947843840405317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223111815</v>
      </c>
      <c r="O185" s="37">
        <f t="shared" si="45"/>
        <v>0.35977161881490705</v>
      </c>
      <c r="P185" s="32">
        <f>SUM(P180:P184)</f>
        <v>121061413</v>
      </c>
      <c r="Q185" s="32">
        <f>SUM(Q180:Q184)</f>
        <v>523881141</v>
      </c>
      <c r="R185" s="32">
        <f>SUM(R180:R184)</f>
        <v>624602660</v>
      </c>
      <c r="S185" s="32">
        <f>SUM(S180:S184)</f>
        <v>227796410</v>
      </c>
      <c r="T185" s="37">
        <f t="shared" si="46"/>
        <v>0.43482460461389277</v>
      </c>
      <c r="U185" s="37">
        <f t="shared" si="47"/>
        <v>-8.0604841445225839E-2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75200202</v>
      </c>
      <c r="E186" s="31">
        <v>75200202</v>
      </c>
      <c r="F186" s="31">
        <v>16403775</v>
      </c>
      <c r="G186" s="36">
        <f t="shared" si="40"/>
        <v>0.21813471990407685</v>
      </c>
      <c r="H186" s="31">
        <v>15501644</v>
      </c>
      <c r="I186" s="36">
        <f t="shared" si="41"/>
        <v>0.20613832925608364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31905419</v>
      </c>
      <c r="O186" s="36">
        <f t="shared" si="45"/>
        <v>0.42427304916016051</v>
      </c>
      <c r="P186" s="31">
        <v>21814117</v>
      </c>
      <c r="Q186" s="31">
        <v>66909100</v>
      </c>
      <c r="R186" s="31">
        <v>67839100</v>
      </c>
      <c r="S186" s="31">
        <v>38268495</v>
      </c>
      <c r="T186" s="36">
        <f t="shared" si="46"/>
        <v>0.5719475377788672</v>
      </c>
      <c r="U186" s="36">
        <f t="shared" si="47"/>
        <v>-0.28937559104500998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41558753</v>
      </c>
      <c r="E187" s="31">
        <v>41558753</v>
      </c>
      <c r="F187" s="31">
        <v>8803202</v>
      </c>
      <c r="G187" s="36">
        <f t="shared" si="40"/>
        <v>0.21182546069175848</v>
      </c>
      <c r="H187" s="31">
        <v>8891577</v>
      </c>
      <c r="I187" s="36">
        <f t="shared" si="41"/>
        <v>0.21395196819307835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17694779</v>
      </c>
      <c r="O187" s="36">
        <f t="shared" si="45"/>
        <v>0.42577742888483683</v>
      </c>
      <c r="P187" s="31">
        <v>9242013</v>
      </c>
      <c r="Q187" s="31">
        <v>34755552</v>
      </c>
      <c r="R187" s="31">
        <v>35271053</v>
      </c>
      <c r="S187" s="31">
        <v>16441065</v>
      </c>
      <c r="T187" s="36">
        <f t="shared" si="46"/>
        <v>0.47304859379013747</v>
      </c>
      <c r="U187" s="36">
        <f t="shared" si="47"/>
        <v>-3.7917713381273144E-2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147320500</v>
      </c>
      <c r="E188" s="31">
        <v>147320500</v>
      </c>
      <c r="F188" s="31">
        <v>65904186</v>
      </c>
      <c r="G188" s="36">
        <f t="shared" si="40"/>
        <v>0.44735244585784056</v>
      </c>
      <c r="H188" s="31">
        <v>58888209</v>
      </c>
      <c r="I188" s="36">
        <f t="shared" si="41"/>
        <v>0.39972854422839998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124792395</v>
      </c>
      <c r="O188" s="36">
        <f t="shared" si="45"/>
        <v>0.84708099008624049</v>
      </c>
      <c r="P188" s="31">
        <v>37672225</v>
      </c>
      <c r="Q188" s="31">
        <v>405629711</v>
      </c>
      <c r="R188" s="31">
        <v>385476163</v>
      </c>
      <c r="S188" s="31">
        <v>64688064</v>
      </c>
      <c r="T188" s="36">
        <f t="shared" si="46"/>
        <v>0.15947565537180289</v>
      </c>
      <c r="U188" s="36">
        <f t="shared" si="47"/>
        <v>0.56317310697735534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42334386</v>
      </c>
      <c r="E189" s="31">
        <v>42334386</v>
      </c>
      <c r="F189" s="31">
        <v>7844642</v>
      </c>
      <c r="G189" s="36">
        <f t="shared" si="40"/>
        <v>0.18530189619379386</v>
      </c>
      <c r="H189" s="31">
        <v>8619273</v>
      </c>
      <c r="I189" s="36">
        <f t="shared" si="41"/>
        <v>0.20359981127398422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16463915</v>
      </c>
      <c r="O189" s="36">
        <f t="shared" si="45"/>
        <v>0.38890170746777808</v>
      </c>
      <c r="P189" s="31">
        <v>7605697</v>
      </c>
      <c r="Q189" s="31">
        <v>36616655</v>
      </c>
      <c r="R189" s="31">
        <v>37931001</v>
      </c>
      <c r="S189" s="31">
        <v>15372722</v>
      </c>
      <c r="T189" s="36">
        <f t="shared" si="46"/>
        <v>0.41982868178428639</v>
      </c>
      <c r="U189" s="36">
        <f t="shared" si="47"/>
        <v>0.1332653667375916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62592000</v>
      </c>
      <c r="E190" s="31">
        <v>62592000</v>
      </c>
      <c r="F190" s="31">
        <v>11945059</v>
      </c>
      <c r="G190" s="36">
        <f t="shared" si="40"/>
        <v>0.19084002747955009</v>
      </c>
      <c r="H190" s="31">
        <v>13553880</v>
      </c>
      <c r="I190" s="36">
        <f t="shared" si="41"/>
        <v>0.21654332822085889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25498939</v>
      </c>
      <c r="O190" s="36">
        <f t="shared" si="45"/>
        <v>0.40738335570040901</v>
      </c>
      <c r="P190" s="31">
        <v>13283581</v>
      </c>
      <c r="Q190" s="31">
        <v>58535000</v>
      </c>
      <c r="R190" s="31">
        <v>58526000</v>
      </c>
      <c r="S190" s="31">
        <v>25420330</v>
      </c>
      <c r="T190" s="36">
        <f t="shared" si="46"/>
        <v>0.43427573246775436</v>
      </c>
      <c r="U190" s="36">
        <f t="shared" si="47"/>
        <v>2.0348353354415538E-2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369005841</v>
      </c>
      <c r="E191" s="32">
        <f>SUM(E186:E190)</f>
        <v>369005841</v>
      </c>
      <c r="F191" s="32">
        <f>SUM(F186:F190)</f>
        <v>110900864</v>
      </c>
      <c r="G191" s="37">
        <f t="shared" si="40"/>
        <v>0.30053958956167309</v>
      </c>
      <c r="H191" s="32">
        <f>SUM(H186:H190)</f>
        <v>105454583</v>
      </c>
      <c r="I191" s="37">
        <f t="shared" si="41"/>
        <v>0.28578025408546309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216355447</v>
      </c>
      <c r="O191" s="37">
        <f t="shared" si="45"/>
        <v>0.58631984364713619</v>
      </c>
      <c r="P191" s="32">
        <f>SUM(P186:P190)</f>
        <v>89617633</v>
      </c>
      <c r="Q191" s="32">
        <f>SUM(Q186:Q190)</f>
        <v>602446018</v>
      </c>
      <c r="R191" s="32">
        <f>SUM(R186:R190)</f>
        <v>585043317</v>
      </c>
      <c r="S191" s="32">
        <f>SUM(S186:S190)</f>
        <v>160190676</v>
      </c>
      <c r="T191" s="37">
        <f t="shared" si="46"/>
        <v>0.26590046446285914</v>
      </c>
      <c r="U191" s="37">
        <f t="shared" si="47"/>
        <v>0.17671689677409796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37033002</v>
      </c>
      <c r="E192" s="31">
        <v>37033002</v>
      </c>
      <c r="F192" s="31">
        <v>4568178</v>
      </c>
      <c r="G192" s="36">
        <f t="shared" si="40"/>
        <v>0.12335424495157049</v>
      </c>
      <c r="H192" s="31">
        <v>-32246740</v>
      </c>
      <c r="I192" s="36">
        <f t="shared" si="41"/>
        <v>-0.8707568454752872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-27678562</v>
      </c>
      <c r="O192" s="36">
        <f t="shared" si="45"/>
        <v>-0.74740260052371665</v>
      </c>
      <c r="P192" s="31">
        <v>7579198</v>
      </c>
      <c r="Q192" s="31">
        <v>27760951</v>
      </c>
      <c r="R192" s="31">
        <v>29769219</v>
      </c>
      <c r="S192" s="31">
        <v>12571601</v>
      </c>
      <c r="T192" s="36">
        <f t="shared" si="46"/>
        <v>0.45285195741313039</v>
      </c>
      <c r="U192" s="36">
        <f t="shared" si="47"/>
        <v>-5.2546374959461408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81624921</v>
      </c>
      <c r="E193" s="31">
        <v>81624921</v>
      </c>
      <c r="F193" s="31">
        <v>13735999</v>
      </c>
      <c r="G193" s="36">
        <f t="shared" si="40"/>
        <v>0.16828192703549447</v>
      </c>
      <c r="H193" s="31">
        <v>11110388</v>
      </c>
      <c r="I193" s="36">
        <f t="shared" si="41"/>
        <v>0.13611514552032461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24846387</v>
      </c>
      <c r="O193" s="36">
        <f t="shared" si="45"/>
        <v>0.30439707255581905</v>
      </c>
      <c r="P193" s="31">
        <v>39398959</v>
      </c>
      <c r="Q193" s="31">
        <v>97071356</v>
      </c>
      <c r="R193" s="31">
        <v>79527362</v>
      </c>
      <c r="S193" s="31">
        <v>79070239</v>
      </c>
      <c r="T193" s="36">
        <f t="shared" si="46"/>
        <v>0.81455789079530316</v>
      </c>
      <c r="U193" s="36">
        <f t="shared" si="47"/>
        <v>-0.71800300612003487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30498279</v>
      </c>
      <c r="E194" s="31">
        <v>30498279</v>
      </c>
      <c r="F194" s="31">
        <v>5612576</v>
      </c>
      <c r="G194" s="36">
        <f t="shared" si="40"/>
        <v>0.18402926932368871</v>
      </c>
      <c r="H194" s="31">
        <v>7233627</v>
      </c>
      <c r="I194" s="36">
        <f t="shared" si="41"/>
        <v>0.23718148161737257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12846203</v>
      </c>
      <c r="O194" s="36">
        <f t="shared" si="45"/>
        <v>0.42121075094106131</v>
      </c>
      <c r="P194" s="31">
        <v>8837957</v>
      </c>
      <c r="Q194" s="31">
        <v>25040232</v>
      </c>
      <c r="R194" s="31">
        <v>27371651</v>
      </c>
      <c r="S194" s="31">
        <v>10817550</v>
      </c>
      <c r="T194" s="36">
        <f t="shared" si="46"/>
        <v>0.43200678012887422</v>
      </c>
      <c r="U194" s="36">
        <f t="shared" si="47"/>
        <v>-0.18152724662498354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271846217</v>
      </c>
      <c r="E195" s="31">
        <v>271846217</v>
      </c>
      <c r="F195" s="31">
        <v>137423340</v>
      </c>
      <c r="G195" s="36">
        <f t="shared" si="40"/>
        <v>0.50551867712766441</v>
      </c>
      <c r="H195" s="31">
        <v>29938524</v>
      </c>
      <c r="I195" s="36">
        <f t="shared" si="41"/>
        <v>0.11013036830304687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167361864</v>
      </c>
      <c r="O195" s="36">
        <f t="shared" si="45"/>
        <v>0.61564904543071131</v>
      </c>
      <c r="P195" s="31">
        <v>13410581</v>
      </c>
      <c r="Q195" s="31">
        <v>205134439</v>
      </c>
      <c r="R195" s="31">
        <v>184238496</v>
      </c>
      <c r="S195" s="31">
        <v>37704443</v>
      </c>
      <c r="T195" s="36">
        <f t="shared" si="46"/>
        <v>0.18380357381141643</v>
      </c>
      <c r="U195" s="36">
        <f t="shared" si="47"/>
        <v>1.2324554021932381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32762165</v>
      </c>
      <c r="E196" s="31">
        <v>32762165</v>
      </c>
      <c r="F196" s="31">
        <v>6515707</v>
      </c>
      <c r="G196" s="36">
        <f t="shared" si="40"/>
        <v>0.19887901181133785</v>
      </c>
      <c r="H196" s="31">
        <v>9232043</v>
      </c>
      <c r="I196" s="36">
        <f t="shared" si="41"/>
        <v>0.28178977182979209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15747750</v>
      </c>
      <c r="O196" s="36">
        <f t="shared" si="45"/>
        <v>0.48066878364112997</v>
      </c>
      <c r="P196" s="31">
        <v>5725239</v>
      </c>
      <c r="Q196" s="31">
        <v>36936246</v>
      </c>
      <c r="R196" s="31">
        <v>36836246</v>
      </c>
      <c r="S196" s="31">
        <v>10837802</v>
      </c>
      <c r="T196" s="36">
        <f t="shared" si="46"/>
        <v>0.29341915255816736</v>
      </c>
      <c r="U196" s="36">
        <f t="shared" si="47"/>
        <v>0.61251661284358616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39396484</v>
      </c>
      <c r="E197" s="31">
        <v>39396484</v>
      </c>
      <c r="F197" s="31">
        <v>9252862</v>
      </c>
      <c r="G197" s="36">
        <f t="shared" si="40"/>
        <v>0.23486517223212103</v>
      </c>
      <c r="H197" s="31">
        <v>9447640</v>
      </c>
      <c r="I197" s="36">
        <f t="shared" si="41"/>
        <v>0.2398092174926067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18700502</v>
      </c>
      <c r="O197" s="36">
        <f t="shared" si="45"/>
        <v>0.4746743897247277</v>
      </c>
      <c r="P197" s="31">
        <v>8765018</v>
      </c>
      <c r="Q197" s="31">
        <v>36867615</v>
      </c>
      <c r="R197" s="31">
        <v>37385703</v>
      </c>
      <c r="S197" s="31">
        <v>16958367</v>
      </c>
      <c r="T197" s="36">
        <f t="shared" si="46"/>
        <v>0.45998003939229593</v>
      </c>
      <c r="U197" s="36">
        <f t="shared" si="47"/>
        <v>7.7880273605827055E-2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493161068</v>
      </c>
      <c r="E198" s="32">
        <f>SUM(E192:E197)</f>
        <v>493161068</v>
      </c>
      <c r="F198" s="32">
        <f>SUM(F192:F197)</f>
        <v>177108662</v>
      </c>
      <c r="G198" s="37">
        <f t="shared" si="40"/>
        <v>0.35912944774464639</v>
      </c>
      <c r="H198" s="32">
        <f>SUM(H192:H197)</f>
        <v>34715482</v>
      </c>
      <c r="I198" s="37">
        <f t="shared" si="41"/>
        <v>7.0393800834254019E-2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211824144</v>
      </c>
      <c r="O198" s="37">
        <f t="shared" si="45"/>
        <v>0.4295232485789004</v>
      </c>
      <c r="P198" s="32">
        <f>SUM(P192:P197)</f>
        <v>83716952</v>
      </c>
      <c r="Q198" s="32">
        <f>SUM(Q192:Q197)</f>
        <v>428810839</v>
      </c>
      <c r="R198" s="32">
        <f>SUM(R192:R197)</f>
        <v>395128677</v>
      </c>
      <c r="S198" s="32">
        <f>SUM(S192:S197)</f>
        <v>167960002</v>
      </c>
      <c r="T198" s="37">
        <f t="shared" si="46"/>
        <v>0.3916878649608948</v>
      </c>
      <c r="U198" s="37">
        <f t="shared" si="47"/>
        <v>-0.58532314936645091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42092222</v>
      </c>
      <c r="E199" s="31">
        <v>42092222</v>
      </c>
      <c r="F199" s="31">
        <v>7959768</v>
      </c>
      <c r="G199" s="36">
        <f t="shared" si="40"/>
        <v>0.18910306041814567</v>
      </c>
      <c r="H199" s="31">
        <v>10819286</v>
      </c>
      <c r="I199" s="36">
        <f t="shared" si="41"/>
        <v>0.25703765413001955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18779054</v>
      </c>
      <c r="O199" s="36">
        <f t="shared" si="45"/>
        <v>0.44614071454816523</v>
      </c>
      <c r="P199" s="31">
        <v>6829359</v>
      </c>
      <c r="Q199" s="31">
        <v>48788038</v>
      </c>
      <c r="R199" s="31">
        <v>50556058</v>
      </c>
      <c r="S199" s="31">
        <v>19601207</v>
      </c>
      <c r="T199" s="36">
        <f t="shared" si="46"/>
        <v>0.40176255909286618</v>
      </c>
      <c r="U199" s="36">
        <f t="shared" si="47"/>
        <v>0.58423155086736545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45702246</v>
      </c>
      <c r="E200" s="31">
        <v>45702246</v>
      </c>
      <c r="F200" s="31">
        <v>11721812</v>
      </c>
      <c r="G200" s="36">
        <f t="shared" si="40"/>
        <v>0.25648218689295926</v>
      </c>
      <c r="H200" s="31">
        <v>11994287</v>
      </c>
      <c r="I200" s="36">
        <f t="shared" si="41"/>
        <v>0.26244414771212776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23716099</v>
      </c>
      <c r="O200" s="36">
        <f t="shared" si="45"/>
        <v>0.51892633460508697</v>
      </c>
      <c r="P200" s="31">
        <v>9422496</v>
      </c>
      <c r="Q200" s="31">
        <v>42838137</v>
      </c>
      <c r="R200" s="31">
        <v>43516069</v>
      </c>
      <c r="S200" s="31">
        <v>19475442</v>
      </c>
      <c r="T200" s="36">
        <f t="shared" si="46"/>
        <v>0.45462859414264445</v>
      </c>
      <c r="U200" s="36">
        <f t="shared" si="47"/>
        <v>0.27294158575392347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62706026</v>
      </c>
      <c r="E201" s="31">
        <v>62706026</v>
      </c>
      <c r="F201" s="31">
        <v>17884681</v>
      </c>
      <c r="G201" s="36">
        <f t="shared" si="40"/>
        <v>0.28521470966761631</v>
      </c>
      <c r="H201" s="31">
        <v>20895166</v>
      </c>
      <c r="I201" s="36">
        <f t="shared" si="41"/>
        <v>0.33322421038131167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38779847</v>
      </c>
      <c r="O201" s="36">
        <f t="shared" si="45"/>
        <v>0.61843892004892798</v>
      </c>
      <c r="P201" s="31">
        <v>15298972</v>
      </c>
      <c r="Q201" s="31">
        <v>72199715</v>
      </c>
      <c r="R201" s="31">
        <v>67825023</v>
      </c>
      <c r="S201" s="31">
        <v>32522196</v>
      </c>
      <c r="T201" s="36">
        <f t="shared" si="46"/>
        <v>0.45044770606088957</v>
      </c>
      <c r="U201" s="36">
        <f t="shared" si="47"/>
        <v>0.36578889091371636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188856565</v>
      </c>
      <c r="E202" s="31">
        <v>188856565</v>
      </c>
      <c r="F202" s="31">
        <v>45109680</v>
      </c>
      <c r="G202" s="36">
        <f t="shared" si="40"/>
        <v>0.23885682766707103</v>
      </c>
      <c r="H202" s="31">
        <v>52738344</v>
      </c>
      <c r="I202" s="36">
        <f t="shared" si="41"/>
        <v>0.27925078484827892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97848024</v>
      </c>
      <c r="O202" s="36">
        <f t="shared" si="45"/>
        <v>0.51810761251534998</v>
      </c>
      <c r="P202" s="31">
        <v>50891763</v>
      </c>
      <c r="Q202" s="31">
        <v>152397306</v>
      </c>
      <c r="R202" s="31">
        <v>193753270</v>
      </c>
      <c r="S202" s="31">
        <v>74717212</v>
      </c>
      <c r="T202" s="36">
        <f t="shared" si="46"/>
        <v>0.49027908669199177</v>
      </c>
      <c r="U202" s="36">
        <f t="shared" si="47"/>
        <v>3.6284476920164899E-2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196780010</v>
      </c>
      <c r="E203" s="31">
        <v>196780010</v>
      </c>
      <c r="F203" s="31">
        <v>44121035</v>
      </c>
      <c r="G203" s="36">
        <f t="shared" si="40"/>
        <v>0.22421502570306812</v>
      </c>
      <c r="H203" s="31">
        <v>52679696</v>
      </c>
      <c r="I203" s="36">
        <f t="shared" si="41"/>
        <v>0.26770857466670522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96800731</v>
      </c>
      <c r="O203" s="36">
        <f t="shared" si="45"/>
        <v>0.49192360036977334</v>
      </c>
      <c r="P203" s="31">
        <v>44841196</v>
      </c>
      <c r="Q203" s="31">
        <v>179833377</v>
      </c>
      <c r="R203" s="31">
        <v>178278377</v>
      </c>
      <c r="S203" s="31">
        <v>82135887</v>
      </c>
      <c r="T203" s="36">
        <f t="shared" si="46"/>
        <v>0.45673327371258787</v>
      </c>
      <c r="U203" s="36">
        <f t="shared" si="47"/>
        <v>0.17480577458281887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536137069</v>
      </c>
      <c r="E204" s="32">
        <f>SUM(E199:E203)</f>
        <v>536137069</v>
      </c>
      <c r="F204" s="32">
        <f>SUM(F199:F203)</f>
        <v>126796976</v>
      </c>
      <c r="G204" s="37">
        <f t="shared" si="40"/>
        <v>0.23650104298234972</v>
      </c>
      <c r="H204" s="32">
        <f>SUM(H199:H203)</f>
        <v>149126779</v>
      </c>
      <c r="I204" s="37">
        <f t="shared" si="41"/>
        <v>0.27815047237481727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275923755</v>
      </c>
      <c r="O204" s="37">
        <f t="shared" si="45"/>
        <v>0.51465151535716702</v>
      </c>
      <c r="P204" s="32">
        <f>SUM(P199:P203)</f>
        <v>127283786</v>
      </c>
      <c r="Q204" s="32">
        <f>SUM(Q199:Q203)</f>
        <v>496056573</v>
      </c>
      <c r="R204" s="32">
        <f>SUM(R199:R203)</f>
        <v>533928797</v>
      </c>
      <c r="S204" s="32">
        <f>SUM(S199:S203)</f>
        <v>228451944</v>
      </c>
      <c r="T204" s="37">
        <f t="shared" si="46"/>
        <v>0.46053606873585362</v>
      </c>
      <c r="U204" s="37">
        <f t="shared" si="47"/>
        <v>0.17160860535685196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2355267868</v>
      </c>
      <c r="E205" s="32">
        <f>SUM(E173:E178,E180:E184,E186:E190,E192:E197,E199:E203)</f>
        <v>2355267868</v>
      </c>
      <c r="F205" s="32">
        <f>SUM(F173:F178,F180:F184,F186:F190,F192:F197,F199:F203)</f>
        <v>615552957</v>
      </c>
      <c r="G205" s="37">
        <f t="shared" si="40"/>
        <v>0.26135157081844079</v>
      </c>
      <c r="H205" s="32">
        <f>SUM(H173:H178,H180:H184,H186:H190,H192:H197,H199:H203)</f>
        <v>503274295</v>
      </c>
      <c r="I205" s="37">
        <f t="shared" si="41"/>
        <v>0.21368027893462518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1118827252</v>
      </c>
      <c r="O205" s="37">
        <f t="shared" si="45"/>
        <v>0.47503184975306595</v>
      </c>
      <c r="P205" s="32">
        <f>SUM(P173:P178,P180:P184,P186:P190,P192:P197,P199:P203)</f>
        <v>512593645</v>
      </c>
      <c r="Q205" s="32">
        <f>SUM(Q173:Q178,Q180:Q184,Q186:Q190,Q192:Q197,Q199:Q203)</f>
        <v>2383399677</v>
      </c>
      <c r="R205" s="32">
        <f>SUM(R173:R178,R180:R184,R186:R190,R192:R197,R199:R203)</f>
        <v>2506234219</v>
      </c>
      <c r="S205" s="32">
        <f>SUM(S173:S178,S180:S184,S186:S190,S192:S197,S199:S203)</f>
        <v>957232554</v>
      </c>
      <c r="T205" s="37">
        <f t="shared" si="46"/>
        <v>0.40162485681162574</v>
      </c>
      <c r="U205" s="37">
        <f t="shared" si="47"/>
        <v>-1.8180775534195281E-2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48174760</v>
      </c>
      <c r="E208" s="31">
        <v>48174760</v>
      </c>
      <c r="F208" s="31">
        <v>5223730</v>
      </c>
      <c r="G208" s="36">
        <f t="shared" ref="G208:G231" si="48">IF(($D208     =0),0,($F208     /$D208     ))</f>
        <v>0.10843292213598989</v>
      </c>
      <c r="H208" s="31">
        <v>18863993</v>
      </c>
      <c r="I208" s="36">
        <f t="shared" ref="I208:I231" si="49">IF(($D208     =0),0,($H208     /$D208     ))</f>
        <v>0.39157419777493441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24087723</v>
      </c>
      <c r="O208" s="36">
        <f t="shared" ref="O208:O231" si="53">IF(($D208     =0),0,($N208     /$D208     ))</f>
        <v>0.50000711991092428</v>
      </c>
      <c r="P208" s="31">
        <v>18465082</v>
      </c>
      <c r="Q208" s="31">
        <v>57604406</v>
      </c>
      <c r="R208" s="31">
        <v>51957890</v>
      </c>
      <c r="S208" s="31">
        <v>31821311</v>
      </c>
      <c r="T208" s="36">
        <f t="shared" ref="T208:T231" si="54">IF(($Q208     =0),0,($S208     /$Q208     ))</f>
        <v>0.55241106036229237</v>
      </c>
      <c r="U208" s="36">
        <f t="shared" ref="U208:U231" si="55">IF(($P208     =0),0,(($H208     /$P208     )-1))</f>
        <v>2.1603532548623461E-2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72484330</v>
      </c>
      <c r="E209" s="31">
        <v>72484330</v>
      </c>
      <c r="F209" s="31">
        <v>13973636</v>
      </c>
      <c r="G209" s="36">
        <f t="shared" si="48"/>
        <v>0.19278147428554557</v>
      </c>
      <c r="H209" s="31">
        <v>20889284</v>
      </c>
      <c r="I209" s="36">
        <f t="shared" si="49"/>
        <v>0.28819034403711807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34862920</v>
      </c>
      <c r="O209" s="36">
        <f t="shared" si="53"/>
        <v>0.48097181832266367</v>
      </c>
      <c r="P209" s="31">
        <v>17007449</v>
      </c>
      <c r="Q209" s="31">
        <v>63381231</v>
      </c>
      <c r="R209" s="31">
        <v>61561307</v>
      </c>
      <c r="S209" s="31">
        <v>26192937</v>
      </c>
      <c r="T209" s="36">
        <f t="shared" si="54"/>
        <v>0.41326014952281376</v>
      </c>
      <c r="U209" s="36">
        <f t="shared" si="55"/>
        <v>0.2282432244835777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42525790</v>
      </c>
      <c r="E210" s="31">
        <v>42525790</v>
      </c>
      <c r="F210" s="31">
        <v>13638211</v>
      </c>
      <c r="G210" s="36">
        <f t="shared" si="48"/>
        <v>0.3207044713337483</v>
      </c>
      <c r="H210" s="31">
        <v>22229209</v>
      </c>
      <c r="I210" s="36">
        <f t="shared" si="49"/>
        <v>0.52272301114217989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35867420</v>
      </c>
      <c r="O210" s="36">
        <f t="shared" si="53"/>
        <v>0.84342748247592814</v>
      </c>
      <c r="P210" s="31">
        <v>19623378</v>
      </c>
      <c r="Q210" s="31">
        <v>44855803</v>
      </c>
      <c r="R210" s="31">
        <v>51505407</v>
      </c>
      <c r="S210" s="31">
        <v>27407621</v>
      </c>
      <c r="T210" s="36">
        <f t="shared" si="54"/>
        <v>0.61101617108493189</v>
      </c>
      <c r="U210" s="36">
        <f t="shared" si="55"/>
        <v>0.13279217268301102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30637642</v>
      </c>
      <c r="E211" s="31">
        <v>30637642</v>
      </c>
      <c r="F211" s="31">
        <v>6234203</v>
      </c>
      <c r="G211" s="36">
        <f t="shared" si="48"/>
        <v>0.20348181495168591</v>
      </c>
      <c r="H211" s="31">
        <v>3858793</v>
      </c>
      <c r="I211" s="36">
        <f t="shared" si="49"/>
        <v>0.12594941216429123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10092996</v>
      </c>
      <c r="O211" s="36">
        <f t="shared" si="53"/>
        <v>0.32943122711597711</v>
      </c>
      <c r="P211" s="31">
        <v>5723318</v>
      </c>
      <c r="Q211" s="31">
        <v>26905340</v>
      </c>
      <c r="R211" s="31">
        <v>40086767</v>
      </c>
      <c r="S211" s="31">
        <v>11642813</v>
      </c>
      <c r="T211" s="36">
        <f t="shared" si="54"/>
        <v>0.43273242412101093</v>
      </c>
      <c r="U211" s="36">
        <f t="shared" si="55"/>
        <v>-0.32577693568660693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64079928</v>
      </c>
      <c r="E212" s="31">
        <v>64079928</v>
      </c>
      <c r="F212" s="31">
        <v>12717653</v>
      </c>
      <c r="G212" s="36">
        <f t="shared" si="48"/>
        <v>0.19846546956170114</v>
      </c>
      <c r="H212" s="31">
        <v>23656726</v>
      </c>
      <c r="I212" s="36">
        <f t="shared" si="49"/>
        <v>0.36917528995975152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36374379</v>
      </c>
      <c r="O212" s="36">
        <f t="shared" si="53"/>
        <v>0.56764075952145265</v>
      </c>
      <c r="P212" s="31">
        <v>8561220</v>
      </c>
      <c r="Q212" s="31">
        <v>68629847</v>
      </c>
      <c r="R212" s="31">
        <v>68629847</v>
      </c>
      <c r="S212" s="31">
        <v>16798344</v>
      </c>
      <c r="T212" s="36">
        <f t="shared" si="54"/>
        <v>0.24476732404780094</v>
      </c>
      <c r="U212" s="36">
        <f t="shared" si="55"/>
        <v>1.763242388351193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17724353</v>
      </c>
      <c r="E213" s="31">
        <v>17724353</v>
      </c>
      <c r="F213" s="31">
        <v>162869</v>
      </c>
      <c r="G213" s="36">
        <f t="shared" si="48"/>
        <v>9.1889955024028244E-3</v>
      </c>
      <c r="H213" s="31">
        <v>124067</v>
      </c>
      <c r="I213" s="36">
        <f t="shared" si="49"/>
        <v>6.9998041677459258E-3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286936</v>
      </c>
      <c r="O213" s="36">
        <f t="shared" si="53"/>
        <v>1.6188799670148749E-2</v>
      </c>
      <c r="P213" s="31">
        <v>243522</v>
      </c>
      <c r="Q213" s="31">
        <v>17061000</v>
      </c>
      <c r="R213" s="31">
        <v>16836000</v>
      </c>
      <c r="S213" s="31">
        <v>1294473</v>
      </c>
      <c r="T213" s="36">
        <f t="shared" si="54"/>
        <v>7.5873219623703178E-2</v>
      </c>
      <c r="U213" s="36">
        <f t="shared" si="55"/>
        <v>-0.49053062967616889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77475157</v>
      </c>
      <c r="E214" s="31">
        <v>77475157</v>
      </c>
      <c r="F214" s="31">
        <v>7963193</v>
      </c>
      <c r="G214" s="36">
        <f t="shared" si="48"/>
        <v>0.10278382527188683</v>
      </c>
      <c r="H214" s="31">
        <v>25770361</v>
      </c>
      <c r="I214" s="36">
        <f t="shared" si="49"/>
        <v>0.33262741242331395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33733554</v>
      </c>
      <c r="O214" s="36">
        <f t="shared" si="53"/>
        <v>0.43541123769520079</v>
      </c>
      <c r="P214" s="31">
        <v>13723357</v>
      </c>
      <c r="Q214" s="31">
        <v>68249643</v>
      </c>
      <c r="R214" s="31">
        <v>67763568</v>
      </c>
      <c r="S214" s="31">
        <v>26390502</v>
      </c>
      <c r="T214" s="36">
        <f t="shared" si="54"/>
        <v>0.38667604459117833</v>
      </c>
      <c r="U214" s="36">
        <f t="shared" si="55"/>
        <v>0.87784672511252171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60187938</v>
      </c>
      <c r="E215" s="31">
        <v>60187938</v>
      </c>
      <c r="F215" s="31">
        <v>10428550</v>
      </c>
      <c r="G215" s="36">
        <f t="shared" si="48"/>
        <v>0.17326644418355053</v>
      </c>
      <c r="H215" s="31">
        <v>13384523</v>
      </c>
      <c r="I215" s="36">
        <f t="shared" si="49"/>
        <v>0.22237882613622684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23813073</v>
      </c>
      <c r="O215" s="36">
        <f t="shared" si="53"/>
        <v>0.39564527031977736</v>
      </c>
      <c r="P215" s="31">
        <v>11797456</v>
      </c>
      <c r="Q215" s="31">
        <v>55957878</v>
      </c>
      <c r="R215" s="31">
        <v>56455878</v>
      </c>
      <c r="S215" s="31">
        <v>23209365</v>
      </c>
      <c r="T215" s="36">
        <f t="shared" si="54"/>
        <v>0.41476492371637108</v>
      </c>
      <c r="U215" s="36">
        <f t="shared" si="55"/>
        <v>0.13452620632787271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413289898</v>
      </c>
      <c r="E216" s="32">
        <f>SUM(E208:E215)</f>
        <v>413289898</v>
      </c>
      <c r="F216" s="32">
        <f>SUM(F208:F215)</f>
        <v>70342045</v>
      </c>
      <c r="G216" s="37">
        <f t="shared" si="48"/>
        <v>0.170200252511374</v>
      </c>
      <c r="H216" s="32">
        <f>SUM(H208:H215)</f>
        <v>128776956</v>
      </c>
      <c r="I216" s="37">
        <f t="shared" si="49"/>
        <v>0.31158989518780833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199119001</v>
      </c>
      <c r="O216" s="37">
        <f t="shared" si="53"/>
        <v>0.48179014769918233</v>
      </c>
      <c r="P216" s="32">
        <f>SUM(P208:P215)</f>
        <v>95144782</v>
      </c>
      <c r="Q216" s="32">
        <f>SUM(Q208:Q215)</f>
        <v>402645148</v>
      </c>
      <c r="R216" s="32">
        <f>SUM(R208:R215)</f>
        <v>414796664</v>
      </c>
      <c r="S216" s="32">
        <f>SUM(S208:S215)</f>
        <v>164757366</v>
      </c>
      <c r="T216" s="37">
        <f t="shared" si="54"/>
        <v>0.40918751118292379</v>
      </c>
      <c r="U216" s="37">
        <f t="shared" si="55"/>
        <v>0.35348416689840123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39861513</v>
      </c>
      <c r="E217" s="31">
        <v>39861513</v>
      </c>
      <c r="F217" s="31">
        <v>5112623</v>
      </c>
      <c r="G217" s="36">
        <f t="shared" si="48"/>
        <v>0.12825963229243206</v>
      </c>
      <c r="H217" s="31">
        <v>8273969</v>
      </c>
      <c r="I217" s="36">
        <f t="shared" si="49"/>
        <v>0.20756786126005805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13386592</v>
      </c>
      <c r="O217" s="36">
        <f t="shared" si="53"/>
        <v>0.33582749355249009</v>
      </c>
      <c r="P217" s="31">
        <v>5923882</v>
      </c>
      <c r="Q217" s="31">
        <v>39124500</v>
      </c>
      <c r="R217" s="31">
        <v>36113189</v>
      </c>
      <c r="S217" s="31">
        <v>12562952</v>
      </c>
      <c r="T217" s="36">
        <f t="shared" si="54"/>
        <v>0.32110191823537682</v>
      </c>
      <c r="U217" s="36">
        <f t="shared" si="55"/>
        <v>0.39671401287196462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110006746</v>
      </c>
      <c r="E218" s="31">
        <v>110006746</v>
      </c>
      <c r="F218" s="31">
        <v>38789217</v>
      </c>
      <c r="G218" s="36">
        <f t="shared" si="48"/>
        <v>0.35260762099080722</v>
      </c>
      <c r="H218" s="31">
        <v>18437051</v>
      </c>
      <c r="I218" s="36">
        <f t="shared" si="49"/>
        <v>0.16759927613893788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57226268</v>
      </c>
      <c r="O218" s="36">
        <f t="shared" si="53"/>
        <v>0.5202068971297451</v>
      </c>
      <c r="P218" s="31">
        <v>25555535</v>
      </c>
      <c r="Q218" s="31">
        <v>129907514</v>
      </c>
      <c r="R218" s="31">
        <v>127836058</v>
      </c>
      <c r="S218" s="31">
        <v>45908103</v>
      </c>
      <c r="T218" s="36">
        <f t="shared" si="54"/>
        <v>0.3533906668401029</v>
      </c>
      <c r="U218" s="36">
        <f t="shared" si="55"/>
        <v>-0.27854959796380707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183817404</v>
      </c>
      <c r="E219" s="31">
        <v>183817404</v>
      </c>
      <c r="F219" s="31">
        <v>35584914</v>
      </c>
      <c r="G219" s="36">
        <f t="shared" si="48"/>
        <v>0.19358838295855815</v>
      </c>
      <c r="H219" s="31">
        <v>17345190</v>
      </c>
      <c r="I219" s="36">
        <f t="shared" si="49"/>
        <v>9.4360977919152864E-2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52930104</v>
      </c>
      <c r="O219" s="36">
        <f t="shared" si="53"/>
        <v>0.287949360877711</v>
      </c>
      <c r="P219" s="31">
        <v>28428675</v>
      </c>
      <c r="Q219" s="31">
        <v>190632991</v>
      </c>
      <c r="R219" s="31">
        <v>195494218</v>
      </c>
      <c r="S219" s="31">
        <v>54582789</v>
      </c>
      <c r="T219" s="36">
        <f t="shared" si="54"/>
        <v>0.28632393959553415</v>
      </c>
      <c r="U219" s="36">
        <f t="shared" si="55"/>
        <v>-0.38986991127796145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222693656</v>
      </c>
      <c r="E220" s="31">
        <v>222693656</v>
      </c>
      <c r="F220" s="31">
        <v>13967143</v>
      </c>
      <c r="G220" s="36">
        <f t="shared" si="48"/>
        <v>6.271908796539763E-2</v>
      </c>
      <c r="H220" s="31">
        <v>11222327</v>
      </c>
      <c r="I220" s="36">
        <f t="shared" si="49"/>
        <v>5.0393563972922516E-2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25189470</v>
      </c>
      <c r="O220" s="36">
        <f t="shared" si="53"/>
        <v>0.11311265193832015</v>
      </c>
      <c r="P220" s="31">
        <v>6537607</v>
      </c>
      <c r="Q220" s="31">
        <v>75749216</v>
      </c>
      <c r="R220" s="31">
        <v>91318470</v>
      </c>
      <c r="S220" s="31">
        <v>13634964</v>
      </c>
      <c r="T220" s="36">
        <f t="shared" si="54"/>
        <v>0.18000138773713512</v>
      </c>
      <c r="U220" s="36">
        <f t="shared" si="55"/>
        <v>0.71658024105762252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57602613</v>
      </c>
      <c r="E221" s="31">
        <v>57602613</v>
      </c>
      <c r="F221" s="31">
        <v>13598941</v>
      </c>
      <c r="G221" s="36">
        <f t="shared" si="48"/>
        <v>0.23608201593215919</v>
      </c>
      <c r="H221" s="31">
        <v>16660942</v>
      </c>
      <c r="I221" s="36">
        <f t="shared" si="49"/>
        <v>0.2892393440554511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30259883</v>
      </c>
      <c r="O221" s="36">
        <f t="shared" si="53"/>
        <v>0.52532135998761031</v>
      </c>
      <c r="P221" s="31">
        <v>16039998</v>
      </c>
      <c r="Q221" s="31">
        <v>52469952</v>
      </c>
      <c r="R221" s="31">
        <v>55543139</v>
      </c>
      <c r="S221" s="31">
        <v>27738169</v>
      </c>
      <c r="T221" s="36">
        <f t="shared" si="54"/>
        <v>0.52864864446607462</v>
      </c>
      <c r="U221" s="36">
        <f t="shared" si="55"/>
        <v>3.8712224278332208E-2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54144840</v>
      </c>
      <c r="E222" s="31">
        <v>54144840</v>
      </c>
      <c r="F222" s="31">
        <v>13951670</v>
      </c>
      <c r="G222" s="36">
        <f t="shared" si="48"/>
        <v>0.2576731226835281</v>
      </c>
      <c r="H222" s="31">
        <v>8289475</v>
      </c>
      <c r="I222" s="36">
        <f t="shared" si="49"/>
        <v>0.15309815302806323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22241145</v>
      </c>
      <c r="O222" s="36">
        <f t="shared" si="53"/>
        <v>0.41077127571159133</v>
      </c>
      <c r="P222" s="31">
        <v>10183453</v>
      </c>
      <c r="Q222" s="31">
        <v>57895008</v>
      </c>
      <c r="R222" s="31">
        <v>51343843</v>
      </c>
      <c r="S222" s="31">
        <v>20256599</v>
      </c>
      <c r="T222" s="36">
        <f t="shared" si="54"/>
        <v>0.34988507126555712</v>
      </c>
      <c r="U222" s="36">
        <f t="shared" si="55"/>
        <v>-0.18598583407808722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44190217</v>
      </c>
      <c r="E223" s="31">
        <v>44190217</v>
      </c>
      <c r="F223" s="31">
        <v>10555483</v>
      </c>
      <c r="G223" s="36">
        <f t="shared" si="48"/>
        <v>0.23886470166009821</v>
      </c>
      <c r="H223" s="31">
        <v>12109219</v>
      </c>
      <c r="I223" s="36">
        <f t="shared" si="49"/>
        <v>0.27402488202309577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22664702</v>
      </c>
      <c r="O223" s="36">
        <f t="shared" si="53"/>
        <v>0.51288958368319393</v>
      </c>
      <c r="P223" s="31">
        <v>10214358</v>
      </c>
      <c r="Q223" s="31">
        <v>37037153</v>
      </c>
      <c r="R223" s="31">
        <v>40875099</v>
      </c>
      <c r="S223" s="31">
        <v>22182092</v>
      </c>
      <c r="T223" s="36">
        <f t="shared" si="54"/>
        <v>0.59891460879835989</v>
      </c>
      <c r="U223" s="36">
        <f t="shared" si="55"/>
        <v>0.18550955429602145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712316989</v>
      </c>
      <c r="E224" s="32">
        <f>SUM(E217:E223)</f>
        <v>712316989</v>
      </c>
      <c r="F224" s="32">
        <f>SUM(F217:F223)</f>
        <v>131559991</v>
      </c>
      <c r="G224" s="37">
        <f t="shared" si="48"/>
        <v>0.18469304120444052</v>
      </c>
      <c r="H224" s="32">
        <f>SUM(H217:H223)</f>
        <v>92338173</v>
      </c>
      <c r="I224" s="37">
        <f t="shared" si="49"/>
        <v>0.12963073242101208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223898164</v>
      </c>
      <c r="O224" s="37">
        <f t="shared" si="53"/>
        <v>0.31432377362545261</v>
      </c>
      <c r="P224" s="32">
        <f>SUM(P217:P223)</f>
        <v>102883508</v>
      </c>
      <c r="Q224" s="32">
        <f>SUM(Q217:Q223)</f>
        <v>582816334</v>
      </c>
      <c r="R224" s="32">
        <f>SUM(R217:R223)</f>
        <v>598524016</v>
      </c>
      <c r="S224" s="32">
        <f>SUM(S217:S223)</f>
        <v>196865668</v>
      </c>
      <c r="T224" s="37">
        <f t="shared" si="54"/>
        <v>0.33778337447900009</v>
      </c>
      <c r="U224" s="37">
        <f t="shared" si="55"/>
        <v>-0.10249781724005758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110535770</v>
      </c>
      <c r="E225" s="31">
        <v>110535770</v>
      </c>
      <c r="F225" s="31">
        <v>36831909</v>
      </c>
      <c r="G225" s="36">
        <f t="shared" si="48"/>
        <v>0.33321257905924934</v>
      </c>
      <c r="H225" s="31">
        <v>9740468</v>
      </c>
      <c r="I225" s="36">
        <f t="shared" si="49"/>
        <v>8.8120506149276384E-2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46572377</v>
      </c>
      <c r="O225" s="36">
        <f t="shared" si="53"/>
        <v>0.42133308520852569</v>
      </c>
      <c r="P225" s="31">
        <v>37279118</v>
      </c>
      <c r="Q225" s="31">
        <v>80890128</v>
      </c>
      <c r="R225" s="31">
        <v>80890128</v>
      </c>
      <c r="S225" s="31">
        <v>74025153</v>
      </c>
      <c r="T225" s="36">
        <f t="shared" si="54"/>
        <v>0.9151321036356872</v>
      </c>
      <c r="U225" s="36">
        <f t="shared" si="55"/>
        <v>-0.73871517024624889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78408452</v>
      </c>
      <c r="E226" s="31">
        <v>78408452</v>
      </c>
      <c r="F226" s="31">
        <v>20630965</v>
      </c>
      <c r="G226" s="36">
        <f t="shared" si="48"/>
        <v>0.26312169764555482</v>
      </c>
      <c r="H226" s="31">
        <v>21885420</v>
      </c>
      <c r="I226" s="36">
        <f t="shared" si="49"/>
        <v>0.27912067438852128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42516385</v>
      </c>
      <c r="O226" s="36">
        <f t="shared" si="53"/>
        <v>0.5422423720340761</v>
      </c>
      <c r="P226" s="31">
        <v>21357468</v>
      </c>
      <c r="Q226" s="31">
        <v>82356755</v>
      </c>
      <c r="R226" s="31">
        <v>82356755</v>
      </c>
      <c r="S226" s="31">
        <v>40178912</v>
      </c>
      <c r="T226" s="36">
        <f t="shared" si="54"/>
        <v>0.48786419523207297</v>
      </c>
      <c r="U226" s="36">
        <f t="shared" si="55"/>
        <v>2.4719784199138228E-2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73621649</v>
      </c>
      <c r="E227" s="31">
        <v>73621649</v>
      </c>
      <c r="F227" s="31">
        <v>27347773</v>
      </c>
      <c r="G227" s="36">
        <f t="shared" si="48"/>
        <v>0.37146373887930711</v>
      </c>
      <c r="H227" s="31">
        <v>19191202</v>
      </c>
      <c r="I227" s="36">
        <f t="shared" si="49"/>
        <v>0.26067335166589384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46538975</v>
      </c>
      <c r="O227" s="36">
        <f t="shared" si="53"/>
        <v>0.63213709054520095</v>
      </c>
      <c r="P227" s="31">
        <v>8816512</v>
      </c>
      <c r="Q227" s="31">
        <v>60656828</v>
      </c>
      <c r="R227" s="31">
        <v>62600821</v>
      </c>
      <c r="S227" s="31">
        <v>27534423</v>
      </c>
      <c r="T227" s="36">
        <f t="shared" si="54"/>
        <v>0.45393773311060709</v>
      </c>
      <c r="U227" s="36">
        <f t="shared" si="55"/>
        <v>1.176734064446348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84487067</v>
      </c>
      <c r="E228" s="31">
        <v>84487067</v>
      </c>
      <c r="F228" s="31">
        <v>31055647</v>
      </c>
      <c r="G228" s="36">
        <f t="shared" si="48"/>
        <v>0.36757870882178928</v>
      </c>
      <c r="H228" s="31">
        <v>49218710</v>
      </c>
      <c r="I228" s="36">
        <f t="shared" si="49"/>
        <v>0.58255910339507944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80274357</v>
      </c>
      <c r="O228" s="36">
        <f t="shared" si="53"/>
        <v>0.95013781221686866</v>
      </c>
      <c r="P228" s="31">
        <v>33798375</v>
      </c>
      <c r="Q228" s="31">
        <v>145793601</v>
      </c>
      <c r="R228" s="31">
        <v>151346923</v>
      </c>
      <c r="S228" s="31">
        <v>69435124</v>
      </c>
      <c r="T228" s="36">
        <f t="shared" si="54"/>
        <v>0.47625632074208801</v>
      </c>
      <c r="U228" s="36">
        <f t="shared" si="55"/>
        <v>0.45624486384330609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62051468</v>
      </c>
      <c r="E229" s="31">
        <v>62051468</v>
      </c>
      <c r="F229" s="31">
        <v>16076766</v>
      </c>
      <c r="G229" s="36">
        <f t="shared" si="48"/>
        <v>0.25908760127963454</v>
      </c>
      <c r="H229" s="31">
        <v>17185852</v>
      </c>
      <c r="I229" s="36">
        <f t="shared" si="49"/>
        <v>0.27696124771778163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33262618</v>
      </c>
      <c r="O229" s="36">
        <f t="shared" si="53"/>
        <v>0.53604884899741612</v>
      </c>
      <c r="P229" s="31">
        <v>15262212</v>
      </c>
      <c r="Q229" s="31">
        <v>47776809</v>
      </c>
      <c r="R229" s="31">
        <v>58749568</v>
      </c>
      <c r="S229" s="31">
        <v>27011620</v>
      </c>
      <c r="T229" s="36">
        <f t="shared" si="54"/>
        <v>0.56537095225426215</v>
      </c>
      <c r="U229" s="36">
        <f t="shared" si="55"/>
        <v>0.1260393971725724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409104406</v>
      </c>
      <c r="E230" s="32">
        <f>SUM(E225:E229)</f>
        <v>409104406</v>
      </c>
      <c r="F230" s="32">
        <f>SUM(F225:F229)</f>
        <v>131943060</v>
      </c>
      <c r="G230" s="37">
        <f t="shared" si="48"/>
        <v>0.32251683938109432</v>
      </c>
      <c r="H230" s="32">
        <f>SUM(H225:H229)</f>
        <v>117221652</v>
      </c>
      <c r="I230" s="37">
        <f t="shared" si="49"/>
        <v>0.28653236259694548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249164712</v>
      </c>
      <c r="O230" s="37">
        <f t="shared" si="53"/>
        <v>0.6090492019780398</v>
      </c>
      <c r="P230" s="32">
        <f>SUM(P225:P229)</f>
        <v>116513685</v>
      </c>
      <c r="Q230" s="32">
        <f>SUM(Q225:Q229)</f>
        <v>417474121</v>
      </c>
      <c r="R230" s="32">
        <f>SUM(R225:R229)</f>
        <v>435944195</v>
      </c>
      <c r="S230" s="32">
        <f>SUM(S225:S229)</f>
        <v>238185232</v>
      </c>
      <c r="T230" s="37">
        <f t="shared" si="54"/>
        <v>0.5705389149139618</v>
      </c>
      <c r="U230" s="37">
        <f t="shared" si="55"/>
        <v>6.0762561925664649E-3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1534711293</v>
      </c>
      <c r="E231" s="32">
        <f>SUM(E208:E215,E217:E223,E225:E229)</f>
        <v>1534711293</v>
      </c>
      <c r="F231" s="32">
        <f>SUM(F208:F215,F217:F223,F225:F229)</f>
        <v>333845096</v>
      </c>
      <c r="G231" s="37">
        <f t="shared" si="48"/>
        <v>0.2175295754469958</v>
      </c>
      <c r="H231" s="32">
        <f>SUM(H208:H215,H217:H223,H225:H229)</f>
        <v>338336781</v>
      </c>
      <c r="I231" s="37">
        <f t="shared" si="49"/>
        <v>0.22045630506740527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672181877</v>
      </c>
      <c r="O231" s="37">
        <f t="shared" si="53"/>
        <v>0.43798588051440107</v>
      </c>
      <c r="P231" s="32">
        <f>SUM(P208:P215,P217:P223,P225:P229)</f>
        <v>314541975</v>
      </c>
      <c r="Q231" s="32">
        <f>SUM(Q208:Q215,Q217:Q223,Q225:Q229)</f>
        <v>1402935603</v>
      </c>
      <c r="R231" s="32">
        <f>SUM(R208:R215,R217:R223,R225:R229)</f>
        <v>1449264875</v>
      </c>
      <c r="S231" s="32">
        <f>SUM(S208:S215,S217:S223,S225:S229)</f>
        <v>599808266</v>
      </c>
      <c r="T231" s="37">
        <f t="shared" si="54"/>
        <v>0.42753798871265797</v>
      </c>
      <c r="U231" s="37">
        <f t="shared" si="55"/>
        <v>7.5649064008070699E-2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74954679</v>
      </c>
      <c r="E234" s="31">
        <v>74954679</v>
      </c>
      <c r="F234" s="31">
        <v>19259361</v>
      </c>
      <c r="G234" s="36">
        <f t="shared" ref="G234:G260" si="56">IF(($D234     =0),0,($F234     /$D234     ))</f>
        <v>0.25694674778074894</v>
      </c>
      <c r="H234" s="31">
        <v>17372678</v>
      </c>
      <c r="I234" s="36">
        <f t="shared" ref="I234:I260" si="57">IF(($D234     =0),0,($H234     /$D234     ))</f>
        <v>0.23177576412541237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36632039</v>
      </c>
      <c r="O234" s="36">
        <f t="shared" ref="O234:O260" si="61">IF(($D234     =0),0,($N234     /$D234     ))</f>
        <v>0.48872251190616134</v>
      </c>
      <c r="P234" s="31">
        <v>21347147</v>
      </c>
      <c r="Q234" s="31">
        <v>71275319</v>
      </c>
      <c r="R234" s="31">
        <v>72345319</v>
      </c>
      <c r="S234" s="31">
        <v>34484111</v>
      </c>
      <c r="T234" s="36">
        <f t="shared" ref="T234:T260" si="62">IF(($Q234     =0),0,($S234     /$Q234     ))</f>
        <v>0.48381559681269193</v>
      </c>
      <c r="U234" s="36">
        <f t="shared" ref="U234:U260" si="63">IF(($P234     =0),0,(($H234     /$P234     )-1))</f>
        <v>-0.18618267818177292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107400411</v>
      </c>
      <c r="E235" s="31">
        <v>107400411</v>
      </c>
      <c r="F235" s="31">
        <v>23043513</v>
      </c>
      <c r="G235" s="36">
        <f t="shared" si="56"/>
        <v>0.21455702809181987</v>
      </c>
      <c r="H235" s="31">
        <v>28134924</v>
      </c>
      <c r="I235" s="36">
        <f t="shared" si="57"/>
        <v>0.26196290813077056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51178437</v>
      </c>
      <c r="O235" s="36">
        <f t="shared" si="61"/>
        <v>0.47651993622259042</v>
      </c>
      <c r="P235" s="31">
        <v>24893337</v>
      </c>
      <c r="Q235" s="31">
        <v>127735446</v>
      </c>
      <c r="R235" s="31">
        <v>121622667</v>
      </c>
      <c r="S235" s="31">
        <v>47000847</v>
      </c>
      <c r="T235" s="36">
        <f t="shared" si="62"/>
        <v>0.36795461613685521</v>
      </c>
      <c r="U235" s="36">
        <f t="shared" si="63"/>
        <v>0.13021906223340007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284277659</v>
      </c>
      <c r="E236" s="31">
        <v>284277659</v>
      </c>
      <c r="F236" s="31">
        <v>35401649</v>
      </c>
      <c r="G236" s="36">
        <f t="shared" si="56"/>
        <v>0.12453194220232411</v>
      </c>
      <c r="H236" s="31">
        <v>87055975</v>
      </c>
      <c r="I236" s="36">
        <f t="shared" si="57"/>
        <v>0.30623572498182139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122457624</v>
      </c>
      <c r="O236" s="36">
        <f t="shared" si="61"/>
        <v>0.4307676671841455</v>
      </c>
      <c r="P236" s="31">
        <v>63362289</v>
      </c>
      <c r="Q236" s="31">
        <v>294450506</v>
      </c>
      <c r="R236" s="31">
        <v>287651437</v>
      </c>
      <c r="S236" s="31">
        <v>117528272</v>
      </c>
      <c r="T236" s="36">
        <f t="shared" si="62"/>
        <v>0.39914440493438991</v>
      </c>
      <c r="U236" s="36">
        <f t="shared" si="63"/>
        <v>0.37393986823929293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51506845</v>
      </c>
      <c r="E237" s="31">
        <v>51506845</v>
      </c>
      <c r="F237" s="31">
        <v>7748661</v>
      </c>
      <c r="G237" s="36">
        <f t="shared" si="56"/>
        <v>0.15043944159266598</v>
      </c>
      <c r="H237" s="31">
        <v>3549121</v>
      </c>
      <c r="I237" s="36">
        <f t="shared" si="57"/>
        <v>6.8905812421630561E-2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11297782</v>
      </c>
      <c r="O237" s="36">
        <f t="shared" si="61"/>
        <v>0.21934525401429655</v>
      </c>
      <c r="P237" s="31">
        <v>15154637</v>
      </c>
      <c r="Q237" s="31">
        <v>84582875</v>
      </c>
      <c r="R237" s="31">
        <v>76539963</v>
      </c>
      <c r="S237" s="31">
        <v>20534391</v>
      </c>
      <c r="T237" s="36">
        <f t="shared" si="62"/>
        <v>0.2427724406388409</v>
      </c>
      <c r="U237" s="36">
        <f t="shared" si="63"/>
        <v>-0.76580626774498128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101392806</v>
      </c>
      <c r="E238" s="31">
        <v>101392806</v>
      </c>
      <c r="F238" s="31">
        <v>20853870</v>
      </c>
      <c r="G238" s="36">
        <f t="shared" si="56"/>
        <v>0.20567405936077951</v>
      </c>
      <c r="H238" s="31">
        <v>26818181</v>
      </c>
      <c r="I238" s="36">
        <f t="shared" si="57"/>
        <v>0.264497867827033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47672051</v>
      </c>
      <c r="O238" s="36">
        <f t="shared" si="61"/>
        <v>0.47017192718781253</v>
      </c>
      <c r="P238" s="31">
        <v>24860224</v>
      </c>
      <c r="Q238" s="31">
        <v>95322587</v>
      </c>
      <c r="R238" s="31">
        <v>93391803</v>
      </c>
      <c r="S238" s="31">
        <v>44593944</v>
      </c>
      <c r="T238" s="36">
        <f t="shared" si="62"/>
        <v>0.467821377948964</v>
      </c>
      <c r="U238" s="36">
        <f t="shared" si="63"/>
        <v>7.8758622609353734E-2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73995828</v>
      </c>
      <c r="E239" s="31">
        <v>73995828</v>
      </c>
      <c r="F239" s="31">
        <v>14839480</v>
      </c>
      <c r="G239" s="36">
        <f t="shared" si="56"/>
        <v>0.20054481990525194</v>
      </c>
      <c r="H239" s="31">
        <v>17306048</v>
      </c>
      <c r="I239" s="36">
        <f t="shared" si="57"/>
        <v>0.23387869921531251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32145528</v>
      </c>
      <c r="O239" s="36">
        <f t="shared" si="61"/>
        <v>0.43442351912056448</v>
      </c>
      <c r="P239" s="31">
        <v>15905624</v>
      </c>
      <c r="Q239" s="31">
        <v>74067619</v>
      </c>
      <c r="R239" s="31">
        <v>103124009</v>
      </c>
      <c r="S239" s="31">
        <v>32371483</v>
      </c>
      <c r="T239" s="36">
        <f t="shared" si="62"/>
        <v>0.43705310683741566</v>
      </c>
      <c r="U239" s="36">
        <f t="shared" si="63"/>
        <v>8.8045838377670771E-2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693528228</v>
      </c>
      <c r="E240" s="32">
        <f>SUM(E234:E239)</f>
        <v>693528228</v>
      </c>
      <c r="F240" s="32">
        <f>SUM(F234:F239)</f>
        <v>121146534</v>
      </c>
      <c r="G240" s="37">
        <f t="shared" si="56"/>
        <v>0.17468147525784633</v>
      </c>
      <c r="H240" s="32">
        <f>SUM(H234:H239)</f>
        <v>180236927</v>
      </c>
      <c r="I240" s="37">
        <f t="shared" si="57"/>
        <v>0.25988405334238246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301383461</v>
      </c>
      <c r="O240" s="37">
        <f t="shared" si="61"/>
        <v>0.43456552860022879</v>
      </c>
      <c r="P240" s="32">
        <f>SUM(P234:P239)</f>
        <v>165523258</v>
      </c>
      <c r="Q240" s="32">
        <f>SUM(Q234:Q239)</f>
        <v>747434352</v>
      </c>
      <c r="R240" s="32">
        <f>SUM(R234:R239)</f>
        <v>754675198</v>
      </c>
      <c r="S240" s="32">
        <f>SUM(S234:S239)</f>
        <v>296513048</v>
      </c>
      <c r="T240" s="37">
        <f t="shared" si="62"/>
        <v>0.39670781414659945</v>
      </c>
      <c r="U240" s="37">
        <f t="shared" si="63"/>
        <v>8.8891852285797768E-2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55978548</v>
      </c>
      <c r="E241" s="31">
        <v>55978548</v>
      </c>
      <c r="F241" s="31">
        <v>8076504</v>
      </c>
      <c r="G241" s="36">
        <f t="shared" si="56"/>
        <v>0.14427855470634929</v>
      </c>
      <c r="H241" s="31">
        <v>14587499</v>
      </c>
      <c r="I241" s="36">
        <f t="shared" si="57"/>
        <v>0.26059087849152501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22664003</v>
      </c>
      <c r="O241" s="36">
        <f t="shared" si="61"/>
        <v>0.40486943319787427</v>
      </c>
      <c r="P241" s="31">
        <v>12488625</v>
      </c>
      <c r="Q241" s="31">
        <v>54866782</v>
      </c>
      <c r="R241" s="31">
        <v>50685605</v>
      </c>
      <c r="S241" s="31">
        <v>23777922</v>
      </c>
      <c r="T241" s="36">
        <f t="shared" si="62"/>
        <v>0.43337555317168047</v>
      </c>
      <c r="U241" s="36">
        <f t="shared" si="63"/>
        <v>0.16806285720005198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28583730</v>
      </c>
      <c r="E242" s="31">
        <v>28583730</v>
      </c>
      <c r="F242" s="31">
        <v>6645340</v>
      </c>
      <c r="G242" s="36">
        <f t="shared" si="56"/>
        <v>0.23248680280705142</v>
      </c>
      <c r="H242" s="31">
        <v>9703995</v>
      </c>
      <c r="I242" s="36">
        <f t="shared" si="57"/>
        <v>0.33949365600640646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16349335</v>
      </c>
      <c r="O242" s="36">
        <f t="shared" si="61"/>
        <v>0.57198045881345783</v>
      </c>
      <c r="P242" s="31">
        <v>5862875</v>
      </c>
      <c r="Q242" s="31">
        <v>27277094</v>
      </c>
      <c r="R242" s="31">
        <v>29244706</v>
      </c>
      <c r="S242" s="31">
        <v>12965506</v>
      </c>
      <c r="T242" s="36">
        <f t="shared" si="62"/>
        <v>0.47532578067150411</v>
      </c>
      <c r="U242" s="36">
        <f t="shared" si="63"/>
        <v>0.65515979788073264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69049305</v>
      </c>
      <c r="E243" s="31">
        <v>69049305</v>
      </c>
      <c r="F243" s="31">
        <v>11024901</v>
      </c>
      <c r="G243" s="36">
        <f t="shared" si="56"/>
        <v>0.15966708137033386</v>
      </c>
      <c r="H243" s="31">
        <v>14980945</v>
      </c>
      <c r="I243" s="36">
        <f t="shared" si="57"/>
        <v>0.21696011277738422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26005846</v>
      </c>
      <c r="O243" s="36">
        <f t="shared" si="61"/>
        <v>0.37662719414771806</v>
      </c>
      <c r="P243" s="31">
        <v>9462817</v>
      </c>
      <c r="Q243" s="31">
        <v>65454828</v>
      </c>
      <c r="R243" s="31">
        <v>66649828</v>
      </c>
      <c r="S243" s="31">
        <v>23001364</v>
      </c>
      <c r="T243" s="36">
        <f t="shared" si="62"/>
        <v>0.35140821086566754</v>
      </c>
      <c r="U243" s="36">
        <f t="shared" si="63"/>
        <v>0.58313798100502212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52181023</v>
      </c>
      <c r="E244" s="31">
        <v>52181023</v>
      </c>
      <c r="F244" s="31">
        <v>0</v>
      </c>
      <c r="G244" s="36">
        <f t="shared" si="56"/>
        <v>0</v>
      </c>
      <c r="H244" s="31">
        <v>4753372</v>
      </c>
      <c r="I244" s="36">
        <f t="shared" si="57"/>
        <v>9.1093882923682812E-2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4753372</v>
      </c>
      <c r="O244" s="36">
        <f t="shared" si="61"/>
        <v>9.1093882923682812E-2</v>
      </c>
      <c r="P244" s="31">
        <v>0</v>
      </c>
      <c r="Q244" s="31">
        <v>35011511</v>
      </c>
      <c r="R244" s="31">
        <v>35011511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44342533</v>
      </c>
      <c r="E245" s="31">
        <v>44342533</v>
      </c>
      <c r="F245" s="31">
        <v>9513973</v>
      </c>
      <c r="G245" s="36">
        <f t="shared" si="56"/>
        <v>0.21455637186987039</v>
      </c>
      <c r="H245" s="31">
        <v>10016082</v>
      </c>
      <c r="I245" s="36">
        <f t="shared" si="57"/>
        <v>0.22587978905039097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19530055</v>
      </c>
      <c r="O245" s="36">
        <f t="shared" si="61"/>
        <v>0.44043616092026139</v>
      </c>
      <c r="P245" s="31">
        <v>8676155</v>
      </c>
      <c r="Q245" s="31">
        <v>58497948</v>
      </c>
      <c r="R245" s="31">
        <v>50830448</v>
      </c>
      <c r="S245" s="31">
        <v>17554616</v>
      </c>
      <c r="T245" s="36">
        <f t="shared" si="62"/>
        <v>0.30008943219683537</v>
      </c>
      <c r="U245" s="36">
        <f t="shared" si="63"/>
        <v>0.15443788175752959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65994510</v>
      </c>
      <c r="E246" s="31">
        <v>65994510</v>
      </c>
      <c r="F246" s="31">
        <v>12118056</v>
      </c>
      <c r="G246" s="36">
        <f t="shared" si="56"/>
        <v>0.18362218311795936</v>
      </c>
      <c r="H246" s="31">
        <v>18185193</v>
      </c>
      <c r="I246" s="36">
        <f t="shared" si="57"/>
        <v>0.27555614853417354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30303249</v>
      </c>
      <c r="O246" s="36">
        <f t="shared" si="61"/>
        <v>0.4591783316521329</v>
      </c>
      <c r="P246" s="31">
        <v>8256985</v>
      </c>
      <c r="Q246" s="31">
        <v>52629292</v>
      </c>
      <c r="R246" s="31">
        <v>52629292</v>
      </c>
      <c r="S246" s="31">
        <v>18982392</v>
      </c>
      <c r="T246" s="36">
        <f t="shared" si="62"/>
        <v>0.36068112031603999</v>
      </c>
      <c r="U246" s="36">
        <f t="shared" si="63"/>
        <v>1.2024011185680972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316129649</v>
      </c>
      <c r="E247" s="32">
        <f>SUM(E241:E246)</f>
        <v>316129649</v>
      </c>
      <c r="F247" s="32">
        <f>SUM(F241:F246)</f>
        <v>47378774</v>
      </c>
      <c r="G247" s="37">
        <f t="shared" si="56"/>
        <v>0.14987133965406704</v>
      </c>
      <c r="H247" s="32">
        <f>SUM(H241:H246)</f>
        <v>72227086</v>
      </c>
      <c r="I247" s="37">
        <f t="shared" si="57"/>
        <v>0.22847298957397064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119605860</v>
      </c>
      <c r="O247" s="37">
        <f t="shared" si="61"/>
        <v>0.37834432922803768</v>
      </c>
      <c r="P247" s="32">
        <f>SUM(P241:P246)</f>
        <v>44747457</v>
      </c>
      <c r="Q247" s="32">
        <f>SUM(Q241:Q246)</f>
        <v>293737455</v>
      </c>
      <c r="R247" s="32">
        <f>SUM(R241:R246)</f>
        <v>285051390</v>
      </c>
      <c r="S247" s="32">
        <f>SUM(S241:S246)</f>
        <v>96281800</v>
      </c>
      <c r="T247" s="37">
        <f t="shared" si="62"/>
        <v>0.32778182816352108</v>
      </c>
      <c r="U247" s="37">
        <f t="shared" si="63"/>
        <v>0.61410481940906725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30192030</v>
      </c>
      <c r="E248" s="31">
        <v>30192030</v>
      </c>
      <c r="F248" s="31">
        <v>3604737</v>
      </c>
      <c r="G248" s="36">
        <f t="shared" si="56"/>
        <v>0.11939366117481998</v>
      </c>
      <c r="H248" s="31">
        <v>17000714</v>
      </c>
      <c r="I248" s="36">
        <f t="shared" si="57"/>
        <v>0.56308615220639358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20605451</v>
      </c>
      <c r="O248" s="36">
        <f t="shared" si="61"/>
        <v>0.68247981338121355</v>
      </c>
      <c r="P248" s="31">
        <v>10451720</v>
      </c>
      <c r="Q248" s="31">
        <v>34160252</v>
      </c>
      <c r="R248" s="31">
        <v>44212568</v>
      </c>
      <c r="S248" s="31">
        <v>21760229</v>
      </c>
      <c r="T248" s="36">
        <f t="shared" si="62"/>
        <v>0.63700434645505544</v>
      </c>
      <c r="U248" s="36">
        <f t="shared" si="63"/>
        <v>0.62659485711442708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10624752</v>
      </c>
      <c r="E249" s="31">
        <v>10624752</v>
      </c>
      <c r="F249" s="31">
        <v>2712916</v>
      </c>
      <c r="G249" s="36">
        <f t="shared" si="56"/>
        <v>0.25533923050627438</v>
      </c>
      <c r="H249" s="31">
        <v>812447</v>
      </c>
      <c r="I249" s="36">
        <f t="shared" si="57"/>
        <v>7.646738483872377E-2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3525363</v>
      </c>
      <c r="O249" s="36">
        <f t="shared" si="61"/>
        <v>0.33180661534499817</v>
      </c>
      <c r="P249" s="31">
        <v>1452436</v>
      </c>
      <c r="Q249" s="31">
        <v>8164591</v>
      </c>
      <c r="R249" s="31">
        <v>10188968</v>
      </c>
      <c r="S249" s="31">
        <v>2793256</v>
      </c>
      <c r="T249" s="36">
        <f t="shared" si="62"/>
        <v>0.3421183008432388</v>
      </c>
      <c r="U249" s="36">
        <f t="shared" si="63"/>
        <v>-0.44063146327962122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117066518</v>
      </c>
      <c r="E250" s="31">
        <v>117066518</v>
      </c>
      <c r="F250" s="31">
        <v>23150770</v>
      </c>
      <c r="G250" s="36">
        <f t="shared" si="56"/>
        <v>0.19775739806321052</v>
      </c>
      <c r="H250" s="31">
        <v>23237104</v>
      </c>
      <c r="I250" s="36">
        <f t="shared" si="57"/>
        <v>0.1984948762207141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46387874</v>
      </c>
      <c r="O250" s="36">
        <f t="shared" si="61"/>
        <v>0.39625227428392462</v>
      </c>
      <c r="P250" s="31">
        <v>29454142</v>
      </c>
      <c r="Q250" s="31">
        <v>115957079</v>
      </c>
      <c r="R250" s="31">
        <v>120412979</v>
      </c>
      <c r="S250" s="31">
        <v>58291888</v>
      </c>
      <c r="T250" s="36">
        <f t="shared" si="62"/>
        <v>0.50270228003932382</v>
      </c>
      <c r="U250" s="36">
        <f t="shared" si="63"/>
        <v>-0.21107516898641965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31180930</v>
      </c>
      <c r="E251" s="31">
        <v>31180930</v>
      </c>
      <c r="F251" s="31">
        <v>7153442</v>
      </c>
      <c r="G251" s="36">
        <f t="shared" si="56"/>
        <v>0.22941721109665428</v>
      </c>
      <c r="H251" s="31">
        <v>8977766</v>
      </c>
      <c r="I251" s="36">
        <f t="shared" si="57"/>
        <v>0.28792489512019043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16131208</v>
      </c>
      <c r="O251" s="36">
        <f t="shared" si="61"/>
        <v>0.51734210621684473</v>
      </c>
      <c r="P251" s="31">
        <v>10437093</v>
      </c>
      <c r="Q251" s="31">
        <v>29915607</v>
      </c>
      <c r="R251" s="31">
        <v>29915603</v>
      </c>
      <c r="S251" s="31">
        <v>13504356</v>
      </c>
      <c r="T251" s="36">
        <f t="shared" si="62"/>
        <v>0.45141507574959117</v>
      </c>
      <c r="U251" s="36">
        <f t="shared" si="63"/>
        <v>-0.13982121266908321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48768432</v>
      </c>
      <c r="E252" s="31">
        <v>48768432</v>
      </c>
      <c r="F252" s="31">
        <v>11785575</v>
      </c>
      <c r="G252" s="36">
        <f t="shared" si="56"/>
        <v>0.2416640133109057</v>
      </c>
      <c r="H252" s="31">
        <v>13207830</v>
      </c>
      <c r="I252" s="36">
        <f t="shared" si="57"/>
        <v>0.27082744837890216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24993405</v>
      </c>
      <c r="O252" s="36">
        <f t="shared" si="61"/>
        <v>0.51249146168980786</v>
      </c>
      <c r="P252" s="31">
        <v>9943112</v>
      </c>
      <c r="Q252" s="31">
        <v>44909058</v>
      </c>
      <c r="R252" s="31">
        <v>51653619</v>
      </c>
      <c r="S252" s="31">
        <v>12196167</v>
      </c>
      <c r="T252" s="36">
        <f t="shared" si="62"/>
        <v>0.27157476783414158</v>
      </c>
      <c r="U252" s="36">
        <f t="shared" si="63"/>
        <v>0.32833965865012882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99934578</v>
      </c>
      <c r="E253" s="31">
        <v>99934578</v>
      </c>
      <c r="F253" s="31">
        <v>15604083</v>
      </c>
      <c r="G253" s="36">
        <f t="shared" si="56"/>
        <v>0.15614298186159351</v>
      </c>
      <c r="H253" s="31">
        <v>27837630</v>
      </c>
      <c r="I253" s="36">
        <f t="shared" si="57"/>
        <v>0.27855853856710139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43441713</v>
      </c>
      <c r="O253" s="36">
        <f t="shared" si="61"/>
        <v>0.43470152042869487</v>
      </c>
      <c r="P253" s="31">
        <v>18817206</v>
      </c>
      <c r="Q253" s="31">
        <v>59650226</v>
      </c>
      <c r="R253" s="31">
        <v>71648118</v>
      </c>
      <c r="S253" s="31">
        <v>30250516</v>
      </c>
      <c r="T253" s="36">
        <f t="shared" si="62"/>
        <v>0.50713162427917713</v>
      </c>
      <c r="U253" s="36">
        <f t="shared" si="63"/>
        <v>0.47937106071964131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337767240</v>
      </c>
      <c r="E254" s="32">
        <f>SUM(E248:E253)</f>
        <v>337767240</v>
      </c>
      <c r="F254" s="32">
        <f>SUM(F248:F253)</f>
        <v>64011523</v>
      </c>
      <c r="G254" s="37">
        <f t="shared" si="56"/>
        <v>0.18951371068431622</v>
      </c>
      <c r="H254" s="32">
        <f>SUM(H248:H253)</f>
        <v>91073491</v>
      </c>
      <c r="I254" s="37">
        <f t="shared" si="57"/>
        <v>0.26963387864376664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155085014</v>
      </c>
      <c r="O254" s="37">
        <f t="shared" si="61"/>
        <v>0.45914758932808286</v>
      </c>
      <c r="P254" s="32">
        <f>SUM(P248:P253)</f>
        <v>80555709</v>
      </c>
      <c r="Q254" s="32">
        <f>SUM(Q248:Q253)</f>
        <v>292756813</v>
      </c>
      <c r="R254" s="32">
        <f>SUM(R248:R253)</f>
        <v>328031855</v>
      </c>
      <c r="S254" s="32">
        <f>SUM(S248:S253)</f>
        <v>138796412</v>
      </c>
      <c r="T254" s="37">
        <f t="shared" si="62"/>
        <v>0.47410139008447261</v>
      </c>
      <c r="U254" s="37">
        <f t="shared" si="63"/>
        <v>0.13056532095074735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421750990</v>
      </c>
      <c r="E255" s="31">
        <v>421750990</v>
      </c>
      <c r="F255" s="31">
        <v>96516217</v>
      </c>
      <c r="G255" s="36">
        <f t="shared" si="56"/>
        <v>0.22884645036636428</v>
      </c>
      <c r="H255" s="31">
        <v>94202205</v>
      </c>
      <c r="I255" s="36">
        <f t="shared" si="57"/>
        <v>0.223359772077832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190718422</v>
      </c>
      <c r="O255" s="36">
        <f t="shared" si="61"/>
        <v>0.45220622244419628</v>
      </c>
      <c r="P255" s="31">
        <v>67332538</v>
      </c>
      <c r="Q255" s="31">
        <v>429260635</v>
      </c>
      <c r="R255" s="31">
        <v>399432679</v>
      </c>
      <c r="S255" s="31">
        <v>151166951</v>
      </c>
      <c r="T255" s="36">
        <f t="shared" si="62"/>
        <v>0.35215656567250803</v>
      </c>
      <c r="U255" s="36">
        <f t="shared" si="63"/>
        <v>0.39905917403559044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243461515</v>
      </c>
      <c r="E256" s="31">
        <v>243461515</v>
      </c>
      <c r="F256" s="31">
        <v>7731086</v>
      </c>
      <c r="G256" s="36">
        <f t="shared" si="56"/>
        <v>3.1754858668319716E-2</v>
      </c>
      <c r="H256" s="31">
        <v>7368005</v>
      </c>
      <c r="I256" s="36">
        <f t="shared" si="57"/>
        <v>3.0263530562520322E-2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15099091</v>
      </c>
      <c r="O256" s="36">
        <f t="shared" si="61"/>
        <v>6.2018389230840035E-2</v>
      </c>
      <c r="P256" s="31">
        <v>6114545</v>
      </c>
      <c r="Q256" s="31">
        <v>219947362</v>
      </c>
      <c r="R256" s="31">
        <v>216334564</v>
      </c>
      <c r="S256" s="31">
        <v>12224029</v>
      </c>
      <c r="T256" s="36">
        <f t="shared" si="62"/>
        <v>5.5577065752668589E-2</v>
      </c>
      <c r="U256" s="36">
        <f t="shared" si="63"/>
        <v>0.20499644699646491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95351162</v>
      </c>
      <c r="E257" s="31">
        <v>95351162</v>
      </c>
      <c r="F257" s="31">
        <v>16456449</v>
      </c>
      <c r="G257" s="36">
        <f t="shared" si="56"/>
        <v>0.17258781806979973</v>
      </c>
      <c r="H257" s="31">
        <v>20152888</v>
      </c>
      <c r="I257" s="36">
        <f t="shared" si="57"/>
        <v>0.21135440384040627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36609337</v>
      </c>
      <c r="O257" s="36">
        <f t="shared" si="61"/>
        <v>0.38394222191020599</v>
      </c>
      <c r="P257" s="31">
        <v>38702096</v>
      </c>
      <c r="Q257" s="31">
        <v>105328028</v>
      </c>
      <c r="R257" s="31">
        <v>101787065</v>
      </c>
      <c r="S257" s="31">
        <v>49152937</v>
      </c>
      <c r="T257" s="36">
        <f t="shared" si="62"/>
        <v>0.46666531153512147</v>
      </c>
      <c r="U257" s="36">
        <f t="shared" si="63"/>
        <v>-0.47928174226016085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62122622</v>
      </c>
      <c r="E258" s="31">
        <v>62122622</v>
      </c>
      <c r="F258" s="31">
        <v>13053313</v>
      </c>
      <c r="G258" s="36">
        <f t="shared" si="56"/>
        <v>0.21012173311036356</v>
      </c>
      <c r="H258" s="31">
        <v>15700293</v>
      </c>
      <c r="I258" s="36">
        <f t="shared" si="57"/>
        <v>0.25273068802537019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28753606</v>
      </c>
      <c r="O258" s="36">
        <f t="shared" si="61"/>
        <v>0.46285242113573377</v>
      </c>
      <c r="P258" s="31">
        <v>14551339</v>
      </c>
      <c r="Q258" s="31">
        <v>60394291</v>
      </c>
      <c r="R258" s="31">
        <v>63647291</v>
      </c>
      <c r="S258" s="31">
        <v>26422972</v>
      </c>
      <c r="T258" s="36">
        <f t="shared" si="62"/>
        <v>0.43750777701819532</v>
      </c>
      <c r="U258" s="36">
        <f t="shared" si="63"/>
        <v>7.8958644286962087E-2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822686289</v>
      </c>
      <c r="E259" s="32">
        <f>SUM(E255:E258)</f>
        <v>822686289</v>
      </c>
      <c r="F259" s="32">
        <f>SUM(F255:F258)</f>
        <v>133757065</v>
      </c>
      <c r="G259" s="37">
        <f t="shared" si="56"/>
        <v>0.16258574718995955</v>
      </c>
      <c r="H259" s="32">
        <f>SUM(H255:H258)</f>
        <v>137423391</v>
      </c>
      <c r="I259" s="37">
        <f t="shared" si="57"/>
        <v>0.16704227703495858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271180456</v>
      </c>
      <c r="O259" s="37">
        <f t="shared" si="61"/>
        <v>0.32962802422491816</v>
      </c>
      <c r="P259" s="32">
        <f>SUM(P255:P258)</f>
        <v>126700518</v>
      </c>
      <c r="Q259" s="32">
        <f>SUM(Q255:Q258)</f>
        <v>814930316</v>
      </c>
      <c r="R259" s="32">
        <f>SUM(R255:R258)</f>
        <v>781201599</v>
      </c>
      <c r="S259" s="32">
        <f>SUM(S255:S258)</f>
        <v>238966889</v>
      </c>
      <c r="T259" s="37">
        <f t="shared" si="62"/>
        <v>0.29323597896436582</v>
      </c>
      <c r="U259" s="37">
        <f t="shared" si="63"/>
        <v>8.4631642942454288E-2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2170111406</v>
      </c>
      <c r="E260" s="32">
        <f>SUM(E234:E239,E241:E246,E248:E253,E255:E258)</f>
        <v>2170111406</v>
      </c>
      <c r="F260" s="32">
        <f>SUM(F234:F239,F241:F246,F248:F253,F255:F258)</f>
        <v>366293896</v>
      </c>
      <c r="G260" s="37">
        <f t="shared" si="56"/>
        <v>0.16879036485742521</v>
      </c>
      <c r="H260" s="32">
        <f>SUM(H234:H239,H241:H246,H248:H253,H255:H258)</f>
        <v>480960895</v>
      </c>
      <c r="I260" s="37">
        <f t="shared" si="57"/>
        <v>0.22162958715862349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847254791</v>
      </c>
      <c r="O260" s="37">
        <f t="shared" si="61"/>
        <v>0.39041995201604873</v>
      </c>
      <c r="P260" s="32">
        <f>SUM(P234:P239,P241:P246,P248:P253,P255:P258)</f>
        <v>417526942</v>
      </c>
      <c r="Q260" s="32">
        <f>SUM(Q234:Q239,Q241:Q246,Q248:Q253,Q255:Q258)</f>
        <v>2148858936</v>
      </c>
      <c r="R260" s="32">
        <f>SUM(R234:R239,R241:R246,R248:R253,R255:R258)</f>
        <v>2148960042</v>
      </c>
      <c r="S260" s="32">
        <f>SUM(S234:S239,S241:S246,S248:S253,S255:S258)</f>
        <v>770558149</v>
      </c>
      <c r="T260" s="37">
        <f t="shared" si="62"/>
        <v>0.35858945233248202</v>
      </c>
      <c r="U260" s="37">
        <f t="shared" si="63"/>
        <v>0.15192780781078308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31547523</v>
      </c>
      <c r="E263" s="31">
        <v>31547523</v>
      </c>
      <c r="F263" s="31">
        <v>7676074</v>
      </c>
      <c r="G263" s="36">
        <f t="shared" ref="G263:G299" si="64">IF(($D263     =0),0,($F263     /$D263     ))</f>
        <v>0.24331780342944834</v>
      </c>
      <c r="H263" s="31">
        <v>8315854</v>
      </c>
      <c r="I263" s="36">
        <f t="shared" ref="I263:I299" si="65">IF(($D263     =0),0,($H263     /$D263     ))</f>
        <v>0.26359768404004336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15991928</v>
      </c>
      <c r="O263" s="36">
        <f t="shared" ref="O263:O299" si="69">IF(($D263     =0),0,($N263     /$D263     ))</f>
        <v>0.50691548746949167</v>
      </c>
      <c r="P263" s="31">
        <v>6825681</v>
      </c>
      <c r="Q263" s="31">
        <v>30200000</v>
      </c>
      <c r="R263" s="31">
        <v>26783729</v>
      </c>
      <c r="S263" s="31">
        <v>7319913</v>
      </c>
      <c r="T263" s="36">
        <f t="shared" ref="T263:T299" si="70">IF(($Q263     =0),0,($S263     /$Q263     ))</f>
        <v>0.2423812251655629</v>
      </c>
      <c r="U263" s="36">
        <f t="shared" ref="U263:U299" si="71">IF(($P263     =0),0,(($H263     /$P263     )-1))</f>
        <v>0.21831858242422997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26536610</v>
      </c>
      <c r="E264" s="31">
        <v>26536610</v>
      </c>
      <c r="F264" s="31">
        <v>6262878</v>
      </c>
      <c r="G264" s="36">
        <f t="shared" si="64"/>
        <v>0.23600897024902578</v>
      </c>
      <c r="H264" s="31">
        <v>6889937</v>
      </c>
      <c r="I264" s="36">
        <f t="shared" si="65"/>
        <v>0.25963892901165597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13152815</v>
      </c>
      <c r="O264" s="36">
        <f t="shared" si="69"/>
        <v>0.49564789926068176</v>
      </c>
      <c r="P264" s="31">
        <v>5302886</v>
      </c>
      <c r="Q264" s="31">
        <v>18859431</v>
      </c>
      <c r="R264" s="31">
        <v>22229266</v>
      </c>
      <c r="S264" s="31">
        <v>11685088</v>
      </c>
      <c r="T264" s="36">
        <f t="shared" si="70"/>
        <v>0.619588576134667</v>
      </c>
      <c r="U264" s="36">
        <f t="shared" si="71"/>
        <v>0.29928061813887763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29379086</v>
      </c>
      <c r="E265" s="31">
        <v>29379086</v>
      </c>
      <c r="F265" s="31">
        <v>3904336</v>
      </c>
      <c r="G265" s="36">
        <f t="shared" si="64"/>
        <v>0.13289508053449994</v>
      </c>
      <c r="H265" s="31">
        <v>6646856</v>
      </c>
      <c r="I265" s="36">
        <f t="shared" si="65"/>
        <v>0.22624447881053888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10551192</v>
      </c>
      <c r="O265" s="36">
        <f t="shared" si="69"/>
        <v>0.35913955934503883</v>
      </c>
      <c r="P265" s="31">
        <v>4982849</v>
      </c>
      <c r="Q265" s="31">
        <v>22100027</v>
      </c>
      <c r="R265" s="31">
        <v>28155297</v>
      </c>
      <c r="S265" s="31">
        <v>11306210</v>
      </c>
      <c r="T265" s="36">
        <f t="shared" si="70"/>
        <v>0.51159258764706483</v>
      </c>
      <c r="U265" s="36">
        <f t="shared" si="71"/>
        <v>0.33394690467240729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17737626</v>
      </c>
      <c r="E266" s="31">
        <v>17737626</v>
      </c>
      <c r="F266" s="31">
        <v>2973256</v>
      </c>
      <c r="G266" s="36">
        <f t="shared" si="64"/>
        <v>0.16762423562206127</v>
      </c>
      <c r="H266" s="31">
        <v>5609016</v>
      </c>
      <c r="I266" s="36">
        <f t="shared" si="65"/>
        <v>0.31622134777224414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8582272</v>
      </c>
      <c r="O266" s="36">
        <f t="shared" si="69"/>
        <v>0.48384558339430539</v>
      </c>
      <c r="P266" s="31">
        <v>3997402</v>
      </c>
      <c r="Q266" s="31">
        <v>18190827</v>
      </c>
      <c r="R266" s="31">
        <v>16470141</v>
      </c>
      <c r="S266" s="31">
        <v>8354154</v>
      </c>
      <c r="T266" s="36">
        <f t="shared" si="70"/>
        <v>0.45925091805886559</v>
      </c>
      <c r="U266" s="36">
        <f t="shared" si="71"/>
        <v>0.4031653558986561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105200845</v>
      </c>
      <c r="E267" s="32">
        <f>SUM(E263:E266)</f>
        <v>105200845</v>
      </c>
      <c r="F267" s="32">
        <f>SUM(F263:F266)</f>
        <v>20816544</v>
      </c>
      <c r="G267" s="37">
        <f t="shared" si="64"/>
        <v>0.19787430414651136</v>
      </c>
      <c r="H267" s="32">
        <f>SUM(H263:H266)</f>
        <v>27461663</v>
      </c>
      <c r="I267" s="37">
        <f t="shared" si="65"/>
        <v>0.26104032719509052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48278207</v>
      </c>
      <c r="O267" s="37">
        <f t="shared" si="69"/>
        <v>0.45891463134160188</v>
      </c>
      <c r="P267" s="32">
        <f>SUM(P263:P266)</f>
        <v>21108818</v>
      </c>
      <c r="Q267" s="32">
        <f>SUM(Q263:Q266)</f>
        <v>89350285</v>
      </c>
      <c r="R267" s="32">
        <f>SUM(R263:R266)</f>
        <v>93638433</v>
      </c>
      <c r="S267" s="32">
        <f>SUM(S263:S266)</f>
        <v>38665365</v>
      </c>
      <c r="T267" s="37">
        <f t="shared" si="70"/>
        <v>0.43273913451982832</v>
      </c>
      <c r="U267" s="37">
        <f t="shared" si="71"/>
        <v>0.30095692710032362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10287908</v>
      </c>
      <c r="E268" s="31">
        <v>10287908</v>
      </c>
      <c r="F268" s="31">
        <v>1208198</v>
      </c>
      <c r="G268" s="36">
        <f t="shared" si="64"/>
        <v>0.11743864739070373</v>
      </c>
      <c r="H268" s="31">
        <v>2409423</v>
      </c>
      <c r="I268" s="36">
        <f t="shared" si="65"/>
        <v>0.23419950878254356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3617621</v>
      </c>
      <c r="O268" s="36">
        <f t="shared" si="69"/>
        <v>0.35163815617324728</v>
      </c>
      <c r="P268" s="31">
        <v>2121029</v>
      </c>
      <c r="Q268" s="31">
        <v>8057515</v>
      </c>
      <c r="R268" s="31">
        <v>8349751</v>
      </c>
      <c r="S268" s="31">
        <v>3438848</v>
      </c>
      <c r="T268" s="36">
        <f t="shared" si="70"/>
        <v>0.42678766344214064</v>
      </c>
      <c r="U268" s="36">
        <f t="shared" si="71"/>
        <v>0.13596890943028117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22535895</v>
      </c>
      <c r="E269" s="31">
        <v>22535895</v>
      </c>
      <c r="F269" s="31">
        <v>5251214</v>
      </c>
      <c r="G269" s="36">
        <f t="shared" si="64"/>
        <v>0.23301555141253544</v>
      </c>
      <c r="H269" s="31">
        <v>6797941</v>
      </c>
      <c r="I269" s="36">
        <f t="shared" si="65"/>
        <v>0.30164947964125677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12049155</v>
      </c>
      <c r="O269" s="36">
        <f t="shared" si="69"/>
        <v>0.53466503105379215</v>
      </c>
      <c r="P269" s="31">
        <v>6491795</v>
      </c>
      <c r="Q269" s="31">
        <v>20944393</v>
      </c>
      <c r="R269" s="31">
        <v>23991439</v>
      </c>
      <c r="S269" s="31">
        <v>11107187</v>
      </c>
      <c r="T269" s="36">
        <f t="shared" si="70"/>
        <v>0.53031792327426253</v>
      </c>
      <c r="U269" s="36">
        <f t="shared" si="71"/>
        <v>4.7158913674877345E-2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10529467</v>
      </c>
      <c r="E270" s="31">
        <v>10529467</v>
      </c>
      <c r="F270" s="31">
        <v>2591159</v>
      </c>
      <c r="G270" s="36">
        <f t="shared" si="64"/>
        <v>0.24608643533428615</v>
      </c>
      <c r="H270" s="31">
        <v>1643242</v>
      </c>
      <c r="I270" s="36">
        <f t="shared" si="65"/>
        <v>0.1560612707176916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4234401</v>
      </c>
      <c r="O270" s="36">
        <f t="shared" si="69"/>
        <v>0.40214770605197775</v>
      </c>
      <c r="P270" s="31">
        <v>2353799</v>
      </c>
      <c r="Q270" s="31">
        <v>9631126</v>
      </c>
      <c r="R270" s="31">
        <v>9631126</v>
      </c>
      <c r="S270" s="31">
        <v>3931275</v>
      </c>
      <c r="T270" s="36">
        <f t="shared" si="70"/>
        <v>0.4081843597519127</v>
      </c>
      <c r="U270" s="36">
        <f t="shared" si="71"/>
        <v>-0.30187666831364957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17138155</v>
      </c>
      <c r="E271" s="31">
        <v>17138155</v>
      </c>
      <c r="F271" s="31">
        <v>5076161</v>
      </c>
      <c r="G271" s="36">
        <f t="shared" si="64"/>
        <v>0.29619063428939696</v>
      </c>
      <c r="H271" s="31">
        <v>4070268</v>
      </c>
      <c r="I271" s="36">
        <f t="shared" si="65"/>
        <v>0.23749744356962579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9146429</v>
      </c>
      <c r="O271" s="36">
        <f t="shared" si="69"/>
        <v>0.53368807785902272</v>
      </c>
      <c r="P271" s="31">
        <v>5342764</v>
      </c>
      <c r="Q271" s="31">
        <v>17067118</v>
      </c>
      <c r="R271" s="31">
        <v>17343473</v>
      </c>
      <c r="S271" s="31">
        <v>8068671</v>
      </c>
      <c r="T271" s="36">
        <f t="shared" si="70"/>
        <v>0.47276118908886666</v>
      </c>
      <c r="U271" s="36">
        <f t="shared" si="71"/>
        <v>-0.2381718526216019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14823128</v>
      </c>
      <c r="E272" s="31">
        <v>14823128</v>
      </c>
      <c r="F272" s="31">
        <v>2408128</v>
      </c>
      <c r="G272" s="36">
        <f t="shared" si="64"/>
        <v>0.16245747861045254</v>
      </c>
      <c r="H272" s="31">
        <v>3466315</v>
      </c>
      <c r="I272" s="36">
        <f t="shared" si="65"/>
        <v>0.23384504269274339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5874443</v>
      </c>
      <c r="O272" s="36">
        <f t="shared" si="69"/>
        <v>0.39630252130319593</v>
      </c>
      <c r="P272" s="31">
        <v>1760046</v>
      </c>
      <c r="Q272" s="31">
        <v>13514916</v>
      </c>
      <c r="R272" s="31">
        <v>13356797</v>
      </c>
      <c r="S272" s="31">
        <v>4023173</v>
      </c>
      <c r="T272" s="36">
        <f t="shared" si="70"/>
        <v>0.29768390717337789</v>
      </c>
      <c r="U272" s="36">
        <f t="shared" si="71"/>
        <v>0.96944568494232541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12650909</v>
      </c>
      <c r="E273" s="31">
        <v>12650909</v>
      </c>
      <c r="F273" s="31">
        <v>1977846</v>
      </c>
      <c r="G273" s="36">
        <f t="shared" si="64"/>
        <v>0.15634022820020285</v>
      </c>
      <c r="H273" s="31">
        <v>3228118</v>
      </c>
      <c r="I273" s="36">
        <f t="shared" si="65"/>
        <v>0.25516885782673798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5205964</v>
      </c>
      <c r="O273" s="36">
        <f t="shared" si="69"/>
        <v>0.41150908602694081</v>
      </c>
      <c r="P273" s="31">
        <v>2092310</v>
      </c>
      <c r="Q273" s="31">
        <v>12323985</v>
      </c>
      <c r="R273" s="31">
        <v>10539331</v>
      </c>
      <c r="S273" s="31">
        <v>4498643</v>
      </c>
      <c r="T273" s="36">
        <f t="shared" si="70"/>
        <v>0.36503152186569521</v>
      </c>
      <c r="U273" s="36">
        <f t="shared" si="71"/>
        <v>0.54284881303439736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18947047</v>
      </c>
      <c r="E274" s="31">
        <v>18947047</v>
      </c>
      <c r="F274" s="31">
        <v>4669120</v>
      </c>
      <c r="G274" s="36">
        <f t="shared" si="64"/>
        <v>0.24642995818820737</v>
      </c>
      <c r="H274" s="31">
        <v>6402966</v>
      </c>
      <c r="I274" s="36">
        <f t="shared" si="65"/>
        <v>0.33794004944411654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11072086</v>
      </c>
      <c r="O274" s="36">
        <f t="shared" si="69"/>
        <v>0.58437000763232394</v>
      </c>
      <c r="P274" s="31">
        <v>6393851</v>
      </c>
      <c r="Q274" s="31">
        <v>18573506</v>
      </c>
      <c r="R274" s="31">
        <v>20144311</v>
      </c>
      <c r="S274" s="31">
        <v>10813904</v>
      </c>
      <c r="T274" s="36">
        <f t="shared" si="70"/>
        <v>0.58222201021175002</v>
      </c>
      <c r="U274" s="36">
        <f t="shared" si="71"/>
        <v>1.425588428632496E-3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106912509</v>
      </c>
      <c r="E275" s="32">
        <f>SUM(E268:E274)</f>
        <v>106912509</v>
      </c>
      <c r="F275" s="32">
        <f>SUM(F268:F274)</f>
        <v>23181826</v>
      </c>
      <c r="G275" s="37">
        <f t="shared" si="64"/>
        <v>0.21682987535162981</v>
      </c>
      <c r="H275" s="32">
        <f>SUM(H268:H274)</f>
        <v>28018273</v>
      </c>
      <c r="I275" s="37">
        <f t="shared" si="65"/>
        <v>0.26206730402332995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51200099</v>
      </c>
      <c r="O275" s="37">
        <f t="shared" si="69"/>
        <v>0.47889717937495974</v>
      </c>
      <c r="P275" s="32">
        <f>SUM(P268:P274)</f>
        <v>26555594</v>
      </c>
      <c r="Q275" s="32">
        <f>SUM(Q268:Q274)</f>
        <v>100112559</v>
      </c>
      <c r="R275" s="32">
        <f>SUM(R268:R274)</f>
        <v>103356228</v>
      </c>
      <c r="S275" s="32">
        <f>SUM(S268:S274)</f>
        <v>45881701</v>
      </c>
      <c r="T275" s="37">
        <f t="shared" si="70"/>
        <v>0.45830115080766243</v>
      </c>
      <c r="U275" s="37">
        <f t="shared" si="71"/>
        <v>5.5079882604019303E-2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11419652</v>
      </c>
      <c r="E276" s="31">
        <v>11419652</v>
      </c>
      <c r="F276" s="31">
        <v>1251677</v>
      </c>
      <c r="G276" s="36">
        <f t="shared" si="64"/>
        <v>0.10960728050206783</v>
      </c>
      <c r="H276" s="31">
        <v>2191460</v>
      </c>
      <c r="I276" s="36">
        <f t="shared" si="65"/>
        <v>0.19190252032198529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3443137</v>
      </c>
      <c r="O276" s="36">
        <f t="shared" si="69"/>
        <v>0.30150980082405315</v>
      </c>
      <c r="P276" s="31">
        <v>1911537</v>
      </c>
      <c r="Q276" s="31">
        <v>8593882</v>
      </c>
      <c r="R276" s="31">
        <v>9507589</v>
      </c>
      <c r="S276" s="31">
        <v>2833306</v>
      </c>
      <c r="T276" s="36">
        <f t="shared" si="70"/>
        <v>0.32968872507209196</v>
      </c>
      <c r="U276" s="36">
        <f t="shared" si="71"/>
        <v>0.14643870351450161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21951559</v>
      </c>
      <c r="E277" s="31">
        <v>21951559</v>
      </c>
      <c r="F277" s="31">
        <v>5886125</v>
      </c>
      <c r="G277" s="36">
        <f t="shared" si="64"/>
        <v>0.26814154748644503</v>
      </c>
      <c r="H277" s="31">
        <v>5682928</v>
      </c>
      <c r="I277" s="36">
        <f t="shared" si="65"/>
        <v>0.25888493842282456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11569053</v>
      </c>
      <c r="O277" s="36">
        <f t="shared" si="69"/>
        <v>0.52702648590926959</v>
      </c>
      <c r="P277" s="31">
        <v>5272304</v>
      </c>
      <c r="Q277" s="31">
        <v>22341586</v>
      </c>
      <c r="R277" s="31">
        <v>22457057</v>
      </c>
      <c r="S277" s="31">
        <v>10021672</v>
      </c>
      <c r="T277" s="36">
        <f t="shared" si="70"/>
        <v>0.44856582697396685</v>
      </c>
      <c r="U277" s="36">
        <f t="shared" si="71"/>
        <v>7.788321765967976E-2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16054069</v>
      </c>
      <c r="E278" s="31">
        <v>16054069</v>
      </c>
      <c r="F278" s="31">
        <v>152333</v>
      </c>
      <c r="G278" s="36">
        <f t="shared" si="64"/>
        <v>9.4887470584560218E-3</v>
      </c>
      <c r="H278" s="31">
        <v>597312</v>
      </c>
      <c r="I278" s="36">
        <f t="shared" si="65"/>
        <v>3.7206268392144075E-2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749645</v>
      </c>
      <c r="O278" s="36">
        <f t="shared" si="69"/>
        <v>4.6695015450600091E-2</v>
      </c>
      <c r="P278" s="31">
        <v>2712249</v>
      </c>
      <c r="Q278" s="31">
        <v>16094781</v>
      </c>
      <c r="R278" s="31">
        <v>19698532</v>
      </c>
      <c r="S278" s="31">
        <v>6866941</v>
      </c>
      <c r="T278" s="36">
        <f t="shared" si="70"/>
        <v>0.42665638010234497</v>
      </c>
      <c r="U278" s="36">
        <f t="shared" si="71"/>
        <v>-0.77977243239835281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14911150</v>
      </c>
      <c r="E279" s="31">
        <v>14911150</v>
      </c>
      <c r="F279" s="31">
        <v>737633</v>
      </c>
      <c r="G279" s="36">
        <f t="shared" si="64"/>
        <v>4.9468552056682415E-2</v>
      </c>
      <c r="H279" s="31">
        <v>1037404</v>
      </c>
      <c r="I279" s="36">
        <f t="shared" si="65"/>
        <v>6.9572366987120382E-2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1775037</v>
      </c>
      <c r="O279" s="36">
        <f t="shared" si="69"/>
        <v>0.11904091904380279</v>
      </c>
      <c r="P279" s="31">
        <v>2404647</v>
      </c>
      <c r="Q279" s="31">
        <v>14564522</v>
      </c>
      <c r="R279" s="31">
        <v>11785909</v>
      </c>
      <c r="S279" s="31">
        <v>4806799</v>
      </c>
      <c r="T279" s="36">
        <f t="shared" si="70"/>
        <v>0.33003479276559849</v>
      </c>
      <c r="U279" s="36">
        <f t="shared" si="71"/>
        <v>-0.56858366321543241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7623434</v>
      </c>
      <c r="E280" s="31">
        <v>7623434</v>
      </c>
      <c r="F280" s="31">
        <v>1645795</v>
      </c>
      <c r="G280" s="36">
        <f t="shared" si="64"/>
        <v>0.21588630530545683</v>
      </c>
      <c r="H280" s="31">
        <v>1482218</v>
      </c>
      <c r="I280" s="36">
        <f t="shared" si="65"/>
        <v>0.19442917719232566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3128013</v>
      </c>
      <c r="O280" s="36">
        <f t="shared" si="69"/>
        <v>0.41031548249778249</v>
      </c>
      <c r="P280" s="31">
        <v>1678208</v>
      </c>
      <c r="Q280" s="31">
        <v>4611903</v>
      </c>
      <c r="R280" s="31">
        <v>5978029</v>
      </c>
      <c r="S280" s="31">
        <v>2709126</v>
      </c>
      <c r="T280" s="36">
        <f t="shared" si="70"/>
        <v>0.58742042059427524</v>
      </c>
      <c r="U280" s="36">
        <f t="shared" si="71"/>
        <v>-0.11678528525665477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7950468</v>
      </c>
      <c r="E281" s="31">
        <v>7950468</v>
      </c>
      <c r="F281" s="31">
        <v>1438505</v>
      </c>
      <c r="G281" s="36">
        <f t="shared" si="64"/>
        <v>0.18093337398502829</v>
      </c>
      <c r="H281" s="31">
        <v>2108199</v>
      </c>
      <c r="I281" s="36">
        <f t="shared" si="65"/>
        <v>0.26516665434034825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3546704</v>
      </c>
      <c r="O281" s="36">
        <f t="shared" si="69"/>
        <v>0.4461000283253766</v>
      </c>
      <c r="P281" s="31">
        <v>1943601</v>
      </c>
      <c r="Q281" s="31">
        <v>7944771</v>
      </c>
      <c r="R281" s="31">
        <v>8313749</v>
      </c>
      <c r="S281" s="31">
        <v>3362981</v>
      </c>
      <c r="T281" s="36">
        <f t="shared" si="70"/>
        <v>0.42329489421406857</v>
      </c>
      <c r="U281" s="36">
        <f t="shared" si="71"/>
        <v>8.4687134859469548E-2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21316610</v>
      </c>
      <c r="E282" s="31">
        <v>21316610</v>
      </c>
      <c r="F282" s="31">
        <v>2102628</v>
      </c>
      <c r="G282" s="36">
        <f t="shared" si="64"/>
        <v>9.8638010452881578E-2</v>
      </c>
      <c r="H282" s="31">
        <v>2468845</v>
      </c>
      <c r="I282" s="36">
        <f t="shared" si="65"/>
        <v>0.11581789975047627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4571473</v>
      </c>
      <c r="O282" s="36">
        <f t="shared" si="69"/>
        <v>0.21445591020335786</v>
      </c>
      <c r="P282" s="31">
        <v>1795640</v>
      </c>
      <c r="Q282" s="31">
        <v>18737024</v>
      </c>
      <c r="R282" s="31">
        <v>17618494</v>
      </c>
      <c r="S282" s="31">
        <v>3120698</v>
      </c>
      <c r="T282" s="36">
        <f t="shared" si="70"/>
        <v>0.16655248987245785</v>
      </c>
      <c r="U282" s="36">
        <f t="shared" si="71"/>
        <v>0.37491089527967736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10960449</v>
      </c>
      <c r="E283" s="31">
        <v>10960449</v>
      </c>
      <c r="F283" s="31">
        <v>913894</v>
      </c>
      <c r="G283" s="36">
        <f t="shared" si="64"/>
        <v>8.3381073165889469E-2</v>
      </c>
      <c r="H283" s="31">
        <v>172470</v>
      </c>
      <c r="I283" s="36">
        <f t="shared" si="65"/>
        <v>1.5735669223040042E-2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1086364</v>
      </c>
      <c r="O283" s="36">
        <f t="shared" si="69"/>
        <v>9.9116742388929507E-2</v>
      </c>
      <c r="P283" s="31">
        <v>684296</v>
      </c>
      <c r="Q283" s="31">
        <v>10784524</v>
      </c>
      <c r="R283" s="31">
        <v>10296883</v>
      </c>
      <c r="S283" s="31">
        <v>1213676</v>
      </c>
      <c r="T283" s="36">
        <f t="shared" si="70"/>
        <v>0.1125386711550737</v>
      </c>
      <c r="U283" s="36">
        <f t="shared" si="71"/>
        <v>-0.74795994715737057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13769207</v>
      </c>
      <c r="E284" s="31">
        <v>13769207</v>
      </c>
      <c r="F284" s="31">
        <v>4201102</v>
      </c>
      <c r="G284" s="36">
        <f t="shared" si="64"/>
        <v>0.30510849317611394</v>
      </c>
      <c r="H284" s="31">
        <v>2859786</v>
      </c>
      <c r="I284" s="36">
        <f t="shared" si="65"/>
        <v>0.20769431384102222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7060888</v>
      </c>
      <c r="O284" s="36">
        <f t="shared" si="69"/>
        <v>0.5128028070171361</v>
      </c>
      <c r="P284" s="31">
        <v>3046333</v>
      </c>
      <c r="Q284" s="31">
        <v>12946698</v>
      </c>
      <c r="R284" s="31">
        <v>13084282</v>
      </c>
      <c r="S284" s="31">
        <v>6173623</v>
      </c>
      <c r="T284" s="36">
        <f t="shared" si="70"/>
        <v>0.47684923213625591</v>
      </c>
      <c r="U284" s="36">
        <f t="shared" si="71"/>
        <v>-6.1236575252935244E-2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125956598</v>
      </c>
      <c r="E285" s="32">
        <f>SUM(E276:E284)</f>
        <v>125956598</v>
      </c>
      <c r="F285" s="32">
        <f>SUM(F276:F284)</f>
        <v>18329692</v>
      </c>
      <c r="G285" s="37">
        <f t="shared" si="64"/>
        <v>0.14552387323131735</v>
      </c>
      <c r="H285" s="32">
        <f>SUM(H276:H284)</f>
        <v>18600622</v>
      </c>
      <c r="I285" s="37">
        <f t="shared" si="65"/>
        <v>0.14767485225347227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36930314</v>
      </c>
      <c r="O285" s="37">
        <f t="shared" si="69"/>
        <v>0.29319872548478959</v>
      </c>
      <c r="P285" s="32">
        <f>SUM(P276:P284)</f>
        <v>21448815</v>
      </c>
      <c r="Q285" s="32">
        <f>SUM(Q276:Q284)</f>
        <v>116619691</v>
      </c>
      <c r="R285" s="32">
        <f>SUM(R276:R284)</f>
        <v>118740524</v>
      </c>
      <c r="S285" s="32">
        <f>SUM(S276:S284)</f>
        <v>41108822</v>
      </c>
      <c r="T285" s="37">
        <f t="shared" si="70"/>
        <v>0.3525032663651973</v>
      </c>
      <c r="U285" s="37">
        <f t="shared" si="71"/>
        <v>-0.13279022640644711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18706088</v>
      </c>
      <c r="E286" s="31">
        <v>18706088</v>
      </c>
      <c r="F286" s="31">
        <v>2773842</v>
      </c>
      <c r="G286" s="36">
        <f t="shared" si="64"/>
        <v>0.14828552073528148</v>
      </c>
      <c r="H286" s="31">
        <v>1924859</v>
      </c>
      <c r="I286" s="36">
        <f t="shared" si="65"/>
        <v>0.1029001360412717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4698701</v>
      </c>
      <c r="O286" s="36">
        <f t="shared" si="69"/>
        <v>0.25118565677655319</v>
      </c>
      <c r="P286" s="31">
        <v>4304452</v>
      </c>
      <c r="Q286" s="31">
        <v>21254450</v>
      </c>
      <c r="R286" s="31">
        <v>16745848</v>
      </c>
      <c r="S286" s="31">
        <v>7952904</v>
      </c>
      <c r="T286" s="36">
        <f t="shared" si="70"/>
        <v>0.37417594903655471</v>
      </c>
      <c r="U286" s="36">
        <f t="shared" si="71"/>
        <v>-0.55282135798006338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11490005</v>
      </c>
      <c r="E287" s="31">
        <v>11490005</v>
      </c>
      <c r="F287" s="31">
        <v>1481745</v>
      </c>
      <c r="G287" s="36">
        <f t="shared" si="64"/>
        <v>0.1289594739079748</v>
      </c>
      <c r="H287" s="31">
        <v>1681027</v>
      </c>
      <c r="I287" s="36">
        <f t="shared" si="65"/>
        <v>0.14630341762253368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3162772</v>
      </c>
      <c r="O287" s="36">
        <f t="shared" si="69"/>
        <v>0.27526289153050848</v>
      </c>
      <c r="P287" s="31">
        <v>1407352</v>
      </c>
      <c r="Q287" s="31">
        <v>10588596</v>
      </c>
      <c r="R287" s="31">
        <v>9134877</v>
      </c>
      <c r="S287" s="31">
        <v>2377452</v>
      </c>
      <c r="T287" s="36">
        <f t="shared" si="70"/>
        <v>0.22452948436223272</v>
      </c>
      <c r="U287" s="36">
        <f t="shared" si="71"/>
        <v>0.19446094509404888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13596975</v>
      </c>
      <c r="E288" s="31">
        <v>13596975</v>
      </c>
      <c r="F288" s="31">
        <v>1956212</v>
      </c>
      <c r="G288" s="36">
        <f t="shared" si="64"/>
        <v>0.14387111839214237</v>
      </c>
      <c r="H288" s="31">
        <v>2362827</v>
      </c>
      <c r="I288" s="36">
        <f t="shared" si="65"/>
        <v>0.17377593177894349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4319039</v>
      </c>
      <c r="O288" s="36">
        <f t="shared" si="69"/>
        <v>0.31764705017108585</v>
      </c>
      <c r="P288" s="31">
        <v>3541982</v>
      </c>
      <c r="Q288" s="31">
        <v>13968344</v>
      </c>
      <c r="R288" s="31">
        <v>14440680</v>
      </c>
      <c r="S288" s="31">
        <v>6091105</v>
      </c>
      <c r="T288" s="36">
        <f t="shared" si="70"/>
        <v>0.43606493368147292</v>
      </c>
      <c r="U288" s="36">
        <f t="shared" si="71"/>
        <v>-0.332908241769721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12088864</v>
      </c>
      <c r="E289" s="31">
        <v>12088864</v>
      </c>
      <c r="F289" s="31">
        <v>3247227</v>
      </c>
      <c r="G289" s="36">
        <f t="shared" si="64"/>
        <v>0.26861308060046007</v>
      </c>
      <c r="H289" s="31">
        <v>3020267</v>
      </c>
      <c r="I289" s="36">
        <f t="shared" si="65"/>
        <v>0.2498387772416002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6267494</v>
      </c>
      <c r="O289" s="36">
        <f t="shared" si="69"/>
        <v>0.51845185784206027</v>
      </c>
      <c r="P289" s="31">
        <v>835145</v>
      </c>
      <c r="Q289" s="31">
        <v>10496420</v>
      </c>
      <c r="R289" s="31">
        <v>12028989</v>
      </c>
      <c r="S289" s="31">
        <v>1607751</v>
      </c>
      <c r="T289" s="36">
        <f t="shared" si="70"/>
        <v>0.15317136699941503</v>
      </c>
      <c r="U289" s="36">
        <f t="shared" si="71"/>
        <v>2.6164582198300894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55268652</v>
      </c>
      <c r="E290" s="31">
        <v>55268652</v>
      </c>
      <c r="F290" s="31">
        <v>8984851</v>
      </c>
      <c r="G290" s="36">
        <f t="shared" si="64"/>
        <v>0.16256685616287511</v>
      </c>
      <c r="H290" s="31">
        <v>9262561</v>
      </c>
      <c r="I290" s="36">
        <f t="shared" si="65"/>
        <v>0.16759158519010017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18247412</v>
      </c>
      <c r="O290" s="36">
        <f t="shared" si="69"/>
        <v>0.33015844135297528</v>
      </c>
      <c r="P290" s="31">
        <v>8961512</v>
      </c>
      <c r="Q290" s="31">
        <v>55373708</v>
      </c>
      <c r="R290" s="31">
        <v>51033844</v>
      </c>
      <c r="S290" s="31">
        <v>17663981</v>
      </c>
      <c r="T290" s="36">
        <f t="shared" si="70"/>
        <v>0.31899581295874208</v>
      </c>
      <c r="U290" s="36">
        <f t="shared" si="71"/>
        <v>3.3593549838464742E-2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19634931</v>
      </c>
      <c r="E291" s="31">
        <v>19634931</v>
      </c>
      <c r="F291" s="31">
        <v>1478489</v>
      </c>
      <c r="G291" s="36">
        <f t="shared" si="64"/>
        <v>7.529891497963502E-2</v>
      </c>
      <c r="H291" s="31">
        <v>4980262</v>
      </c>
      <c r="I291" s="36">
        <f t="shared" si="65"/>
        <v>0.25364295907125928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6458751</v>
      </c>
      <c r="O291" s="36">
        <f t="shared" si="69"/>
        <v>0.32894187405089431</v>
      </c>
      <c r="P291" s="31">
        <v>3826330</v>
      </c>
      <c r="Q291" s="31">
        <v>18097598</v>
      </c>
      <c r="R291" s="31">
        <v>17909976</v>
      </c>
      <c r="S291" s="31">
        <v>8487502</v>
      </c>
      <c r="T291" s="36">
        <f t="shared" si="70"/>
        <v>0.46898500010885424</v>
      </c>
      <c r="U291" s="36">
        <f t="shared" si="71"/>
        <v>0.30157670666147451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130785515</v>
      </c>
      <c r="E292" s="32">
        <f>SUM(E286:E291)</f>
        <v>130785515</v>
      </c>
      <c r="F292" s="32">
        <f>SUM(F286:F291)</f>
        <v>19922366</v>
      </c>
      <c r="G292" s="37">
        <f t="shared" si="64"/>
        <v>0.15232853577095293</v>
      </c>
      <c r="H292" s="32">
        <f>SUM(H286:H291)</f>
        <v>23231803</v>
      </c>
      <c r="I292" s="37">
        <f t="shared" si="65"/>
        <v>0.17763284412650743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43154169</v>
      </c>
      <c r="O292" s="37">
        <f t="shared" si="69"/>
        <v>0.32996137989746038</v>
      </c>
      <c r="P292" s="32">
        <f>SUM(P286:P291)</f>
        <v>22876773</v>
      </c>
      <c r="Q292" s="32">
        <f>SUM(Q286:Q291)</f>
        <v>129779116</v>
      </c>
      <c r="R292" s="32">
        <f>SUM(R286:R291)</f>
        <v>121294214</v>
      </c>
      <c r="S292" s="32">
        <f>SUM(S286:S291)</f>
        <v>44180695</v>
      </c>
      <c r="T292" s="37">
        <f t="shared" si="70"/>
        <v>0.3404299271078407</v>
      </c>
      <c r="U292" s="37">
        <f t="shared" si="71"/>
        <v>1.5519234290605644E-2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287300999</v>
      </c>
      <c r="E293" s="31">
        <v>287300999</v>
      </c>
      <c r="F293" s="31">
        <v>105657730</v>
      </c>
      <c r="G293" s="36">
        <f t="shared" si="64"/>
        <v>0.36775970277778253</v>
      </c>
      <c r="H293" s="31">
        <v>107340878</v>
      </c>
      <c r="I293" s="36">
        <f t="shared" si="65"/>
        <v>0.3736181857133048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212998608</v>
      </c>
      <c r="O293" s="36">
        <f t="shared" si="69"/>
        <v>0.74137788849108732</v>
      </c>
      <c r="P293" s="31">
        <v>143592497</v>
      </c>
      <c r="Q293" s="31">
        <v>428654343</v>
      </c>
      <c r="R293" s="31">
        <v>544754343</v>
      </c>
      <c r="S293" s="31">
        <v>194235865</v>
      </c>
      <c r="T293" s="36">
        <f t="shared" si="70"/>
        <v>0.45312935275684352</v>
      </c>
      <c r="U293" s="36">
        <f t="shared" si="71"/>
        <v>-0.25246179123133428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8171767</v>
      </c>
      <c r="E294" s="31">
        <v>8171767</v>
      </c>
      <c r="F294" s="31">
        <v>1962208</v>
      </c>
      <c r="G294" s="36">
        <f t="shared" si="64"/>
        <v>0.24012040480351435</v>
      </c>
      <c r="H294" s="31">
        <v>2443782</v>
      </c>
      <c r="I294" s="36">
        <f t="shared" si="65"/>
        <v>0.29905184521291417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4405990</v>
      </c>
      <c r="O294" s="36">
        <f t="shared" si="69"/>
        <v>0.53917225001642854</v>
      </c>
      <c r="P294" s="31">
        <v>1998195</v>
      </c>
      <c r="Q294" s="31">
        <v>7065458</v>
      </c>
      <c r="R294" s="31">
        <v>7965811</v>
      </c>
      <c r="S294" s="31">
        <v>2136286</v>
      </c>
      <c r="T294" s="36">
        <f t="shared" si="70"/>
        <v>0.30235633698480691</v>
      </c>
      <c r="U294" s="36">
        <f t="shared" si="71"/>
        <v>0.22299475276436986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13005850</v>
      </c>
      <c r="E295" s="31">
        <v>13005850</v>
      </c>
      <c r="F295" s="31">
        <v>2018335</v>
      </c>
      <c r="G295" s="36">
        <f t="shared" si="64"/>
        <v>0.15518670444453841</v>
      </c>
      <c r="H295" s="31">
        <v>4066212</v>
      </c>
      <c r="I295" s="36">
        <f t="shared" si="65"/>
        <v>0.31264484827981254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6084547</v>
      </c>
      <c r="O295" s="36">
        <f t="shared" si="69"/>
        <v>0.46783155272435095</v>
      </c>
      <c r="P295" s="31">
        <v>2535015</v>
      </c>
      <c r="Q295" s="31">
        <v>13023513</v>
      </c>
      <c r="R295" s="31">
        <v>12067850</v>
      </c>
      <c r="S295" s="31">
        <v>4684945</v>
      </c>
      <c r="T295" s="36">
        <f t="shared" si="70"/>
        <v>0.35972974419421244</v>
      </c>
      <c r="U295" s="36">
        <f t="shared" si="71"/>
        <v>0.60401891113070327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21266901</v>
      </c>
      <c r="E296" s="31">
        <v>21266901</v>
      </c>
      <c r="F296" s="31">
        <v>5320006</v>
      </c>
      <c r="G296" s="36">
        <f t="shared" si="64"/>
        <v>0.25015426554155679</v>
      </c>
      <c r="H296" s="31">
        <v>8056704</v>
      </c>
      <c r="I296" s="36">
        <f t="shared" si="65"/>
        <v>0.37883770653749693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13376710</v>
      </c>
      <c r="O296" s="36">
        <f t="shared" si="69"/>
        <v>0.62899197207905377</v>
      </c>
      <c r="P296" s="31">
        <v>7011608</v>
      </c>
      <c r="Q296" s="31">
        <v>20382409</v>
      </c>
      <c r="R296" s="31">
        <v>20695603</v>
      </c>
      <c r="S296" s="31">
        <v>10474191</v>
      </c>
      <c r="T296" s="36">
        <f t="shared" si="70"/>
        <v>0.51388385936127567</v>
      </c>
      <c r="U296" s="36">
        <f t="shared" si="71"/>
        <v>0.14905225734239558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27396526</v>
      </c>
      <c r="E297" s="31">
        <v>27396526</v>
      </c>
      <c r="F297" s="31">
        <v>4745057</v>
      </c>
      <c r="G297" s="36">
        <f t="shared" si="64"/>
        <v>0.17319922241235988</v>
      </c>
      <c r="H297" s="31">
        <v>5120330</v>
      </c>
      <c r="I297" s="36">
        <f t="shared" si="65"/>
        <v>0.18689705402794501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9865387</v>
      </c>
      <c r="O297" s="36">
        <f t="shared" si="69"/>
        <v>0.3600962764403049</v>
      </c>
      <c r="P297" s="31">
        <v>4869710</v>
      </c>
      <c r="Q297" s="31">
        <v>27220473</v>
      </c>
      <c r="R297" s="31">
        <v>27707873</v>
      </c>
      <c r="S297" s="31">
        <v>10744848</v>
      </c>
      <c r="T297" s="36">
        <f t="shared" si="70"/>
        <v>0.39473406652411952</v>
      </c>
      <c r="U297" s="36">
        <f t="shared" si="71"/>
        <v>5.1465076975836244E-2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357142043</v>
      </c>
      <c r="E298" s="32">
        <f>SUM(E293:E297)</f>
        <v>357142043</v>
      </c>
      <c r="F298" s="32">
        <f>SUM(F293:F297)</f>
        <v>119703336</v>
      </c>
      <c r="G298" s="37">
        <f t="shared" si="64"/>
        <v>0.33517010485377102</v>
      </c>
      <c r="H298" s="32">
        <f>SUM(H293:H297)</f>
        <v>127027906</v>
      </c>
      <c r="I298" s="37">
        <f t="shared" si="65"/>
        <v>0.35567894760572893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246731242</v>
      </c>
      <c r="O298" s="37">
        <f t="shared" si="69"/>
        <v>0.69084905245950001</v>
      </c>
      <c r="P298" s="32">
        <f>SUM(P293:P297)</f>
        <v>160007025</v>
      </c>
      <c r="Q298" s="32">
        <f>SUM(Q293:Q297)</f>
        <v>496346196</v>
      </c>
      <c r="R298" s="32">
        <f>SUM(R293:R297)</f>
        <v>613191480</v>
      </c>
      <c r="S298" s="32">
        <f>SUM(S293:S297)</f>
        <v>222276135</v>
      </c>
      <c r="T298" s="37">
        <f t="shared" si="70"/>
        <v>0.44782479807702608</v>
      </c>
      <c r="U298" s="37">
        <f t="shared" si="71"/>
        <v>-0.20611044421330871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825997510</v>
      </c>
      <c r="E299" s="32">
        <f>SUM(E263:E266,E268:E274,E276:E284,E286:E291,E293:E297)</f>
        <v>825997510</v>
      </c>
      <c r="F299" s="32">
        <f>SUM(F263:F266,F268:F274,F276:F284,F286:F291,F293:F297)</f>
        <v>201953764</v>
      </c>
      <c r="G299" s="37">
        <f t="shared" si="64"/>
        <v>0.24449681936692522</v>
      </c>
      <c r="H299" s="32">
        <f>SUM(H263:H266,H268:H274,H276:H284,H286:H291,H293:H297)</f>
        <v>224340267</v>
      </c>
      <c r="I299" s="37">
        <f t="shared" si="65"/>
        <v>0.2715992049419132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426294031</v>
      </c>
      <c r="O299" s="37">
        <f t="shared" si="69"/>
        <v>0.51609602430883839</v>
      </c>
      <c r="P299" s="32">
        <f>SUM(P263:P266,P268:P274,P276:P284,P286:P291,P293:P297)</f>
        <v>251997025</v>
      </c>
      <c r="Q299" s="32">
        <f>SUM(Q263:Q266,Q268:Q274,Q276:Q284,Q286:Q291,Q293:Q297)</f>
        <v>932207847</v>
      </c>
      <c r="R299" s="32">
        <f>SUM(R263:R266,R268:R274,R276:R284,R286:R291,R293:R297)</f>
        <v>1050220879</v>
      </c>
      <c r="S299" s="32">
        <f>SUM(S263:S266,S268:S274,S276:S284,S286:S291,S293:S297)</f>
        <v>392112718</v>
      </c>
      <c r="T299" s="37">
        <f t="shared" si="70"/>
        <v>0.42062799542171198</v>
      </c>
      <c r="U299" s="37">
        <f t="shared" si="71"/>
        <v>-0.10975033534622081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614919087</v>
      </c>
      <c r="E302" s="31">
        <v>574952677</v>
      </c>
      <c r="F302" s="31">
        <v>122494430</v>
      </c>
      <c r="G302" s="36">
        <f t="shared" ref="G302:G339" si="72">IF(($D302     =0),0,($F302     /$D302     ))</f>
        <v>0.19920414342253129</v>
      </c>
      <c r="H302" s="31">
        <v>154828808</v>
      </c>
      <c r="I302" s="36">
        <f t="shared" ref="I302:I339" si="73">IF(($D302     =0),0,($H302     /$D302     ))</f>
        <v>0.25178728595881106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277323238</v>
      </c>
      <c r="O302" s="36">
        <f t="shared" ref="O302:O339" si="77">IF(($D302     =0),0,($N302     /$D302     ))</f>
        <v>0.45099142938134235</v>
      </c>
      <c r="P302" s="31">
        <v>129232347</v>
      </c>
      <c r="Q302" s="31">
        <v>596683884</v>
      </c>
      <c r="R302" s="31">
        <v>563262398</v>
      </c>
      <c r="S302" s="31">
        <v>261375510</v>
      </c>
      <c r="T302" s="36">
        <f t="shared" ref="T302:T339" si="78">IF(($Q302     =0),0,($S302     /$Q302     ))</f>
        <v>0.4380468737446242</v>
      </c>
      <c r="U302" s="36">
        <f t="shared" ref="U302:U339" si="79">IF(($P302     =0),0,(($H302     /$P302     )-1))</f>
        <v>0.19806543480944439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614919087</v>
      </c>
      <c r="E303" s="32">
        <f>E302</f>
        <v>574952677</v>
      </c>
      <c r="F303" s="32">
        <f>F302</f>
        <v>122494430</v>
      </c>
      <c r="G303" s="37">
        <f t="shared" si="72"/>
        <v>0.19920414342253129</v>
      </c>
      <c r="H303" s="32">
        <f>H302</f>
        <v>154828808</v>
      </c>
      <c r="I303" s="37">
        <f t="shared" si="73"/>
        <v>0.25178728595881106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277323238</v>
      </c>
      <c r="O303" s="37">
        <f t="shared" si="77"/>
        <v>0.45099142938134235</v>
      </c>
      <c r="P303" s="32">
        <f>P302</f>
        <v>129232347</v>
      </c>
      <c r="Q303" s="32">
        <f>Q302</f>
        <v>596683884</v>
      </c>
      <c r="R303" s="32">
        <f>R302</f>
        <v>563262398</v>
      </c>
      <c r="S303" s="32">
        <f>S302</f>
        <v>261375510</v>
      </c>
      <c r="T303" s="37">
        <f t="shared" si="78"/>
        <v>0.4380468737446242</v>
      </c>
      <c r="U303" s="37">
        <f t="shared" si="79"/>
        <v>0.19806543480944439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17086452</v>
      </c>
      <c r="E304" s="31">
        <v>17736950</v>
      </c>
      <c r="F304" s="31">
        <v>4601536</v>
      </c>
      <c r="G304" s="36">
        <f t="shared" si="72"/>
        <v>0.26930904087050955</v>
      </c>
      <c r="H304" s="31">
        <v>2355030</v>
      </c>
      <c r="I304" s="36">
        <f t="shared" si="73"/>
        <v>0.13783025288105452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6956566</v>
      </c>
      <c r="O304" s="36">
        <f t="shared" si="77"/>
        <v>0.4071392937515641</v>
      </c>
      <c r="P304" s="31">
        <v>3112966</v>
      </c>
      <c r="Q304" s="31">
        <v>21147346</v>
      </c>
      <c r="R304" s="31">
        <v>17169369</v>
      </c>
      <c r="S304" s="31">
        <v>7990722</v>
      </c>
      <c r="T304" s="36">
        <f t="shared" si="78"/>
        <v>0.37785933043323733</v>
      </c>
      <c r="U304" s="36">
        <f t="shared" si="79"/>
        <v>-0.24347712117639575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14486979</v>
      </c>
      <c r="E305" s="31">
        <v>14786979</v>
      </c>
      <c r="F305" s="31">
        <v>3049322</v>
      </c>
      <c r="G305" s="36">
        <f t="shared" si="72"/>
        <v>0.21048708636907668</v>
      </c>
      <c r="H305" s="31">
        <v>3794981</v>
      </c>
      <c r="I305" s="36">
        <f t="shared" si="73"/>
        <v>0.26195806592941151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6844303</v>
      </c>
      <c r="O305" s="36">
        <f t="shared" si="77"/>
        <v>0.47244515229848816</v>
      </c>
      <c r="P305" s="31">
        <v>3357313</v>
      </c>
      <c r="Q305" s="31">
        <v>11894590</v>
      </c>
      <c r="R305" s="31">
        <v>12809234</v>
      </c>
      <c r="S305" s="31">
        <v>6469448</v>
      </c>
      <c r="T305" s="36">
        <f t="shared" si="78"/>
        <v>0.54389836051515861</v>
      </c>
      <c r="U305" s="36">
        <f t="shared" si="79"/>
        <v>0.13036258460262706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29477613</v>
      </c>
      <c r="E306" s="31">
        <v>29477613</v>
      </c>
      <c r="F306" s="31">
        <v>10841118</v>
      </c>
      <c r="G306" s="36">
        <f t="shared" si="72"/>
        <v>0.36777462272810219</v>
      </c>
      <c r="H306" s="31">
        <v>5578283</v>
      </c>
      <c r="I306" s="36">
        <f t="shared" si="73"/>
        <v>0.18923794813372441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16419401</v>
      </c>
      <c r="O306" s="36">
        <f t="shared" si="77"/>
        <v>0.55701257086182654</v>
      </c>
      <c r="P306" s="31">
        <v>5652585</v>
      </c>
      <c r="Q306" s="31">
        <v>26210900</v>
      </c>
      <c r="R306" s="31">
        <v>26820600</v>
      </c>
      <c r="S306" s="31">
        <v>15587576</v>
      </c>
      <c r="T306" s="36">
        <f t="shared" si="78"/>
        <v>0.59469823622996543</v>
      </c>
      <c r="U306" s="36">
        <f t="shared" si="79"/>
        <v>-1.3144782431400825E-2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18584082</v>
      </c>
      <c r="E307" s="31">
        <v>18584082</v>
      </c>
      <c r="F307" s="31">
        <v>4602966</v>
      </c>
      <c r="G307" s="36">
        <f t="shared" si="72"/>
        <v>0.24768325925380658</v>
      </c>
      <c r="H307" s="31">
        <v>3813129</v>
      </c>
      <c r="I307" s="36">
        <f t="shared" si="73"/>
        <v>0.20518253201853071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8416095</v>
      </c>
      <c r="O307" s="36">
        <f t="shared" si="77"/>
        <v>0.45286579127233728</v>
      </c>
      <c r="P307" s="31">
        <v>3731410</v>
      </c>
      <c r="Q307" s="31">
        <v>20066568</v>
      </c>
      <c r="R307" s="31">
        <v>20040863</v>
      </c>
      <c r="S307" s="31">
        <v>7523332</v>
      </c>
      <c r="T307" s="36">
        <f t="shared" si="78"/>
        <v>0.374918720530586</v>
      </c>
      <c r="U307" s="36">
        <f t="shared" si="79"/>
        <v>2.190030042262836E-2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25834901</v>
      </c>
      <c r="E308" s="31">
        <v>26872732</v>
      </c>
      <c r="F308" s="31">
        <v>9179087</v>
      </c>
      <c r="G308" s="36">
        <f t="shared" si="72"/>
        <v>0.35529793592009506</v>
      </c>
      <c r="H308" s="31">
        <v>5470919</v>
      </c>
      <c r="I308" s="36">
        <f t="shared" si="73"/>
        <v>0.21176465897817839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14650006</v>
      </c>
      <c r="O308" s="36">
        <f t="shared" si="77"/>
        <v>0.56706259489827349</v>
      </c>
      <c r="P308" s="31">
        <v>6886169</v>
      </c>
      <c r="Q308" s="31">
        <v>24244582</v>
      </c>
      <c r="R308" s="31">
        <v>24851307</v>
      </c>
      <c r="S308" s="31">
        <v>11991322</v>
      </c>
      <c r="T308" s="36">
        <f t="shared" si="78"/>
        <v>0.49459800956766342</v>
      </c>
      <c r="U308" s="36">
        <f t="shared" si="79"/>
        <v>-0.20552066032651828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17294566</v>
      </c>
      <c r="E309" s="31">
        <v>17294566</v>
      </c>
      <c r="F309" s="31">
        <v>3144880</v>
      </c>
      <c r="G309" s="36">
        <f t="shared" si="72"/>
        <v>0.18184208843402025</v>
      </c>
      <c r="H309" s="31">
        <v>3373352</v>
      </c>
      <c r="I309" s="36">
        <f t="shared" si="73"/>
        <v>0.19505271193275392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6518232</v>
      </c>
      <c r="O309" s="36">
        <f t="shared" si="77"/>
        <v>0.37689480036677414</v>
      </c>
      <c r="P309" s="31">
        <v>3282003</v>
      </c>
      <c r="Q309" s="31">
        <v>15568025</v>
      </c>
      <c r="R309" s="31">
        <v>18488025</v>
      </c>
      <c r="S309" s="31">
        <v>6454108</v>
      </c>
      <c r="T309" s="36">
        <f t="shared" si="78"/>
        <v>0.41457461688300218</v>
      </c>
      <c r="U309" s="36">
        <f t="shared" si="79"/>
        <v>2.7833307891552916E-2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122764593</v>
      </c>
      <c r="E310" s="32">
        <f>SUM(E304:E309)</f>
        <v>124752922</v>
      </c>
      <c r="F310" s="32">
        <f>SUM(F304:F309)</f>
        <v>35418909</v>
      </c>
      <c r="G310" s="37">
        <f t="shared" si="72"/>
        <v>0.28851078421283893</v>
      </c>
      <c r="H310" s="32">
        <f>SUM(H304:H309)</f>
        <v>24385694</v>
      </c>
      <c r="I310" s="37">
        <f t="shared" si="73"/>
        <v>0.19863784340489771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59804603</v>
      </c>
      <c r="O310" s="37">
        <f t="shared" si="77"/>
        <v>0.48714862761773664</v>
      </c>
      <c r="P310" s="32">
        <f>SUM(P304:P309)</f>
        <v>26022446</v>
      </c>
      <c r="Q310" s="32">
        <f>SUM(Q304:Q309)</f>
        <v>119132011</v>
      </c>
      <c r="R310" s="32">
        <f>SUM(R304:R309)</f>
        <v>120179398</v>
      </c>
      <c r="S310" s="32">
        <f>SUM(S304:S309)</f>
        <v>56016508</v>
      </c>
      <c r="T310" s="37">
        <f t="shared" si="78"/>
        <v>0.47020534220647042</v>
      </c>
      <c r="U310" s="37">
        <f t="shared" si="79"/>
        <v>-6.2897699931820372E-2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29906686</v>
      </c>
      <c r="E311" s="31">
        <v>29921686</v>
      </c>
      <c r="F311" s="31">
        <v>6632372</v>
      </c>
      <c r="G311" s="36">
        <f t="shared" si="72"/>
        <v>0.2217688713487011</v>
      </c>
      <c r="H311" s="31">
        <v>6658780</v>
      </c>
      <c r="I311" s="36">
        <f t="shared" si="73"/>
        <v>0.22265188459864793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13291152</v>
      </c>
      <c r="O311" s="36">
        <f t="shared" si="77"/>
        <v>0.44442075594734903</v>
      </c>
      <c r="P311" s="31">
        <v>6607653</v>
      </c>
      <c r="Q311" s="31">
        <v>31783745</v>
      </c>
      <c r="R311" s="31">
        <v>32501799</v>
      </c>
      <c r="S311" s="31">
        <v>12571821</v>
      </c>
      <c r="T311" s="36">
        <f t="shared" si="78"/>
        <v>0.39554246990088804</v>
      </c>
      <c r="U311" s="36">
        <f t="shared" si="79"/>
        <v>7.7375431185626731E-3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185936937</v>
      </c>
      <c r="E312" s="31">
        <v>183263283</v>
      </c>
      <c r="F312" s="31">
        <v>25573348</v>
      </c>
      <c r="G312" s="36">
        <f t="shared" si="72"/>
        <v>0.13753775023195094</v>
      </c>
      <c r="H312" s="31">
        <v>58493048</v>
      </c>
      <c r="I312" s="36">
        <f t="shared" si="73"/>
        <v>0.3145854123648385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84066396</v>
      </c>
      <c r="O312" s="36">
        <f t="shared" si="77"/>
        <v>0.45212316259678947</v>
      </c>
      <c r="P312" s="31">
        <v>53493299</v>
      </c>
      <c r="Q312" s="31">
        <v>155921128</v>
      </c>
      <c r="R312" s="31">
        <v>182865446</v>
      </c>
      <c r="S312" s="31">
        <v>74855568</v>
      </c>
      <c r="T312" s="36">
        <f t="shared" si="78"/>
        <v>0.48008611122926204</v>
      </c>
      <c r="U312" s="36">
        <f t="shared" si="79"/>
        <v>9.3464959040944651E-2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42363152</v>
      </c>
      <c r="E313" s="31">
        <v>33227995</v>
      </c>
      <c r="F313" s="31">
        <v>306937</v>
      </c>
      <c r="G313" s="36">
        <f t="shared" si="72"/>
        <v>7.2453768312612807E-3</v>
      </c>
      <c r="H313" s="31">
        <v>7126983</v>
      </c>
      <c r="I313" s="36">
        <f t="shared" si="73"/>
        <v>0.16823542780763812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7433920</v>
      </c>
      <c r="O313" s="36">
        <f t="shared" si="77"/>
        <v>0.1754808046388994</v>
      </c>
      <c r="P313" s="31">
        <v>8573400</v>
      </c>
      <c r="Q313" s="31">
        <v>33555197</v>
      </c>
      <c r="R313" s="31">
        <v>42152136</v>
      </c>
      <c r="S313" s="31">
        <v>16465032</v>
      </c>
      <c r="T313" s="36">
        <f t="shared" si="78"/>
        <v>0.49068500476990196</v>
      </c>
      <c r="U313" s="36">
        <f t="shared" si="79"/>
        <v>-0.16870984673525091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41730341</v>
      </c>
      <c r="E314" s="31">
        <v>41730341</v>
      </c>
      <c r="F314" s="31">
        <v>9799774</v>
      </c>
      <c r="G314" s="36">
        <f t="shared" si="72"/>
        <v>0.23483570383477095</v>
      </c>
      <c r="H314" s="31">
        <v>8835774</v>
      </c>
      <c r="I314" s="36">
        <f t="shared" si="73"/>
        <v>0.21173500595166475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18635548</v>
      </c>
      <c r="O314" s="36">
        <f t="shared" si="77"/>
        <v>0.4465707097864357</v>
      </c>
      <c r="P314" s="31">
        <v>5580473</v>
      </c>
      <c r="Q314" s="31">
        <v>35936077</v>
      </c>
      <c r="R314" s="31">
        <v>42803592</v>
      </c>
      <c r="S314" s="31">
        <v>17600605</v>
      </c>
      <c r="T314" s="36">
        <f t="shared" si="78"/>
        <v>0.48977535861802612</v>
      </c>
      <c r="U314" s="36">
        <f t="shared" si="79"/>
        <v>0.58333782817334656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27641984</v>
      </c>
      <c r="E315" s="31">
        <v>27799505</v>
      </c>
      <c r="F315" s="31">
        <v>5725924</v>
      </c>
      <c r="G315" s="36">
        <f t="shared" si="72"/>
        <v>0.20714591253652415</v>
      </c>
      <c r="H315" s="31">
        <v>6392348</v>
      </c>
      <c r="I315" s="36">
        <f t="shared" si="73"/>
        <v>0.2312550358179789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12118272</v>
      </c>
      <c r="O315" s="36">
        <f t="shared" si="77"/>
        <v>0.43840094835450305</v>
      </c>
      <c r="P315" s="31">
        <v>5074996</v>
      </c>
      <c r="Q315" s="31">
        <v>25147994</v>
      </c>
      <c r="R315" s="31">
        <v>25581563</v>
      </c>
      <c r="S315" s="31">
        <v>10391615</v>
      </c>
      <c r="T315" s="36">
        <f t="shared" si="78"/>
        <v>0.4132184459722712</v>
      </c>
      <c r="U315" s="36">
        <f t="shared" si="79"/>
        <v>0.25957695336114561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41614361</v>
      </c>
      <c r="E316" s="31">
        <v>41614361</v>
      </c>
      <c r="F316" s="31">
        <v>8395286</v>
      </c>
      <c r="G316" s="36">
        <f t="shared" si="72"/>
        <v>0.20174011562979424</v>
      </c>
      <c r="H316" s="31">
        <v>11414329</v>
      </c>
      <c r="I316" s="36">
        <f t="shared" si="73"/>
        <v>0.27428821987678725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19809615</v>
      </c>
      <c r="O316" s="36">
        <f t="shared" si="77"/>
        <v>0.47602833550658147</v>
      </c>
      <c r="P316" s="31">
        <v>10252687</v>
      </c>
      <c r="Q316" s="31">
        <v>37377242</v>
      </c>
      <c r="R316" s="31">
        <v>42092310</v>
      </c>
      <c r="S316" s="31">
        <v>18264153</v>
      </c>
      <c r="T316" s="36">
        <f t="shared" si="78"/>
        <v>0.4886436778829214</v>
      </c>
      <c r="U316" s="36">
        <f t="shared" si="79"/>
        <v>0.11330122532756537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369193461</v>
      </c>
      <c r="E317" s="32">
        <f>SUM(E311:E316)</f>
        <v>357557171</v>
      </c>
      <c r="F317" s="32">
        <f>SUM(F311:F316)</f>
        <v>56433641</v>
      </c>
      <c r="G317" s="37">
        <f t="shared" si="72"/>
        <v>0.15285655614577637</v>
      </c>
      <c r="H317" s="32">
        <f>SUM(H311:H316)</f>
        <v>98921262</v>
      </c>
      <c r="I317" s="37">
        <f t="shared" si="73"/>
        <v>0.26793882462614904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155354903</v>
      </c>
      <c r="O317" s="37">
        <f t="shared" si="77"/>
        <v>0.42079538077192541</v>
      </c>
      <c r="P317" s="32">
        <f>SUM(P311:P316)</f>
        <v>89582508</v>
      </c>
      <c r="Q317" s="32">
        <f>SUM(Q311:Q316)</f>
        <v>319721383</v>
      </c>
      <c r="R317" s="32">
        <f>SUM(R311:R316)</f>
        <v>367996846</v>
      </c>
      <c r="S317" s="32">
        <f>SUM(S311:S316)</f>
        <v>150148794</v>
      </c>
      <c r="T317" s="37">
        <f t="shared" si="78"/>
        <v>0.46962387248274851</v>
      </c>
      <c r="U317" s="37">
        <f t="shared" si="79"/>
        <v>0.10424751671386567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26007496</v>
      </c>
      <c r="E318" s="31">
        <v>26158882</v>
      </c>
      <c r="F318" s="31">
        <v>5549368</v>
      </c>
      <c r="G318" s="36">
        <f t="shared" si="72"/>
        <v>0.21337571290984722</v>
      </c>
      <c r="H318" s="31">
        <v>7226966</v>
      </c>
      <c r="I318" s="36">
        <f t="shared" si="73"/>
        <v>0.27788011579430794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12776334</v>
      </c>
      <c r="O318" s="36">
        <f t="shared" si="77"/>
        <v>0.49125582870415513</v>
      </c>
      <c r="P318" s="31">
        <v>9294144</v>
      </c>
      <c r="Q318" s="31">
        <v>25763555</v>
      </c>
      <c r="R318" s="31">
        <v>29244330</v>
      </c>
      <c r="S318" s="31">
        <v>15038415</v>
      </c>
      <c r="T318" s="36">
        <f t="shared" si="78"/>
        <v>0.58370884763379893</v>
      </c>
      <c r="U318" s="36">
        <f t="shared" si="79"/>
        <v>-0.22241725542449098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80394778</v>
      </c>
      <c r="E319" s="31">
        <v>80772406</v>
      </c>
      <c r="F319" s="31">
        <v>20932241</v>
      </c>
      <c r="G319" s="36">
        <f t="shared" si="72"/>
        <v>0.26036816719613304</v>
      </c>
      <c r="H319" s="31">
        <v>18414215</v>
      </c>
      <c r="I319" s="36">
        <f t="shared" si="73"/>
        <v>0.22904740156133027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39346456</v>
      </c>
      <c r="O319" s="36">
        <f t="shared" si="77"/>
        <v>0.48941556875746334</v>
      </c>
      <c r="P319" s="31">
        <v>14513361</v>
      </c>
      <c r="Q319" s="31">
        <v>74066632</v>
      </c>
      <c r="R319" s="31">
        <v>72990993</v>
      </c>
      <c r="S319" s="31">
        <v>33734342</v>
      </c>
      <c r="T319" s="36">
        <f t="shared" si="78"/>
        <v>0.45545937609259729</v>
      </c>
      <c r="U319" s="36">
        <f t="shared" si="79"/>
        <v>0.26877674992029754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38255700</v>
      </c>
      <c r="E320" s="31">
        <v>38255700</v>
      </c>
      <c r="F320" s="31">
        <v>6091259</v>
      </c>
      <c r="G320" s="36">
        <f t="shared" si="72"/>
        <v>0.15922487367895502</v>
      </c>
      <c r="H320" s="31">
        <v>8430174</v>
      </c>
      <c r="I320" s="36">
        <f t="shared" si="73"/>
        <v>0.22036386734525834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14521433</v>
      </c>
      <c r="O320" s="36">
        <f t="shared" si="77"/>
        <v>0.37958874102421336</v>
      </c>
      <c r="P320" s="31">
        <v>3735599</v>
      </c>
      <c r="Q320" s="31">
        <v>15017050</v>
      </c>
      <c r="R320" s="31">
        <v>15340650</v>
      </c>
      <c r="S320" s="31">
        <v>8840047</v>
      </c>
      <c r="T320" s="36">
        <f t="shared" si="78"/>
        <v>0.5886673481143101</v>
      </c>
      <c r="U320" s="36">
        <f t="shared" si="79"/>
        <v>1.2567127788609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21860299</v>
      </c>
      <c r="E321" s="31">
        <v>23425299</v>
      </c>
      <c r="F321" s="31">
        <v>4515916</v>
      </c>
      <c r="G321" s="36">
        <f t="shared" si="72"/>
        <v>0.2065807059638114</v>
      </c>
      <c r="H321" s="31">
        <v>5138088</v>
      </c>
      <c r="I321" s="36">
        <f t="shared" si="73"/>
        <v>0.23504198181369798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9654004</v>
      </c>
      <c r="O321" s="36">
        <f t="shared" si="77"/>
        <v>0.44162268777750935</v>
      </c>
      <c r="P321" s="31">
        <v>4815238</v>
      </c>
      <c r="Q321" s="31">
        <v>30880692</v>
      </c>
      <c r="R321" s="31">
        <v>31077173</v>
      </c>
      <c r="S321" s="31">
        <v>8904583</v>
      </c>
      <c r="T321" s="36">
        <f t="shared" si="78"/>
        <v>0.2883543866180201</v>
      </c>
      <c r="U321" s="36">
        <f t="shared" si="79"/>
        <v>6.704756857293459E-2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10751287</v>
      </c>
      <c r="E322" s="31">
        <v>10791287</v>
      </c>
      <c r="F322" s="31">
        <v>2694683</v>
      </c>
      <c r="G322" s="36">
        <f t="shared" si="72"/>
        <v>0.2506381794105208</v>
      </c>
      <c r="H322" s="31">
        <v>2600064</v>
      </c>
      <c r="I322" s="36">
        <f t="shared" si="73"/>
        <v>0.24183746559830466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5294747</v>
      </c>
      <c r="O322" s="36">
        <f t="shared" si="77"/>
        <v>0.49247564500882546</v>
      </c>
      <c r="P322" s="31">
        <v>2371851</v>
      </c>
      <c r="Q322" s="31">
        <v>10406898</v>
      </c>
      <c r="R322" s="31">
        <v>10806225</v>
      </c>
      <c r="S322" s="31">
        <v>4635449</v>
      </c>
      <c r="T322" s="36">
        <f t="shared" si="78"/>
        <v>0.44542081607795136</v>
      </c>
      <c r="U322" s="36">
        <f t="shared" si="79"/>
        <v>9.6217258166722885E-2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177269560</v>
      </c>
      <c r="E323" s="32">
        <f>SUM(E318:E322)</f>
        <v>179403574</v>
      </c>
      <c r="F323" s="32">
        <f>SUM(F318:F322)</f>
        <v>39783467</v>
      </c>
      <c r="G323" s="37">
        <f t="shared" si="72"/>
        <v>0.22442356713696363</v>
      </c>
      <c r="H323" s="32">
        <f>SUM(H318:H322)</f>
        <v>41809507</v>
      </c>
      <c r="I323" s="37">
        <f t="shared" si="73"/>
        <v>0.23585271492748106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81592974</v>
      </c>
      <c r="O323" s="37">
        <f t="shared" si="77"/>
        <v>0.46027628206444465</v>
      </c>
      <c r="P323" s="32">
        <f>SUM(P318:P322)</f>
        <v>34730193</v>
      </c>
      <c r="Q323" s="32">
        <f>SUM(Q318:Q322)</f>
        <v>156134827</v>
      </c>
      <c r="R323" s="32">
        <f>SUM(R318:R322)</f>
        <v>159459371</v>
      </c>
      <c r="S323" s="32">
        <f>SUM(S318:S322)</f>
        <v>71152836</v>
      </c>
      <c r="T323" s="37">
        <f t="shared" si="78"/>
        <v>0.45571406051514696</v>
      </c>
      <c r="U323" s="37">
        <f t="shared" si="79"/>
        <v>0.20383745060097991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24204632</v>
      </c>
      <c r="E324" s="31">
        <v>24204632</v>
      </c>
      <c r="F324" s="31">
        <v>5064507</v>
      </c>
      <c r="G324" s="36">
        <f t="shared" si="72"/>
        <v>0.20923709974190063</v>
      </c>
      <c r="H324" s="31">
        <v>6470417</v>
      </c>
      <c r="I324" s="36">
        <f t="shared" si="73"/>
        <v>0.26732143665724806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11534924</v>
      </c>
      <c r="O324" s="36">
        <f t="shared" si="77"/>
        <v>0.47655853639914875</v>
      </c>
      <c r="P324" s="31">
        <v>5070589</v>
      </c>
      <c r="Q324" s="31">
        <v>20287927</v>
      </c>
      <c r="R324" s="31">
        <v>20256132</v>
      </c>
      <c r="S324" s="31">
        <v>10030111</v>
      </c>
      <c r="T324" s="36">
        <f t="shared" si="78"/>
        <v>0.49438816494164239</v>
      </c>
      <c r="U324" s="36">
        <f t="shared" si="79"/>
        <v>0.27606812541896031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33919054</v>
      </c>
      <c r="E325" s="31">
        <v>33919054</v>
      </c>
      <c r="F325" s="31">
        <v>7560354</v>
      </c>
      <c r="G325" s="36">
        <f t="shared" si="72"/>
        <v>0.22289401113604171</v>
      </c>
      <c r="H325" s="31">
        <v>6227989</v>
      </c>
      <c r="I325" s="36">
        <f t="shared" si="73"/>
        <v>0.18361328709226382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13788343</v>
      </c>
      <c r="O325" s="36">
        <f t="shared" si="77"/>
        <v>0.40650729822830556</v>
      </c>
      <c r="P325" s="31">
        <v>8228465</v>
      </c>
      <c r="Q325" s="31">
        <v>31309102</v>
      </c>
      <c r="R325" s="31">
        <v>31624838</v>
      </c>
      <c r="S325" s="31">
        <v>12470806</v>
      </c>
      <c r="T325" s="36">
        <f t="shared" si="78"/>
        <v>0.39831247794970293</v>
      </c>
      <c r="U325" s="36">
        <f t="shared" si="79"/>
        <v>-0.24311654725395315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51815482</v>
      </c>
      <c r="E326" s="31">
        <v>51839282</v>
      </c>
      <c r="F326" s="31">
        <v>11062940</v>
      </c>
      <c r="G326" s="36">
        <f t="shared" si="72"/>
        <v>0.21350645739433632</v>
      </c>
      <c r="H326" s="31">
        <v>10064688</v>
      </c>
      <c r="I326" s="36">
        <f t="shared" si="73"/>
        <v>0.19424094134644931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21127628</v>
      </c>
      <c r="O326" s="36">
        <f t="shared" si="77"/>
        <v>0.40774739874078564</v>
      </c>
      <c r="P326" s="31">
        <v>10468362</v>
      </c>
      <c r="Q326" s="31">
        <v>58654819</v>
      </c>
      <c r="R326" s="31">
        <v>54332947</v>
      </c>
      <c r="S326" s="31">
        <v>27536987</v>
      </c>
      <c r="T326" s="36">
        <f t="shared" si="78"/>
        <v>0.46947527022459995</v>
      </c>
      <c r="U326" s="36">
        <f t="shared" si="79"/>
        <v>-3.8561333664235198E-2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75277092</v>
      </c>
      <c r="E327" s="31">
        <v>75277092</v>
      </c>
      <c r="F327" s="31">
        <v>12328413</v>
      </c>
      <c r="G327" s="36">
        <f t="shared" si="72"/>
        <v>0.16377376798774321</v>
      </c>
      <c r="H327" s="31">
        <v>13798903</v>
      </c>
      <c r="I327" s="36">
        <f t="shared" si="73"/>
        <v>0.18330813044690941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26127316</v>
      </c>
      <c r="O327" s="36">
        <f t="shared" si="77"/>
        <v>0.34708189843465259</v>
      </c>
      <c r="P327" s="31">
        <v>11657717</v>
      </c>
      <c r="Q327" s="31">
        <v>74651923</v>
      </c>
      <c r="R327" s="31">
        <v>70428565</v>
      </c>
      <c r="S327" s="31">
        <v>24103574</v>
      </c>
      <c r="T327" s="36">
        <f t="shared" si="78"/>
        <v>0.32287947893853985</v>
      </c>
      <c r="U327" s="36">
        <f t="shared" si="79"/>
        <v>0.18367112531553142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102165100</v>
      </c>
      <c r="E328" s="31">
        <v>102165100</v>
      </c>
      <c r="F328" s="31">
        <v>17137593</v>
      </c>
      <c r="G328" s="36">
        <f t="shared" si="72"/>
        <v>0.16774410243811244</v>
      </c>
      <c r="H328" s="31">
        <v>24049838</v>
      </c>
      <c r="I328" s="36">
        <f t="shared" si="73"/>
        <v>0.23540169784006476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41187431</v>
      </c>
      <c r="O328" s="36">
        <f t="shared" si="77"/>
        <v>0.4031458002781772</v>
      </c>
      <c r="P328" s="31">
        <v>20862098</v>
      </c>
      <c r="Q328" s="31">
        <v>77936000</v>
      </c>
      <c r="R328" s="31">
        <v>86403400</v>
      </c>
      <c r="S328" s="31">
        <v>38222007</v>
      </c>
      <c r="T328" s="36">
        <f t="shared" si="78"/>
        <v>0.49042813334017654</v>
      </c>
      <c r="U328" s="36">
        <f t="shared" si="79"/>
        <v>0.15280054767262619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34057474</v>
      </c>
      <c r="E329" s="31">
        <v>34057474</v>
      </c>
      <c r="F329" s="31">
        <v>8032122</v>
      </c>
      <c r="G329" s="36">
        <f t="shared" si="72"/>
        <v>0.23584021527844373</v>
      </c>
      <c r="H329" s="31">
        <v>9994831</v>
      </c>
      <c r="I329" s="36">
        <f t="shared" si="73"/>
        <v>0.29346953329539355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18026953</v>
      </c>
      <c r="O329" s="36">
        <f t="shared" si="77"/>
        <v>0.52930974857383728</v>
      </c>
      <c r="P329" s="31">
        <v>7531743</v>
      </c>
      <c r="Q329" s="31">
        <v>33896760</v>
      </c>
      <c r="R329" s="31">
        <v>34175901</v>
      </c>
      <c r="S329" s="31">
        <v>15771984</v>
      </c>
      <c r="T329" s="36">
        <f t="shared" si="78"/>
        <v>0.46529473613407302</v>
      </c>
      <c r="U329" s="36">
        <f t="shared" si="79"/>
        <v>0.32702762162755694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31154127</v>
      </c>
      <c r="E330" s="31">
        <v>31154127</v>
      </c>
      <c r="F330" s="31">
        <v>3272562</v>
      </c>
      <c r="G330" s="36">
        <f t="shared" si="72"/>
        <v>0.10504425304551143</v>
      </c>
      <c r="H330" s="31">
        <v>3924147</v>
      </c>
      <c r="I330" s="36">
        <f t="shared" si="73"/>
        <v>0.12595913857576557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7196709</v>
      </c>
      <c r="O330" s="36">
        <f t="shared" si="77"/>
        <v>0.231003391621277</v>
      </c>
      <c r="P330" s="31">
        <v>3536010</v>
      </c>
      <c r="Q330" s="31">
        <v>30732393</v>
      </c>
      <c r="R330" s="31">
        <v>23818458</v>
      </c>
      <c r="S330" s="31">
        <v>7292922</v>
      </c>
      <c r="T330" s="36">
        <f t="shared" si="78"/>
        <v>0.23730407196081346</v>
      </c>
      <c r="U330" s="36">
        <f t="shared" si="79"/>
        <v>0.10976694070435311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55514772</v>
      </c>
      <c r="E331" s="31">
        <v>55514772</v>
      </c>
      <c r="F331" s="31">
        <v>10535407</v>
      </c>
      <c r="G331" s="36">
        <f t="shared" si="72"/>
        <v>0.18977664179184597</v>
      </c>
      <c r="H331" s="31">
        <v>10973041</v>
      </c>
      <c r="I331" s="36">
        <f t="shared" si="73"/>
        <v>0.19765984087982924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21508448</v>
      </c>
      <c r="O331" s="36">
        <f t="shared" si="77"/>
        <v>0.38743648267167519</v>
      </c>
      <c r="P331" s="31">
        <v>10599671</v>
      </c>
      <c r="Q331" s="31">
        <v>51514101</v>
      </c>
      <c r="R331" s="31">
        <v>51264525</v>
      </c>
      <c r="S331" s="31">
        <v>19584215</v>
      </c>
      <c r="T331" s="36">
        <f t="shared" si="78"/>
        <v>0.38017192612950773</v>
      </c>
      <c r="U331" s="36">
        <f t="shared" si="79"/>
        <v>3.5224678199917703E-2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408107733</v>
      </c>
      <c r="E332" s="32">
        <f>SUM(E324:E331)</f>
        <v>408131533</v>
      </c>
      <c r="F332" s="32">
        <f>SUM(F324:F331)</f>
        <v>74993898</v>
      </c>
      <c r="G332" s="37">
        <f t="shared" si="72"/>
        <v>0.18376005141759957</v>
      </c>
      <c r="H332" s="32">
        <f>SUM(H324:H331)</f>
        <v>85503854</v>
      </c>
      <c r="I332" s="37">
        <f t="shared" si="73"/>
        <v>0.20951294740597332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160497752</v>
      </c>
      <c r="O332" s="37">
        <f t="shared" si="77"/>
        <v>0.39327299882357292</v>
      </c>
      <c r="P332" s="32">
        <f>SUM(P324:P331)</f>
        <v>77954655</v>
      </c>
      <c r="Q332" s="32">
        <f>SUM(Q324:Q331)</f>
        <v>378983025</v>
      </c>
      <c r="R332" s="32">
        <f>SUM(R324:R331)</f>
        <v>372304766</v>
      </c>
      <c r="S332" s="32">
        <f>SUM(S324:S331)</f>
        <v>155012606</v>
      </c>
      <c r="T332" s="37">
        <f t="shared" si="78"/>
        <v>0.40902255714487479</v>
      </c>
      <c r="U332" s="37">
        <f t="shared" si="79"/>
        <v>9.68409006492299E-2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8315412</v>
      </c>
      <c r="E333" s="31">
        <v>8315412</v>
      </c>
      <c r="F333" s="31">
        <v>2847369</v>
      </c>
      <c r="G333" s="36">
        <f t="shared" si="72"/>
        <v>0.34242067620942895</v>
      </c>
      <c r="H333" s="31">
        <v>2515986</v>
      </c>
      <c r="I333" s="36">
        <f t="shared" si="73"/>
        <v>0.30256901281620202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5363355</v>
      </c>
      <c r="O333" s="36">
        <f t="shared" si="77"/>
        <v>0.64498968902563092</v>
      </c>
      <c r="P333" s="31">
        <v>2115698</v>
      </c>
      <c r="Q333" s="31">
        <v>8201412</v>
      </c>
      <c r="R333" s="31">
        <v>7875708</v>
      </c>
      <c r="S333" s="31">
        <v>4050383</v>
      </c>
      <c r="T333" s="36">
        <f t="shared" si="78"/>
        <v>0.49386410535161507</v>
      </c>
      <c r="U333" s="36">
        <f t="shared" si="79"/>
        <v>0.18919902556981194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7499079</v>
      </c>
      <c r="E334" s="31">
        <v>7499079</v>
      </c>
      <c r="F334" s="31">
        <v>1891498</v>
      </c>
      <c r="G334" s="36">
        <f t="shared" si="72"/>
        <v>0.25223070726418539</v>
      </c>
      <c r="H334" s="31">
        <v>1501992</v>
      </c>
      <c r="I334" s="36">
        <f t="shared" si="73"/>
        <v>0.2002901956360241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3393490</v>
      </c>
      <c r="O334" s="36">
        <f t="shared" si="77"/>
        <v>0.45252090290020947</v>
      </c>
      <c r="P334" s="31">
        <v>1061327</v>
      </c>
      <c r="Q334" s="31">
        <v>4483399</v>
      </c>
      <c r="R334" s="31">
        <v>7668577</v>
      </c>
      <c r="S334" s="31">
        <v>1951546</v>
      </c>
      <c r="T334" s="36">
        <f t="shared" si="78"/>
        <v>0.43528269511591539</v>
      </c>
      <c r="U334" s="36">
        <f t="shared" si="79"/>
        <v>0.41520191232296932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15931583</v>
      </c>
      <c r="E335" s="31">
        <v>15931583</v>
      </c>
      <c r="F335" s="31">
        <v>8881716</v>
      </c>
      <c r="G335" s="36">
        <f t="shared" si="72"/>
        <v>0.55749111685888342</v>
      </c>
      <c r="H335" s="31">
        <v>6464490</v>
      </c>
      <c r="I335" s="36">
        <f t="shared" si="73"/>
        <v>0.40576570451285349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15346206</v>
      </c>
      <c r="O335" s="36">
        <f t="shared" si="77"/>
        <v>0.96325682137173685</v>
      </c>
      <c r="P335" s="31">
        <v>6445882</v>
      </c>
      <c r="Q335" s="31">
        <v>14238362</v>
      </c>
      <c r="R335" s="31">
        <v>16193887</v>
      </c>
      <c r="S335" s="31">
        <v>15163892</v>
      </c>
      <c r="T335" s="36">
        <f t="shared" si="78"/>
        <v>1.0650025613901375</v>
      </c>
      <c r="U335" s="36">
        <f t="shared" si="79"/>
        <v>2.8868043194087978E-3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11396006</v>
      </c>
      <c r="E336" s="31">
        <v>10463168</v>
      </c>
      <c r="F336" s="31">
        <v>2508165</v>
      </c>
      <c r="G336" s="36">
        <f t="shared" si="72"/>
        <v>0.22009158296336453</v>
      </c>
      <c r="H336" s="31">
        <v>2657793</v>
      </c>
      <c r="I336" s="36">
        <f t="shared" si="73"/>
        <v>0.23322144618035476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5165958</v>
      </c>
      <c r="O336" s="36">
        <f t="shared" si="77"/>
        <v>0.45331302914371929</v>
      </c>
      <c r="P336" s="31">
        <v>2581731</v>
      </c>
      <c r="Q336" s="31">
        <v>10527566</v>
      </c>
      <c r="R336" s="31">
        <v>11250874</v>
      </c>
      <c r="S336" s="31">
        <v>4639805</v>
      </c>
      <c r="T336" s="36">
        <f t="shared" si="78"/>
        <v>0.44072912960127725</v>
      </c>
      <c r="U336" s="36">
        <f t="shared" si="79"/>
        <v>2.9461628651474614E-2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43142080</v>
      </c>
      <c r="E337" s="32">
        <f>SUM(E333:E336)</f>
        <v>42209242</v>
      </c>
      <c r="F337" s="32">
        <f>SUM(F333:F336)</f>
        <v>16128748</v>
      </c>
      <c r="G337" s="37">
        <f t="shared" si="72"/>
        <v>0.37385188660352026</v>
      </c>
      <c r="H337" s="32">
        <f>SUM(H333:H336)</f>
        <v>13140261</v>
      </c>
      <c r="I337" s="37">
        <f t="shared" si="73"/>
        <v>0.3045810725862082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29269009</v>
      </c>
      <c r="O337" s="37">
        <f t="shared" si="77"/>
        <v>0.67843295918972846</v>
      </c>
      <c r="P337" s="32">
        <f>SUM(P333:P336)</f>
        <v>12204638</v>
      </c>
      <c r="Q337" s="32">
        <f>SUM(Q333:Q336)</f>
        <v>37450739</v>
      </c>
      <c r="R337" s="32">
        <f>SUM(R333:R336)</f>
        <v>42989046</v>
      </c>
      <c r="S337" s="32">
        <f>SUM(S333:S336)</f>
        <v>25805626</v>
      </c>
      <c r="T337" s="37">
        <f t="shared" si="78"/>
        <v>0.6890551879363449</v>
      </c>
      <c r="U337" s="37">
        <f t="shared" si="79"/>
        <v>7.6661265987569616E-2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1735396514</v>
      </c>
      <c r="E338" s="32">
        <f>SUM(E302,E304:E309,E311:E316,E318:E322,E324:E331,E333:E336)</f>
        <v>1687007119</v>
      </c>
      <c r="F338" s="32">
        <f>SUM(F302,F304:F309,F311:F316,F318:F322,F324:F331,F333:F336)</f>
        <v>345253093</v>
      </c>
      <c r="G338" s="37">
        <f t="shared" si="72"/>
        <v>0.19894767000782393</v>
      </c>
      <c r="H338" s="32">
        <f>SUM(H302,H304:H309,H311:H316,H318:H322,H324:H331,H333:H336)</f>
        <v>418589386</v>
      </c>
      <c r="I338" s="37">
        <f t="shared" si="73"/>
        <v>0.24120676895631935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763842479</v>
      </c>
      <c r="O338" s="37">
        <f t="shared" si="77"/>
        <v>0.44015443896414325</v>
      </c>
      <c r="P338" s="32">
        <f>SUM(P302,P304:P309,P311:P316,P318:P322,P324:P331,P333:P336)</f>
        <v>369726787</v>
      </c>
      <c r="Q338" s="32">
        <f>SUM(Q302,Q304:Q309,Q311:Q316,Q318:Q322,Q324:Q331,Q333:Q336)</f>
        <v>1608105869</v>
      </c>
      <c r="R338" s="32">
        <f>SUM(R302,R304:R309,R311:R316,R318:R322,R324:R331,R333:R336)</f>
        <v>1626191825</v>
      </c>
      <c r="S338" s="32">
        <f>SUM(S302,S304:S309,S311:S316,S318:S322,S324:S331,S333:S336)</f>
        <v>719511880</v>
      </c>
      <c r="T338" s="37">
        <f t="shared" si="78"/>
        <v>0.4474281786232322</v>
      </c>
      <c r="U338" s="37">
        <f t="shared" si="79"/>
        <v>0.13215866612337179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21633757853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21585819686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4696520999</v>
      </c>
      <c r="G339" s="39">
        <f t="shared" si="72"/>
        <v>0.21709224217598069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5422374965</v>
      </c>
      <c r="I339" s="39">
        <f t="shared" si="73"/>
        <v>0.25064415539106477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10118895964</v>
      </c>
      <c r="O339" s="39">
        <f t="shared" si="77"/>
        <v>0.46773639756704549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4684538269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21226126858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21060894525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8904228247</v>
      </c>
      <c r="T339" s="39">
        <f t="shared" si="78"/>
        <v>0.41949378266549131</v>
      </c>
      <c r="U339" s="39">
        <f t="shared" si="79"/>
        <v>0.1575046789312502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611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499786632</v>
      </c>
      <c r="E8" s="31">
        <v>499786632</v>
      </c>
      <c r="F8" s="31">
        <v>235851056</v>
      </c>
      <c r="G8" s="36">
        <f>IF(($D8       =0),0,($F8       /$D8       ))</f>
        <v>0.47190349020779732</v>
      </c>
      <c r="H8" s="31">
        <v>260800102</v>
      </c>
      <c r="I8" s="36">
        <f>IF(($D8       =0),0,($H8       /$D8       ))</f>
        <v>0.52182288461048709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496651158</v>
      </c>
      <c r="O8" s="36">
        <f>IF(($D8       =0),0,($N8       /$D8       ))</f>
        <v>0.99372637481828441</v>
      </c>
      <c r="P8" s="31">
        <v>305155744</v>
      </c>
      <c r="Q8" s="31">
        <v>503046241</v>
      </c>
      <c r="R8" s="31">
        <v>501202470</v>
      </c>
      <c r="S8" s="31">
        <v>525171355</v>
      </c>
      <c r="T8" s="36">
        <f>IF(($Q8       =0),0,($S8       /$Q8       ))</f>
        <v>1.0439822668310128</v>
      </c>
      <c r="U8" s="36">
        <f>IF(($P8       =0),0,(($H8       /$P8       )-1))</f>
        <v>-0.14535411137468213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912118970</v>
      </c>
      <c r="E9" s="31">
        <v>912118970</v>
      </c>
      <c r="F9" s="31">
        <v>60475782</v>
      </c>
      <c r="G9" s="36">
        <f>IF(($D9       =0),0,($F9       /$D9       ))</f>
        <v>6.6302515339638199E-2</v>
      </c>
      <c r="H9" s="31">
        <v>71476872</v>
      </c>
      <c r="I9" s="36">
        <f>IF(($D9       =0),0,($H9       /$D9       ))</f>
        <v>7.8363540668384524E-2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131952654</v>
      </c>
      <c r="O9" s="36">
        <f>IF(($D9       =0),0,($N9       /$D9       ))</f>
        <v>0.14466605600802274</v>
      </c>
      <c r="P9" s="31">
        <v>64842448</v>
      </c>
      <c r="Q9" s="31">
        <v>442482840</v>
      </c>
      <c r="R9" s="31">
        <v>470437430</v>
      </c>
      <c r="S9" s="31">
        <v>111876297</v>
      </c>
      <c r="T9" s="36">
        <f>IF(($Q9       =0),0,($S9       /$Q9       ))</f>
        <v>0.25283759478672663</v>
      </c>
      <c r="U9" s="36">
        <f>IF(($P9       =0),0,(($H9       /$P9       )-1))</f>
        <v>0.10231606308262764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1411905602</v>
      </c>
      <c r="E10" s="32">
        <f>SUM(E8:E9)</f>
        <v>1411905602</v>
      </c>
      <c r="F10" s="32">
        <f>SUM(F8:F9)</f>
        <v>296326838</v>
      </c>
      <c r="G10" s="37">
        <f t="shared" ref="G10:G54" si="0">IF(($D10      =0),0,($F10      /$D10      ))</f>
        <v>0.2098772308716996</v>
      </c>
      <c r="H10" s="32">
        <f>SUM(H8:H9)</f>
        <v>332276974</v>
      </c>
      <c r="I10" s="37">
        <f t="shared" ref="I10:I54" si="1">IF(($D10      =0),0,($H10      /$D10      ))</f>
        <v>0.23533936938087169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628603812</v>
      </c>
      <c r="O10" s="37">
        <f t="shared" ref="O10:O54" si="5">IF(($D10      =0),0,($N10      /$D10      ))</f>
        <v>0.44521660025257126</v>
      </c>
      <c r="P10" s="32">
        <f>SUM(P8:P9)</f>
        <v>369998192</v>
      </c>
      <c r="Q10" s="32">
        <f>SUM(Q8:Q9)</f>
        <v>945529081</v>
      </c>
      <c r="R10" s="32">
        <f>SUM(R8:R9)</f>
        <v>971639900</v>
      </c>
      <c r="S10" s="32">
        <f>SUM(S8:S9)</f>
        <v>637047652</v>
      </c>
      <c r="T10" s="37">
        <f t="shared" ref="T10:T54" si="6">IF(($Q10      =0),0,($S10      /$Q10      ))</f>
        <v>0.67374728583308374</v>
      </c>
      <c r="U10" s="37">
        <f t="shared" ref="U10:U54" si="7">IF(($P10      =0),0,(($H10      /$P10      )-1))</f>
        <v>-0.10194973601384516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34805868</v>
      </c>
      <c r="E11" s="31">
        <v>34805868</v>
      </c>
      <c r="F11" s="31">
        <v>6602947</v>
      </c>
      <c r="G11" s="36">
        <f t="shared" si="0"/>
        <v>0.18970786765036288</v>
      </c>
      <c r="H11" s="31">
        <v>6880058</v>
      </c>
      <c r="I11" s="36">
        <f t="shared" si="1"/>
        <v>0.19766948492708183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13483005</v>
      </c>
      <c r="O11" s="36">
        <f t="shared" si="5"/>
        <v>0.38737735257744471</v>
      </c>
      <c r="P11" s="31">
        <v>7501947</v>
      </c>
      <c r="Q11" s="31">
        <v>31433756</v>
      </c>
      <c r="R11" s="31">
        <v>31405588</v>
      </c>
      <c r="S11" s="31">
        <v>13330334</v>
      </c>
      <c r="T11" s="36">
        <f t="shared" si="6"/>
        <v>0.42407703361952676</v>
      </c>
      <c r="U11" s="36">
        <f t="shared" si="7"/>
        <v>-8.2897013268688813E-2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41906545</v>
      </c>
      <c r="E12" s="31">
        <v>41906545</v>
      </c>
      <c r="F12" s="31">
        <v>10433878</v>
      </c>
      <c r="G12" s="36">
        <f t="shared" si="0"/>
        <v>0.24897967608639654</v>
      </c>
      <c r="H12" s="31">
        <v>4353950</v>
      </c>
      <c r="I12" s="36">
        <f t="shared" si="1"/>
        <v>0.10389665862456568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14787828</v>
      </c>
      <c r="O12" s="36">
        <f t="shared" si="5"/>
        <v>0.35287633471096219</v>
      </c>
      <c r="P12" s="31">
        <v>10453224</v>
      </c>
      <c r="Q12" s="31">
        <v>38362603</v>
      </c>
      <c r="R12" s="31">
        <v>39448127</v>
      </c>
      <c r="S12" s="31">
        <v>20783762</v>
      </c>
      <c r="T12" s="36">
        <f t="shared" si="6"/>
        <v>0.54177142254919464</v>
      </c>
      <c r="U12" s="36">
        <f t="shared" si="7"/>
        <v>-0.5834825695881003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26789061</v>
      </c>
      <c r="E13" s="31">
        <v>26789061</v>
      </c>
      <c r="F13" s="31">
        <v>1903710</v>
      </c>
      <c r="G13" s="36">
        <f t="shared" si="0"/>
        <v>7.1062961109387146E-2</v>
      </c>
      <c r="H13" s="31">
        <v>8466392</v>
      </c>
      <c r="I13" s="36">
        <f t="shared" si="1"/>
        <v>0.31603914747142497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10370102</v>
      </c>
      <c r="O13" s="36">
        <f t="shared" si="5"/>
        <v>0.38710210858081212</v>
      </c>
      <c r="P13" s="31">
        <v>5171353</v>
      </c>
      <c r="Q13" s="31">
        <v>38949360</v>
      </c>
      <c r="R13" s="31">
        <v>30040860</v>
      </c>
      <c r="S13" s="31">
        <v>10563306</v>
      </c>
      <c r="T13" s="36">
        <f t="shared" si="6"/>
        <v>0.27120615075575055</v>
      </c>
      <c r="U13" s="36">
        <f t="shared" si="7"/>
        <v>0.63717154872235571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58371160</v>
      </c>
      <c r="E14" s="31">
        <v>58371160</v>
      </c>
      <c r="F14" s="31">
        <v>16310307</v>
      </c>
      <c r="G14" s="36">
        <f t="shared" si="0"/>
        <v>0.27942406832415184</v>
      </c>
      <c r="H14" s="31">
        <v>16788373</v>
      </c>
      <c r="I14" s="36">
        <f t="shared" si="1"/>
        <v>0.2876141745341364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33098680</v>
      </c>
      <c r="O14" s="36">
        <f t="shared" si="5"/>
        <v>0.56703824285828819</v>
      </c>
      <c r="P14" s="31">
        <v>15650094</v>
      </c>
      <c r="Q14" s="31">
        <v>51624212</v>
      </c>
      <c r="R14" s="31">
        <v>52502012</v>
      </c>
      <c r="S14" s="31">
        <v>29199808</v>
      </c>
      <c r="T14" s="36">
        <f t="shared" si="6"/>
        <v>0.5656223479014072</v>
      </c>
      <c r="U14" s="36">
        <f t="shared" si="7"/>
        <v>7.2733045565093635E-2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5287552</v>
      </c>
      <c r="E15" s="31">
        <v>5287552</v>
      </c>
      <c r="F15" s="31">
        <v>892721</v>
      </c>
      <c r="G15" s="36">
        <f t="shared" si="0"/>
        <v>0.16883446252632597</v>
      </c>
      <c r="H15" s="31">
        <v>866373</v>
      </c>
      <c r="I15" s="36">
        <f t="shared" si="1"/>
        <v>0.16385143824590284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1759094</v>
      </c>
      <c r="O15" s="36">
        <f t="shared" si="5"/>
        <v>0.33268590077222882</v>
      </c>
      <c r="P15" s="31">
        <v>1120987</v>
      </c>
      <c r="Q15" s="31">
        <v>4787387</v>
      </c>
      <c r="R15" s="31">
        <v>4295663</v>
      </c>
      <c r="S15" s="31">
        <v>1688072</v>
      </c>
      <c r="T15" s="36">
        <f t="shared" si="6"/>
        <v>0.35260821822008542</v>
      </c>
      <c r="U15" s="36">
        <f t="shared" si="7"/>
        <v>-0.22713376693931331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118681282</v>
      </c>
      <c r="E16" s="31">
        <v>254902555</v>
      </c>
      <c r="F16" s="31">
        <v>22305379</v>
      </c>
      <c r="G16" s="36">
        <f t="shared" si="0"/>
        <v>0.187943529292176</v>
      </c>
      <c r="H16" s="31">
        <v>31628037</v>
      </c>
      <c r="I16" s="36">
        <f t="shared" si="1"/>
        <v>0.26649557931131884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53933416</v>
      </c>
      <c r="O16" s="36">
        <f t="shared" si="5"/>
        <v>0.45443910860349485</v>
      </c>
      <c r="P16" s="31">
        <v>17750798</v>
      </c>
      <c r="Q16" s="31">
        <v>111957012</v>
      </c>
      <c r="R16" s="31">
        <v>110584428</v>
      </c>
      <c r="S16" s="31">
        <v>38704853</v>
      </c>
      <c r="T16" s="36">
        <f t="shared" si="6"/>
        <v>0.34571173621532519</v>
      </c>
      <c r="U16" s="36">
        <f t="shared" si="7"/>
        <v>0.78178113457209086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14756742</v>
      </c>
      <c r="E17" s="31">
        <v>14756742</v>
      </c>
      <c r="F17" s="31">
        <v>1377142</v>
      </c>
      <c r="G17" s="36">
        <f t="shared" si="0"/>
        <v>9.3322902846712366E-2</v>
      </c>
      <c r="H17" s="31">
        <v>3109242</v>
      </c>
      <c r="I17" s="36">
        <f t="shared" si="1"/>
        <v>0.21069976015030961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4486384</v>
      </c>
      <c r="O17" s="36">
        <f t="shared" si="5"/>
        <v>0.30402266299702196</v>
      </c>
      <c r="P17" s="31">
        <v>1093584</v>
      </c>
      <c r="Q17" s="31">
        <v>4942301</v>
      </c>
      <c r="R17" s="31">
        <v>13317083</v>
      </c>
      <c r="S17" s="31">
        <v>2195525</v>
      </c>
      <c r="T17" s="36">
        <f t="shared" si="6"/>
        <v>0.44423134082687393</v>
      </c>
      <c r="U17" s="36">
        <f t="shared" si="7"/>
        <v>1.8431670543826537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2405000</v>
      </c>
      <c r="E18" s="31">
        <v>2755500</v>
      </c>
      <c r="F18" s="31">
        <v>0</v>
      </c>
      <c r="G18" s="36">
        <f t="shared" si="0"/>
        <v>0</v>
      </c>
      <c r="H18" s="31">
        <v>201478</v>
      </c>
      <c r="I18" s="36">
        <f t="shared" si="1"/>
        <v>8.377463617463618E-2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201478</v>
      </c>
      <c r="O18" s="36">
        <f t="shared" si="5"/>
        <v>8.377463617463618E-2</v>
      </c>
      <c r="P18" s="31">
        <v>292559</v>
      </c>
      <c r="Q18" s="31">
        <v>2396000</v>
      </c>
      <c r="R18" s="31">
        <v>2396000</v>
      </c>
      <c r="S18" s="31">
        <v>1142204</v>
      </c>
      <c r="T18" s="36">
        <f t="shared" si="6"/>
        <v>0.4767128547579299</v>
      </c>
      <c r="U18" s="36">
        <f t="shared" si="7"/>
        <v>-0.31132523696074976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303003210</v>
      </c>
      <c r="E19" s="32">
        <f>SUM(E11:E18)</f>
        <v>439574983</v>
      </c>
      <c r="F19" s="32">
        <f>SUM(F11:F18)</f>
        <v>59826084</v>
      </c>
      <c r="G19" s="37">
        <f t="shared" si="0"/>
        <v>0.19744373005157273</v>
      </c>
      <c r="H19" s="32">
        <f>SUM(H11:H18)</f>
        <v>72293903</v>
      </c>
      <c r="I19" s="37">
        <f t="shared" si="1"/>
        <v>0.23859121162445771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132119987</v>
      </c>
      <c r="O19" s="37">
        <f t="shared" si="5"/>
        <v>0.43603494167603041</v>
      </c>
      <c r="P19" s="32">
        <f>SUM(P11:P18)</f>
        <v>59034546</v>
      </c>
      <c r="Q19" s="32">
        <f>SUM(Q11:Q18)</f>
        <v>284452631</v>
      </c>
      <c r="R19" s="32">
        <f>SUM(R11:R18)</f>
        <v>283989761</v>
      </c>
      <c r="S19" s="32">
        <f>SUM(S11:S18)</f>
        <v>117607864</v>
      </c>
      <c r="T19" s="37">
        <f t="shared" si="6"/>
        <v>0.41345324733523031</v>
      </c>
      <c r="U19" s="37">
        <f t="shared" si="7"/>
        <v>0.22460335343308979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36596752</v>
      </c>
      <c r="E20" s="31">
        <v>36596752</v>
      </c>
      <c r="F20" s="31">
        <v>792031</v>
      </c>
      <c r="G20" s="36">
        <f t="shared" si="0"/>
        <v>2.1642111846428339E-2</v>
      </c>
      <c r="H20" s="31">
        <v>8104486</v>
      </c>
      <c r="I20" s="36">
        <f t="shared" si="1"/>
        <v>0.22145369621872454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8896517</v>
      </c>
      <c r="O20" s="36">
        <f t="shared" si="5"/>
        <v>0.24309580806515288</v>
      </c>
      <c r="P20" s="31">
        <v>17913797</v>
      </c>
      <c r="Q20" s="31">
        <v>41228009</v>
      </c>
      <c r="R20" s="31">
        <v>84093009</v>
      </c>
      <c r="S20" s="31">
        <v>22141415</v>
      </c>
      <c r="T20" s="36">
        <f t="shared" si="6"/>
        <v>0.53704788412169013</v>
      </c>
      <c r="U20" s="36">
        <f t="shared" si="7"/>
        <v>-0.54758413305677189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174801839</v>
      </c>
      <c r="E21" s="31">
        <v>176299992</v>
      </c>
      <c r="F21" s="31">
        <v>8409886</v>
      </c>
      <c r="G21" s="36">
        <f t="shared" si="0"/>
        <v>4.8110969816513201E-2</v>
      </c>
      <c r="H21" s="31">
        <v>8933565</v>
      </c>
      <c r="I21" s="36">
        <f t="shared" si="1"/>
        <v>5.1106813584495529E-2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17343451</v>
      </c>
      <c r="O21" s="36">
        <f t="shared" si="5"/>
        <v>9.921778340100873E-2</v>
      </c>
      <c r="P21" s="31">
        <v>18476238</v>
      </c>
      <c r="Q21" s="31">
        <v>175078882</v>
      </c>
      <c r="R21" s="31">
        <v>180297279</v>
      </c>
      <c r="S21" s="31">
        <v>26089735</v>
      </c>
      <c r="T21" s="36">
        <f t="shared" si="6"/>
        <v>0.14901702993511234</v>
      </c>
      <c r="U21" s="36">
        <f t="shared" si="7"/>
        <v>-0.51648355038509464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10332744</v>
      </c>
      <c r="E22" s="31">
        <v>10332744</v>
      </c>
      <c r="F22" s="31">
        <v>3015462</v>
      </c>
      <c r="G22" s="36">
        <f t="shared" si="0"/>
        <v>0.29183554726605054</v>
      </c>
      <c r="H22" s="31">
        <v>3913360</v>
      </c>
      <c r="I22" s="36">
        <f t="shared" si="1"/>
        <v>0.37873385811164972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6928822</v>
      </c>
      <c r="O22" s="36">
        <f t="shared" si="5"/>
        <v>0.67056940537770027</v>
      </c>
      <c r="P22" s="31">
        <v>1699052</v>
      </c>
      <c r="Q22" s="31">
        <v>10145843</v>
      </c>
      <c r="R22" s="31">
        <v>10650843</v>
      </c>
      <c r="S22" s="31">
        <v>3240874</v>
      </c>
      <c r="T22" s="36">
        <f t="shared" si="6"/>
        <v>0.31942875520545705</v>
      </c>
      <c r="U22" s="36">
        <f t="shared" si="7"/>
        <v>1.3032608772421326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69022072</v>
      </c>
      <c r="E23" s="31">
        <v>69022072</v>
      </c>
      <c r="F23" s="31">
        <v>12427873</v>
      </c>
      <c r="G23" s="36">
        <f t="shared" si="0"/>
        <v>0.18005650424403372</v>
      </c>
      <c r="H23" s="31">
        <v>11662631</v>
      </c>
      <c r="I23" s="36">
        <f t="shared" si="1"/>
        <v>0.16896958700399489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24090504</v>
      </c>
      <c r="O23" s="36">
        <f t="shared" si="5"/>
        <v>0.34902609124802858</v>
      </c>
      <c r="P23" s="31">
        <v>10852540</v>
      </c>
      <c r="Q23" s="31">
        <v>47803674</v>
      </c>
      <c r="R23" s="31">
        <v>48799774</v>
      </c>
      <c r="S23" s="31">
        <v>20536956</v>
      </c>
      <c r="T23" s="36">
        <f t="shared" si="6"/>
        <v>0.42961041027934382</v>
      </c>
      <c r="U23" s="36">
        <f t="shared" si="7"/>
        <v>7.4645290411277099E-2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9025345</v>
      </c>
      <c r="E24" s="31">
        <v>13993539</v>
      </c>
      <c r="F24" s="31">
        <v>3766826</v>
      </c>
      <c r="G24" s="36">
        <f t="shared" si="0"/>
        <v>0.4173608875893387</v>
      </c>
      <c r="H24" s="31">
        <v>5638237</v>
      </c>
      <c r="I24" s="36">
        <f t="shared" si="1"/>
        <v>0.62471152072303049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9405063</v>
      </c>
      <c r="O24" s="36">
        <f t="shared" si="5"/>
        <v>1.0420724083123691</v>
      </c>
      <c r="P24" s="31">
        <v>2105606</v>
      </c>
      <c r="Q24" s="31">
        <v>7903336</v>
      </c>
      <c r="R24" s="31">
        <v>7828336</v>
      </c>
      <c r="S24" s="31">
        <v>3886840</v>
      </c>
      <c r="T24" s="36">
        <f t="shared" si="6"/>
        <v>0.49179738783723737</v>
      </c>
      <c r="U24" s="36">
        <f t="shared" si="7"/>
        <v>1.6777265072382961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53877083</v>
      </c>
      <c r="E25" s="31">
        <v>53877083</v>
      </c>
      <c r="F25" s="31">
        <v>9721501</v>
      </c>
      <c r="G25" s="36">
        <f t="shared" si="0"/>
        <v>0.18043851780171544</v>
      </c>
      <c r="H25" s="31">
        <v>22366276</v>
      </c>
      <c r="I25" s="36">
        <f t="shared" si="1"/>
        <v>0.41513524405172419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32087777</v>
      </c>
      <c r="O25" s="36">
        <f t="shared" si="5"/>
        <v>0.59557376185343958</v>
      </c>
      <c r="P25" s="31">
        <v>7914831</v>
      </c>
      <c r="Q25" s="31">
        <v>27621982</v>
      </c>
      <c r="R25" s="31">
        <v>55449354</v>
      </c>
      <c r="S25" s="31">
        <v>14043978</v>
      </c>
      <c r="T25" s="36">
        <f t="shared" si="6"/>
        <v>0.50843484004876982</v>
      </c>
      <c r="U25" s="36">
        <f t="shared" si="7"/>
        <v>1.8258690551952403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3823526</v>
      </c>
      <c r="E26" s="31">
        <v>3823526</v>
      </c>
      <c r="F26" s="31">
        <v>457657</v>
      </c>
      <c r="G26" s="36">
        <f t="shared" si="0"/>
        <v>0.11969501449708986</v>
      </c>
      <c r="H26" s="31">
        <v>1304145</v>
      </c>
      <c r="I26" s="36">
        <f t="shared" si="1"/>
        <v>0.34108438127529406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1761802</v>
      </c>
      <c r="O26" s="36">
        <f t="shared" si="5"/>
        <v>0.46077939577238392</v>
      </c>
      <c r="P26" s="31">
        <v>612448</v>
      </c>
      <c r="Q26" s="31">
        <v>3882067</v>
      </c>
      <c r="R26" s="31">
        <v>4102430</v>
      </c>
      <c r="S26" s="31">
        <v>1675609</v>
      </c>
      <c r="T26" s="36">
        <f t="shared" si="6"/>
        <v>0.43162804763544782</v>
      </c>
      <c r="U26" s="36">
        <f t="shared" si="7"/>
        <v>1.129397107999373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357479361</v>
      </c>
      <c r="E27" s="32">
        <f>SUM(E20:E26)</f>
        <v>363945708</v>
      </c>
      <c r="F27" s="32">
        <f>SUM(F20:F26)</f>
        <v>38591236</v>
      </c>
      <c r="G27" s="37">
        <f t="shared" si="0"/>
        <v>0.10795374561498111</v>
      </c>
      <c r="H27" s="32">
        <f>SUM(H20:H26)</f>
        <v>61922700</v>
      </c>
      <c r="I27" s="37">
        <f t="shared" si="1"/>
        <v>0.17322034991552981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100513936</v>
      </c>
      <c r="O27" s="37">
        <f t="shared" si="5"/>
        <v>0.28117409553051093</v>
      </c>
      <c r="P27" s="32">
        <f>SUM(P20:P26)</f>
        <v>59574512</v>
      </c>
      <c r="Q27" s="32">
        <f>SUM(Q20:Q26)</f>
        <v>313663793</v>
      </c>
      <c r="R27" s="32">
        <f>SUM(R20:R26)</f>
        <v>391221025</v>
      </c>
      <c r="S27" s="32">
        <f>SUM(S20:S26)</f>
        <v>91615407</v>
      </c>
      <c r="T27" s="37">
        <f t="shared" si="6"/>
        <v>0.29208155051545909</v>
      </c>
      <c r="U27" s="37">
        <f t="shared" si="7"/>
        <v>3.9415983801931898E-2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80096745</v>
      </c>
      <c r="E28" s="31">
        <v>80096745</v>
      </c>
      <c r="F28" s="31">
        <v>3650663</v>
      </c>
      <c r="G28" s="36">
        <f t="shared" si="0"/>
        <v>4.557816925019862E-2</v>
      </c>
      <c r="H28" s="31">
        <v>6137279</v>
      </c>
      <c r="I28" s="36">
        <f t="shared" si="1"/>
        <v>7.6623325954132099E-2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9787942</v>
      </c>
      <c r="O28" s="36">
        <f t="shared" si="5"/>
        <v>0.12220149520433071</v>
      </c>
      <c r="P28" s="31">
        <v>3974526</v>
      </c>
      <c r="Q28" s="31">
        <v>80462593</v>
      </c>
      <c r="R28" s="31">
        <v>80637278</v>
      </c>
      <c r="S28" s="31">
        <v>9201441</v>
      </c>
      <c r="T28" s="36">
        <f t="shared" si="6"/>
        <v>0.11435675457289825</v>
      </c>
      <c r="U28" s="36">
        <f t="shared" si="7"/>
        <v>0.54415369279254944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39723465</v>
      </c>
      <c r="E29" s="31">
        <v>39723465</v>
      </c>
      <c r="F29" s="31">
        <v>10915131</v>
      </c>
      <c r="G29" s="36">
        <f t="shared" si="0"/>
        <v>0.27477791778738336</v>
      </c>
      <c r="H29" s="31">
        <v>11891019</v>
      </c>
      <c r="I29" s="36">
        <f t="shared" si="1"/>
        <v>0.2993449589556198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22806150</v>
      </c>
      <c r="O29" s="36">
        <f t="shared" si="5"/>
        <v>0.57412287674300311</v>
      </c>
      <c r="P29" s="31">
        <v>23827636</v>
      </c>
      <c r="Q29" s="31">
        <v>29806958</v>
      </c>
      <c r="R29" s="31">
        <v>60385394</v>
      </c>
      <c r="S29" s="31">
        <v>33420311</v>
      </c>
      <c r="T29" s="36">
        <f t="shared" si="6"/>
        <v>1.1212251515233456</v>
      </c>
      <c r="U29" s="36">
        <f t="shared" si="7"/>
        <v>-0.50095683012783976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1694225</v>
      </c>
      <c r="E30" s="31">
        <v>1694225</v>
      </c>
      <c r="F30" s="31">
        <v>866638</v>
      </c>
      <c r="G30" s="36">
        <f t="shared" si="0"/>
        <v>0.51152473844973367</v>
      </c>
      <c r="H30" s="31">
        <v>583046</v>
      </c>
      <c r="I30" s="36">
        <f t="shared" si="1"/>
        <v>0.34413728991131637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1449684</v>
      </c>
      <c r="O30" s="36">
        <f t="shared" si="5"/>
        <v>0.85566202836104999</v>
      </c>
      <c r="P30" s="31">
        <v>1067476</v>
      </c>
      <c r="Q30" s="31">
        <v>3302025</v>
      </c>
      <c r="R30" s="31">
        <v>3282044</v>
      </c>
      <c r="S30" s="31">
        <v>1731454</v>
      </c>
      <c r="T30" s="36">
        <f t="shared" si="6"/>
        <v>0.52436126316427045</v>
      </c>
      <c r="U30" s="36">
        <f t="shared" si="7"/>
        <v>-0.45380879757484005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32066242</v>
      </c>
      <c r="E31" s="31">
        <v>32066242</v>
      </c>
      <c r="F31" s="31">
        <v>8850758</v>
      </c>
      <c r="G31" s="36">
        <f t="shared" si="0"/>
        <v>0.27601481957255858</v>
      </c>
      <c r="H31" s="31">
        <v>8333097</v>
      </c>
      <c r="I31" s="36">
        <f t="shared" si="1"/>
        <v>0.25987133135214285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17183855</v>
      </c>
      <c r="O31" s="36">
        <f t="shared" si="5"/>
        <v>0.53588615092470149</v>
      </c>
      <c r="P31" s="31">
        <v>7544817</v>
      </c>
      <c r="Q31" s="31">
        <v>30346619</v>
      </c>
      <c r="R31" s="31">
        <v>38026616</v>
      </c>
      <c r="S31" s="31">
        <v>15421629</v>
      </c>
      <c r="T31" s="36">
        <f t="shared" si="6"/>
        <v>0.50818277317812566</v>
      </c>
      <c r="U31" s="36">
        <f t="shared" si="7"/>
        <v>0.10447967127632118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7209505</v>
      </c>
      <c r="E32" s="31">
        <v>7209505</v>
      </c>
      <c r="F32" s="31">
        <v>2703315</v>
      </c>
      <c r="G32" s="36">
        <f t="shared" si="0"/>
        <v>0.37496541024661195</v>
      </c>
      <c r="H32" s="31">
        <v>3041179</v>
      </c>
      <c r="I32" s="36">
        <f t="shared" si="1"/>
        <v>0.4218290992238718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5744494</v>
      </c>
      <c r="O32" s="36">
        <f t="shared" si="5"/>
        <v>0.7967945094704838</v>
      </c>
      <c r="P32" s="31">
        <v>3283008</v>
      </c>
      <c r="Q32" s="31">
        <v>5583465</v>
      </c>
      <c r="R32" s="31">
        <v>5037448</v>
      </c>
      <c r="S32" s="31">
        <v>3803355</v>
      </c>
      <c r="T32" s="36">
        <f t="shared" si="6"/>
        <v>0.68118184675644966</v>
      </c>
      <c r="U32" s="36">
        <f t="shared" si="7"/>
        <v>-7.3660801313916946E-2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64080767</v>
      </c>
      <c r="E33" s="31">
        <v>65380767</v>
      </c>
      <c r="F33" s="31">
        <v>10519746</v>
      </c>
      <c r="G33" s="36">
        <f t="shared" si="0"/>
        <v>0.16416385902497077</v>
      </c>
      <c r="H33" s="31">
        <v>6750679</v>
      </c>
      <c r="I33" s="36">
        <f t="shared" si="1"/>
        <v>0.1053464138467631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17270425</v>
      </c>
      <c r="O33" s="36">
        <f t="shared" si="5"/>
        <v>0.2695102728717339</v>
      </c>
      <c r="P33" s="31">
        <v>7556735</v>
      </c>
      <c r="Q33" s="31">
        <v>54089666</v>
      </c>
      <c r="R33" s="31">
        <v>71175579</v>
      </c>
      <c r="S33" s="31">
        <v>17227134</v>
      </c>
      <c r="T33" s="36">
        <f t="shared" si="6"/>
        <v>0.31849214968345341</v>
      </c>
      <c r="U33" s="36">
        <f t="shared" si="7"/>
        <v>-0.10666723128441058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1642130</v>
      </c>
      <c r="E34" s="31">
        <v>1642130</v>
      </c>
      <c r="F34" s="31">
        <v>231165</v>
      </c>
      <c r="G34" s="36">
        <f t="shared" si="0"/>
        <v>0.14077143709694118</v>
      </c>
      <c r="H34" s="31">
        <v>232244</v>
      </c>
      <c r="I34" s="36">
        <f t="shared" si="1"/>
        <v>0.14142851053205288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463409</v>
      </c>
      <c r="O34" s="36">
        <f t="shared" si="5"/>
        <v>0.28219994762899403</v>
      </c>
      <c r="P34" s="31">
        <v>428501</v>
      </c>
      <c r="Q34" s="31">
        <v>1778039</v>
      </c>
      <c r="R34" s="31">
        <v>1522366</v>
      </c>
      <c r="S34" s="31">
        <v>791328</v>
      </c>
      <c r="T34" s="36">
        <f t="shared" si="6"/>
        <v>0.44505660449517698</v>
      </c>
      <c r="U34" s="36">
        <f t="shared" si="7"/>
        <v>-0.45800826602505007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226513079</v>
      </c>
      <c r="E35" s="32">
        <f>SUM(E28:E34)</f>
        <v>227813079</v>
      </c>
      <c r="F35" s="32">
        <f>SUM(F28:F34)</f>
        <v>37737416</v>
      </c>
      <c r="G35" s="37">
        <f t="shared" si="0"/>
        <v>0.16660148794321938</v>
      </c>
      <c r="H35" s="32">
        <f>SUM(H28:H34)</f>
        <v>36968543</v>
      </c>
      <c r="I35" s="37">
        <f t="shared" si="1"/>
        <v>0.16320710116699266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74705959</v>
      </c>
      <c r="O35" s="37">
        <f t="shared" si="5"/>
        <v>0.32980858911021205</v>
      </c>
      <c r="P35" s="32">
        <f>SUM(P28:P34)</f>
        <v>47682699</v>
      </c>
      <c r="Q35" s="32">
        <f>SUM(Q28:Q34)</f>
        <v>205369365</v>
      </c>
      <c r="R35" s="32">
        <f>SUM(R28:R34)</f>
        <v>260066725</v>
      </c>
      <c r="S35" s="32">
        <f>SUM(S28:S34)</f>
        <v>81596652</v>
      </c>
      <c r="T35" s="37">
        <f t="shared" si="6"/>
        <v>0.39731657153441557</v>
      </c>
      <c r="U35" s="37">
        <f t="shared" si="7"/>
        <v>-0.2246969283345307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66838644</v>
      </c>
      <c r="E36" s="31">
        <v>66838644</v>
      </c>
      <c r="F36" s="31">
        <v>6161821</v>
      </c>
      <c r="G36" s="36">
        <f t="shared" si="0"/>
        <v>9.2189497441031276E-2</v>
      </c>
      <c r="H36" s="31">
        <v>4970989</v>
      </c>
      <c r="I36" s="36">
        <f t="shared" si="1"/>
        <v>7.4372978003563323E-2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11132810</v>
      </c>
      <c r="O36" s="36">
        <f t="shared" si="5"/>
        <v>0.1665624754445946</v>
      </c>
      <c r="P36" s="31">
        <v>6569961</v>
      </c>
      <c r="Q36" s="31">
        <v>68848764</v>
      </c>
      <c r="R36" s="31">
        <v>56530825</v>
      </c>
      <c r="S36" s="31">
        <v>11321310</v>
      </c>
      <c r="T36" s="36">
        <f t="shared" si="6"/>
        <v>0.1644373746491658</v>
      </c>
      <c r="U36" s="36">
        <f t="shared" si="7"/>
        <v>-0.24337617833652281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32039916</v>
      </c>
      <c r="E37" s="31">
        <v>32039969</v>
      </c>
      <c r="F37" s="31">
        <v>4179540</v>
      </c>
      <c r="G37" s="36">
        <f t="shared" si="0"/>
        <v>0.13044790754133062</v>
      </c>
      <c r="H37" s="31">
        <v>5625165</v>
      </c>
      <c r="I37" s="36">
        <f t="shared" si="1"/>
        <v>0.17556740785462732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9804705</v>
      </c>
      <c r="O37" s="36">
        <f t="shared" si="5"/>
        <v>0.30601531539595794</v>
      </c>
      <c r="P37" s="31">
        <v>3814589</v>
      </c>
      <c r="Q37" s="31">
        <v>32015685</v>
      </c>
      <c r="R37" s="31">
        <v>29686635</v>
      </c>
      <c r="S37" s="31">
        <v>10112927</v>
      </c>
      <c r="T37" s="36">
        <f t="shared" si="6"/>
        <v>0.31587414106554335</v>
      </c>
      <c r="U37" s="36">
        <f t="shared" si="7"/>
        <v>0.47464510593408615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19751164</v>
      </c>
      <c r="E38" s="31">
        <v>19751164</v>
      </c>
      <c r="F38" s="31">
        <v>1115401</v>
      </c>
      <c r="G38" s="36">
        <f t="shared" si="0"/>
        <v>5.6472671686590217E-2</v>
      </c>
      <c r="H38" s="31">
        <v>3197247</v>
      </c>
      <c r="I38" s="36">
        <f t="shared" si="1"/>
        <v>0.16187638358934187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4312648</v>
      </c>
      <c r="O38" s="36">
        <f t="shared" si="5"/>
        <v>0.2183490552759321</v>
      </c>
      <c r="P38" s="31">
        <v>816381</v>
      </c>
      <c r="Q38" s="31">
        <v>30547168</v>
      </c>
      <c r="R38" s="31">
        <v>7943224</v>
      </c>
      <c r="S38" s="31">
        <v>1978812</v>
      </c>
      <c r="T38" s="36">
        <f t="shared" si="6"/>
        <v>6.4778901926358601E-2</v>
      </c>
      <c r="U38" s="36">
        <f t="shared" si="7"/>
        <v>2.9163662554616043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27133000</v>
      </c>
      <c r="E39" s="31">
        <v>27133000</v>
      </c>
      <c r="F39" s="31">
        <v>6352625</v>
      </c>
      <c r="G39" s="36">
        <f t="shared" si="0"/>
        <v>0.234129104780157</v>
      </c>
      <c r="H39" s="31">
        <v>7086879</v>
      </c>
      <c r="I39" s="36">
        <f t="shared" si="1"/>
        <v>0.2611903954594037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13439504</v>
      </c>
      <c r="O39" s="36">
        <f t="shared" si="5"/>
        <v>0.49531950023956067</v>
      </c>
      <c r="P39" s="31">
        <v>7842757</v>
      </c>
      <c r="Q39" s="31">
        <v>26817998</v>
      </c>
      <c r="R39" s="31">
        <v>26213998</v>
      </c>
      <c r="S39" s="31">
        <v>13294729</v>
      </c>
      <c r="T39" s="36">
        <f t="shared" si="6"/>
        <v>0.49573905554023834</v>
      </c>
      <c r="U39" s="36">
        <f t="shared" si="7"/>
        <v>-9.6379117700573946E-2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145762724</v>
      </c>
      <c r="E40" s="32">
        <f>SUM(E36:E39)</f>
        <v>145762777</v>
      </c>
      <c r="F40" s="32">
        <f>SUM(F36:F39)</f>
        <v>17809387</v>
      </c>
      <c r="G40" s="37">
        <f t="shared" si="0"/>
        <v>0.12218066808356298</v>
      </c>
      <c r="H40" s="32">
        <f>SUM(H36:H39)</f>
        <v>20880280</v>
      </c>
      <c r="I40" s="37">
        <f t="shared" si="1"/>
        <v>0.14324842063187568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38689667</v>
      </c>
      <c r="O40" s="37">
        <f t="shared" si="5"/>
        <v>0.26542908871543869</v>
      </c>
      <c r="P40" s="32">
        <f>SUM(P36:P39)</f>
        <v>19043688</v>
      </c>
      <c r="Q40" s="32">
        <f>SUM(Q36:Q39)</f>
        <v>158229615</v>
      </c>
      <c r="R40" s="32">
        <f>SUM(R36:R39)</f>
        <v>120374682</v>
      </c>
      <c r="S40" s="32">
        <f>SUM(S36:S39)</f>
        <v>36707778</v>
      </c>
      <c r="T40" s="37">
        <f t="shared" si="6"/>
        <v>0.23199056636774348</v>
      </c>
      <c r="U40" s="37">
        <f t="shared" si="7"/>
        <v>9.6440983490172716E-2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78073192</v>
      </c>
      <c r="E41" s="31">
        <v>82211192</v>
      </c>
      <c r="F41" s="31">
        <v>14983825</v>
      </c>
      <c r="G41" s="36">
        <f t="shared" si="0"/>
        <v>0.191920230442224</v>
      </c>
      <c r="H41" s="31">
        <v>21040636</v>
      </c>
      <c r="I41" s="36">
        <f t="shared" si="1"/>
        <v>0.2694988569187744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36024461</v>
      </c>
      <c r="O41" s="36">
        <f t="shared" si="5"/>
        <v>0.4614190873609984</v>
      </c>
      <c r="P41" s="31">
        <v>15677590</v>
      </c>
      <c r="Q41" s="31">
        <v>75290169</v>
      </c>
      <c r="R41" s="31">
        <v>77962888</v>
      </c>
      <c r="S41" s="31">
        <v>34188500</v>
      </c>
      <c r="T41" s="36">
        <f t="shared" si="6"/>
        <v>0.45408982944373522</v>
      </c>
      <c r="U41" s="36">
        <f t="shared" si="7"/>
        <v>0.34208357279403279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86342933</v>
      </c>
      <c r="E42" s="31">
        <v>86342933</v>
      </c>
      <c r="F42" s="31">
        <v>8112951</v>
      </c>
      <c r="G42" s="36">
        <f t="shared" si="0"/>
        <v>9.3961957488750122E-2</v>
      </c>
      <c r="H42" s="31">
        <v>4516876</v>
      </c>
      <c r="I42" s="36">
        <f t="shared" si="1"/>
        <v>5.2313210161623769E-2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12629827</v>
      </c>
      <c r="O42" s="36">
        <f t="shared" si="5"/>
        <v>0.14627516765037388</v>
      </c>
      <c r="P42" s="31">
        <v>9399524</v>
      </c>
      <c r="Q42" s="31">
        <v>78058657</v>
      </c>
      <c r="R42" s="31">
        <v>82321566</v>
      </c>
      <c r="S42" s="31">
        <v>15734062</v>
      </c>
      <c r="T42" s="36">
        <f t="shared" si="6"/>
        <v>0.20156716249934969</v>
      </c>
      <c r="U42" s="36">
        <f t="shared" si="7"/>
        <v>-0.51945694271326937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49972577</v>
      </c>
      <c r="E43" s="31">
        <v>54427577</v>
      </c>
      <c r="F43" s="31">
        <v>10794707</v>
      </c>
      <c r="G43" s="36">
        <f t="shared" si="0"/>
        <v>0.21601261427842713</v>
      </c>
      <c r="H43" s="31">
        <v>14707442</v>
      </c>
      <c r="I43" s="36">
        <f t="shared" si="1"/>
        <v>0.2943102574037757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25502149</v>
      </c>
      <c r="O43" s="36">
        <f t="shared" si="5"/>
        <v>0.51032287168220281</v>
      </c>
      <c r="P43" s="31">
        <v>13039826</v>
      </c>
      <c r="Q43" s="31">
        <v>43820611</v>
      </c>
      <c r="R43" s="31">
        <v>62213456</v>
      </c>
      <c r="S43" s="31">
        <v>19751291</v>
      </c>
      <c r="T43" s="36">
        <f t="shared" si="6"/>
        <v>0.45073061623901134</v>
      </c>
      <c r="U43" s="36">
        <f t="shared" si="7"/>
        <v>0.12788636903590578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95474355</v>
      </c>
      <c r="E44" s="31">
        <v>95474355</v>
      </c>
      <c r="F44" s="31">
        <v>49610107</v>
      </c>
      <c r="G44" s="36">
        <f t="shared" si="0"/>
        <v>0.51961709508275811</v>
      </c>
      <c r="H44" s="31">
        <v>15921947</v>
      </c>
      <c r="I44" s="36">
        <f t="shared" si="1"/>
        <v>0.16676674066035849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65532054</v>
      </c>
      <c r="O44" s="36">
        <f t="shared" si="5"/>
        <v>0.68638383574311657</v>
      </c>
      <c r="P44" s="31">
        <v>53253548</v>
      </c>
      <c r="Q44" s="31">
        <v>84656161</v>
      </c>
      <c r="R44" s="31">
        <v>132002501</v>
      </c>
      <c r="S44" s="31">
        <v>77796937</v>
      </c>
      <c r="T44" s="36">
        <f t="shared" si="6"/>
        <v>0.91897548956891628</v>
      </c>
      <c r="U44" s="36">
        <f t="shared" si="7"/>
        <v>-0.70101622149194642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177244458</v>
      </c>
      <c r="E45" s="31">
        <v>177510747</v>
      </c>
      <c r="F45" s="31">
        <v>68345946</v>
      </c>
      <c r="G45" s="36">
        <f t="shared" si="0"/>
        <v>0.3856027250228608</v>
      </c>
      <c r="H45" s="31">
        <v>47113921</v>
      </c>
      <c r="I45" s="36">
        <f t="shared" si="1"/>
        <v>0.26581322503183713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115459867</v>
      </c>
      <c r="O45" s="36">
        <f t="shared" si="5"/>
        <v>0.65141595005469788</v>
      </c>
      <c r="P45" s="31">
        <v>41120784</v>
      </c>
      <c r="Q45" s="31">
        <v>160374793</v>
      </c>
      <c r="R45" s="31">
        <v>162722573</v>
      </c>
      <c r="S45" s="31">
        <v>88944561</v>
      </c>
      <c r="T45" s="36">
        <f t="shared" si="6"/>
        <v>0.55460436977773686</v>
      </c>
      <c r="U45" s="36">
        <f t="shared" si="7"/>
        <v>0.14574471634587516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11134665</v>
      </c>
      <c r="E46" s="31">
        <v>11134665</v>
      </c>
      <c r="F46" s="31">
        <v>64578</v>
      </c>
      <c r="G46" s="36">
        <f t="shared" si="0"/>
        <v>5.7997254520005762E-3</v>
      </c>
      <c r="H46" s="31">
        <v>2485505</v>
      </c>
      <c r="I46" s="36">
        <f t="shared" si="1"/>
        <v>0.22322225230844395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2550083</v>
      </c>
      <c r="O46" s="36">
        <f t="shared" si="5"/>
        <v>0.22902197776044453</v>
      </c>
      <c r="P46" s="31">
        <v>2762686</v>
      </c>
      <c r="Q46" s="31">
        <v>9183327</v>
      </c>
      <c r="R46" s="31">
        <v>9183327</v>
      </c>
      <c r="S46" s="31">
        <v>3343083</v>
      </c>
      <c r="T46" s="36">
        <f t="shared" si="6"/>
        <v>0.36403832728596075</v>
      </c>
      <c r="U46" s="36">
        <f t="shared" si="7"/>
        <v>-0.10033025830659004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498242180</v>
      </c>
      <c r="E47" s="32">
        <f>SUM(E41:E46)</f>
        <v>507101469</v>
      </c>
      <c r="F47" s="32">
        <f>SUM(F41:F46)</f>
        <v>151912114</v>
      </c>
      <c r="G47" s="37">
        <f t="shared" si="0"/>
        <v>0.30489613304116486</v>
      </c>
      <c r="H47" s="32">
        <f>SUM(H41:H46)</f>
        <v>105786327</v>
      </c>
      <c r="I47" s="37">
        <f t="shared" si="1"/>
        <v>0.21231909149080874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257698441</v>
      </c>
      <c r="O47" s="37">
        <f t="shared" si="5"/>
        <v>0.51721522453197355</v>
      </c>
      <c r="P47" s="32">
        <f>SUM(P41:P46)</f>
        <v>135253958</v>
      </c>
      <c r="Q47" s="32">
        <f>SUM(Q41:Q46)</f>
        <v>451383718</v>
      </c>
      <c r="R47" s="32">
        <f>SUM(R41:R46)</f>
        <v>526406311</v>
      </c>
      <c r="S47" s="32">
        <f>SUM(S41:S46)</f>
        <v>239758434</v>
      </c>
      <c r="T47" s="37">
        <f t="shared" si="6"/>
        <v>0.53116323083678441</v>
      </c>
      <c r="U47" s="37">
        <f t="shared" si="7"/>
        <v>-0.21786889962953981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67013784</v>
      </c>
      <c r="E48" s="31">
        <v>66818136</v>
      </c>
      <c r="F48" s="31">
        <v>5750088</v>
      </c>
      <c r="G48" s="36">
        <f t="shared" si="0"/>
        <v>8.5804556268602894E-2</v>
      </c>
      <c r="H48" s="31">
        <v>24206935</v>
      </c>
      <c r="I48" s="36">
        <f t="shared" si="1"/>
        <v>0.36122322237466847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29957023</v>
      </c>
      <c r="O48" s="36">
        <f t="shared" si="5"/>
        <v>0.44702777864327137</v>
      </c>
      <c r="P48" s="31">
        <v>31183310</v>
      </c>
      <c r="Q48" s="31">
        <v>65840988</v>
      </c>
      <c r="R48" s="31">
        <v>86280988</v>
      </c>
      <c r="S48" s="31">
        <v>36578870</v>
      </c>
      <c r="T48" s="36">
        <f t="shared" si="6"/>
        <v>0.55556380776060044</v>
      </c>
      <c r="U48" s="36">
        <f t="shared" si="7"/>
        <v>-0.2237214394495004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57880461</v>
      </c>
      <c r="E49" s="31">
        <v>86597461</v>
      </c>
      <c r="F49" s="31">
        <v>2947322</v>
      </c>
      <c r="G49" s="36">
        <f t="shared" si="0"/>
        <v>5.0920845291816182E-2</v>
      </c>
      <c r="H49" s="31">
        <v>12704974</v>
      </c>
      <c r="I49" s="36">
        <f t="shared" si="1"/>
        <v>0.21950367672434398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15652296</v>
      </c>
      <c r="O49" s="36">
        <f t="shared" si="5"/>
        <v>0.27042452201616018</v>
      </c>
      <c r="P49" s="31">
        <v>7223420</v>
      </c>
      <c r="Q49" s="31">
        <v>12995984</v>
      </c>
      <c r="R49" s="31">
        <v>24735979</v>
      </c>
      <c r="S49" s="31">
        <v>10739809</v>
      </c>
      <c r="T49" s="36">
        <f t="shared" si="6"/>
        <v>0.82639444616121416</v>
      </c>
      <c r="U49" s="36">
        <f t="shared" si="7"/>
        <v>0.75885854622879467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65786112</v>
      </c>
      <c r="E50" s="31">
        <v>65786112</v>
      </c>
      <c r="F50" s="31">
        <v>13095127</v>
      </c>
      <c r="G50" s="36">
        <f t="shared" si="0"/>
        <v>0.19905610168906165</v>
      </c>
      <c r="H50" s="31">
        <v>21153403</v>
      </c>
      <c r="I50" s="36">
        <f t="shared" si="1"/>
        <v>0.32154815593905289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34248530</v>
      </c>
      <c r="O50" s="36">
        <f t="shared" si="5"/>
        <v>0.52060425762811458</v>
      </c>
      <c r="P50" s="31">
        <v>27381702</v>
      </c>
      <c r="Q50" s="31">
        <v>62239554</v>
      </c>
      <c r="R50" s="31">
        <v>89333177</v>
      </c>
      <c r="S50" s="31">
        <v>37183363</v>
      </c>
      <c r="T50" s="36">
        <f t="shared" si="6"/>
        <v>0.59742335235885524</v>
      </c>
      <c r="U50" s="36">
        <f t="shared" si="7"/>
        <v>-0.22746208398586765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1162640</v>
      </c>
      <c r="E51" s="31">
        <v>1162640</v>
      </c>
      <c r="F51" s="31">
        <v>384254</v>
      </c>
      <c r="G51" s="36">
        <f t="shared" si="0"/>
        <v>0.33050127296497628</v>
      </c>
      <c r="H51" s="31">
        <v>308920</v>
      </c>
      <c r="I51" s="36">
        <f t="shared" si="1"/>
        <v>0.26570563545035436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693174</v>
      </c>
      <c r="O51" s="36">
        <f t="shared" si="5"/>
        <v>0.59620690841533064</v>
      </c>
      <c r="P51" s="31">
        <v>81520</v>
      </c>
      <c r="Q51" s="31">
        <v>410000</v>
      </c>
      <c r="R51" s="31">
        <v>1250000</v>
      </c>
      <c r="S51" s="31">
        <v>81520</v>
      </c>
      <c r="T51" s="36">
        <f t="shared" si="6"/>
        <v>0.19882926829268294</v>
      </c>
      <c r="U51" s="36">
        <f t="shared" si="7"/>
        <v>2.7894995093228654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480530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192323527</v>
      </c>
      <c r="E53" s="32">
        <f>SUM(E48:E52)</f>
        <v>220364349</v>
      </c>
      <c r="F53" s="32">
        <f>SUM(F48:F52)</f>
        <v>22176791</v>
      </c>
      <c r="G53" s="37">
        <f t="shared" si="0"/>
        <v>0.11530981854341721</v>
      </c>
      <c r="H53" s="32">
        <f>SUM(H48:H52)</f>
        <v>58374232</v>
      </c>
      <c r="I53" s="37">
        <f t="shared" si="1"/>
        <v>0.30352101435826934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80551023</v>
      </c>
      <c r="O53" s="37">
        <f t="shared" si="5"/>
        <v>0.41883083290168655</v>
      </c>
      <c r="P53" s="32">
        <f>SUM(P48:P52)</f>
        <v>65869952</v>
      </c>
      <c r="Q53" s="32">
        <f>SUM(Q48:Q52)</f>
        <v>141486526</v>
      </c>
      <c r="R53" s="32">
        <f>SUM(R48:R52)</f>
        <v>201600144</v>
      </c>
      <c r="S53" s="32">
        <f>SUM(S48:S52)</f>
        <v>84583562</v>
      </c>
      <c r="T53" s="37">
        <f t="shared" si="6"/>
        <v>0.59782061508811091</v>
      </c>
      <c r="U53" s="37">
        <f t="shared" si="7"/>
        <v>-0.11379574103834178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3135229683</v>
      </c>
      <c r="E54" s="32">
        <f>SUM(E8:E9,E11:E18,E20:E26,E28:E34,E36:E39,E41:E46,E48:E52)</f>
        <v>3316467967</v>
      </c>
      <c r="F54" s="32">
        <f>SUM(F8:F9,F11:F18,F20:F26,F28:F34,F36:F39,F41:F46,F48:F52)</f>
        <v>624379866</v>
      </c>
      <c r="G54" s="37">
        <f t="shared" si="0"/>
        <v>0.19914964105677613</v>
      </c>
      <c r="H54" s="32">
        <f>SUM(H8:H9,H11:H18,H20:H26,H28:H34,H36:H39,H41:H46,H48:H52)</f>
        <v>688502959</v>
      </c>
      <c r="I54" s="37">
        <f t="shared" si="1"/>
        <v>0.21960207978804083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1312882825</v>
      </c>
      <c r="O54" s="37">
        <f t="shared" si="5"/>
        <v>0.41875172084481699</v>
      </c>
      <c r="P54" s="32">
        <f>SUM(P8:P9,P11:P18,P20:P26,P28:P34,P36:P39,P41:P46,P48:P52)</f>
        <v>756457547</v>
      </c>
      <c r="Q54" s="32">
        <f>SUM(Q8:Q9,Q11:Q18,Q20:Q26,Q28:Q34,Q36:Q39,Q41:Q46,Q48:Q52)</f>
        <v>2500114729</v>
      </c>
      <c r="R54" s="32">
        <f>SUM(R8:R9,R11:R18,R20:R26,R28:R34,R36:R39,R41:R46,R48:R52)</f>
        <v>2755298548</v>
      </c>
      <c r="S54" s="32">
        <f>SUM(S8:S9,S11:S18,S20:S26,S28:S34,S36:S39,S41:S46,S48:S52)</f>
        <v>1288917349</v>
      </c>
      <c r="T54" s="37">
        <f t="shared" si="6"/>
        <v>0.5155432804939889</v>
      </c>
      <c r="U54" s="37">
        <f t="shared" si="7"/>
        <v>-8.9832652565233762E-2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402946282</v>
      </c>
      <c r="E57" s="31">
        <v>402946282</v>
      </c>
      <c r="F57" s="31">
        <v>32370569</v>
      </c>
      <c r="G57" s="36">
        <f t="shared" ref="G57:G85" si="8">IF(($D57      =0),0,($F57      /$D57      ))</f>
        <v>8.0334700792697722E-2</v>
      </c>
      <c r="H57" s="31">
        <v>31967911</v>
      </c>
      <c r="I57" s="36">
        <f t="shared" ref="I57:I85" si="9">IF(($D57      =0),0,($H57      /$D57      ))</f>
        <v>7.9335416228012254E-2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64338480</v>
      </c>
      <c r="O57" s="36">
        <f t="shared" ref="O57:O85" si="13">IF(($D57      =0),0,($N57      /$D57      ))</f>
        <v>0.15967011702070996</v>
      </c>
      <c r="P57" s="31">
        <v>98378473</v>
      </c>
      <c r="Q57" s="31">
        <v>302396517</v>
      </c>
      <c r="R57" s="31">
        <v>300093518</v>
      </c>
      <c r="S57" s="31">
        <v>196370143</v>
      </c>
      <c r="T57" s="36">
        <f t="shared" ref="T57:T85" si="14">IF(($Q57      =0),0,($S57      /$Q57      ))</f>
        <v>0.649379645467279</v>
      </c>
      <c r="U57" s="36">
        <f t="shared" ref="U57:U85" si="15">IF(($P57      =0),0,(($H57      /$P57      )-1))</f>
        <v>-0.67505176666037503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402946282</v>
      </c>
      <c r="E58" s="32">
        <f>E57</f>
        <v>402946282</v>
      </c>
      <c r="F58" s="32">
        <f>F57</f>
        <v>32370569</v>
      </c>
      <c r="G58" s="37">
        <f t="shared" si="8"/>
        <v>8.0334700792697722E-2</v>
      </c>
      <c r="H58" s="32">
        <f>H57</f>
        <v>31967911</v>
      </c>
      <c r="I58" s="37">
        <f t="shared" si="9"/>
        <v>7.9335416228012254E-2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64338480</v>
      </c>
      <c r="O58" s="37">
        <f t="shared" si="13"/>
        <v>0.15967011702070996</v>
      </c>
      <c r="P58" s="32">
        <f>P57</f>
        <v>98378473</v>
      </c>
      <c r="Q58" s="32">
        <f>Q57</f>
        <v>302396517</v>
      </c>
      <c r="R58" s="32">
        <f>R57</f>
        <v>300093518</v>
      </c>
      <c r="S58" s="32">
        <f>S57</f>
        <v>196370143</v>
      </c>
      <c r="T58" s="37">
        <f t="shared" si="14"/>
        <v>0.649379645467279</v>
      </c>
      <c r="U58" s="37">
        <f t="shared" si="15"/>
        <v>-0.67505176666037503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9701134</v>
      </c>
      <c r="E59" s="31">
        <v>9701134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1285529</v>
      </c>
      <c r="Q59" s="31">
        <v>8824607</v>
      </c>
      <c r="R59" s="31">
        <v>8824607</v>
      </c>
      <c r="S59" s="31">
        <v>2610899</v>
      </c>
      <c r="T59" s="36">
        <f t="shared" si="14"/>
        <v>0.29586575356840256</v>
      </c>
      <c r="U59" s="36">
        <f t="shared" si="15"/>
        <v>-1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2607978</v>
      </c>
      <c r="Q60" s="31">
        <v>10431913</v>
      </c>
      <c r="R60" s="31">
        <v>10431913</v>
      </c>
      <c r="S60" s="31">
        <v>5215956</v>
      </c>
      <c r="T60" s="36">
        <f t="shared" si="14"/>
        <v>0.49999995207015241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5279285</v>
      </c>
      <c r="E61" s="31">
        <v>5279285</v>
      </c>
      <c r="F61" s="31">
        <v>471472</v>
      </c>
      <c r="G61" s="36">
        <f t="shared" si="8"/>
        <v>8.9306032919230546E-2</v>
      </c>
      <c r="H61" s="31">
        <v>3261680</v>
      </c>
      <c r="I61" s="36">
        <f t="shared" si="9"/>
        <v>0.61782608819186691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3733152</v>
      </c>
      <c r="O61" s="36">
        <f t="shared" si="13"/>
        <v>0.70713212111109747</v>
      </c>
      <c r="P61" s="31">
        <v>861764</v>
      </c>
      <c r="Q61" s="31">
        <v>7562261</v>
      </c>
      <c r="R61" s="31">
        <v>5533389</v>
      </c>
      <c r="S61" s="31">
        <v>2938030</v>
      </c>
      <c r="T61" s="36">
        <f t="shared" si="14"/>
        <v>0.38851211297785149</v>
      </c>
      <c r="U61" s="36">
        <f t="shared" si="15"/>
        <v>2.7848877418875699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14980419</v>
      </c>
      <c r="E63" s="32">
        <f>SUM(E59:E62)</f>
        <v>14980419</v>
      </c>
      <c r="F63" s="32">
        <f>SUM(F59:F62)</f>
        <v>471472</v>
      </c>
      <c r="G63" s="37">
        <f t="shared" si="8"/>
        <v>3.1472550934656771E-2</v>
      </c>
      <c r="H63" s="32">
        <f>SUM(H59:H62)</f>
        <v>3261680</v>
      </c>
      <c r="I63" s="37">
        <f t="shared" si="9"/>
        <v>0.21772955749769082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3733152</v>
      </c>
      <c r="O63" s="37">
        <f t="shared" si="13"/>
        <v>0.24920210843234758</v>
      </c>
      <c r="P63" s="32">
        <f>SUM(P59:P62)</f>
        <v>4755271</v>
      </c>
      <c r="Q63" s="32">
        <f>SUM(Q59:Q62)</f>
        <v>26818781</v>
      </c>
      <c r="R63" s="32">
        <f>SUM(R59:R62)</f>
        <v>24789909</v>
      </c>
      <c r="S63" s="32">
        <f>SUM(S59:S62)</f>
        <v>10764885</v>
      </c>
      <c r="T63" s="37">
        <f t="shared" si="14"/>
        <v>0.40139352344165086</v>
      </c>
      <c r="U63" s="37">
        <f t="shared" si="15"/>
        <v>-0.31409166796172083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24982307</v>
      </c>
      <c r="E64" s="31">
        <v>24982307</v>
      </c>
      <c r="F64" s="31">
        <v>0</v>
      </c>
      <c r="G64" s="36">
        <f t="shared" si="8"/>
        <v>0</v>
      </c>
      <c r="H64" s="31">
        <v>102292</v>
      </c>
      <c r="I64" s="36">
        <f t="shared" si="9"/>
        <v>4.0945778146109562E-3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102292</v>
      </c>
      <c r="O64" s="36">
        <f t="shared" si="13"/>
        <v>4.0945778146109562E-3</v>
      </c>
      <c r="P64" s="31">
        <v>0</v>
      </c>
      <c r="Q64" s="31">
        <v>7558332</v>
      </c>
      <c r="R64" s="31">
        <v>7558332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11311345</v>
      </c>
      <c r="E65" s="31">
        <v>11311345</v>
      </c>
      <c r="F65" s="31">
        <v>1154181</v>
      </c>
      <c r="G65" s="36">
        <f t="shared" si="8"/>
        <v>0.10203746769283405</v>
      </c>
      <c r="H65" s="31">
        <v>959874</v>
      </c>
      <c r="I65" s="36">
        <f t="shared" si="9"/>
        <v>8.4859404429800347E-2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2114055</v>
      </c>
      <c r="O65" s="36">
        <f t="shared" si="13"/>
        <v>0.18689687212263439</v>
      </c>
      <c r="P65" s="31">
        <v>473079</v>
      </c>
      <c r="Q65" s="31">
        <v>3072972</v>
      </c>
      <c r="R65" s="31">
        <v>3169199</v>
      </c>
      <c r="S65" s="31">
        <v>1355483</v>
      </c>
      <c r="T65" s="36">
        <f t="shared" si="14"/>
        <v>0.44109838944188234</v>
      </c>
      <c r="U65" s="36">
        <f t="shared" si="15"/>
        <v>1.0289930434451753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18470365</v>
      </c>
      <c r="E66" s="31">
        <v>18470365</v>
      </c>
      <c r="F66" s="31">
        <v>1163616</v>
      </c>
      <c r="G66" s="36">
        <f t="shared" si="8"/>
        <v>6.2999079877414446E-2</v>
      </c>
      <c r="H66" s="31">
        <v>836377</v>
      </c>
      <c r="I66" s="36">
        <f t="shared" si="9"/>
        <v>4.5282104603780161E-2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1999993</v>
      </c>
      <c r="O66" s="36">
        <f t="shared" si="13"/>
        <v>0.1082811844811946</v>
      </c>
      <c r="P66" s="31">
        <v>931215</v>
      </c>
      <c r="Q66" s="31">
        <v>17717596</v>
      </c>
      <c r="R66" s="31">
        <v>17627446</v>
      </c>
      <c r="S66" s="31">
        <v>1599072</v>
      </c>
      <c r="T66" s="36">
        <f t="shared" si="14"/>
        <v>9.0253327821675125E-2</v>
      </c>
      <c r="U66" s="36">
        <f t="shared" si="15"/>
        <v>-0.1018432907545519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40270441</v>
      </c>
      <c r="E67" s="31">
        <v>40270441</v>
      </c>
      <c r="F67" s="31">
        <v>896128</v>
      </c>
      <c r="G67" s="36">
        <f t="shared" si="8"/>
        <v>2.2252748610326865E-2</v>
      </c>
      <c r="H67" s="31">
        <v>1910238</v>
      </c>
      <c r="I67" s="36">
        <f t="shared" si="9"/>
        <v>4.7435239162143768E-2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2806366</v>
      </c>
      <c r="O67" s="36">
        <f t="shared" si="13"/>
        <v>6.9687987772470636E-2</v>
      </c>
      <c r="P67" s="31">
        <v>5768703</v>
      </c>
      <c r="Q67" s="31">
        <v>52864838</v>
      </c>
      <c r="R67" s="31">
        <v>52681783</v>
      </c>
      <c r="S67" s="31">
        <v>10640247</v>
      </c>
      <c r="T67" s="36">
        <f t="shared" si="14"/>
        <v>0.20127266823365655</v>
      </c>
      <c r="U67" s="36">
        <f t="shared" si="15"/>
        <v>-0.6688617874763183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41129002</v>
      </c>
      <c r="E68" s="31">
        <v>41129002</v>
      </c>
      <c r="F68" s="31">
        <v>3728270</v>
      </c>
      <c r="G68" s="36">
        <f t="shared" si="8"/>
        <v>9.0648200021969896E-2</v>
      </c>
      <c r="H68" s="31">
        <v>3515794</v>
      </c>
      <c r="I68" s="36">
        <f t="shared" si="9"/>
        <v>8.5482113084095743E-2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7244064</v>
      </c>
      <c r="O68" s="36">
        <f t="shared" si="13"/>
        <v>0.17613031310606564</v>
      </c>
      <c r="P68" s="31">
        <v>4921185</v>
      </c>
      <c r="Q68" s="31">
        <v>45922390</v>
      </c>
      <c r="R68" s="31">
        <v>45922390</v>
      </c>
      <c r="S68" s="31">
        <v>6622844</v>
      </c>
      <c r="T68" s="36">
        <f t="shared" si="14"/>
        <v>0.14421819073441081</v>
      </c>
      <c r="U68" s="36">
        <f t="shared" si="15"/>
        <v>-0.28557979429751168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136163460</v>
      </c>
      <c r="E70" s="32">
        <f>SUM(E64:E69)</f>
        <v>136163460</v>
      </c>
      <c r="F70" s="32">
        <f>SUM(F64:F69)</f>
        <v>6942195</v>
      </c>
      <c r="G70" s="37">
        <f t="shared" si="8"/>
        <v>5.0984272873206955E-2</v>
      </c>
      <c r="H70" s="32">
        <f>SUM(H64:H69)</f>
        <v>7324575</v>
      </c>
      <c r="I70" s="37">
        <f t="shared" si="9"/>
        <v>5.3792515260702098E-2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14266770</v>
      </c>
      <c r="O70" s="37">
        <f t="shared" si="13"/>
        <v>0.10477678813390905</v>
      </c>
      <c r="P70" s="32">
        <f>SUM(P64:P69)</f>
        <v>12094182</v>
      </c>
      <c r="Q70" s="32">
        <f>SUM(Q64:Q69)</f>
        <v>127136128</v>
      </c>
      <c r="R70" s="32">
        <f>SUM(R64:R69)</f>
        <v>126959150</v>
      </c>
      <c r="S70" s="32">
        <f>SUM(S64:S69)</f>
        <v>20217646</v>
      </c>
      <c r="T70" s="37">
        <f t="shared" si="14"/>
        <v>0.1590236097169799</v>
      </c>
      <c r="U70" s="37">
        <f t="shared" si="15"/>
        <v>-0.39437202119167714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89891208</v>
      </c>
      <c r="E71" s="31">
        <v>89891208</v>
      </c>
      <c r="F71" s="31">
        <v>26928816</v>
      </c>
      <c r="G71" s="36">
        <f t="shared" si="8"/>
        <v>0.29957118831910678</v>
      </c>
      <c r="H71" s="31">
        <v>27204857</v>
      </c>
      <c r="I71" s="36">
        <f t="shared" si="9"/>
        <v>0.30264202256576639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54133673</v>
      </c>
      <c r="O71" s="36">
        <f t="shared" si="13"/>
        <v>0.60221321088487323</v>
      </c>
      <c r="P71" s="31">
        <v>6866259</v>
      </c>
      <c r="Q71" s="31">
        <v>137174664</v>
      </c>
      <c r="R71" s="31">
        <v>93156888</v>
      </c>
      <c r="S71" s="31">
        <v>13547746</v>
      </c>
      <c r="T71" s="36">
        <f t="shared" si="14"/>
        <v>9.8762742367643055E-2</v>
      </c>
      <c r="U71" s="36">
        <f t="shared" si="15"/>
        <v>2.9621076047378931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72009712</v>
      </c>
      <c r="E72" s="31">
        <v>72009712</v>
      </c>
      <c r="F72" s="31">
        <v>5312792</v>
      </c>
      <c r="G72" s="36">
        <f t="shared" si="8"/>
        <v>7.3778825833937509E-2</v>
      </c>
      <c r="H72" s="31">
        <v>17683245</v>
      </c>
      <c r="I72" s="36">
        <f t="shared" si="9"/>
        <v>0.24556750067268704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22996037</v>
      </c>
      <c r="O72" s="36">
        <f t="shared" si="13"/>
        <v>0.31934632650662453</v>
      </c>
      <c r="P72" s="31">
        <v>6321887</v>
      </c>
      <c r="Q72" s="31">
        <v>66049131</v>
      </c>
      <c r="R72" s="31">
        <v>58689236</v>
      </c>
      <c r="S72" s="31">
        <v>13172265</v>
      </c>
      <c r="T72" s="36">
        <f t="shared" si="14"/>
        <v>0.19943131424393759</v>
      </c>
      <c r="U72" s="36">
        <f t="shared" si="15"/>
        <v>1.797146643082991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51224643</v>
      </c>
      <c r="E73" s="31">
        <v>51224643</v>
      </c>
      <c r="F73" s="31">
        <v>3856855</v>
      </c>
      <c r="G73" s="36">
        <f t="shared" si="8"/>
        <v>7.5292960070019427E-2</v>
      </c>
      <c r="H73" s="31">
        <v>1717532</v>
      </c>
      <c r="I73" s="36">
        <f t="shared" si="9"/>
        <v>3.3529408882361562E-2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5574387</v>
      </c>
      <c r="O73" s="36">
        <f t="shared" si="13"/>
        <v>0.10882236895238098</v>
      </c>
      <c r="P73" s="31">
        <v>5607992</v>
      </c>
      <c r="Q73" s="31">
        <v>54861986</v>
      </c>
      <c r="R73" s="31">
        <v>49041802</v>
      </c>
      <c r="S73" s="31">
        <v>10101439</v>
      </c>
      <c r="T73" s="36">
        <f t="shared" si="14"/>
        <v>0.18412455939892516</v>
      </c>
      <c r="U73" s="36">
        <f t="shared" si="15"/>
        <v>-0.69373494113401013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89801609</v>
      </c>
      <c r="E74" s="31">
        <v>89801609</v>
      </c>
      <c r="F74" s="31">
        <v>9152888</v>
      </c>
      <c r="G74" s="36">
        <f t="shared" si="8"/>
        <v>0.10192342990201879</v>
      </c>
      <c r="H74" s="31">
        <v>10792437</v>
      </c>
      <c r="I74" s="36">
        <f t="shared" si="9"/>
        <v>0.12018088673667306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19945325</v>
      </c>
      <c r="O74" s="36">
        <f t="shared" si="13"/>
        <v>0.22210431663869185</v>
      </c>
      <c r="P74" s="31">
        <v>9224930</v>
      </c>
      <c r="Q74" s="31">
        <v>53902541</v>
      </c>
      <c r="R74" s="31">
        <v>182808905</v>
      </c>
      <c r="S74" s="31">
        <v>17191837</v>
      </c>
      <c r="T74" s="36">
        <f t="shared" si="14"/>
        <v>0.31894297895900675</v>
      </c>
      <c r="U74" s="36">
        <f t="shared" si="15"/>
        <v>0.16992074736610463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6748502</v>
      </c>
      <c r="E75" s="31">
        <v>6748502</v>
      </c>
      <c r="F75" s="31">
        <v>771393</v>
      </c>
      <c r="G75" s="36">
        <f t="shared" si="8"/>
        <v>0.11430581186758187</v>
      </c>
      <c r="H75" s="31">
        <v>471476</v>
      </c>
      <c r="I75" s="36">
        <f t="shared" si="9"/>
        <v>6.9863800884996399E-2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1242869</v>
      </c>
      <c r="O75" s="36">
        <f t="shared" si="13"/>
        <v>0.18416961275257829</v>
      </c>
      <c r="P75" s="31">
        <v>382901</v>
      </c>
      <c r="Q75" s="31">
        <v>3832751</v>
      </c>
      <c r="R75" s="31">
        <v>3832752</v>
      </c>
      <c r="S75" s="31">
        <v>770071</v>
      </c>
      <c r="T75" s="36">
        <f t="shared" si="14"/>
        <v>0.20091860911392365</v>
      </c>
      <c r="U75" s="36">
        <f t="shared" si="15"/>
        <v>0.23132611301615813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68396503</v>
      </c>
      <c r="E76" s="31">
        <v>68396503</v>
      </c>
      <c r="F76" s="31">
        <v>1015618</v>
      </c>
      <c r="G76" s="36">
        <f t="shared" si="8"/>
        <v>1.4848975538997951E-2</v>
      </c>
      <c r="H76" s="31">
        <v>2733880</v>
      </c>
      <c r="I76" s="36">
        <f t="shared" si="9"/>
        <v>3.9971049397072245E-2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3749498</v>
      </c>
      <c r="O76" s="36">
        <f t="shared" si="13"/>
        <v>5.4820024936070195E-2</v>
      </c>
      <c r="P76" s="31">
        <v>2951649</v>
      </c>
      <c r="Q76" s="31">
        <v>12594580</v>
      </c>
      <c r="R76" s="31">
        <v>28638796</v>
      </c>
      <c r="S76" s="31">
        <v>3681824</v>
      </c>
      <c r="T76" s="36">
        <f t="shared" si="14"/>
        <v>0.29233400399219345</v>
      </c>
      <c r="U76" s="36">
        <f t="shared" si="15"/>
        <v>-7.3778758924248788E-2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6317004</v>
      </c>
      <c r="E77" s="31">
        <v>6317004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266809</v>
      </c>
      <c r="Q77" s="31">
        <v>9215201</v>
      </c>
      <c r="R77" s="31">
        <v>8681953</v>
      </c>
      <c r="S77" s="31">
        <v>-23283556</v>
      </c>
      <c r="T77" s="36">
        <f t="shared" si="14"/>
        <v>-2.5266465701616276</v>
      </c>
      <c r="U77" s="36">
        <f t="shared" si="15"/>
        <v>-1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384389181</v>
      </c>
      <c r="E78" s="32">
        <f>SUM(E71:E77)</f>
        <v>384389181</v>
      </c>
      <c r="F78" s="32">
        <f>SUM(F71:F77)</f>
        <v>47038362</v>
      </c>
      <c r="G78" s="37">
        <f t="shared" si="8"/>
        <v>0.12237171160132106</v>
      </c>
      <c r="H78" s="32">
        <f>SUM(H71:H77)</f>
        <v>60603427</v>
      </c>
      <c r="I78" s="37">
        <f t="shared" si="9"/>
        <v>0.15766163564317384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107641789</v>
      </c>
      <c r="O78" s="37">
        <f t="shared" si="13"/>
        <v>0.28003334724449491</v>
      </c>
      <c r="P78" s="32">
        <f>SUM(P71:P77)</f>
        <v>31622427</v>
      </c>
      <c r="Q78" s="32">
        <f>SUM(Q71:Q77)</f>
        <v>337630854</v>
      </c>
      <c r="R78" s="32">
        <f>SUM(R71:R77)</f>
        <v>424850332</v>
      </c>
      <c r="S78" s="32">
        <f>SUM(S71:S77)</f>
        <v>35181626</v>
      </c>
      <c r="T78" s="37">
        <f t="shared" si="14"/>
        <v>0.10420145429007505</v>
      </c>
      <c r="U78" s="37">
        <f t="shared" si="15"/>
        <v>0.91646982061180826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39377440</v>
      </c>
      <c r="E79" s="31">
        <v>39377440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9342840</v>
      </c>
      <c r="Q79" s="31">
        <v>37427138</v>
      </c>
      <c r="R79" s="31">
        <v>37317138</v>
      </c>
      <c r="S79" s="31">
        <v>16648303</v>
      </c>
      <c r="T79" s="36">
        <f t="shared" si="14"/>
        <v>0.4448190240995718</v>
      </c>
      <c r="U79" s="36">
        <f t="shared" si="15"/>
        <v>-1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160169851</v>
      </c>
      <c r="E80" s="31">
        <v>160169851</v>
      </c>
      <c r="F80" s="31">
        <v>19766172</v>
      </c>
      <c r="G80" s="36">
        <f t="shared" si="8"/>
        <v>0.12340756938083185</v>
      </c>
      <c r="H80" s="31">
        <v>24521373</v>
      </c>
      <c r="I80" s="36">
        <f t="shared" si="9"/>
        <v>0.15309605925774383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44287545</v>
      </c>
      <c r="O80" s="36">
        <f t="shared" si="13"/>
        <v>0.27650362863857569</v>
      </c>
      <c r="P80" s="31">
        <v>41229912</v>
      </c>
      <c r="Q80" s="31">
        <v>136824414</v>
      </c>
      <c r="R80" s="31">
        <v>136606414</v>
      </c>
      <c r="S80" s="31">
        <v>79764441</v>
      </c>
      <c r="T80" s="36">
        <f t="shared" si="14"/>
        <v>0.58296935954719309</v>
      </c>
      <c r="U80" s="36">
        <f t="shared" si="15"/>
        <v>-0.40525284167475306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64402630</v>
      </c>
      <c r="E81" s="31">
        <v>64402630</v>
      </c>
      <c r="F81" s="31">
        <v>5965894</v>
      </c>
      <c r="G81" s="36">
        <f t="shared" si="8"/>
        <v>9.2634322542417907E-2</v>
      </c>
      <c r="H81" s="31">
        <v>19498517</v>
      </c>
      <c r="I81" s="36">
        <f t="shared" si="9"/>
        <v>0.30275963885325802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25464411</v>
      </c>
      <c r="O81" s="36">
        <f t="shared" si="13"/>
        <v>0.3953939613956759</v>
      </c>
      <c r="P81" s="31">
        <v>5487085</v>
      </c>
      <c r="Q81" s="31">
        <v>63552570</v>
      </c>
      <c r="R81" s="31">
        <v>56399500</v>
      </c>
      <c r="S81" s="31">
        <v>11417646</v>
      </c>
      <c r="T81" s="36">
        <f t="shared" si="14"/>
        <v>0.17965671569222141</v>
      </c>
      <c r="U81" s="36">
        <f t="shared" si="15"/>
        <v>2.5535292418469915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5535996</v>
      </c>
      <c r="E82" s="31">
        <v>5535996</v>
      </c>
      <c r="F82" s="31">
        <v>776835</v>
      </c>
      <c r="G82" s="36">
        <f t="shared" si="8"/>
        <v>0.1403243427199008</v>
      </c>
      <c r="H82" s="31">
        <v>1297321</v>
      </c>
      <c r="I82" s="36">
        <f t="shared" si="9"/>
        <v>0.23434283550782911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2074156</v>
      </c>
      <c r="O82" s="36">
        <f t="shared" si="13"/>
        <v>0.37466717822772994</v>
      </c>
      <c r="P82" s="31">
        <v>863468</v>
      </c>
      <c r="Q82" s="31">
        <v>6914703</v>
      </c>
      <c r="R82" s="31">
        <v>5222637</v>
      </c>
      <c r="S82" s="31">
        <v>1982708</v>
      </c>
      <c r="T82" s="36">
        <f t="shared" si="14"/>
        <v>0.28673798426338776</v>
      </c>
      <c r="U82" s="36">
        <f t="shared" si="15"/>
        <v>0.50245405735939253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269485917</v>
      </c>
      <c r="E84" s="32">
        <f>SUM(E79:E83)</f>
        <v>269485917</v>
      </c>
      <c r="F84" s="32">
        <f>SUM(F79:F83)</f>
        <v>26508901</v>
      </c>
      <c r="G84" s="37">
        <f t="shared" si="8"/>
        <v>9.8368409359217091E-2</v>
      </c>
      <c r="H84" s="32">
        <f>SUM(H79:H83)</f>
        <v>45317211</v>
      </c>
      <c r="I84" s="37">
        <f t="shared" si="9"/>
        <v>0.16816170397505412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71826112</v>
      </c>
      <c r="O84" s="37">
        <f t="shared" si="13"/>
        <v>0.26653011333427118</v>
      </c>
      <c r="P84" s="32">
        <f>SUM(P79:P83)</f>
        <v>56923305</v>
      </c>
      <c r="Q84" s="32">
        <f>SUM(Q79:Q83)</f>
        <v>244718825</v>
      </c>
      <c r="R84" s="32">
        <f>SUM(R79:R83)</f>
        <v>235545689</v>
      </c>
      <c r="S84" s="32">
        <f>SUM(S79:S83)</f>
        <v>109813098</v>
      </c>
      <c r="T84" s="37">
        <f t="shared" si="14"/>
        <v>0.44873171485683622</v>
      </c>
      <c r="U84" s="37">
        <f t="shared" si="15"/>
        <v>-0.20389002360281083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1207965259</v>
      </c>
      <c r="E85" s="32">
        <f>SUM(E57,E59:E62,E64:E69,E71:E77,E79:E83)</f>
        <v>1207965259</v>
      </c>
      <c r="F85" s="32">
        <f>SUM(F57,F59:F62,F64:F69,F71:F77,F79:F83)</f>
        <v>113331499</v>
      </c>
      <c r="G85" s="37">
        <f t="shared" si="8"/>
        <v>9.3820164243647336E-2</v>
      </c>
      <c r="H85" s="32">
        <f>SUM(H57,H59:H62,H64:H69,H71:H77,H79:H83)</f>
        <v>148474804</v>
      </c>
      <c r="I85" s="37">
        <f t="shared" si="9"/>
        <v>0.12291314083230601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261806303</v>
      </c>
      <c r="O85" s="37">
        <f t="shared" si="13"/>
        <v>0.21673330507595334</v>
      </c>
      <c r="P85" s="32">
        <f>SUM(P57,P59:P62,P64:P69,P71:P77,P79:P83)</f>
        <v>203773658</v>
      </c>
      <c r="Q85" s="32">
        <f>SUM(Q57,Q59:Q62,Q64:Q69,Q71:Q77,Q79:Q83)</f>
        <v>1038701105</v>
      </c>
      <c r="R85" s="32">
        <f>SUM(R57,R59:R62,R64:R69,R71:R77,R79:R83)</f>
        <v>1112238598</v>
      </c>
      <c r="S85" s="32">
        <f>SUM(S57,S59:S62,S64:S69,S71:S77,S79:S83)</f>
        <v>372347398</v>
      </c>
      <c r="T85" s="37">
        <f t="shared" si="14"/>
        <v>0.35847405592198728</v>
      </c>
      <c r="U85" s="37">
        <f t="shared" si="15"/>
        <v>-0.27137390839791475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2532784428</v>
      </c>
      <c r="E88" s="31">
        <v>2532784428</v>
      </c>
      <c r="F88" s="31">
        <v>198283532</v>
      </c>
      <c r="G88" s="36">
        <f t="shared" ref="G88:G99" si="16">IF(($D88      =0),0,($F88      /$D88      ))</f>
        <v>7.828677790654831E-2</v>
      </c>
      <c r="H88" s="31">
        <v>485803437</v>
      </c>
      <c r="I88" s="36">
        <f t="shared" ref="I88:I99" si="17">IF(($D88      =0),0,($H88      /$D88      ))</f>
        <v>0.19180607383298395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684086969</v>
      </c>
      <c r="O88" s="36">
        <f t="shared" ref="O88:O99" si="21">IF(($D88      =0),0,($N88      /$D88      ))</f>
        <v>0.27009285173953224</v>
      </c>
      <c r="P88" s="31">
        <v>714121499</v>
      </c>
      <c r="Q88" s="31">
        <v>2421292576</v>
      </c>
      <c r="R88" s="31">
        <v>2449884222</v>
      </c>
      <c r="S88" s="31">
        <v>1104894170</v>
      </c>
      <c r="T88" s="36">
        <f t="shared" ref="T88:T99" si="22">IF(($Q88      =0),0,($S88      /$Q88      ))</f>
        <v>0.45632410595554562</v>
      </c>
      <c r="U88" s="36">
        <f t="shared" ref="U88:U99" si="23">IF(($P88      =0),0,(($H88      /$P88      )-1))</f>
        <v>-0.31971879059756469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3895325830</v>
      </c>
      <c r="E89" s="31">
        <v>3895325830</v>
      </c>
      <c r="F89" s="31">
        <v>735736102</v>
      </c>
      <c r="G89" s="36">
        <f t="shared" si="16"/>
        <v>0.18887665220036293</v>
      </c>
      <c r="H89" s="31">
        <v>811320419</v>
      </c>
      <c r="I89" s="36">
        <f t="shared" si="17"/>
        <v>0.2082805019163185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1547056521</v>
      </c>
      <c r="O89" s="36">
        <f t="shared" si="21"/>
        <v>0.39715715411668145</v>
      </c>
      <c r="P89" s="31">
        <v>775415939</v>
      </c>
      <c r="Q89" s="31">
        <v>4024784020</v>
      </c>
      <c r="R89" s="31">
        <v>3773716708</v>
      </c>
      <c r="S89" s="31">
        <v>1464083001</v>
      </c>
      <c r="T89" s="36">
        <f t="shared" si="22"/>
        <v>0.3637668490345477</v>
      </c>
      <c r="U89" s="36">
        <f t="shared" si="23"/>
        <v>4.6303510405400594E-2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2129173174</v>
      </c>
      <c r="E90" s="31">
        <v>2129173174</v>
      </c>
      <c r="F90" s="31">
        <v>404583153</v>
      </c>
      <c r="G90" s="36">
        <f t="shared" si="16"/>
        <v>0.19001890402363297</v>
      </c>
      <c r="H90" s="31">
        <v>582111096</v>
      </c>
      <c r="I90" s="36">
        <f t="shared" si="17"/>
        <v>0.27339772222773645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986694249</v>
      </c>
      <c r="O90" s="36">
        <f t="shared" si="21"/>
        <v>0.46341662625136942</v>
      </c>
      <c r="P90" s="31">
        <v>319489505</v>
      </c>
      <c r="Q90" s="31">
        <v>2559032726</v>
      </c>
      <c r="R90" s="31">
        <v>2859450926</v>
      </c>
      <c r="S90" s="31">
        <v>997417774</v>
      </c>
      <c r="T90" s="36">
        <f t="shared" si="22"/>
        <v>0.38976358679048795</v>
      </c>
      <c r="U90" s="36">
        <f t="shared" si="23"/>
        <v>0.82200381198750172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8557283432</v>
      </c>
      <c r="E91" s="32">
        <f>SUM(E88:E90)</f>
        <v>8557283432</v>
      </c>
      <c r="F91" s="32">
        <f>SUM(F88:F90)</f>
        <v>1338602787</v>
      </c>
      <c r="G91" s="37">
        <f t="shared" si="16"/>
        <v>0.15642847378343094</v>
      </c>
      <c r="H91" s="32">
        <f>SUM(H88:H90)</f>
        <v>1879234952</v>
      </c>
      <c r="I91" s="37">
        <f t="shared" si="17"/>
        <v>0.21960648691062312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3217837739</v>
      </c>
      <c r="O91" s="37">
        <f t="shared" si="21"/>
        <v>0.37603496069405407</v>
      </c>
      <c r="P91" s="32">
        <f>SUM(P88:P90)</f>
        <v>1809026943</v>
      </c>
      <c r="Q91" s="32">
        <f>SUM(Q88:Q90)</f>
        <v>9005109322</v>
      </c>
      <c r="R91" s="32">
        <f>SUM(R88:R90)</f>
        <v>9083051856</v>
      </c>
      <c r="S91" s="32">
        <f>SUM(S88:S90)</f>
        <v>3566394945</v>
      </c>
      <c r="T91" s="37">
        <f t="shared" si="22"/>
        <v>0.39604127140212414</v>
      </c>
      <c r="U91" s="37">
        <f t="shared" si="23"/>
        <v>3.8809819428985648E-2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243847986</v>
      </c>
      <c r="E92" s="31">
        <v>243847986</v>
      </c>
      <c r="F92" s="31">
        <v>37197146</v>
      </c>
      <c r="G92" s="36">
        <f t="shared" si="16"/>
        <v>0.15254235480952466</v>
      </c>
      <c r="H92" s="31">
        <v>37778530</v>
      </c>
      <c r="I92" s="36">
        <f t="shared" si="17"/>
        <v>0.15492656150131173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74975676</v>
      </c>
      <c r="O92" s="36">
        <f t="shared" si="21"/>
        <v>0.30746891631083639</v>
      </c>
      <c r="P92" s="31">
        <v>84654360</v>
      </c>
      <c r="Q92" s="31">
        <v>317318066</v>
      </c>
      <c r="R92" s="31">
        <v>275951771</v>
      </c>
      <c r="S92" s="31">
        <v>93545094</v>
      </c>
      <c r="T92" s="36">
        <f t="shared" si="22"/>
        <v>0.29479914326718482</v>
      </c>
      <c r="U92" s="36">
        <f t="shared" si="23"/>
        <v>-0.55373202278063416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85994653</v>
      </c>
      <c r="E93" s="31">
        <v>85994653</v>
      </c>
      <c r="F93" s="31">
        <v>13229680</v>
      </c>
      <c r="G93" s="36">
        <f t="shared" si="16"/>
        <v>0.15384305347449917</v>
      </c>
      <c r="H93" s="31">
        <v>17629094</v>
      </c>
      <c r="I93" s="36">
        <f t="shared" si="17"/>
        <v>0.20500221100956126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30858774</v>
      </c>
      <c r="O93" s="36">
        <f t="shared" si="21"/>
        <v>0.3588452644840604</v>
      </c>
      <c r="P93" s="31">
        <v>16784795</v>
      </c>
      <c r="Q93" s="31">
        <v>78053626</v>
      </c>
      <c r="R93" s="31">
        <v>75559987</v>
      </c>
      <c r="S93" s="31">
        <v>29132242</v>
      </c>
      <c r="T93" s="36">
        <f t="shared" si="22"/>
        <v>0.37323367911184546</v>
      </c>
      <c r="U93" s="36">
        <f t="shared" si="23"/>
        <v>5.0301418635139816E-2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34859406</v>
      </c>
      <c r="E94" s="31">
        <v>34859406</v>
      </c>
      <c r="F94" s="31">
        <v>7134398</v>
      </c>
      <c r="G94" s="36">
        <f t="shared" si="16"/>
        <v>0.20466206452284355</v>
      </c>
      <c r="H94" s="31">
        <v>9052050</v>
      </c>
      <c r="I94" s="36">
        <f t="shared" si="17"/>
        <v>0.25967309942114331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16186448</v>
      </c>
      <c r="O94" s="36">
        <f t="shared" si="21"/>
        <v>0.46433516394398688</v>
      </c>
      <c r="P94" s="31">
        <v>4545493</v>
      </c>
      <c r="Q94" s="31">
        <v>34013602</v>
      </c>
      <c r="R94" s="31">
        <v>35711301</v>
      </c>
      <c r="S94" s="31">
        <v>8735687</v>
      </c>
      <c r="T94" s="36">
        <f t="shared" si="22"/>
        <v>0.25682922379111744</v>
      </c>
      <c r="U94" s="36">
        <f t="shared" si="23"/>
        <v>0.99143415246707023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73100913</v>
      </c>
      <c r="E95" s="31">
        <v>73100913</v>
      </c>
      <c r="F95" s="31">
        <v>19788975</v>
      </c>
      <c r="G95" s="36">
        <f t="shared" si="16"/>
        <v>0.27070763124394903</v>
      </c>
      <c r="H95" s="31">
        <v>18277742</v>
      </c>
      <c r="I95" s="36">
        <f t="shared" si="17"/>
        <v>0.25003438739540779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38066717</v>
      </c>
      <c r="O95" s="36">
        <f t="shared" si="21"/>
        <v>0.52074201863935676</v>
      </c>
      <c r="P95" s="31">
        <v>16914189</v>
      </c>
      <c r="Q95" s="31">
        <v>70801345</v>
      </c>
      <c r="R95" s="31">
        <v>71432560</v>
      </c>
      <c r="S95" s="31">
        <v>35367350</v>
      </c>
      <c r="T95" s="36">
        <f t="shared" si="22"/>
        <v>0.49952935216131839</v>
      </c>
      <c r="U95" s="36">
        <f t="shared" si="23"/>
        <v>8.0615925481263062E-2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437802958</v>
      </c>
      <c r="E96" s="32">
        <f>SUM(E92:E95)</f>
        <v>437802958</v>
      </c>
      <c r="F96" s="32">
        <f>SUM(F92:F95)</f>
        <v>77350199</v>
      </c>
      <c r="G96" s="37">
        <f t="shared" si="16"/>
        <v>0.17667810960747324</v>
      </c>
      <c r="H96" s="32">
        <f>SUM(H92:H95)</f>
        <v>82737416</v>
      </c>
      <c r="I96" s="37">
        <f t="shared" si="17"/>
        <v>0.18898322747284865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160087615</v>
      </c>
      <c r="O96" s="37">
        <f t="shared" si="21"/>
        <v>0.36566133708032189</v>
      </c>
      <c r="P96" s="32">
        <f>SUM(P92:P95)</f>
        <v>122898837</v>
      </c>
      <c r="Q96" s="32">
        <f>SUM(Q92:Q95)</f>
        <v>500186639</v>
      </c>
      <c r="R96" s="32">
        <f>SUM(R92:R95)</f>
        <v>458655619</v>
      </c>
      <c r="S96" s="32">
        <f>SUM(S92:S95)</f>
        <v>166780373</v>
      </c>
      <c r="T96" s="37">
        <f t="shared" si="22"/>
        <v>0.33343628157168748</v>
      </c>
      <c r="U96" s="37">
        <f t="shared" si="23"/>
        <v>-0.32678438608821014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121756822</v>
      </c>
      <c r="E97" s="31">
        <v>121756822</v>
      </c>
      <c r="F97" s="31">
        <v>28612695</v>
      </c>
      <c r="G97" s="36">
        <f t="shared" si="16"/>
        <v>0.2349987009352133</v>
      </c>
      <c r="H97" s="31">
        <v>42843260</v>
      </c>
      <c r="I97" s="36">
        <f t="shared" si="17"/>
        <v>0.35187564274632593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71455955</v>
      </c>
      <c r="O97" s="36">
        <f t="shared" si="21"/>
        <v>0.58687434368153923</v>
      </c>
      <c r="P97" s="31">
        <v>34408741</v>
      </c>
      <c r="Q97" s="31">
        <v>122541663</v>
      </c>
      <c r="R97" s="31">
        <v>120489660</v>
      </c>
      <c r="S97" s="31">
        <v>70716370</v>
      </c>
      <c r="T97" s="36">
        <f t="shared" si="22"/>
        <v>0.57708022127951697</v>
      </c>
      <c r="U97" s="36">
        <f t="shared" si="23"/>
        <v>0.24512721927256798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167970250</v>
      </c>
      <c r="E98" s="31">
        <v>167970250</v>
      </c>
      <c r="F98" s="31">
        <v>21597892</v>
      </c>
      <c r="G98" s="36">
        <f t="shared" si="16"/>
        <v>0.12858165061967819</v>
      </c>
      <c r="H98" s="31">
        <v>14951884</v>
      </c>
      <c r="I98" s="36">
        <f t="shared" si="17"/>
        <v>8.9015072609584134E-2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36549776</v>
      </c>
      <c r="O98" s="36">
        <f t="shared" si="21"/>
        <v>0.21759672322926232</v>
      </c>
      <c r="P98" s="31">
        <v>21196472</v>
      </c>
      <c r="Q98" s="31">
        <v>145601353</v>
      </c>
      <c r="R98" s="31">
        <v>143060846</v>
      </c>
      <c r="S98" s="31">
        <v>41051532</v>
      </c>
      <c r="T98" s="36">
        <f t="shared" si="22"/>
        <v>0.28194471517033226</v>
      </c>
      <c r="U98" s="36">
        <f t="shared" si="23"/>
        <v>-0.29460506446544499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91586500</v>
      </c>
      <c r="E99" s="31">
        <v>91586500</v>
      </c>
      <c r="F99" s="31">
        <v>22514185</v>
      </c>
      <c r="G99" s="36">
        <f t="shared" si="16"/>
        <v>0.24582427541176921</v>
      </c>
      <c r="H99" s="31">
        <v>21709754</v>
      </c>
      <c r="I99" s="36">
        <f t="shared" si="17"/>
        <v>0.23704098311432362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44223939</v>
      </c>
      <c r="O99" s="36">
        <f t="shared" si="21"/>
        <v>0.4828652585260928</v>
      </c>
      <c r="P99" s="31">
        <v>36725270</v>
      </c>
      <c r="Q99" s="31">
        <v>122360787</v>
      </c>
      <c r="R99" s="31">
        <v>90199495</v>
      </c>
      <c r="S99" s="31">
        <v>50989212</v>
      </c>
      <c r="T99" s="36">
        <f t="shared" si="22"/>
        <v>0.4167120304644657</v>
      </c>
      <c r="U99" s="36">
        <f t="shared" si="23"/>
        <v>-0.40886060197787522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381313572</v>
      </c>
      <c r="E101" s="32">
        <f>SUM(E97:E100)</f>
        <v>381313572</v>
      </c>
      <c r="F101" s="32">
        <f>SUM(F97:F100)</f>
        <v>72724772</v>
      </c>
      <c r="G101" s="37">
        <f>IF(($D101     =0),0,($F101     /$D101     ))</f>
        <v>0.19072169820380797</v>
      </c>
      <c r="H101" s="32">
        <f>SUM(H97:H100)</f>
        <v>79504898</v>
      </c>
      <c r="I101" s="37">
        <f>IF(($D101     =0),0,($H101     /$D101     ))</f>
        <v>0.2085026703429271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152229670</v>
      </c>
      <c r="O101" s="37">
        <f>IF(($D101     =0),0,($N101     /$D101     ))</f>
        <v>0.3992243685467351</v>
      </c>
      <c r="P101" s="32">
        <f>SUM(P97:P100)</f>
        <v>92330483</v>
      </c>
      <c r="Q101" s="32">
        <f>SUM(Q97:Q100)</f>
        <v>390503803</v>
      </c>
      <c r="R101" s="32">
        <f>SUM(R97:R100)</f>
        <v>353750001</v>
      </c>
      <c r="S101" s="32">
        <f>SUM(S97:S100)</f>
        <v>162757114</v>
      </c>
      <c r="T101" s="37">
        <f>IF(($Q101     =0),0,($S101     /$Q101     ))</f>
        <v>0.41678752613838183</v>
      </c>
      <c r="U101" s="37">
        <f>IF(($P101     =0),0,(($H101     /$P101     )-1))</f>
        <v>-0.13890954085012208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9376399962</v>
      </c>
      <c r="E102" s="32">
        <f>SUM(E88:E90,E92:E95,E97:E100)</f>
        <v>9376399962</v>
      </c>
      <c r="F102" s="32">
        <f>SUM(F88:F90,F92:F95,F97:F100)</f>
        <v>1488677758</v>
      </c>
      <c r="G102" s="37">
        <f>IF(($D102     =0),0,($F102     /$D102     ))</f>
        <v>0.15876858538812405</v>
      </c>
      <c r="H102" s="32">
        <f>SUM(H88:H90,H92:H95,H97:H100)</f>
        <v>2041477266</v>
      </c>
      <c r="I102" s="37">
        <f>IF(($D102     =0),0,($H102     /$D102     ))</f>
        <v>0.21772506231320682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3530155024</v>
      </c>
      <c r="O102" s="37">
        <f>IF(($D102     =0),0,($N102     /$D102     ))</f>
        <v>0.37649364770133087</v>
      </c>
      <c r="P102" s="32">
        <f>SUM(P88:P90,P92:P95,P97:P100)</f>
        <v>2024256263</v>
      </c>
      <c r="Q102" s="32">
        <f>SUM(Q88:Q90,Q92:Q95,Q97:Q100)</f>
        <v>9895799764</v>
      </c>
      <c r="R102" s="32">
        <f>SUM(R88:R90,R92:R95,R97:R100)</f>
        <v>9895457476</v>
      </c>
      <c r="S102" s="32">
        <f>SUM(S88:S90,S92:S95,S97:S100)</f>
        <v>3895932432</v>
      </c>
      <c r="T102" s="37">
        <f>IF(($Q102     =0),0,($S102     /$Q102     ))</f>
        <v>0.39369556022879931</v>
      </c>
      <c r="U102" s="37">
        <f>IF(($P102     =0),0,(($H102     /$P102     )-1))</f>
        <v>8.5073235611374809E-3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3368229520</v>
      </c>
      <c r="E105" s="31">
        <v>3368229520</v>
      </c>
      <c r="F105" s="31">
        <v>662363464</v>
      </c>
      <c r="G105" s="36">
        <f t="shared" ref="G105:G136" si="24">IF(($D105     =0),0,($F105     /$D105     ))</f>
        <v>0.19665033515887007</v>
      </c>
      <c r="H105" s="31">
        <v>812023700</v>
      </c>
      <c r="I105" s="36">
        <f t="shared" ref="I105:I136" si="25">IF(($D105     =0),0,($H105     /$D105     ))</f>
        <v>0.2410832442321211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1474387164</v>
      </c>
      <c r="O105" s="36">
        <f t="shared" ref="O105:O136" si="29">IF(($D105     =0),0,($N105     /$D105     ))</f>
        <v>0.43773357939099117</v>
      </c>
      <c r="P105" s="31">
        <v>745017631</v>
      </c>
      <c r="Q105" s="31">
        <v>3060027730</v>
      </c>
      <c r="R105" s="31">
        <v>3162862706</v>
      </c>
      <c r="S105" s="31">
        <v>1373588547</v>
      </c>
      <c r="T105" s="36">
        <f t="shared" ref="T105:T136" si="30">IF(($Q105     =0),0,($S105     /$Q105     ))</f>
        <v>0.44888107827702595</v>
      </c>
      <c r="U105" s="36">
        <f t="shared" ref="U105:U136" si="31">IF(($P105     =0),0,(($H105     /$P105     )-1))</f>
        <v>8.9938903741192178E-2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3368229520</v>
      </c>
      <c r="E106" s="32">
        <f>E105</f>
        <v>3368229520</v>
      </c>
      <c r="F106" s="32">
        <f>F105</f>
        <v>662363464</v>
      </c>
      <c r="G106" s="37">
        <f t="shared" si="24"/>
        <v>0.19665033515887007</v>
      </c>
      <c r="H106" s="32">
        <f>H105</f>
        <v>812023700</v>
      </c>
      <c r="I106" s="37">
        <f t="shared" si="25"/>
        <v>0.2410832442321211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1474387164</v>
      </c>
      <c r="O106" s="37">
        <f t="shared" si="29"/>
        <v>0.43773357939099117</v>
      </c>
      <c r="P106" s="32">
        <f>P105</f>
        <v>745017631</v>
      </c>
      <c r="Q106" s="32">
        <f>Q105</f>
        <v>3060027730</v>
      </c>
      <c r="R106" s="32">
        <f>R105</f>
        <v>3162862706</v>
      </c>
      <c r="S106" s="32">
        <f>S105</f>
        <v>1373588547</v>
      </c>
      <c r="T106" s="37">
        <f t="shared" si="30"/>
        <v>0.44888107827702595</v>
      </c>
      <c r="U106" s="37">
        <f t="shared" si="31"/>
        <v>8.9938903741192178E-2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104591305</v>
      </c>
      <c r="E107" s="31">
        <v>104591305</v>
      </c>
      <c r="F107" s="31">
        <v>21462036</v>
      </c>
      <c r="G107" s="36">
        <f t="shared" si="24"/>
        <v>0.20519904594363747</v>
      </c>
      <c r="H107" s="31">
        <v>24192674</v>
      </c>
      <c r="I107" s="36">
        <f t="shared" si="25"/>
        <v>0.23130674198969026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45654710</v>
      </c>
      <c r="O107" s="36">
        <f t="shared" si="29"/>
        <v>0.43650578793332773</v>
      </c>
      <c r="P107" s="31">
        <v>17849392</v>
      </c>
      <c r="Q107" s="31">
        <v>70164884</v>
      </c>
      <c r="R107" s="31">
        <v>112480217</v>
      </c>
      <c r="S107" s="31">
        <v>35240141</v>
      </c>
      <c r="T107" s="36">
        <f t="shared" si="30"/>
        <v>0.50224754878808042</v>
      </c>
      <c r="U107" s="36">
        <f t="shared" si="31"/>
        <v>0.35537804312886401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21025311</v>
      </c>
      <c r="E108" s="31">
        <v>21025311</v>
      </c>
      <c r="F108" s="31">
        <v>2373416</v>
      </c>
      <c r="G108" s="36">
        <f t="shared" si="24"/>
        <v>0.11288375234972743</v>
      </c>
      <c r="H108" s="31">
        <v>5532017</v>
      </c>
      <c r="I108" s="36">
        <f t="shared" si="25"/>
        <v>0.2631122555095618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7905433</v>
      </c>
      <c r="O108" s="36">
        <f t="shared" si="29"/>
        <v>0.37599600785928922</v>
      </c>
      <c r="P108" s="31">
        <v>4794626</v>
      </c>
      <c r="Q108" s="31">
        <v>18925595</v>
      </c>
      <c r="R108" s="31">
        <v>42980011</v>
      </c>
      <c r="S108" s="31">
        <v>36249533</v>
      </c>
      <c r="T108" s="36">
        <f t="shared" si="30"/>
        <v>1.915370850956073</v>
      </c>
      <c r="U108" s="36">
        <f t="shared" si="31"/>
        <v>0.15379531166768801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23772284</v>
      </c>
      <c r="E109" s="31">
        <v>23772284</v>
      </c>
      <c r="F109" s="31">
        <v>4930175</v>
      </c>
      <c r="G109" s="36">
        <f t="shared" si="24"/>
        <v>0.20739172559102861</v>
      </c>
      <c r="H109" s="31">
        <v>5625420</v>
      </c>
      <c r="I109" s="36">
        <f t="shared" si="25"/>
        <v>0.23663775849220042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10555595</v>
      </c>
      <c r="O109" s="36">
        <f t="shared" si="29"/>
        <v>0.44402948408322901</v>
      </c>
      <c r="P109" s="31">
        <v>5980641</v>
      </c>
      <c r="Q109" s="31">
        <v>21495672</v>
      </c>
      <c r="R109" s="31">
        <v>20410752</v>
      </c>
      <c r="S109" s="31">
        <v>12047568</v>
      </c>
      <c r="T109" s="36">
        <f t="shared" si="30"/>
        <v>0.56046482287225075</v>
      </c>
      <c r="U109" s="36">
        <f t="shared" si="31"/>
        <v>-5.9395138414093052E-2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285538862</v>
      </c>
      <c r="E110" s="31">
        <v>285538862</v>
      </c>
      <c r="F110" s="31">
        <v>54416036</v>
      </c>
      <c r="G110" s="36">
        <f t="shared" si="24"/>
        <v>0.190573134664941</v>
      </c>
      <c r="H110" s="31">
        <v>65460837</v>
      </c>
      <c r="I110" s="36">
        <f t="shared" si="25"/>
        <v>0.22925368736673049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119876873</v>
      </c>
      <c r="O110" s="36">
        <f t="shared" si="29"/>
        <v>0.41982682203167149</v>
      </c>
      <c r="P110" s="31">
        <v>33608331</v>
      </c>
      <c r="Q110" s="31">
        <v>132539536</v>
      </c>
      <c r="R110" s="31">
        <v>149648749</v>
      </c>
      <c r="S110" s="31">
        <v>67461219</v>
      </c>
      <c r="T110" s="36">
        <f t="shared" si="30"/>
        <v>0.50898940071738297</v>
      </c>
      <c r="U110" s="36">
        <f t="shared" si="31"/>
        <v>0.94775625722086576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434927762</v>
      </c>
      <c r="E112" s="32">
        <f>SUM(E107:E111)</f>
        <v>434927762</v>
      </c>
      <c r="F112" s="32">
        <f>SUM(F107:F111)</f>
        <v>83181663</v>
      </c>
      <c r="G112" s="37">
        <f t="shared" si="24"/>
        <v>0.19125397426343183</v>
      </c>
      <c r="H112" s="32">
        <f>SUM(H107:H111)</f>
        <v>100810948</v>
      </c>
      <c r="I112" s="37">
        <f t="shared" si="25"/>
        <v>0.231787797441176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183992611</v>
      </c>
      <c r="O112" s="37">
        <f t="shared" si="29"/>
        <v>0.42304177170460783</v>
      </c>
      <c r="P112" s="32">
        <f>SUM(P107:P111)</f>
        <v>62232990</v>
      </c>
      <c r="Q112" s="32">
        <f>SUM(Q107:Q111)</f>
        <v>243125687</v>
      </c>
      <c r="R112" s="32">
        <f>SUM(R107:R111)</f>
        <v>325519729</v>
      </c>
      <c r="S112" s="32">
        <f>SUM(S107:S111)</f>
        <v>150998461</v>
      </c>
      <c r="T112" s="37">
        <f t="shared" si="30"/>
        <v>0.62107160647323945</v>
      </c>
      <c r="U112" s="37">
        <f t="shared" si="31"/>
        <v>0.6198956212773965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13222492</v>
      </c>
      <c r="E113" s="31">
        <v>13222492</v>
      </c>
      <c r="F113" s="31">
        <v>4219768</v>
      </c>
      <c r="G113" s="36">
        <f t="shared" si="24"/>
        <v>0.31913560620796744</v>
      </c>
      <c r="H113" s="31">
        <v>6567910</v>
      </c>
      <c r="I113" s="36">
        <f t="shared" si="25"/>
        <v>0.49672255426586759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10787678</v>
      </c>
      <c r="O113" s="36">
        <f t="shared" si="29"/>
        <v>0.81585816047383508</v>
      </c>
      <c r="P113" s="31">
        <v>2942713</v>
      </c>
      <c r="Q113" s="31">
        <v>10950000</v>
      </c>
      <c r="R113" s="31">
        <v>12121000</v>
      </c>
      <c r="S113" s="31">
        <v>4854721</v>
      </c>
      <c r="T113" s="36">
        <f t="shared" si="30"/>
        <v>0.44335351598173517</v>
      </c>
      <c r="U113" s="36">
        <f t="shared" si="31"/>
        <v>1.2319233985781146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15742765</v>
      </c>
      <c r="E114" s="31">
        <v>15742765</v>
      </c>
      <c r="F114" s="31">
        <v>2361676</v>
      </c>
      <c r="G114" s="36">
        <f t="shared" si="24"/>
        <v>0.15001659492471622</v>
      </c>
      <c r="H114" s="31">
        <v>8471490</v>
      </c>
      <c r="I114" s="36">
        <f t="shared" si="25"/>
        <v>0.53811957429333412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10833166</v>
      </c>
      <c r="O114" s="36">
        <f t="shared" si="29"/>
        <v>0.68813616921805032</v>
      </c>
      <c r="P114" s="31">
        <v>6132156</v>
      </c>
      <c r="Q114" s="31">
        <v>27144532</v>
      </c>
      <c r="R114" s="31">
        <v>20852165</v>
      </c>
      <c r="S114" s="31">
        <v>8264287</v>
      </c>
      <c r="T114" s="36">
        <f t="shared" si="30"/>
        <v>0.30445494510643983</v>
      </c>
      <c r="U114" s="36">
        <f t="shared" si="31"/>
        <v>0.38148638097269538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32944368</v>
      </c>
      <c r="E115" s="31">
        <v>32944368</v>
      </c>
      <c r="F115" s="31">
        <v>4857948</v>
      </c>
      <c r="G115" s="36">
        <f t="shared" si="24"/>
        <v>0.14745913474497371</v>
      </c>
      <c r="H115" s="31">
        <v>3572756</v>
      </c>
      <c r="I115" s="36">
        <f t="shared" si="25"/>
        <v>0.10844815720854016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8430704</v>
      </c>
      <c r="O115" s="36">
        <f t="shared" si="29"/>
        <v>0.25590729195351386</v>
      </c>
      <c r="P115" s="31">
        <v>3889734</v>
      </c>
      <c r="Q115" s="31">
        <v>29885228</v>
      </c>
      <c r="R115" s="31">
        <v>33733230</v>
      </c>
      <c r="S115" s="31">
        <v>7295271</v>
      </c>
      <c r="T115" s="36">
        <f t="shared" si="30"/>
        <v>0.24410959822692335</v>
      </c>
      <c r="U115" s="36">
        <f t="shared" si="31"/>
        <v>-8.1490919430480369E-2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150000</v>
      </c>
      <c r="E116" s="31">
        <v>150000</v>
      </c>
      <c r="F116" s="31">
        <v>0</v>
      </c>
      <c r="G116" s="36">
        <f t="shared" si="24"/>
        <v>0</v>
      </c>
      <c r="H116" s="31">
        <v>355</v>
      </c>
      <c r="I116" s="36">
        <f t="shared" si="25"/>
        <v>2.3666666666666667E-3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355</v>
      </c>
      <c r="O116" s="36">
        <f t="shared" si="29"/>
        <v>2.3666666666666667E-3</v>
      </c>
      <c r="P116" s="31">
        <v>0</v>
      </c>
      <c r="Q116" s="31">
        <v>500000</v>
      </c>
      <c r="R116" s="31">
        <v>500000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439197051</v>
      </c>
      <c r="E117" s="31">
        <v>439197051</v>
      </c>
      <c r="F117" s="31">
        <v>59301026</v>
      </c>
      <c r="G117" s="36">
        <f t="shared" si="24"/>
        <v>0.13502145760081619</v>
      </c>
      <c r="H117" s="31">
        <v>95531531</v>
      </c>
      <c r="I117" s="36">
        <f t="shared" si="25"/>
        <v>0.21751405384550271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154832557</v>
      </c>
      <c r="O117" s="36">
        <f t="shared" si="29"/>
        <v>0.35253551144631889</v>
      </c>
      <c r="P117" s="31">
        <v>53011808</v>
      </c>
      <c r="Q117" s="31">
        <v>179527990</v>
      </c>
      <c r="R117" s="31">
        <v>281992336</v>
      </c>
      <c r="S117" s="31">
        <v>83335900</v>
      </c>
      <c r="T117" s="36">
        <f t="shared" si="30"/>
        <v>0.46419446906301354</v>
      </c>
      <c r="U117" s="36">
        <f t="shared" si="31"/>
        <v>0.80208022710713811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16719726</v>
      </c>
      <c r="E118" s="31">
        <v>16719726</v>
      </c>
      <c r="F118" s="31">
        <v>3094572</v>
      </c>
      <c r="G118" s="36">
        <f t="shared" si="24"/>
        <v>0.18508509050925834</v>
      </c>
      <c r="H118" s="31">
        <v>10982739</v>
      </c>
      <c r="I118" s="36">
        <f t="shared" si="25"/>
        <v>0.65687314493072435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14077311</v>
      </c>
      <c r="O118" s="36">
        <f t="shared" si="29"/>
        <v>0.84195823543998272</v>
      </c>
      <c r="P118" s="31">
        <v>1758436</v>
      </c>
      <c r="Q118" s="31">
        <v>9424233</v>
      </c>
      <c r="R118" s="31">
        <v>9500233</v>
      </c>
      <c r="S118" s="31">
        <v>5502115</v>
      </c>
      <c r="T118" s="36">
        <f t="shared" si="30"/>
        <v>0.58382629122178964</v>
      </c>
      <c r="U118" s="36">
        <f t="shared" si="31"/>
        <v>5.2457428078133068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45522060</v>
      </c>
      <c r="E119" s="31">
        <v>45522060</v>
      </c>
      <c r="F119" s="31">
        <v>11455876</v>
      </c>
      <c r="G119" s="36">
        <f t="shared" si="24"/>
        <v>0.25165548307787478</v>
      </c>
      <c r="H119" s="31">
        <v>12739815</v>
      </c>
      <c r="I119" s="36">
        <f t="shared" si="25"/>
        <v>0.27986024797647557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24195691</v>
      </c>
      <c r="O119" s="36">
        <f t="shared" si="29"/>
        <v>0.53151573105435035</v>
      </c>
      <c r="P119" s="31">
        <v>10738957</v>
      </c>
      <c r="Q119" s="31">
        <v>42679272</v>
      </c>
      <c r="R119" s="31">
        <v>44234448</v>
      </c>
      <c r="S119" s="31">
        <v>20311051</v>
      </c>
      <c r="T119" s="36">
        <f t="shared" si="30"/>
        <v>0.47589965920693306</v>
      </c>
      <c r="U119" s="36">
        <f t="shared" si="31"/>
        <v>0.18631772154409409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2363478</v>
      </c>
      <c r="E120" s="31">
        <v>2363478</v>
      </c>
      <c r="F120" s="31">
        <v>640421</v>
      </c>
      <c r="G120" s="36">
        <f t="shared" si="24"/>
        <v>0.27096550084240262</v>
      </c>
      <c r="H120" s="31">
        <v>440964</v>
      </c>
      <c r="I120" s="36">
        <f t="shared" si="25"/>
        <v>0.18657419277860848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1081385</v>
      </c>
      <c r="O120" s="36">
        <f t="shared" si="29"/>
        <v>0.45753969362101105</v>
      </c>
      <c r="P120" s="31">
        <v>901367</v>
      </c>
      <c r="Q120" s="31">
        <v>0</v>
      </c>
      <c r="R120" s="31">
        <v>2353913</v>
      </c>
      <c r="S120" s="31">
        <v>901367</v>
      </c>
      <c r="T120" s="36">
        <f t="shared" si="30"/>
        <v>0</v>
      </c>
      <c r="U120" s="36">
        <f t="shared" si="31"/>
        <v>-0.5107830661650582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565861940</v>
      </c>
      <c r="E121" s="32">
        <f>SUM(E113:E120)</f>
        <v>565861940</v>
      </c>
      <c r="F121" s="32">
        <f>SUM(F113:F120)</f>
        <v>85931287</v>
      </c>
      <c r="G121" s="37">
        <f t="shared" si="24"/>
        <v>0.15185910365344593</v>
      </c>
      <c r="H121" s="32">
        <f>SUM(H113:H120)</f>
        <v>138307560</v>
      </c>
      <c r="I121" s="37">
        <f t="shared" si="25"/>
        <v>0.2444192659432087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224238847</v>
      </c>
      <c r="O121" s="37">
        <f t="shared" si="29"/>
        <v>0.39627836959665463</v>
      </c>
      <c r="P121" s="32">
        <f>SUM(P113:P120)</f>
        <v>79375171</v>
      </c>
      <c r="Q121" s="32">
        <f>SUM(Q113:Q120)</f>
        <v>300111255</v>
      </c>
      <c r="R121" s="32">
        <f>SUM(R113:R120)</f>
        <v>405287325</v>
      </c>
      <c r="S121" s="32">
        <f>SUM(S113:S120)</f>
        <v>130464712</v>
      </c>
      <c r="T121" s="37">
        <f t="shared" si="30"/>
        <v>0.43472115699226277</v>
      </c>
      <c r="U121" s="37">
        <f t="shared" si="31"/>
        <v>0.74245369499739411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155393842</v>
      </c>
      <c r="E123" s="31">
        <v>155393842</v>
      </c>
      <c r="F123" s="31">
        <v>10965836</v>
      </c>
      <c r="G123" s="36">
        <f t="shared" si="24"/>
        <v>7.0568021607960496E-2</v>
      </c>
      <c r="H123" s="31">
        <v>11804085</v>
      </c>
      <c r="I123" s="36">
        <f t="shared" si="25"/>
        <v>7.5962373077821194E-2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22769921</v>
      </c>
      <c r="O123" s="36">
        <f t="shared" si="29"/>
        <v>0.14653039468578169</v>
      </c>
      <c r="P123" s="31">
        <v>5635519</v>
      </c>
      <c r="Q123" s="31">
        <v>34229273</v>
      </c>
      <c r="R123" s="31">
        <v>35897785</v>
      </c>
      <c r="S123" s="31">
        <v>10256403</v>
      </c>
      <c r="T123" s="36">
        <f t="shared" si="30"/>
        <v>0.29963835340586986</v>
      </c>
      <c r="U123" s="36">
        <f t="shared" si="31"/>
        <v>1.0945870291627089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144606984</v>
      </c>
      <c r="E124" s="31">
        <v>141033169</v>
      </c>
      <c r="F124" s="31">
        <v>4501984</v>
      </c>
      <c r="G124" s="36">
        <f t="shared" si="24"/>
        <v>3.113254889542541E-2</v>
      </c>
      <c r="H124" s="31">
        <v>5453389</v>
      </c>
      <c r="I124" s="36">
        <f t="shared" si="25"/>
        <v>3.7711795441359872E-2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9955373</v>
      </c>
      <c r="O124" s="36">
        <f t="shared" si="29"/>
        <v>6.8844344336785282E-2</v>
      </c>
      <c r="P124" s="31">
        <v>1027606</v>
      </c>
      <c r="Q124" s="31">
        <v>4278096</v>
      </c>
      <c r="R124" s="31">
        <v>4229968</v>
      </c>
      <c r="S124" s="31">
        <v>2127971</v>
      </c>
      <c r="T124" s="36">
        <f t="shared" si="30"/>
        <v>0.49741076404082563</v>
      </c>
      <c r="U124" s="36">
        <f t="shared" si="31"/>
        <v>4.3068870753966015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300000826</v>
      </c>
      <c r="E126" s="32">
        <f>SUM(E122:E125)</f>
        <v>296427011</v>
      </c>
      <c r="F126" s="32">
        <f>SUM(F122:F125)</f>
        <v>15467820</v>
      </c>
      <c r="G126" s="37">
        <f t="shared" si="24"/>
        <v>5.1559258040176199E-2</v>
      </c>
      <c r="H126" s="32">
        <f>SUM(H122:H125)</f>
        <v>17257474</v>
      </c>
      <c r="I126" s="37">
        <f t="shared" si="25"/>
        <v>5.752475494850804E-2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32725294</v>
      </c>
      <c r="O126" s="37">
        <f t="shared" si="29"/>
        <v>0.10908401298868424</v>
      </c>
      <c r="P126" s="32">
        <f>SUM(P122:P125)</f>
        <v>6663125</v>
      </c>
      <c r="Q126" s="32">
        <f>SUM(Q122:Q125)</f>
        <v>38507369</v>
      </c>
      <c r="R126" s="32">
        <f>SUM(R122:R125)</f>
        <v>40127753</v>
      </c>
      <c r="S126" s="32">
        <f>SUM(S122:S125)</f>
        <v>12384374</v>
      </c>
      <c r="T126" s="37">
        <f t="shared" si="30"/>
        <v>0.32161049486398302</v>
      </c>
      <c r="U126" s="37">
        <f t="shared" si="31"/>
        <v>1.5899970359253355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46048834</v>
      </c>
      <c r="E127" s="31">
        <v>46048834</v>
      </c>
      <c r="F127" s="31">
        <v>8223814</v>
      </c>
      <c r="G127" s="36">
        <f t="shared" si="24"/>
        <v>0.17858897361005927</v>
      </c>
      <c r="H127" s="31">
        <v>8701668</v>
      </c>
      <c r="I127" s="36">
        <f t="shared" si="25"/>
        <v>0.18896608761038336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16925482</v>
      </c>
      <c r="O127" s="36">
        <f t="shared" si="29"/>
        <v>0.36755506122044262</v>
      </c>
      <c r="P127" s="31">
        <v>7077470</v>
      </c>
      <c r="Q127" s="31">
        <v>40435974</v>
      </c>
      <c r="R127" s="31">
        <v>41067351</v>
      </c>
      <c r="S127" s="31">
        <v>16577899</v>
      </c>
      <c r="T127" s="36">
        <f t="shared" si="30"/>
        <v>0.40997897070563949</v>
      </c>
      <c r="U127" s="36">
        <f t="shared" si="31"/>
        <v>0.22948850366020634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16754977</v>
      </c>
      <c r="E128" s="31">
        <v>16754977</v>
      </c>
      <c r="F128" s="31">
        <v>967005</v>
      </c>
      <c r="G128" s="36">
        <f t="shared" si="24"/>
        <v>5.7714492833980016E-2</v>
      </c>
      <c r="H128" s="31">
        <v>9021650</v>
      </c>
      <c r="I128" s="36">
        <f t="shared" si="25"/>
        <v>0.53844597936481797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9988655</v>
      </c>
      <c r="O128" s="36">
        <f t="shared" si="29"/>
        <v>0.59616047219879797</v>
      </c>
      <c r="P128" s="31">
        <v>780823</v>
      </c>
      <c r="Q128" s="31">
        <v>9583642</v>
      </c>
      <c r="R128" s="31">
        <v>18523840</v>
      </c>
      <c r="S128" s="31">
        <v>1303420</v>
      </c>
      <c r="T128" s="36">
        <f t="shared" si="30"/>
        <v>0.13600466294546479</v>
      </c>
      <c r="U128" s="36">
        <f t="shared" si="31"/>
        <v>10.554026968980166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49306428</v>
      </c>
      <c r="E129" s="31">
        <v>49306428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7219247</v>
      </c>
      <c r="Q129" s="31">
        <v>48250395</v>
      </c>
      <c r="R129" s="31">
        <v>61771908</v>
      </c>
      <c r="S129" s="31">
        <v>9671574</v>
      </c>
      <c r="T129" s="36">
        <f t="shared" si="30"/>
        <v>0.2004454885809743</v>
      </c>
      <c r="U129" s="36">
        <f t="shared" si="31"/>
        <v>-1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47866442</v>
      </c>
      <c r="E130" s="31">
        <v>47866442</v>
      </c>
      <c r="F130" s="31">
        <v>10995835</v>
      </c>
      <c r="G130" s="36">
        <f t="shared" si="24"/>
        <v>0.22971907960069396</v>
      </c>
      <c r="H130" s="31">
        <v>12259329</v>
      </c>
      <c r="I130" s="36">
        <f t="shared" si="25"/>
        <v>0.25611531770002877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23255164</v>
      </c>
      <c r="O130" s="36">
        <f t="shared" si="29"/>
        <v>0.4858343973007227</v>
      </c>
      <c r="P130" s="31">
        <v>15245387</v>
      </c>
      <c r="Q130" s="31">
        <v>45672896</v>
      </c>
      <c r="R130" s="31">
        <v>65160585</v>
      </c>
      <c r="S130" s="31">
        <v>32199108</v>
      </c>
      <c r="T130" s="36">
        <f t="shared" si="30"/>
        <v>0.7049937888764487</v>
      </c>
      <c r="U130" s="36">
        <f t="shared" si="31"/>
        <v>-0.19586632992655417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159976681</v>
      </c>
      <c r="E132" s="32">
        <f>SUM(E127:E131)</f>
        <v>159976681</v>
      </c>
      <c r="F132" s="32">
        <f>SUM(F127:F131)</f>
        <v>20186654</v>
      </c>
      <c r="G132" s="37">
        <f t="shared" si="24"/>
        <v>0.12618497817191243</v>
      </c>
      <c r="H132" s="32">
        <f>SUM(H127:H131)</f>
        <v>29982647</v>
      </c>
      <c r="I132" s="37">
        <f t="shared" si="25"/>
        <v>0.18741885887731349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50169301</v>
      </c>
      <c r="O132" s="37">
        <f t="shared" si="29"/>
        <v>0.31360383704922595</v>
      </c>
      <c r="P132" s="32">
        <f>SUM(P127:P131)</f>
        <v>30322927</v>
      </c>
      <c r="Q132" s="32">
        <f>SUM(Q127:Q131)</f>
        <v>143942907</v>
      </c>
      <c r="R132" s="32">
        <f>SUM(R127:R131)</f>
        <v>186523684</v>
      </c>
      <c r="S132" s="32">
        <f>SUM(S127:S131)</f>
        <v>59752001</v>
      </c>
      <c r="T132" s="37">
        <f t="shared" si="30"/>
        <v>0.4151090334725559</v>
      </c>
      <c r="U132" s="37">
        <f t="shared" si="31"/>
        <v>-1.1221871819959817E-2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181646574</v>
      </c>
      <c r="E133" s="31">
        <v>181646574</v>
      </c>
      <c r="F133" s="31">
        <v>51993092</v>
      </c>
      <c r="G133" s="36">
        <f t="shared" si="24"/>
        <v>0.2862321642245782</v>
      </c>
      <c r="H133" s="31">
        <v>52100592</v>
      </c>
      <c r="I133" s="36">
        <f t="shared" si="25"/>
        <v>0.28682397279895849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104093684</v>
      </c>
      <c r="O133" s="36">
        <f t="shared" si="29"/>
        <v>0.57305613702353675</v>
      </c>
      <c r="P133" s="31">
        <v>108487656</v>
      </c>
      <c r="Q133" s="31">
        <v>181007565</v>
      </c>
      <c r="R133" s="31">
        <v>180397565</v>
      </c>
      <c r="S133" s="31">
        <v>112340066</v>
      </c>
      <c r="T133" s="36">
        <f t="shared" si="30"/>
        <v>0.62063740816578583</v>
      </c>
      <c r="U133" s="36">
        <f t="shared" si="31"/>
        <v>-0.51975557477248846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7160006</v>
      </c>
      <c r="E134" s="31">
        <v>7160006</v>
      </c>
      <c r="F134" s="31">
        <v>1022028</v>
      </c>
      <c r="G134" s="36">
        <f t="shared" si="24"/>
        <v>0.14274122116657445</v>
      </c>
      <c r="H134" s="31">
        <v>1941310</v>
      </c>
      <c r="I134" s="36">
        <f t="shared" si="25"/>
        <v>0.27113245435827849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2963338</v>
      </c>
      <c r="O134" s="36">
        <f t="shared" si="29"/>
        <v>0.41387367552485294</v>
      </c>
      <c r="P134" s="31">
        <v>1657957</v>
      </c>
      <c r="Q134" s="31">
        <v>5721769</v>
      </c>
      <c r="R134" s="31">
        <v>6102834</v>
      </c>
      <c r="S134" s="31">
        <v>3118253</v>
      </c>
      <c r="T134" s="36">
        <f t="shared" si="30"/>
        <v>0.54498058205425626</v>
      </c>
      <c r="U134" s="36">
        <f t="shared" si="31"/>
        <v>0.17090491490430693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12628923</v>
      </c>
      <c r="E136" s="31">
        <v>12628923</v>
      </c>
      <c r="F136" s="31">
        <v>3261712</v>
      </c>
      <c r="G136" s="36">
        <f t="shared" si="24"/>
        <v>0.25827317182945847</v>
      </c>
      <c r="H136" s="31">
        <v>4410299</v>
      </c>
      <c r="I136" s="36">
        <f t="shared" si="25"/>
        <v>0.34922209914495478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7672011</v>
      </c>
      <c r="O136" s="36">
        <f t="shared" si="29"/>
        <v>0.60749527097441325</v>
      </c>
      <c r="P136" s="31">
        <v>3246025</v>
      </c>
      <c r="Q136" s="31">
        <v>9939913</v>
      </c>
      <c r="R136" s="31">
        <v>12327926</v>
      </c>
      <c r="S136" s="31">
        <v>6055181</v>
      </c>
      <c r="T136" s="36">
        <f t="shared" si="30"/>
        <v>0.60917847067675546</v>
      </c>
      <c r="U136" s="36">
        <f t="shared" si="31"/>
        <v>0.35867684321593329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201435503</v>
      </c>
      <c r="E137" s="32">
        <f>SUM(E133:E136)</f>
        <v>201435503</v>
      </c>
      <c r="F137" s="32">
        <f>SUM(F133:F136)</f>
        <v>56276832</v>
      </c>
      <c r="G137" s="37">
        <f t="shared" ref="G137:G170" si="32">IF(($D137     =0),0,($F137     /$D137     ))</f>
        <v>0.27937891365654643</v>
      </c>
      <c r="H137" s="32">
        <f>SUM(H133:H136)</f>
        <v>58452201</v>
      </c>
      <c r="I137" s="37">
        <f t="shared" ref="I137:I170" si="33">IF(($D137     =0),0,($H137     /$D137     ))</f>
        <v>0.29017824628461847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114729033</v>
      </c>
      <c r="O137" s="37">
        <f t="shared" ref="O137:O170" si="37">IF(($D137     =0),0,($N137     /$D137     ))</f>
        <v>0.56955715994116485</v>
      </c>
      <c r="P137" s="32">
        <f>SUM(P133:P136)</f>
        <v>113391638</v>
      </c>
      <c r="Q137" s="32">
        <f>SUM(Q133:Q136)</f>
        <v>196669247</v>
      </c>
      <c r="R137" s="32">
        <f>SUM(R133:R136)</f>
        <v>198828325</v>
      </c>
      <c r="S137" s="32">
        <f>SUM(S133:S136)</f>
        <v>121513500</v>
      </c>
      <c r="T137" s="37">
        <f t="shared" ref="T137:T170" si="38">IF(($Q137     =0),0,($S137     /$Q137     ))</f>
        <v>0.61785714774206668</v>
      </c>
      <c r="U137" s="37">
        <f t="shared" ref="U137:U170" si="39">IF(($P137     =0),0,(($H137     /$P137     )-1))</f>
        <v>-0.48451048039362477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3884475</v>
      </c>
      <c r="E138" s="31">
        <v>3884475</v>
      </c>
      <c r="F138" s="31">
        <v>0</v>
      </c>
      <c r="G138" s="36">
        <f t="shared" si="32"/>
        <v>0</v>
      </c>
      <c r="H138" s="31">
        <v>6960</v>
      </c>
      <c r="I138" s="36">
        <f t="shared" si="33"/>
        <v>1.7917479196030352E-3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6960</v>
      </c>
      <c r="O138" s="36">
        <f t="shared" si="37"/>
        <v>1.7917479196030352E-3</v>
      </c>
      <c r="P138" s="31">
        <v>81400</v>
      </c>
      <c r="Q138" s="31">
        <v>2688960</v>
      </c>
      <c r="R138" s="31">
        <v>3688960</v>
      </c>
      <c r="S138" s="31">
        <v>93410</v>
      </c>
      <c r="T138" s="36">
        <f t="shared" si="38"/>
        <v>3.4738337498512434E-2</v>
      </c>
      <c r="U138" s="36">
        <f t="shared" si="39"/>
        <v>-0.91449631449631452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35007341</v>
      </c>
      <c r="E139" s="31">
        <v>35007341</v>
      </c>
      <c r="F139" s="31">
        <v>6633761</v>
      </c>
      <c r="G139" s="36">
        <f t="shared" si="32"/>
        <v>0.18949628307959751</v>
      </c>
      <c r="H139" s="31">
        <v>9021608</v>
      </c>
      <c r="I139" s="36">
        <f t="shared" si="33"/>
        <v>0.25770617654165734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15655369</v>
      </c>
      <c r="O139" s="36">
        <f t="shared" si="37"/>
        <v>0.44720245962125488</v>
      </c>
      <c r="P139" s="31">
        <v>10558209</v>
      </c>
      <c r="Q139" s="31">
        <v>23332382</v>
      </c>
      <c r="R139" s="31">
        <v>34899139</v>
      </c>
      <c r="S139" s="31">
        <v>19217861</v>
      </c>
      <c r="T139" s="36">
        <f t="shared" si="38"/>
        <v>0.8236561959254739</v>
      </c>
      <c r="U139" s="36">
        <f t="shared" si="39"/>
        <v>-0.14553614159371153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32591919</v>
      </c>
      <c r="E140" s="31">
        <v>32591919</v>
      </c>
      <c r="F140" s="31">
        <v>13711740</v>
      </c>
      <c r="G140" s="36">
        <f t="shared" si="32"/>
        <v>0.42070980846509837</v>
      </c>
      <c r="H140" s="31">
        <v>13101658</v>
      </c>
      <c r="I140" s="36">
        <f t="shared" si="33"/>
        <v>0.40199099660256277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26813398</v>
      </c>
      <c r="O140" s="36">
        <f t="shared" si="37"/>
        <v>0.82270080506766108</v>
      </c>
      <c r="P140" s="31">
        <v>5908486</v>
      </c>
      <c r="Q140" s="31">
        <v>29902464</v>
      </c>
      <c r="R140" s="31">
        <v>31377130</v>
      </c>
      <c r="S140" s="31">
        <v>11323312</v>
      </c>
      <c r="T140" s="36">
        <f t="shared" si="38"/>
        <v>0.37867488110678771</v>
      </c>
      <c r="U140" s="36">
        <f t="shared" si="39"/>
        <v>1.2174306582092265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16158328</v>
      </c>
      <c r="E141" s="31">
        <v>16158328</v>
      </c>
      <c r="F141" s="31">
        <v>4923512</v>
      </c>
      <c r="G141" s="36">
        <f t="shared" si="32"/>
        <v>0.3047042986130743</v>
      </c>
      <c r="H141" s="31">
        <v>9187806</v>
      </c>
      <c r="I141" s="36">
        <f t="shared" si="33"/>
        <v>0.56861118303824509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14111318</v>
      </c>
      <c r="O141" s="36">
        <f t="shared" si="37"/>
        <v>0.87331548165131934</v>
      </c>
      <c r="P141" s="31">
        <v>3835377</v>
      </c>
      <c r="Q141" s="31">
        <v>11491981</v>
      </c>
      <c r="R141" s="31">
        <v>13231111</v>
      </c>
      <c r="S141" s="31">
        <v>7229725</v>
      </c>
      <c r="T141" s="36">
        <f t="shared" si="38"/>
        <v>0.62911042056195532</v>
      </c>
      <c r="U141" s="36">
        <f t="shared" si="39"/>
        <v>1.3955418202695591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10523796</v>
      </c>
      <c r="E142" s="31">
        <v>10523796</v>
      </c>
      <c r="F142" s="31">
        <v>4591698</v>
      </c>
      <c r="G142" s="36">
        <f t="shared" si="32"/>
        <v>0.43631575526549543</v>
      </c>
      <c r="H142" s="31">
        <v>5062139</v>
      </c>
      <c r="I142" s="36">
        <f t="shared" si="33"/>
        <v>0.48101835117290376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9653837</v>
      </c>
      <c r="O142" s="36">
        <f t="shared" si="37"/>
        <v>0.91733410643839919</v>
      </c>
      <c r="P142" s="31">
        <v>12708696</v>
      </c>
      <c r="Q142" s="31">
        <v>13027673</v>
      </c>
      <c r="R142" s="31">
        <v>30636215</v>
      </c>
      <c r="S142" s="31">
        <v>26599551</v>
      </c>
      <c r="T142" s="36">
        <f t="shared" si="38"/>
        <v>2.041773001210577</v>
      </c>
      <c r="U142" s="36">
        <f t="shared" si="39"/>
        <v>-0.60167911798346574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98165859</v>
      </c>
      <c r="E144" s="32">
        <f>SUM(E138:E143)</f>
        <v>98165859</v>
      </c>
      <c r="F144" s="32">
        <f>SUM(F138:F143)</f>
        <v>29860711</v>
      </c>
      <c r="G144" s="37">
        <f t="shared" si="32"/>
        <v>0.30418631593698986</v>
      </c>
      <c r="H144" s="32">
        <f>SUM(H138:H143)</f>
        <v>36380171</v>
      </c>
      <c r="I144" s="37">
        <f t="shared" si="33"/>
        <v>0.37059901854472643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66240882</v>
      </c>
      <c r="O144" s="37">
        <f t="shared" si="37"/>
        <v>0.67478533448171629</v>
      </c>
      <c r="P144" s="32">
        <f>SUM(P138:P143)</f>
        <v>33092168</v>
      </c>
      <c r="Q144" s="32">
        <f>SUM(Q138:Q143)</f>
        <v>80443460</v>
      </c>
      <c r="R144" s="32">
        <f>SUM(R138:R143)</f>
        <v>113832555</v>
      </c>
      <c r="S144" s="32">
        <f>SUM(S138:S143)</f>
        <v>64463859</v>
      </c>
      <c r="T144" s="37">
        <f t="shared" si="38"/>
        <v>0.80135612018677471</v>
      </c>
      <c r="U144" s="37">
        <f t="shared" si="39"/>
        <v>9.935894801452716E-2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33757668</v>
      </c>
      <c r="E145" s="31">
        <v>33757668</v>
      </c>
      <c r="F145" s="31">
        <v>8413138</v>
      </c>
      <c r="G145" s="36">
        <f t="shared" si="32"/>
        <v>0.2492215398291138</v>
      </c>
      <c r="H145" s="31">
        <v>8912165</v>
      </c>
      <c r="I145" s="36">
        <f t="shared" si="33"/>
        <v>0.26400416640154173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17325303</v>
      </c>
      <c r="O145" s="36">
        <f t="shared" si="37"/>
        <v>0.51322570623065555</v>
      </c>
      <c r="P145" s="31">
        <v>2769873</v>
      </c>
      <c r="Q145" s="31">
        <v>16376801</v>
      </c>
      <c r="R145" s="31">
        <v>17820082</v>
      </c>
      <c r="S145" s="31">
        <v>4946784</v>
      </c>
      <c r="T145" s="36">
        <f t="shared" si="38"/>
        <v>0.30206045735061443</v>
      </c>
      <c r="U145" s="36">
        <f t="shared" si="39"/>
        <v>2.2175356054230644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86957</v>
      </c>
      <c r="E146" s="31">
        <v>86957</v>
      </c>
      <c r="F146" s="31">
        <v>3471224</v>
      </c>
      <c r="G146" s="36">
        <f t="shared" si="32"/>
        <v>39.918856446289546</v>
      </c>
      <c r="H146" s="31">
        <v>4432102</v>
      </c>
      <c r="I146" s="36">
        <f t="shared" si="33"/>
        <v>50.968892671090309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7903326</v>
      </c>
      <c r="O146" s="36">
        <f t="shared" si="37"/>
        <v>90.887749117379855</v>
      </c>
      <c r="P146" s="31">
        <v>1662663</v>
      </c>
      <c r="Q146" s="31">
        <v>268471</v>
      </c>
      <c r="R146" s="31">
        <v>480650</v>
      </c>
      <c r="S146" s="31">
        <v>4196310</v>
      </c>
      <c r="T146" s="36">
        <f t="shared" si="38"/>
        <v>15.630403283781115</v>
      </c>
      <c r="U146" s="36">
        <f t="shared" si="39"/>
        <v>1.6656646596454001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23130101</v>
      </c>
      <c r="E147" s="31">
        <v>23130101</v>
      </c>
      <c r="F147" s="31">
        <v>4299622</v>
      </c>
      <c r="G147" s="36">
        <f t="shared" si="32"/>
        <v>0.18588859599013424</v>
      </c>
      <c r="H147" s="31">
        <v>6885198</v>
      </c>
      <c r="I147" s="36">
        <f t="shared" si="33"/>
        <v>0.29767263013680745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11184820</v>
      </c>
      <c r="O147" s="36">
        <f t="shared" si="37"/>
        <v>0.48356122612694169</v>
      </c>
      <c r="P147" s="31">
        <v>7353794</v>
      </c>
      <c r="Q147" s="31">
        <v>27285907</v>
      </c>
      <c r="R147" s="31">
        <v>28612497</v>
      </c>
      <c r="S147" s="31">
        <v>14743375</v>
      </c>
      <c r="T147" s="36">
        <f t="shared" si="38"/>
        <v>0.54032929893076309</v>
      </c>
      <c r="U147" s="36">
        <f t="shared" si="39"/>
        <v>-6.3721665306371134E-2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2020292</v>
      </c>
      <c r="E148" s="31">
        <v>2020292</v>
      </c>
      <c r="F148" s="31">
        <v>302494</v>
      </c>
      <c r="G148" s="36">
        <f t="shared" si="32"/>
        <v>0.14972786112106568</v>
      </c>
      <c r="H148" s="31">
        <v>274233</v>
      </c>
      <c r="I148" s="36">
        <f t="shared" si="33"/>
        <v>0.13573928917206027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576727</v>
      </c>
      <c r="O148" s="36">
        <f t="shared" si="37"/>
        <v>0.28546715029312597</v>
      </c>
      <c r="P148" s="31">
        <v>102715</v>
      </c>
      <c r="Q148" s="31">
        <v>996294</v>
      </c>
      <c r="R148" s="31">
        <v>1875535</v>
      </c>
      <c r="S148" s="31">
        <v>102715</v>
      </c>
      <c r="T148" s="36">
        <f t="shared" si="38"/>
        <v>0.10309707777021643</v>
      </c>
      <c r="U148" s="36">
        <f t="shared" si="39"/>
        <v>1.6698437423940029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2819000</v>
      </c>
      <c r="E149" s="31">
        <v>2819000</v>
      </c>
      <c r="F149" s="31">
        <v>364300</v>
      </c>
      <c r="G149" s="36">
        <f t="shared" si="32"/>
        <v>0.1292302234835048</v>
      </c>
      <c r="H149" s="31">
        <v>1315573</v>
      </c>
      <c r="I149" s="36">
        <f t="shared" si="33"/>
        <v>0.46668073785030151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1679873</v>
      </c>
      <c r="O149" s="36">
        <f t="shared" si="37"/>
        <v>0.59591096133380628</v>
      </c>
      <c r="P149" s="31">
        <v>755000</v>
      </c>
      <c r="Q149" s="31">
        <v>2808000</v>
      </c>
      <c r="R149" s="31">
        <v>2808000</v>
      </c>
      <c r="S149" s="31">
        <v>755000</v>
      </c>
      <c r="T149" s="36">
        <f t="shared" si="38"/>
        <v>0.26887464387464388</v>
      </c>
      <c r="U149" s="36">
        <f t="shared" si="39"/>
        <v>0.74248079470198669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61814018</v>
      </c>
      <c r="E150" s="32">
        <f>SUM(E145:E149)</f>
        <v>61814018</v>
      </c>
      <c r="F150" s="32">
        <f>SUM(F145:F149)</f>
        <v>16850778</v>
      </c>
      <c r="G150" s="37">
        <f t="shared" si="32"/>
        <v>0.27260447622091155</v>
      </c>
      <c r="H150" s="32">
        <f>SUM(H145:H149)</f>
        <v>21819271</v>
      </c>
      <c r="I150" s="37">
        <f t="shared" si="33"/>
        <v>0.35298257104076297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38670049</v>
      </c>
      <c r="O150" s="37">
        <f t="shared" si="37"/>
        <v>0.62558704726167458</v>
      </c>
      <c r="P150" s="32">
        <f>SUM(P145:P149)</f>
        <v>12644045</v>
      </c>
      <c r="Q150" s="32">
        <f>SUM(Q145:Q149)</f>
        <v>47735473</v>
      </c>
      <c r="R150" s="32">
        <f>SUM(R145:R149)</f>
        <v>51596764</v>
      </c>
      <c r="S150" s="32">
        <f>SUM(S145:S149)</f>
        <v>24744184</v>
      </c>
      <c r="T150" s="37">
        <f t="shared" si="38"/>
        <v>0.51836050728983041</v>
      </c>
      <c r="U150" s="37">
        <f t="shared" si="39"/>
        <v>0.72565591153780296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24649904</v>
      </c>
      <c r="E151" s="31">
        <v>24649904</v>
      </c>
      <c r="F151" s="31">
        <v>2172606</v>
      </c>
      <c r="G151" s="36">
        <f t="shared" si="32"/>
        <v>8.8138517699703822E-2</v>
      </c>
      <c r="H151" s="31">
        <v>3013637</v>
      </c>
      <c r="I151" s="36">
        <f t="shared" si="33"/>
        <v>0.12225755524240581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5186243</v>
      </c>
      <c r="O151" s="36">
        <f t="shared" si="37"/>
        <v>0.21039607294210963</v>
      </c>
      <c r="P151" s="31">
        <v>4985770</v>
      </c>
      <c r="Q151" s="31">
        <v>12396886</v>
      </c>
      <c r="R151" s="31">
        <v>12752864</v>
      </c>
      <c r="S151" s="31">
        <v>11073959</v>
      </c>
      <c r="T151" s="36">
        <f t="shared" si="38"/>
        <v>0.89328553961051183</v>
      </c>
      <c r="U151" s="36">
        <f t="shared" si="39"/>
        <v>-0.39555234196523303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220964300</v>
      </c>
      <c r="E152" s="31">
        <v>235943000</v>
      </c>
      <c r="F152" s="31">
        <v>56164175</v>
      </c>
      <c r="G152" s="36">
        <f t="shared" si="32"/>
        <v>0.25417759791966393</v>
      </c>
      <c r="H152" s="31">
        <v>61320009</v>
      </c>
      <c r="I152" s="36">
        <f t="shared" si="33"/>
        <v>0.2775109327615366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117484184</v>
      </c>
      <c r="O152" s="36">
        <f t="shared" si="37"/>
        <v>0.53168853068120059</v>
      </c>
      <c r="P152" s="31">
        <v>59133741</v>
      </c>
      <c r="Q152" s="31">
        <v>200781700</v>
      </c>
      <c r="R152" s="31">
        <v>223037208</v>
      </c>
      <c r="S152" s="31">
        <v>106287768</v>
      </c>
      <c r="T152" s="36">
        <f t="shared" si="38"/>
        <v>0.52936979814395435</v>
      </c>
      <c r="U152" s="36">
        <f t="shared" si="39"/>
        <v>3.6971582772008293E-2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64705480</v>
      </c>
      <c r="E153" s="31">
        <v>64705480</v>
      </c>
      <c r="F153" s="31">
        <v>21871982</v>
      </c>
      <c r="G153" s="36">
        <f t="shared" si="32"/>
        <v>0.33802364189246414</v>
      </c>
      <c r="H153" s="31">
        <v>22801747</v>
      </c>
      <c r="I153" s="36">
        <f t="shared" si="33"/>
        <v>0.35239282669721328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44673729</v>
      </c>
      <c r="O153" s="36">
        <f t="shared" si="37"/>
        <v>0.69041646858967742</v>
      </c>
      <c r="P153" s="31">
        <v>14070617</v>
      </c>
      <c r="Q153" s="31">
        <v>64461160</v>
      </c>
      <c r="R153" s="31">
        <v>67432870</v>
      </c>
      <c r="S153" s="31">
        <v>35727561</v>
      </c>
      <c r="T153" s="36">
        <f t="shared" si="38"/>
        <v>0.55424942709687508</v>
      </c>
      <c r="U153" s="36">
        <f t="shared" si="39"/>
        <v>0.62052218463483166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35470278</v>
      </c>
      <c r="E154" s="31">
        <v>35470278</v>
      </c>
      <c r="F154" s="31">
        <v>12283955</v>
      </c>
      <c r="G154" s="36">
        <f t="shared" si="32"/>
        <v>0.34631685153412106</v>
      </c>
      <c r="H154" s="31">
        <v>11639549</v>
      </c>
      <c r="I154" s="36">
        <f t="shared" si="33"/>
        <v>0.32814935930301986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23923504</v>
      </c>
      <c r="O154" s="36">
        <f t="shared" si="37"/>
        <v>0.67446621083714087</v>
      </c>
      <c r="P154" s="31">
        <v>6773806</v>
      </c>
      <c r="Q154" s="31">
        <v>25231021</v>
      </c>
      <c r="R154" s="31">
        <v>31690584</v>
      </c>
      <c r="S154" s="31">
        <v>15784745</v>
      </c>
      <c r="T154" s="36">
        <f t="shared" si="38"/>
        <v>0.62560865055758152</v>
      </c>
      <c r="U154" s="36">
        <f t="shared" si="39"/>
        <v>0.71831744221786087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20984405</v>
      </c>
      <c r="E155" s="31">
        <v>20984405</v>
      </c>
      <c r="F155" s="31">
        <v>1288240</v>
      </c>
      <c r="G155" s="36">
        <f t="shared" si="32"/>
        <v>6.1390351549162343E-2</v>
      </c>
      <c r="H155" s="31">
        <v>7027247</v>
      </c>
      <c r="I155" s="36">
        <f t="shared" si="33"/>
        <v>0.33487949741724865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8315487</v>
      </c>
      <c r="O155" s="36">
        <f t="shared" si="37"/>
        <v>0.39626984896641099</v>
      </c>
      <c r="P155" s="31">
        <v>825220</v>
      </c>
      <c r="Q155" s="31">
        <v>8925961</v>
      </c>
      <c r="R155" s="31">
        <v>12651138</v>
      </c>
      <c r="S155" s="31">
        <v>4049122</v>
      </c>
      <c r="T155" s="36">
        <f t="shared" si="38"/>
        <v>0.45363429215072754</v>
      </c>
      <c r="U155" s="36">
        <f t="shared" si="39"/>
        <v>7.5156043236954986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366774367</v>
      </c>
      <c r="E157" s="32">
        <f>SUM(E151:E156)</f>
        <v>381753067</v>
      </c>
      <c r="F157" s="32">
        <f>SUM(F151:F156)</f>
        <v>93780958</v>
      </c>
      <c r="G157" s="37">
        <f t="shared" si="32"/>
        <v>0.25569114539566501</v>
      </c>
      <c r="H157" s="32">
        <f>SUM(H151:H156)</f>
        <v>105802189</v>
      </c>
      <c r="I157" s="37">
        <f t="shared" si="33"/>
        <v>0.28846669374798484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199583147</v>
      </c>
      <c r="O157" s="37">
        <f t="shared" si="37"/>
        <v>0.5441578391436499</v>
      </c>
      <c r="P157" s="32">
        <f>SUM(P151:P156)</f>
        <v>85789154</v>
      </c>
      <c r="Q157" s="32">
        <f>SUM(Q151:Q156)</f>
        <v>311796728</v>
      </c>
      <c r="R157" s="32">
        <f>SUM(R151:R156)</f>
        <v>347564664</v>
      </c>
      <c r="S157" s="32">
        <f>SUM(S151:S156)</f>
        <v>172923155</v>
      </c>
      <c r="T157" s="37">
        <f t="shared" si="38"/>
        <v>0.55460221186156899</v>
      </c>
      <c r="U157" s="37">
        <f t="shared" si="39"/>
        <v>0.23328164536976326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55749656</v>
      </c>
      <c r="E158" s="31">
        <v>55749656</v>
      </c>
      <c r="F158" s="31">
        <v>9621836</v>
      </c>
      <c r="G158" s="36">
        <f t="shared" si="32"/>
        <v>0.17259005149735812</v>
      </c>
      <c r="H158" s="31">
        <v>10990485</v>
      </c>
      <c r="I158" s="36">
        <f t="shared" si="33"/>
        <v>0.19713996082774035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20612321</v>
      </c>
      <c r="O158" s="36">
        <f t="shared" si="37"/>
        <v>0.36973001232509844</v>
      </c>
      <c r="P158" s="31">
        <v>16457372</v>
      </c>
      <c r="Q158" s="31">
        <v>52588597</v>
      </c>
      <c r="R158" s="31">
        <v>52851583</v>
      </c>
      <c r="S158" s="31">
        <v>22565392</v>
      </c>
      <c r="T158" s="36">
        <f t="shared" si="38"/>
        <v>0.42909286969568705</v>
      </c>
      <c r="U158" s="36">
        <f t="shared" si="39"/>
        <v>-0.3321846890256841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173609633</v>
      </c>
      <c r="E159" s="31">
        <v>173609633</v>
      </c>
      <c r="F159" s="31">
        <v>24585892</v>
      </c>
      <c r="G159" s="36">
        <f t="shared" si="32"/>
        <v>0.14161594362681476</v>
      </c>
      <c r="H159" s="31">
        <v>40719560</v>
      </c>
      <c r="I159" s="36">
        <f t="shared" si="33"/>
        <v>0.2345466625115209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65305452</v>
      </c>
      <c r="O159" s="36">
        <f t="shared" si="37"/>
        <v>0.37616260613833563</v>
      </c>
      <c r="P159" s="31">
        <v>28849877</v>
      </c>
      <c r="Q159" s="31">
        <v>118526948</v>
      </c>
      <c r="R159" s="31">
        <v>145667863</v>
      </c>
      <c r="S159" s="31">
        <v>59445997</v>
      </c>
      <c r="T159" s="36">
        <f t="shared" si="38"/>
        <v>0.50153992828702554</v>
      </c>
      <c r="U159" s="36">
        <f t="shared" si="39"/>
        <v>0.41142924110213719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17697160</v>
      </c>
      <c r="E160" s="31">
        <v>17697160</v>
      </c>
      <c r="F160" s="31">
        <v>3670004</v>
      </c>
      <c r="G160" s="36">
        <f t="shared" si="32"/>
        <v>0.20737813298856991</v>
      </c>
      <c r="H160" s="31">
        <v>5358500</v>
      </c>
      <c r="I160" s="36">
        <f t="shared" si="33"/>
        <v>0.30278869603936454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9028504</v>
      </c>
      <c r="O160" s="36">
        <f t="shared" si="37"/>
        <v>0.51016682902793442</v>
      </c>
      <c r="P160" s="31">
        <v>3501163</v>
      </c>
      <c r="Q160" s="31">
        <v>13985301</v>
      </c>
      <c r="R160" s="31">
        <v>13292898</v>
      </c>
      <c r="S160" s="31">
        <v>6029108</v>
      </c>
      <c r="T160" s="36">
        <f t="shared" si="38"/>
        <v>0.43110319899442995</v>
      </c>
      <c r="U160" s="36">
        <f t="shared" si="39"/>
        <v>0.53049143955879807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6009587</v>
      </c>
      <c r="E161" s="31">
        <v>6009587</v>
      </c>
      <c r="F161" s="31">
        <v>2428216</v>
      </c>
      <c r="G161" s="36">
        <f t="shared" si="32"/>
        <v>0.40405705084226251</v>
      </c>
      <c r="H161" s="31">
        <v>862715</v>
      </c>
      <c r="I161" s="36">
        <f t="shared" si="33"/>
        <v>0.14355645404584375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3290931</v>
      </c>
      <c r="O161" s="36">
        <f t="shared" si="37"/>
        <v>0.54761350488810634</v>
      </c>
      <c r="P161" s="31">
        <v>2445980</v>
      </c>
      <c r="Q161" s="31">
        <v>9749991</v>
      </c>
      <c r="R161" s="31">
        <v>2765782</v>
      </c>
      <c r="S161" s="31">
        <v>4846160</v>
      </c>
      <c r="T161" s="36">
        <f t="shared" si="38"/>
        <v>0.49704251009052214</v>
      </c>
      <c r="U161" s="36">
        <f t="shared" si="39"/>
        <v>-0.64729270067621159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253066036</v>
      </c>
      <c r="E163" s="32">
        <f>SUM(E158:E162)</f>
        <v>253066036</v>
      </c>
      <c r="F163" s="32">
        <f>SUM(F158:F162)</f>
        <v>40305948</v>
      </c>
      <c r="G163" s="37">
        <f t="shared" si="32"/>
        <v>0.15927047594802488</v>
      </c>
      <c r="H163" s="32">
        <f>SUM(H158:H162)</f>
        <v>57931260</v>
      </c>
      <c r="I163" s="37">
        <f t="shared" si="33"/>
        <v>0.22891756205483063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98237208</v>
      </c>
      <c r="O163" s="37">
        <f t="shared" si="37"/>
        <v>0.38818803800285551</v>
      </c>
      <c r="P163" s="32">
        <f>SUM(P158:P162)</f>
        <v>51254392</v>
      </c>
      <c r="Q163" s="32">
        <f>SUM(Q158:Q162)</f>
        <v>194850837</v>
      </c>
      <c r="R163" s="32">
        <f>SUM(R158:R162)</f>
        <v>214578126</v>
      </c>
      <c r="S163" s="32">
        <f>SUM(S158:S162)</f>
        <v>92886657</v>
      </c>
      <c r="T163" s="37">
        <f t="shared" si="38"/>
        <v>0.47670648189209475</v>
      </c>
      <c r="U163" s="37">
        <f t="shared" si="39"/>
        <v>0.13026918746787586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43351882</v>
      </c>
      <c r="E164" s="31">
        <v>43351882</v>
      </c>
      <c r="F164" s="31">
        <v>6913327</v>
      </c>
      <c r="G164" s="36">
        <f t="shared" si="32"/>
        <v>0.15947005484098706</v>
      </c>
      <c r="H164" s="31">
        <v>9901548</v>
      </c>
      <c r="I164" s="36">
        <f t="shared" si="33"/>
        <v>0.22839949601265291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16814875</v>
      </c>
      <c r="O164" s="36">
        <f t="shared" si="37"/>
        <v>0.38786955085364</v>
      </c>
      <c r="P164" s="31">
        <v>3256007</v>
      </c>
      <c r="Q164" s="31">
        <v>39381205</v>
      </c>
      <c r="R164" s="31">
        <v>35684594</v>
      </c>
      <c r="S164" s="31">
        <v>7314775</v>
      </c>
      <c r="T164" s="36">
        <f t="shared" si="38"/>
        <v>0.18574279278655897</v>
      </c>
      <c r="U164" s="36">
        <f t="shared" si="39"/>
        <v>2.0410094327192785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22559396</v>
      </c>
      <c r="E165" s="31">
        <v>22559396</v>
      </c>
      <c r="F165" s="31">
        <v>4053847</v>
      </c>
      <c r="G165" s="36">
        <f t="shared" si="32"/>
        <v>0.1796966106716687</v>
      </c>
      <c r="H165" s="31">
        <v>4876554</v>
      </c>
      <c r="I165" s="36">
        <f t="shared" si="33"/>
        <v>0.21616509590948269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8930401</v>
      </c>
      <c r="O165" s="36">
        <f t="shared" si="37"/>
        <v>0.39586170658115138</v>
      </c>
      <c r="P165" s="31">
        <v>4692720</v>
      </c>
      <c r="Q165" s="31">
        <v>16068377</v>
      </c>
      <c r="R165" s="31">
        <v>15838377</v>
      </c>
      <c r="S165" s="31">
        <v>8067779</v>
      </c>
      <c r="T165" s="36">
        <f t="shared" si="38"/>
        <v>0.50209047248518002</v>
      </c>
      <c r="U165" s="36">
        <f t="shared" si="39"/>
        <v>3.9174295504526224E-2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81813489</v>
      </c>
      <c r="E166" s="31">
        <v>81813489</v>
      </c>
      <c r="F166" s="31">
        <v>17052639</v>
      </c>
      <c r="G166" s="36">
        <f t="shared" si="32"/>
        <v>0.20843309836107832</v>
      </c>
      <c r="H166" s="31">
        <v>18203984</v>
      </c>
      <c r="I166" s="36">
        <f t="shared" si="33"/>
        <v>0.22250589997451398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35256623</v>
      </c>
      <c r="O166" s="36">
        <f t="shared" si="37"/>
        <v>0.43093899833559229</v>
      </c>
      <c r="P166" s="31">
        <v>16897348</v>
      </c>
      <c r="Q166" s="31">
        <v>90098352</v>
      </c>
      <c r="R166" s="31">
        <v>83140007</v>
      </c>
      <c r="S166" s="31">
        <v>33162599</v>
      </c>
      <c r="T166" s="36">
        <f t="shared" si="38"/>
        <v>0.36807109413055633</v>
      </c>
      <c r="U166" s="36">
        <f t="shared" si="39"/>
        <v>7.7327874172917532E-2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28531061</v>
      </c>
      <c r="E167" s="31">
        <v>28531061</v>
      </c>
      <c r="F167" s="31">
        <v>5088997</v>
      </c>
      <c r="G167" s="36">
        <f t="shared" si="32"/>
        <v>0.17836690335490854</v>
      </c>
      <c r="H167" s="31">
        <v>2847892</v>
      </c>
      <c r="I167" s="36">
        <f t="shared" si="33"/>
        <v>9.9817248296514449E-2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7936889</v>
      </c>
      <c r="O167" s="36">
        <f t="shared" si="37"/>
        <v>0.27818415165142296</v>
      </c>
      <c r="P167" s="31">
        <v>7368308</v>
      </c>
      <c r="Q167" s="31">
        <v>21801932</v>
      </c>
      <c r="R167" s="31">
        <v>36484057</v>
      </c>
      <c r="S167" s="31">
        <v>15996744</v>
      </c>
      <c r="T167" s="36">
        <f t="shared" si="38"/>
        <v>0.73373057029991651</v>
      </c>
      <c r="U167" s="36">
        <f t="shared" si="39"/>
        <v>-0.61349444132899977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176255828</v>
      </c>
      <c r="E169" s="32">
        <f>SUM(E164:E168)</f>
        <v>176255828</v>
      </c>
      <c r="F169" s="32">
        <f>SUM(F164:F168)</f>
        <v>33108810</v>
      </c>
      <c r="G169" s="37">
        <f t="shared" si="32"/>
        <v>0.18784519284094253</v>
      </c>
      <c r="H169" s="32">
        <f>SUM(H164:H168)</f>
        <v>35829978</v>
      </c>
      <c r="I169" s="37">
        <f t="shared" si="33"/>
        <v>0.20328393339708462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68938788</v>
      </c>
      <c r="O169" s="37">
        <f t="shared" si="37"/>
        <v>0.39112912623802715</v>
      </c>
      <c r="P169" s="32">
        <f>SUM(P164:P168)</f>
        <v>32214383</v>
      </c>
      <c r="Q169" s="32">
        <f>SUM(Q164:Q168)</f>
        <v>167349866</v>
      </c>
      <c r="R169" s="32">
        <f>SUM(R164:R168)</f>
        <v>171147035</v>
      </c>
      <c r="S169" s="32">
        <f>SUM(S164:S168)</f>
        <v>64541897</v>
      </c>
      <c r="T169" s="37">
        <f t="shared" si="38"/>
        <v>0.38567044326166355</v>
      </c>
      <c r="U169" s="37">
        <f t="shared" si="39"/>
        <v>0.11223542602073122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5986508340</v>
      </c>
      <c r="E170" s="32">
        <f>SUM(E105,E107:E111,E113:E120,E122:E125,E127:E131,E133:E136,E138:E143,E145:E149,E151:E156,E158:E162,E164:E168)</f>
        <v>5997913225</v>
      </c>
      <c r="F170" s="32">
        <f>SUM(F105,F107:F111,F113:F120,F122:F125,F127:F131,F133:F136,F138:F143,F145:F149,F151:F156,F158:F162,F164:F168)</f>
        <v>1137314925</v>
      </c>
      <c r="G170" s="37">
        <f t="shared" si="32"/>
        <v>0.18997967770307991</v>
      </c>
      <c r="H170" s="32">
        <f>SUM(H105,H107:H111,H113:H120,H122:H125,H127:H131,H133:H136,H138:H143,H145:H149,H151:H156,H158:H162,H164:H168)</f>
        <v>1414597399</v>
      </c>
      <c r="I170" s="37">
        <f t="shared" si="33"/>
        <v>0.23629757425511244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2551912324</v>
      </c>
      <c r="O170" s="37">
        <f t="shared" si="37"/>
        <v>0.42627725195819238</v>
      </c>
      <c r="P170" s="32">
        <f>SUM(P105,P107:P111,P113:P120,P122:P125,P127:P131,P133:P136,P138:P143,P145:P149,P151:P156,P158:P162,P164:P168)</f>
        <v>1251997624</v>
      </c>
      <c r="Q170" s="32">
        <f>SUM(Q105,Q107:Q111,Q113:Q120,Q122:Q125,Q127:Q131,Q133:Q136,Q138:Q143,Q145:Q149,Q151:Q156,Q158:Q162,Q164:Q168)</f>
        <v>4784560559</v>
      </c>
      <c r="R170" s="32">
        <f>SUM(R105,R107:R111,R113:R120,R122:R125,R127:R131,R133:R136,R138:R143,R145:R149,R151:R156,R158:R162,R164:R168)</f>
        <v>5217868666</v>
      </c>
      <c r="S170" s="32">
        <f>SUM(S105,S107:S111,S113:S120,S122:S125,S127:S131,S133:S136,S138:S143,S145:S149,S151:S156,S158:S162,S164:S168)</f>
        <v>2268261347</v>
      </c>
      <c r="T170" s="37">
        <f t="shared" si="38"/>
        <v>0.47407934731503937</v>
      </c>
      <c r="U170" s="37">
        <f t="shared" si="39"/>
        <v>0.12987227122724954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80693062</v>
      </c>
      <c r="E173" s="31">
        <v>80693062</v>
      </c>
      <c r="F173" s="31">
        <v>11279885</v>
      </c>
      <c r="G173" s="36">
        <f t="shared" ref="G173:G205" si="40">IF(($D173     =0),0,($F173     /$D173     ))</f>
        <v>0.1397875445599028</v>
      </c>
      <c r="H173" s="31">
        <v>60786418</v>
      </c>
      <c r="I173" s="36">
        <f t="shared" ref="I173:I205" si="41">IF(($D173     =0),0,($H173     /$D173     ))</f>
        <v>0.75330414404152868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72066303</v>
      </c>
      <c r="O173" s="36">
        <f t="shared" ref="O173:O205" si="45">IF(($D173     =0),0,($N173     /$D173     ))</f>
        <v>0.8930916886014314</v>
      </c>
      <c r="P173" s="31">
        <v>38855796</v>
      </c>
      <c r="Q173" s="31">
        <v>78419640</v>
      </c>
      <c r="R173" s="31">
        <v>93010912</v>
      </c>
      <c r="S173" s="31">
        <v>52811532</v>
      </c>
      <c r="T173" s="36">
        <f t="shared" ref="T173:T205" si="46">IF(($Q173     =0),0,($S173     /$Q173     ))</f>
        <v>0.67344777405252054</v>
      </c>
      <c r="U173" s="36">
        <f t="shared" ref="U173:U205" si="47">IF(($P173     =0),0,(($H173     /$P173     )-1))</f>
        <v>0.56441057081934454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71014865</v>
      </c>
      <c r="E174" s="31">
        <v>71014865</v>
      </c>
      <c r="F174" s="31">
        <v>14048012</v>
      </c>
      <c r="G174" s="36">
        <f t="shared" si="40"/>
        <v>0.19781790756062129</v>
      </c>
      <c r="H174" s="31">
        <v>29089149</v>
      </c>
      <c r="I174" s="36">
        <f t="shared" si="41"/>
        <v>0.40962056324404755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43137161</v>
      </c>
      <c r="O174" s="36">
        <f t="shared" si="45"/>
        <v>0.60743847080466884</v>
      </c>
      <c r="P174" s="31">
        <v>33345151</v>
      </c>
      <c r="Q174" s="31">
        <v>65805864</v>
      </c>
      <c r="R174" s="31">
        <v>70255680</v>
      </c>
      <c r="S174" s="31">
        <v>46956429</v>
      </c>
      <c r="T174" s="36">
        <f t="shared" si="46"/>
        <v>0.71355994961178537</v>
      </c>
      <c r="U174" s="36">
        <f t="shared" si="47"/>
        <v>-0.12763480963094154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208519330</v>
      </c>
      <c r="E175" s="31">
        <v>208519330</v>
      </c>
      <c r="F175" s="31">
        <v>37808397</v>
      </c>
      <c r="G175" s="36">
        <f t="shared" si="40"/>
        <v>0.18131842740910398</v>
      </c>
      <c r="H175" s="31">
        <v>41181589</v>
      </c>
      <c r="I175" s="36">
        <f t="shared" si="41"/>
        <v>0.19749530655023687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78989986</v>
      </c>
      <c r="O175" s="36">
        <f t="shared" si="45"/>
        <v>0.37881373395934087</v>
      </c>
      <c r="P175" s="31">
        <v>27186145</v>
      </c>
      <c r="Q175" s="31">
        <v>202966586</v>
      </c>
      <c r="R175" s="31">
        <v>211442270</v>
      </c>
      <c r="S175" s="31">
        <v>53357413</v>
      </c>
      <c r="T175" s="36">
        <f t="shared" si="46"/>
        <v>0.26288767058435913</v>
      </c>
      <c r="U175" s="36">
        <f t="shared" si="47"/>
        <v>0.51480060891310631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85910502</v>
      </c>
      <c r="E176" s="31">
        <v>85910502</v>
      </c>
      <c r="F176" s="31">
        <v>21010173</v>
      </c>
      <c r="G176" s="36">
        <f t="shared" si="40"/>
        <v>0.24455884334141129</v>
      </c>
      <c r="H176" s="31">
        <v>22287485</v>
      </c>
      <c r="I176" s="36">
        <f t="shared" si="41"/>
        <v>0.25942678114021495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43297658</v>
      </c>
      <c r="O176" s="36">
        <f t="shared" si="45"/>
        <v>0.5039856244816262</v>
      </c>
      <c r="P176" s="31">
        <v>12045941</v>
      </c>
      <c r="Q176" s="31">
        <v>101239497</v>
      </c>
      <c r="R176" s="31">
        <v>89359725</v>
      </c>
      <c r="S176" s="31">
        <v>25074749</v>
      </c>
      <c r="T176" s="36">
        <f t="shared" si="46"/>
        <v>0.24767753439154286</v>
      </c>
      <c r="U176" s="36">
        <f t="shared" si="47"/>
        <v>0.85020705314761202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15690380</v>
      </c>
      <c r="E177" s="31">
        <v>15690380</v>
      </c>
      <c r="F177" s="31">
        <v>2906578</v>
      </c>
      <c r="G177" s="36">
        <f t="shared" si="40"/>
        <v>0.18524586402623774</v>
      </c>
      <c r="H177" s="31">
        <v>2255874</v>
      </c>
      <c r="I177" s="36">
        <f t="shared" si="41"/>
        <v>0.14377433816134472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5162452</v>
      </c>
      <c r="O177" s="36">
        <f t="shared" si="45"/>
        <v>0.32902020218758243</v>
      </c>
      <c r="P177" s="31">
        <v>4083488</v>
      </c>
      <c r="Q177" s="31">
        <v>13033768</v>
      </c>
      <c r="R177" s="31">
        <v>12975540</v>
      </c>
      <c r="S177" s="31">
        <v>5562497</v>
      </c>
      <c r="T177" s="36">
        <f t="shared" si="46"/>
        <v>0.42677581801363967</v>
      </c>
      <c r="U177" s="36">
        <f t="shared" si="47"/>
        <v>-0.44756198622354226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7992031</v>
      </c>
      <c r="E178" s="31">
        <v>7992031</v>
      </c>
      <c r="F178" s="31">
        <v>1331317</v>
      </c>
      <c r="G178" s="36">
        <f t="shared" si="40"/>
        <v>0.16658056006039015</v>
      </c>
      <c r="H178" s="31">
        <v>1718719</v>
      </c>
      <c r="I178" s="36">
        <f t="shared" si="41"/>
        <v>0.21505409576114007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3050036</v>
      </c>
      <c r="O178" s="36">
        <f t="shared" si="45"/>
        <v>0.38163465582153022</v>
      </c>
      <c r="P178" s="31">
        <v>1273151</v>
      </c>
      <c r="Q178" s="31">
        <v>7185400</v>
      </c>
      <c r="R178" s="31">
        <v>5805819</v>
      </c>
      <c r="S178" s="31">
        <v>2172114</v>
      </c>
      <c r="T178" s="36">
        <f t="shared" si="46"/>
        <v>0.30229548807303697</v>
      </c>
      <c r="U178" s="36">
        <f t="shared" si="47"/>
        <v>0.34997262697040643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469820170</v>
      </c>
      <c r="E179" s="32">
        <f>SUM(E173:E178)</f>
        <v>469820170</v>
      </c>
      <c r="F179" s="32">
        <f>SUM(F173:F178)</f>
        <v>88384362</v>
      </c>
      <c r="G179" s="37">
        <f t="shared" si="40"/>
        <v>0.1881238134156735</v>
      </c>
      <c r="H179" s="32">
        <f>SUM(H173:H178)</f>
        <v>157319234</v>
      </c>
      <c r="I179" s="37">
        <f t="shared" si="41"/>
        <v>0.33484989373700152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245703596</v>
      </c>
      <c r="O179" s="37">
        <f t="shared" si="45"/>
        <v>0.52297370715267499</v>
      </c>
      <c r="P179" s="32">
        <f>SUM(P173:P178)</f>
        <v>116789672</v>
      </c>
      <c r="Q179" s="32">
        <f>SUM(Q173:Q178)</f>
        <v>468650755</v>
      </c>
      <c r="R179" s="32">
        <f>SUM(R173:R178)</f>
        <v>482849946</v>
      </c>
      <c r="S179" s="32">
        <f>SUM(S173:S178)</f>
        <v>185934734</v>
      </c>
      <c r="T179" s="37">
        <f t="shared" si="46"/>
        <v>0.39674476572645229</v>
      </c>
      <c r="U179" s="37">
        <f t="shared" si="47"/>
        <v>0.34703036069833293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11210987</v>
      </c>
      <c r="E180" s="31">
        <v>11210987</v>
      </c>
      <c r="F180" s="31">
        <v>3029342</v>
      </c>
      <c r="G180" s="36">
        <f t="shared" si="40"/>
        <v>0.27021189124561468</v>
      </c>
      <c r="H180" s="31">
        <v>3285547</v>
      </c>
      <c r="I180" s="36">
        <f t="shared" si="41"/>
        <v>0.29306491926179201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6314889</v>
      </c>
      <c r="O180" s="36">
        <f t="shared" si="45"/>
        <v>0.56327681050740674</v>
      </c>
      <c r="P180" s="31">
        <v>3260435</v>
      </c>
      <c r="Q180" s="31">
        <v>14071903</v>
      </c>
      <c r="R180" s="31">
        <v>13606292</v>
      </c>
      <c r="S180" s="31">
        <v>6102108</v>
      </c>
      <c r="T180" s="36">
        <f t="shared" si="46"/>
        <v>0.43363772476259965</v>
      </c>
      <c r="U180" s="36">
        <f t="shared" si="47"/>
        <v>7.7020397584985911E-3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269244105</v>
      </c>
      <c r="E181" s="31">
        <v>269244105</v>
      </c>
      <c r="F181" s="31">
        <v>76584184</v>
      </c>
      <c r="G181" s="36">
        <f t="shared" si="40"/>
        <v>0.28444145137365218</v>
      </c>
      <c r="H181" s="31">
        <v>73168937</v>
      </c>
      <c r="I181" s="36">
        <f t="shared" si="41"/>
        <v>0.27175687653402847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149753121</v>
      </c>
      <c r="O181" s="36">
        <f t="shared" si="45"/>
        <v>0.55619832790768065</v>
      </c>
      <c r="P181" s="31">
        <v>45845633</v>
      </c>
      <c r="Q181" s="31">
        <v>224371256</v>
      </c>
      <c r="R181" s="31">
        <v>301383232</v>
      </c>
      <c r="S181" s="31">
        <v>99895880</v>
      </c>
      <c r="T181" s="36">
        <f t="shared" si="46"/>
        <v>0.44522583587979736</v>
      </c>
      <c r="U181" s="36">
        <f t="shared" si="47"/>
        <v>0.59598487821075574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109898854</v>
      </c>
      <c r="E182" s="31">
        <v>109898854</v>
      </c>
      <c r="F182" s="31">
        <v>29577145</v>
      </c>
      <c r="G182" s="36">
        <f t="shared" si="40"/>
        <v>0.26913060440102499</v>
      </c>
      <c r="H182" s="31">
        <v>30146973</v>
      </c>
      <c r="I182" s="36">
        <f t="shared" si="41"/>
        <v>0.27431562662154785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59724118</v>
      </c>
      <c r="O182" s="36">
        <f t="shared" si="45"/>
        <v>0.54344623102257283</v>
      </c>
      <c r="P182" s="31">
        <v>38016226</v>
      </c>
      <c r="Q182" s="31">
        <v>181199533</v>
      </c>
      <c r="R182" s="31">
        <v>132857726</v>
      </c>
      <c r="S182" s="31">
        <v>80249200</v>
      </c>
      <c r="T182" s="36">
        <f t="shared" si="46"/>
        <v>0.44287752110266199</v>
      </c>
      <c r="U182" s="36">
        <f t="shared" si="47"/>
        <v>-0.20699721745130617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63122869</v>
      </c>
      <c r="E183" s="31">
        <v>63122869</v>
      </c>
      <c r="F183" s="31">
        <v>12908061</v>
      </c>
      <c r="G183" s="36">
        <f t="shared" si="40"/>
        <v>0.20449103794696025</v>
      </c>
      <c r="H183" s="31">
        <v>16664555</v>
      </c>
      <c r="I183" s="36">
        <f t="shared" si="41"/>
        <v>0.26400186277971616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29572616</v>
      </c>
      <c r="O183" s="36">
        <f t="shared" si="45"/>
        <v>0.46849290072667643</v>
      </c>
      <c r="P183" s="31">
        <v>8554797</v>
      </c>
      <c r="Q183" s="31">
        <v>49361392</v>
      </c>
      <c r="R183" s="31">
        <v>59617744</v>
      </c>
      <c r="S183" s="31">
        <v>19076439</v>
      </c>
      <c r="T183" s="36">
        <f t="shared" si="46"/>
        <v>0.38646476987520934</v>
      </c>
      <c r="U183" s="36">
        <f t="shared" si="47"/>
        <v>0.94797784213932834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4271305</v>
      </c>
      <c r="E184" s="31">
        <v>4271305</v>
      </c>
      <c r="F184" s="31">
        <v>464829</v>
      </c>
      <c r="G184" s="36">
        <f t="shared" si="40"/>
        <v>0.10882599111980999</v>
      </c>
      <c r="H184" s="31">
        <v>794044</v>
      </c>
      <c r="I184" s="36">
        <f t="shared" si="41"/>
        <v>0.18590196672913781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1258873</v>
      </c>
      <c r="O184" s="36">
        <f t="shared" si="45"/>
        <v>0.29472795784894779</v>
      </c>
      <c r="P184" s="31">
        <v>561426</v>
      </c>
      <c r="Q184" s="31">
        <v>3127000</v>
      </c>
      <c r="R184" s="31">
        <v>3118650</v>
      </c>
      <c r="S184" s="31">
        <v>1119721</v>
      </c>
      <c r="T184" s="36">
        <f t="shared" si="46"/>
        <v>0.35808154780940199</v>
      </c>
      <c r="U184" s="36">
        <f t="shared" si="47"/>
        <v>0.41433421323558228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457748120</v>
      </c>
      <c r="E185" s="32">
        <f>SUM(E180:E184)</f>
        <v>457748120</v>
      </c>
      <c r="F185" s="32">
        <f>SUM(F180:F184)</f>
        <v>122563561</v>
      </c>
      <c r="G185" s="37">
        <f t="shared" si="40"/>
        <v>0.26775328099654455</v>
      </c>
      <c r="H185" s="32">
        <f>SUM(H180:H184)</f>
        <v>124060056</v>
      </c>
      <c r="I185" s="37">
        <f t="shared" si="41"/>
        <v>0.27102253527551351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246623617</v>
      </c>
      <c r="O185" s="37">
        <f t="shared" si="45"/>
        <v>0.53877581627205806</v>
      </c>
      <c r="P185" s="32">
        <f>SUM(P180:P184)</f>
        <v>96238517</v>
      </c>
      <c r="Q185" s="32">
        <f>SUM(Q180:Q184)</f>
        <v>472131084</v>
      </c>
      <c r="R185" s="32">
        <f>SUM(R180:R184)</f>
        <v>510583644</v>
      </c>
      <c r="S185" s="32">
        <f>SUM(S180:S184)</f>
        <v>206443348</v>
      </c>
      <c r="T185" s="37">
        <f t="shared" si="46"/>
        <v>0.43725853898660061</v>
      </c>
      <c r="U185" s="37">
        <f t="shared" si="47"/>
        <v>0.28908944014588256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20351716</v>
      </c>
      <c r="E186" s="31">
        <v>20351716</v>
      </c>
      <c r="F186" s="31">
        <v>2378234</v>
      </c>
      <c r="G186" s="36">
        <f t="shared" si="40"/>
        <v>0.11685668176580294</v>
      </c>
      <c r="H186" s="31">
        <v>4036199</v>
      </c>
      <c r="I186" s="36">
        <f t="shared" si="41"/>
        <v>0.1983222938055936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6414433</v>
      </c>
      <c r="O186" s="36">
        <f t="shared" si="45"/>
        <v>0.31517897557139651</v>
      </c>
      <c r="P186" s="31">
        <v>3050798</v>
      </c>
      <c r="Q186" s="31">
        <v>22270617</v>
      </c>
      <c r="R186" s="31">
        <v>22209861</v>
      </c>
      <c r="S186" s="31">
        <v>5197406</v>
      </c>
      <c r="T186" s="36">
        <f t="shared" si="46"/>
        <v>0.23337503401903953</v>
      </c>
      <c r="U186" s="36">
        <f t="shared" si="47"/>
        <v>0.32299778615300001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12014827</v>
      </c>
      <c r="E187" s="31">
        <v>12014827</v>
      </c>
      <c r="F187" s="31">
        <v>1147640</v>
      </c>
      <c r="G187" s="36">
        <f t="shared" si="40"/>
        <v>9.5518645420362688E-2</v>
      </c>
      <c r="H187" s="31">
        <v>2402044</v>
      </c>
      <c r="I187" s="36">
        <f t="shared" si="41"/>
        <v>0.19992331142179576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3549684</v>
      </c>
      <c r="O187" s="36">
        <f t="shared" si="45"/>
        <v>0.29544195684215846</v>
      </c>
      <c r="P187" s="31">
        <v>1344793</v>
      </c>
      <c r="Q187" s="31">
        <v>3974580</v>
      </c>
      <c r="R187" s="31">
        <v>10684796</v>
      </c>
      <c r="S187" s="31">
        <v>2466921</v>
      </c>
      <c r="T187" s="36">
        <f t="shared" si="46"/>
        <v>0.6206746373201697</v>
      </c>
      <c r="U187" s="36">
        <f t="shared" si="47"/>
        <v>0.78618121896827242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533117281</v>
      </c>
      <c r="E188" s="31">
        <v>533117281</v>
      </c>
      <c r="F188" s="31">
        <v>297760566</v>
      </c>
      <c r="G188" s="36">
        <f t="shared" si="40"/>
        <v>0.55852731961993929</v>
      </c>
      <c r="H188" s="31">
        <v>325190445</v>
      </c>
      <c r="I188" s="36">
        <f t="shared" si="41"/>
        <v>0.60997918579945642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622951011</v>
      </c>
      <c r="O188" s="36">
        <f t="shared" si="45"/>
        <v>1.1685065054193957</v>
      </c>
      <c r="P188" s="31">
        <v>204528263</v>
      </c>
      <c r="Q188" s="31">
        <v>441778849</v>
      </c>
      <c r="R188" s="31">
        <v>443457235</v>
      </c>
      <c r="S188" s="31">
        <v>290642518</v>
      </c>
      <c r="T188" s="36">
        <f t="shared" si="46"/>
        <v>0.6578914283875098</v>
      </c>
      <c r="U188" s="36">
        <f t="shared" si="47"/>
        <v>0.58995358504560325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68124547</v>
      </c>
      <c r="E189" s="31">
        <v>68124547</v>
      </c>
      <c r="F189" s="31">
        <v>6813180</v>
      </c>
      <c r="G189" s="36">
        <f t="shared" si="40"/>
        <v>0.10001064667630009</v>
      </c>
      <c r="H189" s="31">
        <v>8697074</v>
      </c>
      <c r="I189" s="36">
        <f t="shared" si="41"/>
        <v>0.12766432046880252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15510254</v>
      </c>
      <c r="O189" s="36">
        <f t="shared" si="45"/>
        <v>0.22767496714510263</v>
      </c>
      <c r="P189" s="31">
        <v>7190026</v>
      </c>
      <c r="Q189" s="31">
        <v>46860170</v>
      </c>
      <c r="R189" s="31">
        <v>43402221</v>
      </c>
      <c r="S189" s="31">
        <v>14479673</v>
      </c>
      <c r="T189" s="36">
        <f t="shared" si="46"/>
        <v>0.30899744921966776</v>
      </c>
      <c r="U189" s="36">
        <f t="shared" si="47"/>
        <v>0.20960258001848664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7617000</v>
      </c>
      <c r="E190" s="31">
        <v>7617000</v>
      </c>
      <c r="F190" s="31">
        <v>1668151</v>
      </c>
      <c r="G190" s="36">
        <f t="shared" si="40"/>
        <v>0.21900367598792175</v>
      </c>
      <c r="H190" s="31">
        <v>2615489</v>
      </c>
      <c r="I190" s="36">
        <f t="shared" si="41"/>
        <v>0.34337521333858473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4283640</v>
      </c>
      <c r="O190" s="36">
        <f t="shared" si="45"/>
        <v>0.56237888932650648</v>
      </c>
      <c r="P190" s="31">
        <v>1934013</v>
      </c>
      <c r="Q190" s="31">
        <v>6125000</v>
      </c>
      <c r="R190" s="31">
        <v>8070000</v>
      </c>
      <c r="S190" s="31">
        <v>3533438</v>
      </c>
      <c r="T190" s="36">
        <f t="shared" si="46"/>
        <v>0.5768878367346939</v>
      </c>
      <c r="U190" s="36">
        <f t="shared" si="47"/>
        <v>0.35236371213637141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641225371</v>
      </c>
      <c r="E191" s="32">
        <f>SUM(E186:E190)</f>
        <v>641225371</v>
      </c>
      <c r="F191" s="32">
        <f>SUM(F186:F190)</f>
        <v>309767771</v>
      </c>
      <c r="G191" s="37">
        <f t="shared" si="40"/>
        <v>0.48308720304830233</v>
      </c>
      <c r="H191" s="32">
        <f>SUM(H186:H190)</f>
        <v>342941251</v>
      </c>
      <c r="I191" s="37">
        <f t="shared" si="41"/>
        <v>0.53482171247400623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652709022</v>
      </c>
      <c r="O191" s="37">
        <f t="shared" si="45"/>
        <v>1.0179089155223087</v>
      </c>
      <c r="P191" s="32">
        <f>SUM(P186:P190)</f>
        <v>218047893</v>
      </c>
      <c r="Q191" s="32">
        <f>SUM(Q186:Q190)</f>
        <v>521009216</v>
      </c>
      <c r="R191" s="32">
        <f>SUM(R186:R190)</f>
        <v>527824113</v>
      </c>
      <c r="S191" s="32">
        <f>SUM(S186:S190)</f>
        <v>316319956</v>
      </c>
      <c r="T191" s="37">
        <f t="shared" si="46"/>
        <v>0.60712929116401659</v>
      </c>
      <c r="U191" s="37">
        <f t="shared" si="47"/>
        <v>0.57277947647950911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37424858</v>
      </c>
      <c r="E192" s="31">
        <v>37424858</v>
      </c>
      <c r="F192" s="31">
        <v>3225053</v>
      </c>
      <c r="G192" s="36">
        <f t="shared" si="40"/>
        <v>8.6174087821522263E-2</v>
      </c>
      <c r="H192" s="31">
        <v>9143626</v>
      </c>
      <c r="I192" s="36">
        <f t="shared" si="41"/>
        <v>0.244319591005529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12368679</v>
      </c>
      <c r="O192" s="36">
        <f t="shared" si="45"/>
        <v>0.33049367882705127</v>
      </c>
      <c r="P192" s="31">
        <v>4698556</v>
      </c>
      <c r="Q192" s="31">
        <v>44898327</v>
      </c>
      <c r="R192" s="31">
        <v>31501204</v>
      </c>
      <c r="S192" s="31">
        <v>10004867</v>
      </c>
      <c r="T192" s="36">
        <f t="shared" si="46"/>
        <v>0.22283384857524868</v>
      </c>
      <c r="U192" s="36">
        <f t="shared" si="47"/>
        <v>0.94605023330572191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49415048</v>
      </c>
      <c r="E193" s="31">
        <v>49415048</v>
      </c>
      <c r="F193" s="31">
        <v>4116083</v>
      </c>
      <c r="G193" s="36">
        <f t="shared" si="40"/>
        <v>8.3296144931398225E-2</v>
      </c>
      <c r="H193" s="31">
        <v>6154240</v>
      </c>
      <c r="I193" s="36">
        <f t="shared" si="41"/>
        <v>0.12454181973070227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10270323</v>
      </c>
      <c r="O193" s="36">
        <f t="shared" si="45"/>
        <v>0.2078379646621005</v>
      </c>
      <c r="P193" s="31">
        <v>4392931</v>
      </c>
      <c r="Q193" s="31">
        <v>63740847</v>
      </c>
      <c r="R193" s="31">
        <v>25573901</v>
      </c>
      <c r="S193" s="31">
        <v>7933575</v>
      </c>
      <c r="T193" s="36">
        <f t="shared" si="46"/>
        <v>0.12446610569828166</v>
      </c>
      <c r="U193" s="36">
        <f t="shared" si="47"/>
        <v>0.40094164920869457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30851746</v>
      </c>
      <c r="E194" s="31">
        <v>30851746</v>
      </c>
      <c r="F194" s="31">
        <v>1864594</v>
      </c>
      <c r="G194" s="36">
        <f t="shared" si="40"/>
        <v>6.0437227766622997E-2</v>
      </c>
      <c r="H194" s="31">
        <v>11837807</v>
      </c>
      <c r="I194" s="36">
        <f t="shared" si="41"/>
        <v>0.38369974263369083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13702401</v>
      </c>
      <c r="O194" s="36">
        <f t="shared" si="45"/>
        <v>0.4441369704003138</v>
      </c>
      <c r="P194" s="31">
        <v>7239386</v>
      </c>
      <c r="Q194" s="31">
        <v>27263519</v>
      </c>
      <c r="R194" s="31">
        <v>25715519</v>
      </c>
      <c r="S194" s="31">
        <v>7239386</v>
      </c>
      <c r="T194" s="36">
        <f t="shared" si="46"/>
        <v>0.26553380728291165</v>
      </c>
      <c r="U194" s="36">
        <f t="shared" si="47"/>
        <v>0.63519489083742742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90945080</v>
      </c>
      <c r="E195" s="31">
        <v>90945080</v>
      </c>
      <c r="F195" s="31">
        <v>11492637</v>
      </c>
      <c r="G195" s="36">
        <f t="shared" si="40"/>
        <v>0.12636898004817854</v>
      </c>
      <c r="H195" s="31">
        <v>11427808</v>
      </c>
      <c r="I195" s="36">
        <f t="shared" si="41"/>
        <v>0.12565614324601176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22920445</v>
      </c>
      <c r="O195" s="36">
        <f t="shared" si="45"/>
        <v>0.2520251232941903</v>
      </c>
      <c r="P195" s="31">
        <v>17363007</v>
      </c>
      <c r="Q195" s="31">
        <v>92909190</v>
      </c>
      <c r="R195" s="31">
        <v>88451269</v>
      </c>
      <c r="S195" s="31">
        <v>29111081</v>
      </c>
      <c r="T195" s="36">
        <f t="shared" si="46"/>
        <v>0.31332832629366375</v>
      </c>
      <c r="U195" s="36">
        <f t="shared" si="47"/>
        <v>-0.34183013345557023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39271808</v>
      </c>
      <c r="E196" s="31">
        <v>39271808</v>
      </c>
      <c r="F196" s="31">
        <v>7761847</v>
      </c>
      <c r="G196" s="36">
        <f t="shared" si="40"/>
        <v>0.19764424902464384</v>
      </c>
      <c r="H196" s="31">
        <v>7862027</v>
      </c>
      <c r="I196" s="36">
        <f t="shared" si="41"/>
        <v>0.20019518836514988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15623874</v>
      </c>
      <c r="O196" s="36">
        <f t="shared" si="45"/>
        <v>0.39783943738979372</v>
      </c>
      <c r="P196" s="31">
        <v>5460635</v>
      </c>
      <c r="Q196" s="31">
        <v>45583915</v>
      </c>
      <c r="R196" s="31">
        <v>45409915</v>
      </c>
      <c r="S196" s="31">
        <v>14220441</v>
      </c>
      <c r="T196" s="36">
        <f t="shared" si="46"/>
        <v>0.31196181811062079</v>
      </c>
      <c r="U196" s="36">
        <f t="shared" si="47"/>
        <v>0.43976423987320157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4169823</v>
      </c>
      <c r="E197" s="31">
        <v>4169823</v>
      </c>
      <c r="F197" s="31">
        <v>1222866</v>
      </c>
      <c r="G197" s="36">
        <f t="shared" si="40"/>
        <v>0.29326568537801245</v>
      </c>
      <c r="H197" s="31">
        <v>1204139</v>
      </c>
      <c r="I197" s="36">
        <f t="shared" si="41"/>
        <v>0.2887746074593574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2427005</v>
      </c>
      <c r="O197" s="36">
        <f t="shared" si="45"/>
        <v>0.5820402928373698</v>
      </c>
      <c r="P197" s="31">
        <v>774209</v>
      </c>
      <c r="Q197" s="31">
        <v>3640874</v>
      </c>
      <c r="R197" s="31">
        <v>3883343</v>
      </c>
      <c r="S197" s="31">
        <v>1907992</v>
      </c>
      <c r="T197" s="36">
        <f t="shared" si="46"/>
        <v>0.52404779731460083</v>
      </c>
      <c r="U197" s="36">
        <f t="shared" si="47"/>
        <v>0.55531516683479532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252078363</v>
      </c>
      <c r="E198" s="32">
        <f>SUM(E192:E197)</f>
        <v>252078363</v>
      </c>
      <c r="F198" s="32">
        <f>SUM(F192:F197)</f>
        <v>29683080</v>
      </c>
      <c r="G198" s="37">
        <f t="shared" si="40"/>
        <v>0.117753382903395</v>
      </c>
      <c r="H198" s="32">
        <f>SUM(H192:H197)</f>
        <v>47629647</v>
      </c>
      <c r="I198" s="37">
        <f t="shared" si="41"/>
        <v>0.18894777970293308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77312727</v>
      </c>
      <c r="O198" s="37">
        <f t="shared" si="45"/>
        <v>0.30670116260632807</v>
      </c>
      <c r="P198" s="32">
        <f>SUM(P192:P197)</f>
        <v>39928724</v>
      </c>
      <c r="Q198" s="32">
        <f>SUM(Q192:Q197)</f>
        <v>278036672</v>
      </c>
      <c r="R198" s="32">
        <f>SUM(R192:R197)</f>
        <v>220535151</v>
      </c>
      <c r="S198" s="32">
        <f>SUM(S192:S197)</f>
        <v>70417342</v>
      </c>
      <c r="T198" s="37">
        <f t="shared" si="46"/>
        <v>0.25326638206919699</v>
      </c>
      <c r="U198" s="37">
        <f t="shared" si="47"/>
        <v>0.1928667442515819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18712140</v>
      </c>
      <c r="E199" s="31">
        <v>18712140</v>
      </c>
      <c r="F199" s="31">
        <v>3330351</v>
      </c>
      <c r="G199" s="36">
        <f t="shared" si="40"/>
        <v>0.17797809336612488</v>
      </c>
      <c r="H199" s="31">
        <v>5956790</v>
      </c>
      <c r="I199" s="36">
        <f t="shared" si="41"/>
        <v>0.31833825527171128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9287141</v>
      </c>
      <c r="O199" s="36">
        <f t="shared" si="45"/>
        <v>0.49631634863783619</v>
      </c>
      <c r="P199" s="31">
        <v>-185503</v>
      </c>
      <c r="Q199" s="31">
        <v>15978757</v>
      </c>
      <c r="R199" s="31">
        <v>19178757</v>
      </c>
      <c r="S199" s="31">
        <v>2194444</v>
      </c>
      <c r="T199" s="36">
        <f t="shared" si="46"/>
        <v>0.13733508807975489</v>
      </c>
      <c r="U199" s="36">
        <f t="shared" si="47"/>
        <v>-33.111556147339932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173220422</v>
      </c>
      <c r="E200" s="31">
        <v>173220422</v>
      </c>
      <c r="F200" s="31">
        <v>22540737</v>
      </c>
      <c r="G200" s="36">
        <f t="shared" si="40"/>
        <v>0.13012748000348365</v>
      </c>
      <c r="H200" s="31">
        <v>28917601</v>
      </c>
      <c r="I200" s="36">
        <f t="shared" si="41"/>
        <v>0.16694106079478319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51458338</v>
      </c>
      <c r="O200" s="36">
        <f t="shared" si="45"/>
        <v>0.29706854079826683</v>
      </c>
      <c r="P200" s="31">
        <v>17488893</v>
      </c>
      <c r="Q200" s="31">
        <v>100856585</v>
      </c>
      <c r="R200" s="31">
        <v>119353647</v>
      </c>
      <c r="S200" s="31">
        <v>33193785</v>
      </c>
      <c r="T200" s="36">
        <f t="shared" si="46"/>
        <v>0.32911866885042756</v>
      </c>
      <c r="U200" s="36">
        <f t="shared" si="47"/>
        <v>0.65348378539453589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52435959</v>
      </c>
      <c r="E201" s="31">
        <v>52435959</v>
      </c>
      <c r="F201" s="31">
        <v>23301012</v>
      </c>
      <c r="G201" s="36">
        <f t="shared" si="40"/>
        <v>0.44437085626678441</v>
      </c>
      <c r="H201" s="31">
        <v>15458799</v>
      </c>
      <c r="I201" s="36">
        <f t="shared" si="41"/>
        <v>0.29481293552769772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38759811</v>
      </c>
      <c r="O201" s="36">
        <f t="shared" si="45"/>
        <v>0.73918379179448213</v>
      </c>
      <c r="P201" s="31">
        <v>8264310</v>
      </c>
      <c r="Q201" s="31">
        <v>30699759</v>
      </c>
      <c r="R201" s="31">
        <v>66319324</v>
      </c>
      <c r="S201" s="31">
        <v>27960671</v>
      </c>
      <c r="T201" s="36">
        <f t="shared" si="46"/>
        <v>0.91077819210242006</v>
      </c>
      <c r="U201" s="36">
        <f t="shared" si="47"/>
        <v>0.87054926545591838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162200393</v>
      </c>
      <c r="E202" s="31">
        <v>162200393</v>
      </c>
      <c r="F202" s="31">
        <v>14992801</v>
      </c>
      <c r="G202" s="36">
        <f t="shared" si="40"/>
        <v>9.2433814263323019E-2</v>
      </c>
      <c r="H202" s="31">
        <v>47149458</v>
      </c>
      <c r="I202" s="36">
        <f t="shared" si="41"/>
        <v>0.29068645968077278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62142259</v>
      </c>
      <c r="O202" s="36">
        <f t="shared" si="45"/>
        <v>0.38312027394409581</v>
      </c>
      <c r="P202" s="31">
        <v>30388691</v>
      </c>
      <c r="Q202" s="31">
        <v>162238455</v>
      </c>
      <c r="R202" s="31">
        <v>165388689</v>
      </c>
      <c r="S202" s="31">
        <v>38672007</v>
      </c>
      <c r="T202" s="36">
        <f t="shared" si="46"/>
        <v>0.23836523221328754</v>
      </c>
      <c r="U202" s="36">
        <f t="shared" si="47"/>
        <v>0.55154619855129661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406568914</v>
      </c>
      <c r="E204" s="32">
        <f>SUM(E199:E203)</f>
        <v>406568914</v>
      </c>
      <c r="F204" s="32">
        <f>SUM(F199:F203)</f>
        <v>64164901</v>
      </c>
      <c r="G204" s="37">
        <f t="shared" si="40"/>
        <v>0.15782047960508855</v>
      </c>
      <c r="H204" s="32">
        <f>SUM(H199:H203)</f>
        <v>97482648</v>
      </c>
      <c r="I204" s="37">
        <f t="shared" si="41"/>
        <v>0.23976906409524462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161647549</v>
      </c>
      <c r="O204" s="37">
        <f t="shared" si="45"/>
        <v>0.39758954370033317</v>
      </c>
      <c r="P204" s="32">
        <f>SUM(P199:P203)</f>
        <v>55956391</v>
      </c>
      <c r="Q204" s="32">
        <f>SUM(Q199:Q203)</f>
        <v>309773556</v>
      </c>
      <c r="R204" s="32">
        <f>SUM(R199:R203)</f>
        <v>370240417</v>
      </c>
      <c r="S204" s="32">
        <f>SUM(S199:S203)</f>
        <v>102020907</v>
      </c>
      <c r="T204" s="37">
        <f t="shared" si="46"/>
        <v>0.32934027138197686</v>
      </c>
      <c r="U204" s="37">
        <f t="shared" si="47"/>
        <v>0.74211821487915475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2227440938</v>
      </c>
      <c r="E205" s="32">
        <f>SUM(E173:E178,E180:E184,E186:E190,E192:E197,E199:E203)</f>
        <v>2227440938</v>
      </c>
      <c r="F205" s="32">
        <f>SUM(F173:F178,F180:F184,F186:F190,F192:F197,F199:F203)</f>
        <v>614563675</v>
      </c>
      <c r="G205" s="37">
        <f t="shared" si="40"/>
        <v>0.27590571068151931</v>
      </c>
      <c r="H205" s="32">
        <f>SUM(H173:H178,H180:H184,H186:H190,H192:H197,H199:H203)</f>
        <v>769432836</v>
      </c>
      <c r="I205" s="37">
        <f t="shared" si="41"/>
        <v>0.34543355241143547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1383996511</v>
      </c>
      <c r="O205" s="37">
        <f t="shared" si="45"/>
        <v>0.62133926309295484</v>
      </c>
      <c r="P205" s="32">
        <f>SUM(P173:P178,P180:P184,P186:P190,P192:P197,P199:P203)</f>
        <v>526961197</v>
      </c>
      <c r="Q205" s="32">
        <f>SUM(Q173:Q178,Q180:Q184,Q186:Q190,Q192:Q197,Q199:Q203)</f>
        <v>2049601283</v>
      </c>
      <c r="R205" s="32">
        <f>SUM(R173:R178,R180:R184,R186:R190,R192:R197,R199:R203)</f>
        <v>2112033271</v>
      </c>
      <c r="S205" s="32">
        <f>SUM(S173:S178,S180:S184,S186:S190,S192:S197,S199:S203)</f>
        <v>881136287</v>
      </c>
      <c r="T205" s="37">
        <f t="shared" si="46"/>
        <v>0.42990619410146025</v>
      </c>
      <c r="U205" s="37">
        <f t="shared" si="47"/>
        <v>0.46013186621784596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17655968</v>
      </c>
      <c r="E208" s="31">
        <v>17655968</v>
      </c>
      <c r="F208" s="31">
        <v>1428500</v>
      </c>
      <c r="G208" s="36">
        <f t="shared" ref="G208:G231" si="48">IF(($D208     =0),0,($F208     /$D208     ))</f>
        <v>8.0907486918870716E-2</v>
      </c>
      <c r="H208" s="31">
        <v>5555532</v>
      </c>
      <c r="I208" s="36">
        <f t="shared" ref="I208:I231" si="49">IF(($D208     =0),0,($H208     /$D208     ))</f>
        <v>0.31465462556343554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6984032</v>
      </c>
      <c r="O208" s="36">
        <f t="shared" ref="O208:O231" si="53">IF(($D208     =0),0,($N208     /$D208     ))</f>
        <v>0.39556211248230627</v>
      </c>
      <c r="P208" s="31">
        <v>6016272</v>
      </c>
      <c r="Q208" s="31">
        <v>13275872</v>
      </c>
      <c r="R208" s="31">
        <v>16226212</v>
      </c>
      <c r="S208" s="31">
        <v>10585323</v>
      </c>
      <c r="T208" s="36">
        <f t="shared" ref="T208:T231" si="54">IF(($Q208     =0),0,($S208     /$Q208     ))</f>
        <v>0.79733542173350269</v>
      </c>
      <c r="U208" s="36">
        <f t="shared" ref="U208:U231" si="55">IF(($P208     =0),0,(($H208     /$P208     )-1))</f>
        <v>-7.6582308778592512E-2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91495884</v>
      </c>
      <c r="E209" s="31">
        <v>91495884</v>
      </c>
      <c r="F209" s="31">
        <v>6360373</v>
      </c>
      <c r="G209" s="36">
        <f t="shared" si="48"/>
        <v>6.9515400277459477E-2</v>
      </c>
      <c r="H209" s="31">
        <v>6327359</v>
      </c>
      <c r="I209" s="36">
        <f t="shared" si="49"/>
        <v>6.9154575303081389E-2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12687732</v>
      </c>
      <c r="O209" s="36">
        <f t="shared" si="53"/>
        <v>0.13866997558054087</v>
      </c>
      <c r="P209" s="31">
        <v>8705704</v>
      </c>
      <c r="Q209" s="31">
        <v>85271765</v>
      </c>
      <c r="R209" s="31">
        <v>78202587</v>
      </c>
      <c r="S209" s="31">
        <v>14049379</v>
      </c>
      <c r="T209" s="36">
        <f t="shared" si="54"/>
        <v>0.16476003516521559</v>
      </c>
      <c r="U209" s="36">
        <f t="shared" si="55"/>
        <v>-0.273193873809631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43527538</v>
      </c>
      <c r="E210" s="31">
        <v>43527538</v>
      </c>
      <c r="F210" s="31">
        <v>10067863</v>
      </c>
      <c r="G210" s="36">
        <f t="shared" si="48"/>
        <v>0.23129870106597805</v>
      </c>
      <c r="H210" s="31">
        <v>14281385</v>
      </c>
      <c r="I210" s="36">
        <f t="shared" si="49"/>
        <v>0.32809999499627107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24349248</v>
      </c>
      <c r="O210" s="36">
        <f t="shared" si="53"/>
        <v>0.55939869606224912</v>
      </c>
      <c r="P210" s="31">
        <v>18081940</v>
      </c>
      <c r="Q210" s="31">
        <v>37480828</v>
      </c>
      <c r="R210" s="31">
        <v>48837896</v>
      </c>
      <c r="S210" s="31">
        <v>24004371</v>
      </c>
      <c r="T210" s="36">
        <f t="shared" si="54"/>
        <v>0.64044398912425304</v>
      </c>
      <c r="U210" s="36">
        <f t="shared" si="55"/>
        <v>-0.21018513500210712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29000429</v>
      </c>
      <c r="E211" s="31">
        <v>29000429</v>
      </c>
      <c r="F211" s="31">
        <v>1260328</v>
      </c>
      <c r="G211" s="36">
        <f t="shared" si="48"/>
        <v>4.3458943314252353E-2</v>
      </c>
      <c r="H211" s="31">
        <v>843475</v>
      </c>
      <c r="I211" s="36">
        <f t="shared" si="49"/>
        <v>2.9084914571436166E-2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2103803</v>
      </c>
      <c r="O211" s="36">
        <f t="shared" si="53"/>
        <v>7.2543857885688512E-2</v>
      </c>
      <c r="P211" s="31">
        <v>1235935</v>
      </c>
      <c r="Q211" s="31">
        <v>13453255</v>
      </c>
      <c r="R211" s="31">
        <v>17626063</v>
      </c>
      <c r="S211" s="31">
        <v>2478211</v>
      </c>
      <c r="T211" s="36">
        <f t="shared" si="54"/>
        <v>0.18420902599408098</v>
      </c>
      <c r="U211" s="36">
        <f t="shared" si="55"/>
        <v>-0.31754097100575673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89945316</v>
      </c>
      <c r="E212" s="31">
        <v>89945316</v>
      </c>
      <c r="F212" s="31">
        <v>12230236</v>
      </c>
      <c r="G212" s="36">
        <f t="shared" si="48"/>
        <v>0.13597412899188657</v>
      </c>
      <c r="H212" s="31">
        <v>7409750</v>
      </c>
      <c r="I212" s="36">
        <f t="shared" si="49"/>
        <v>8.238061001420019E-2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19639986</v>
      </c>
      <c r="O212" s="36">
        <f t="shared" si="53"/>
        <v>0.21835473900608676</v>
      </c>
      <c r="P212" s="31">
        <v>2667996</v>
      </c>
      <c r="Q212" s="31">
        <v>84424151</v>
      </c>
      <c r="R212" s="31">
        <v>84424151</v>
      </c>
      <c r="S212" s="31">
        <v>8639844</v>
      </c>
      <c r="T212" s="36">
        <f t="shared" si="54"/>
        <v>0.10233853580594492</v>
      </c>
      <c r="U212" s="36">
        <f t="shared" si="55"/>
        <v>1.7772717800176614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4717440</v>
      </c>
      <c r="E213" s="31">
        <v>4717440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52309</v>
      </c>
      <c r="Q213" s="31">
        <v>3080000</v>
      </c>
      <c r="R213" s="31">
        <v>4480000</v>
      </c>
      <c r="S213" s="31">
        <v>353601</v>
      </c>
      <c r="T213" s="36">
        <f t="shared" si="54"/>
        <v>0.11480551948051948</v>
      </c>
      <c r="U213" s="36">
        <f t="shared" si="55"/>
        <v>-1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51052287</v>
      </c>
      <c r="E214" s="31">
        <v>51052287</v>
      </c>
      <c r="F214" s="31">
        <v>11220156</v>
      </c>
      <c r="G214" s="36">
        <f t="shared" si="48"/>
        <v>0.21977773493281505</v>
      </c>
      <c r="H214" s="31">
        <v>21026752</v>
      </c>
      <c r="I214" s="36">
        <f t="shared" si="49"/>
        <v>0.41186699432289881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32246908</v>
      </c>
      <c r="O214" s="36">
        <f t="shared" si="53"/>
        <v>0.6316447292557138</v>
      </c>
      <c r="P214" s="31">
        <v>12579385</v>
      </c>
      <c r="Q214" s="31">
        <v>49309660</v>
      </c>
      <c r="R214" s="31">
        <v>49309660</v>
      </c>
      <c r="S214" s="31">
        <v>20766882</v>
      </c>
      <c r="T214" s="36">
        <f t="shared" si="54"/>
        <v>0.42115240705370915</v>
      </c>
      <c r="U214" s="36">
        <f t="shared" si="55"/>
        <v>0.67152464130798117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327394862</v>
      </c>
      <c r="E216" s="32">
        <f>SUM(E208:E215)</f>
        <v>327394862</v>
      </c>
      <c r="F216" s="32">
        <f>SUM(F208:F215)</f>
        <v>42567456</v>
      </c>
      <c r="G216" s="37">
        <f t="shared" si="48"/>
        <v>0.13001870505835855</v>
      </c>
      <c r="H216" s="32">
        <f>SUM(H208:H215)</f>
        <v>55444253</v>
      </c>
      <c r="I216" s="37">
        <f t="shared" si="49"/>
        <v>0.16934979572159564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98011709</v>
      </c>
      <c r="O216" s="37">
        <f t="shared" si="53"/>
        <v>0.29936850077995419</v>
      </c>
      <c r="P216" s="32">
        <f>SUM(P208:P215)</f>
        <v>49339541</v>
      </c>
      <c r="Q216" s="32">
        <f>SUM(Q208:Q215)</f>
        <v>286295531</v>
      </c>
      <c r="R216" s="32">
        <f>SUM(R208:R215)</f>
        <v>299106569</v>
      </c>
      <c r="S216" s="32">
        <f>SUM(S208:S215)</f>
        <v>80877611</v>
      </c>
      <c r="T216" s="37">
        <f t="shared" si="54"/>
        <v>0.28249693845203611</v>
      </c>
      <c r="U216" s="37">
        <f t="shared" si="55"/>
        <v>0.12372859325951158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30701655</v>
      </c>
      <c r="E217" s="31">
        <v>30701655</v>
      </c>
      <c r="F217" s="31">
        <v>9278147</v>
      </c>
      <c r="G217" s="36">
        <f t="shared" si="48"/>
        <v>0.30220348056155277</v>
      </c>
      <c r="H217" s="31">
        <v>2579246</v>
      </c>
      <c r="I217" s="36">
        <f t="shared" si="49"/>
        <v>8.4009998809510433E-2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11857393</v>
      </c>
      <c r="O217" s="36">
        <f t="shared" si="53"/>
        <v>0.38621347937106321</v>
      </c>
      <c r="P217" s="31">
        <v>4340617</v>
      </c>
      <c r="Q217" s="31">
        <v>15927049</v>
      </c>
      <c r="R217" s="31">
        <v>18805807</v>
      </c>
      <c r="S217" s="31">
        <v>8470542</v>
      </c>
      <c r="T217" s="36">
        <f t="shared" si="54"/>
        <v>0.53183373768737696</v>
      </c>
      <c r="U217" s="36">
        <f t="shared" si="55"/>
        <v>-0.40578816329567891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166975427</v>
      </c>
      <c r="E218" s="31">
        <v>166975427</v>
      </c>
      <c r="F218" s="31">
        <v>16160867</v>
      </c>
      <c r="G218" s="36">
        <f t="shared" si="48"/>
        <v>9.6785900119303186E-2</v>
      </c>
      <c r="H218" s="31">
        <v>23122575</v>
      </c>
      <c r="I218" s="36">
        <f t="shared" si="49"/>
        <v>0.13847890923494988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39283442</v>
      </c>
      <c r="O218" s="36">
        <f t="shared" si="53"/>
        <v>0.23526480935425306</v>
      </c>
      <c r="P218" s="31">
        <v>20746130</v>
      </c>
      <c r="Q218" s="31">
        <v>151768533</v>
      </c>
      <c r="R218" s="31">
        <v>169529100</v>
      </c>
      <c r="S218" s="31">
        <v>32469181</v>
      </c>
      <c r="T218" s="36">
        <f t="shared" si="54"/>
        <v>0.21393882090169508</v>
      </c>
      <c r="U218" s="36">
        <f t="shared" si="55"/>
        <v>0.1145488339270988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113200695</v>
      </c>
      <c r="E219" s="31">
        <v>113200695</v>
      </c>
      <c r="F219" s="31">
        <v>34077233</v>
      </c>
      <c r="G219" s="36">
        <f t="shared" si="48"/>
        <v>0.30103377898872441</v>
      </c>
      <c r="H219" s="31">
        <v>16875351</v>
      </c>
      <c r="I219" s="36">
        <f t="shared" si="49"/>
        <v>0.14907462361428081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50952584</v>
      </c>
      <c r="O219" s="36">
        <f t="shared" si="53"/>
        <v>0.45010840260300522</v>
      </c>
      <c r="P219" s="31">
        <v>26226579</v>
      </c>
      <c r="Q219" s="31">
        <v>108245081</v>
      </c>
      <c r="R219" s="31">
        <v>105213571</v>
      </c>
      <c r="S219" s="31">
        <v>49885046</v>
      </c>
      <c r="T219" s="36">
        <f t="shared" si="54"/>
        <v>0.46085277537923408</v>
      </c>
      <c r="U219" s="36">
        <f t="shared" si="55"/>
        <v>-0.35655538604558379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22161932</v>
      </c>
      <c r="E220" s="31">
        <v>22161932</v>
      </c>
      <c r="F220" s="31">
        <v>3987718</v>
      </c>
      <c r="G220" s="36">
        <f t="shared" si="48"/>
        <v>0.17993548576902049</v>
      </c>
      <c r="H220" s="31">
        <v>3631783</v>
      </c>
      <c r="I220" s="36">
        <f t="shared" si="49"/>
        <v>0.16387483726599286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7619501</v>
      </c>
      <c r="O220" s="36">
        <f t="shared" si="53"/>
        <v>0.34381032303501335</v>
      </c>
      <c r="P220" s="31">
        <v>2787432</v>
      </c>
      <c r="Q220" s="31">
        <v>25695348</v>
      </c>
      <c r="R220" s="31">
        <v>25523299</v>
      </c>
      <c r="S220" s="31">
        <v>6425062</v>
      </c>
      <c r="T220" s="36">
        <f t="shared" si="54"/>
        <v>0.25004767399920019</v>
      </c>
      <c r="U220" s="36">
        <f t="shared" si="55"/>
        <v>0.30291357780207728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60279877</v>
      </c>
      <c r="E221" s="31">
        <v>60929877</v>
      </c>
      <c r="F221" s="31">
        <v>20107138</v>
      </c>
      <c r="G221" s="36">
        <f t="shared" si="48"/>
        <v>0.33356302303005697</v>
      </c>
      <c r="H221" s="31">
        <v>15127425</v>
      </c>
      <c r="I221" s="36">
        <f t="shared" si="49"/>
        <v>0.25095314975509986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35234563</v>
      </c>
      <c r="O221" s="36">
        <f t="shared" si="53"/>
        <v>0.58451617278515677</v>
      </c>
      <c r="P221" s="31">
        <v>15904505</v>
      </c>
      <c r="Q221" s="31">
        <v>78168803</v>
      </c>
      <c r="R221" s="31">
        <v>85784333</v>
      </c>
      <c r="S221" s="31">
        <v>32071565</v>
      </c>
      <c r="T221" s="36">
        <f t="shared" si="54"/>
        <v>0.41028599350561884</v>
      </c>
      <c r="U221" s="36">
        <f t="shared" si="55"/>
        <v>-4.8859112559617501E-2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52528828</v>
      </c>
      <c r="E222" s="31">
        <v>52528828</v>
      </c>
      <c r="F222" s="31">
        <v>11468654</v>
      </c>
      <c r="G222" s="36">
        <f t="shared" si="48"/>
        <v>0.21833066597259698</v>
      </c>
      <c r="H222" s="31">
        <v>6999264</v>
      </c>
      <c r="I222" s="36">
        <f t="shared" si="49"/>
        <v>0.13324614819123701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18467918</v>
      </c>
      <c r="O222" s="36">
        <f t="shared" si="53"/>
        <v>0.35157681416383402</v>
      </c>
      <c r="P222" s="31">
        <v>12926270</v>
      </c>
      <c r="Q222" s="31">
        <v>46868004</v>
      </c>
      <c r="R222" s="31">
        <v>50752653</v>
      </c>
      <c r="S222" s="31">
        <v>21033637</v>
      </c>
      <c r="T222" s="36">
        <f t="shared" si="54"/>
        <v>0.44878456953276696</v>
      </c>
      <c r="U222" s="36">
        <f t="shared" si="55"/>
        <v>-0.45852407539065798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445848414</v>
      </c>
      <c r="E224" s="32">
        <f>SUM(E217:E223)</f>
        <v>446498414</v>
      </c>
      <c r="F224" s="32">
        <f>SUM(F217:F223)</f>
        <v>95079757</v>
      </c>
      <c r="G224" s="37">
        <f t="shared" si="48"/>
        <v>0.21325579280853962</v>
      </c>
      <c r="H224" s="32">
        <f>SUM(H217:H223)</f>
        <v>68335644</v>
      </c>
      <c r="I224" s="37">
        <f t="shared" si="49"/>
        <v>0.15327102632689862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163415401</v>
      </c>
      <c r="O224" s="37">
        <f t="shared" si="53"/>
        <v>0.36652681913543828</v>
      </c>
      <c r="P224" s="32">
        <f>SUM(P217:P223)</f>
        <v>82931533</v>
      </c>
      <c r="Q224" s="32">
        <f>SUM(Q217:Q223)</f>
        <v>426672818</v>
      </c>
      <c r="R224" s="32">
        <f>SUM(R217:R223)</f>
        <v>455608763</v>
      </c>
      <c r="S224" s="32">
        <f>SUM(S217:S223)</f>
        <v>150355033</v>
      </c>
      <c r="T224" s="37">
        <f t="shared" si="54"/>
        <v>0.35238952812784996</v>
      </c>
      <c r="U224" s="37">
        <f t="shared" si="55"/>
        <v>-0.17599926676864874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27735414</v>
      </c>
      <c r="E225" s="31">
        <v>27735414</v>
      </c>
      <c r="F225" s="31">
        <v>6378273</v>
      </c>
      <c r="G225" s="36">
        <f t="shared" si="48"/>
        <v>0.22996855211896242</v>
      </c>
      <c r="H225" s="31">
        <v>4121006</v>
      </c>
      <c r="I225" s="36">
        <f t="shared" si="49"/>
        <v>0.14858281906302173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10499279</v>
      </c>
      <c r="O225" s="36">
        <f t="shared" si="53"/>
        <v>0.37855137118198418</v>
      </c>
      <c r="P225" s="31">
        <v>2110465</v>
      </c>
      <c r="Q225" s="31">
        <v>22970676</v>
      </c>
      <c r="R225" s="31">
        <v>23320676</v>
      </c>
      <c r="S225" s="31">
        <v>3879918</v>
      </c>
      <c r="T225" s="36">
        <f t="shared" si="54"/>
        <v>0.16890743659437799</v>
      </c>
      <c r="U225" s="36">
        <f t="shared" si="55"/>
        <v>0.95265308830044559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79971465</v>
      </c>
      <c r="E226" s="31">
        <v>79160377</v>
      </c>
      <c r="F226" s="31">
        <v>56292274</v>
      </c>
      <c r="G226" s="36">
        <f t="shared" si="48"/>
        <v>0.70390449893596418</v>
      </c>
      <c r="H226" s="31">
        <v>23155048</v>
      </c>
      <c r="I226" s="36">
        <f t="shared" si="49"/>
        <v>0.28954137578947692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79447322</v>
      </c>
      <c r="O226" s="36">
        <f t="shared" si="53"/>
        <v>0.9934458747254411</v>
      </c>
      <c r="P226" s="31">
        <v>13614381</v>
      </c>
      <c r="Q226" s="31">
        <v>40153610</v>
      </c>
      <c r="R226" s="31">
        <v>41353610</v>
      </c>
      <c r="S226" s="31">
        <v>24186701</v>
      </c>
      <c r="T226" s="36">
        <f t="shared" si="54"/>
        <v>0.60235433376974079</v>
      </c>
      <c r="U226" s="36">
        <f t="shared" si="55"/>
        <v>0.70077861050017631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106075072</v>
      </c>
      <c r="E227" s="31">
        <v>106075072</v>
      </c>
      <c r="F227" s="31">
        <v>25421090</v>
      </c>
      <c r="G227" s="36">
        <f t="shared" si="48"/>
        <v>0.2396518759845857</v>
      </c>
      <c r="H227" s="31">
        <v>36188981</v>
      </c>
      <c r="I227" s="36">
        <f t="shared" si="49"/>
        <v>0.34116385987463671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61610071</v>
      </c>
      <c r="O227" s="36">
        <f t="shared" si="53"/>
        <v>0.58081573585922242</v>
      </c>
      <c r="P227" s="31">
        <v>9134674</v>
      </c>
      <c r="Q227" s="31">
        <v>125690779</v>
      </c>
      <c r="R227" s="31">
        <v>128085779</v>
      </c>
      <c r="S227" s="31">
        <v>38391584</v>
      </c>
      <c r="T227" s="36">
        <f t="shared" si="54"/>
        <v>0.30544471364920095</v>
      </c>
      <c r="U227" s="36">
        <f t="shared" si="55"/>
        <v>2.961715656190905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323119382</v>
      </c>
      <c r="E228" s="31">
        <v>323119382</v>
      </c>
      <c r="F228" s="31">
        <v>24847763</v>
      </c>
      <c r="G228" s="36">
        <f t="shared" si="48"/>
        <v>7.6899636432208818E-2</v>
      </c>
      <c r="H228" s="31">
        <v>154195356</v>
      </c>
      <c r="I228" s="36">
        <f t="shared" si="49"/>
        <v>0.47720862501525829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179043119</v>
      </c>
      <c r="O228" s="36">
        <f t="shared" si="53"/>
        <v>0.55410826144746717</v>
      </c>
      <c r="P228" s="31">
        <v>90809186</v>
      </c>
      <c r="Q228" s="31">
        <v>341398907</v>
      </c>
      <c r="R228" s="31">
        <v>348555902</v>
      </c>
      <c r="S228" s="31">
        <v>178587629</v>
      </c>
      <c r="T228" s="36">
        <f t="shared" si="54"/>
        <v>0.52310545036396383</v>
      </c>
      <c r="U228" s="36">
        <f t="shared" si="55"/>
        <v>0.69801495632831689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2754335</v>
      </c>
      <c r="E229" s="31">
        <v>2754335</v>
      </c>
      <c r="F229" s="31">
        <v>644644</v>
      </c>
      <c r="G229" s="36">
        <f t="shared" si="48"/>
        <v>0.234047056730572</v>
      </c>
      <c r="H229" s="31">
        <v>732530</v>
      </c>
      <c r="I229" s="36">
        <f t="shared" si="49"/>
        <v>0.26595530318570543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1377174</v>
      </c>
      <c r="O229" s="36">
        <f t="shared" si="53"/>
        <v>0.50000235991627739</v>
      </c>
      <c r="P229" s="31">
        <v>658747</v>
      </c>
      <c r="Q229" s="31">
        <v>2572042</v>
      </c>
      <c r="R229" s="31">
        <v>2587042</v>
      </c>
      <c r="S229" s="31">
        <v>1259074</v>
      </c>
      <c r="T229" s="36">
        <f t="shared" si="54"/>
        <v>0.48952311043132268</v>
      </c>
      <c r="U229" s="36">
        <f t="shared" si="55"/>
        <v>0.11200506415968503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539655668</v>
      </c>
      <c r="E230" s="32">
        <f>SUM(E225:E229)</f>
        <v>538844580</v>
      </c>
      <c r="F230" s="32">
        <f>SUM(F225:F229)</f>
        <v>113584044</v>
      </c>
      <c r="G230" s="37">
        <f t="shared" si="48"/>
        <v>0.21047503201615589</v>
      </c>
      <c r="H230" s="32">
        <f>SUM(H225:H229)</f>
        <v>218392921</v>
      </c>
      <c r="I230" s="37">
        <f t="shared" si="49"/>
        <v>0.40468938612167044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331976965</v>
      </c>
      <c r="O230" s="37">
        <f t="shared" si="53"/>
        <v>0.61516441813782641</v>
      </c>
      <c r="P230" s="32">
        <f>SUM(P225:P229)</f>
        <v>116327453</v>
      </c>
      <c r="Q230" s="32">
        <f>SUM(Q225:Q229)</f>
        <v>532786014</v>
      </c>
      <c r="R230" s="32">
        <f>SUM(R225:R229)</f>
        <v>543903009</v>
      </c>
      <c r="S230" s="32">
        <f>SUM(S225:S229)</f>
        <v>246304906</v>
      </c>
      <c r="T230" s="37">
        <f t="shared" si="54"/>
        <v>0.46229611800583037</v>
      </c>
      <c r="U230" s="37">
        <f t="shared" si="55"/>
        <v>0.87739794320090536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1312898944</v>
      </c>
      <c r="E231" s="32">
        <f>SUM(E208:E215,E217:E223,E225:E229)</f>
        <v>1312737856</v>
      </c>
      <c r="F231" s="32">
        <f>SUM(F208:F215,F217:F223,F225:F229)</f>
        <v>251231257</v>
      </c>
      <c r="G231" s="37">
        <f t="shared" si="48"/>
        <v>0.19135612694955448</v>
      </c>
      <c r="H231" s="32">
        <f>SUM(H208:H215,H217:H223,H225:H229)</f>
        <v>342172818</v>
      </c>
      <c r="I231" s="37">
        <f t="shared" si="49"/>
        <v>0.26062388088873351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593404075</v>
      </c>
      <c r="O231" s="37">
        <f t="shared" si="53"/>
        <v>0.45198000783828796</v>
      </c>
      <c r="P231" s="32">
        <f>SUM(P208:P215,P217:P223,P225:P229)</f>
        <v>248598527</v>
      </c>
      <c r="Q231" s="32">
        <f>SUM(Q208:Q215,Q217:Q223,Q225:Q229)</f>
        <v>1245754363</v>
      </c>
      <c r="R231" s="32">
        <f>SUM(R208:R215,R217:R223,R225:R229)</f>
        <v>1298618341</v>
      </c>
      <c r="S231" s="32">
        <f>SUM(S208:S215,S217:S223,S225:S229)</f>
        <v>477537550</v>
      </c>
      <c r="T231" s="37">
        <f t="shared" si="54"/>
        <v>0.38333203092301754</v>
      </c>
      <c r="U231" s="37">
        <f t="shared" si="55"/>
        <v>0.37640726246137413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36432505</v>
      </c>
      <c r="E234" s="31">
        <v>36432505</v>
      </c>
      <c r="F234" s="31">
        <v>2717055</v>
      </c>
      <c r="G234" s="36">
        <f t="shared" ref="G234:G260" si="56">IF(($D234     =0),0,($F234     /$D234     ))</f>
        <v>7.4577770592496997E-2</v>
      </c>
      <c r="H234" s="31">
        <v>2856864</v>
      </c>
      <c r="I234" s="36">
        <f t="shared" ref="I234:I260" si="57">IF(($D234     =0),0,($H234     /$D234     ))</f>
        <v>7.8415250337576292E-2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5573919</v>
      </c>
      <c r="O234" s="36">
        <f t="shared" ref="O234:O260" si="61">IF(($D234     =0),0,($N234     /$D234     ))</f>
        <v>0.1529930209300733</v>
      </c>
      <c r="P234" s="31">
        <v>4019365</v>
      </c>
      <c r="Q234" s="31">
        <v>35711158</v>
      </c>
      <c r="R234" s="31">
        <v>36205448</v>
      </c>
      <c r="S234" s="31">
        <v>5804328</v>
      </c>
      <c r="T234" s="36">
        <f t="shared" ref="T234:T260" si="62">IF(($Q234     =0),0,($S234     /$Q234     ))</f>
        <v>0.16253541820178444</v>
      </c>
      <c r="U234" s="36">
        <f t="shared" ref="U234:U260" si="63">IF(($P234     =0),0,(($H234     /$P234     )-1))</f>
        <v>-0.28922503927859256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75564007</v>
      </c>
      <c r="E235" s="31">
        <v>75564007</v>
      </c>
      <c r="F235" s="31">
        <v>13809194</v>
      </c>
      <c r="G235" s="36">
        <f t="shared" si="56"/>
        <v>0.18274830237628875</v>
      </c>
      <c r="H235" s="31">
        <v>17610433</v>
      </c>
      <c r="I235" s="36">
        <f t="shared" si="57"/>
        <v>0.2330531915810129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31419627</v>
      </c>
      <c r="O235" s="36">
        <f t="shared" si="61"/>
        <v>0.41580149395730165</v>
      </c>
      <c r="P235" s="31">
        <v>17120470</v>
      </c>
      <c r="Q235" s="31">
        <v>79519342</v>
      </c>
      <c r="R235" s="31">
        <v>79791035</v>
      </c>
      <c r="S235" s="31">
        <v>30509346</v>
      </c>
      <c r="T235" s="36">
        <f t="shared" si="62"/>
        <v>0.383672012778979</v>
      </c>
      <c r="U235" s="36">
        <f t="shared" si="63"/>
        <v>2.8618548439382829E-2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200956676</v>
      </c>
      <c r="E236" s="31">
        <v>200956676</v>
      </c>
      <c r="F236" s="31">
        <v>57970780</v>
      </c>
      <c r="G236" s="36">
        <f t="shared" si="56"/>
        <v>0.288474019146296</v>
      </c>
      <c r="H236" s="31">
        <v>123203634</v>
      </c>
      <c r="I236" s="36">
        <f t="shared" si="57"/>
        <v>0.61308554884735456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181174414</v>
      </c>
      <c r="O236" s="36">
        <f t="shared" si="61"/>
        <v>0.90155956799365056</v>
      </c>
      <c r="P236" s="31">
        <v>68027619</v>
      </c>
      <c r="Q236" s="31">
        <v>197406158</v>
      </c>
      <c r="R236" s="31">
        <v>224156158</v>
      </c>
      <c r="S236" s="31">
        <v>100238702</v>
      </c>
      <c r="T236" s="36">
        <f t="shared" si="62"/>
        <v>0.50777900251723662</v>
      </c>
      <c r="U236" s="36">
        <f t="shared" si="63"/>
        <v>0.81108255457243028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23073749</v>
      </c>
      <c r="E237" s="31">
        <v>23073749</v>
      </c>
      <c r="F237" s="31">
        <v>4050058</v>
      </c>
      <c r="G237" s="36">
        <f t="shared" si="56"/>
        <v>0.17552665585466845</v>
      </c>
      <c r="H237" s="31">
        <v>2656252</v>
      </c>
      <c r="I237" s="36">
        <f t="shared" si="57"/>
        <v>0.11512008733387886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6706310</v>
      </c>
      <c r="O237" s="36">
        <f t="shared" si="61"/>
        <v>0.29064674318854727</v>
      </c>
      <c r="P237" s="31">
        <v>2955296</v>
      </c>
      <c r="Q237" s="31">
        <v>21269763</v>
      </c>
      <c r="R237" s="31">
        <v>23577390</v>
      </c>
      <c r="S237" s="31">
        <v>6570644</v>
      </c>
      <c r="T237" s="36">
        <f t="shared" si="62"/>
        <v>0.30891947409099013</v>
      </c>
      <c r="U237" s="36">
        <f t="shared" si="63"/>
        <v>-0.10118918714064518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59463137</v>
      </c>
      <c r="E238" s="31">
        <v>59463137</v>
      </c>
      <c r="F238" s="31">
        <v>2210864</v>
      </c>
      <c r="G238" s="36">
        <f t="shared" si="56"/>
        <v>3.7180413135620476E-2</v>
      </c>
      <c r="H238" s="31">
        <v>15411774</v>
      </c>
      <c r="I238" s="36">
        <f t="shared" si="57"/>
        <v>0.25918198698464229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17622638</v>
      </c>
      <c r="O238" s="36">
        <f t="shared" si="61"/>
        <v>0.29636240012026277</v>
      </c>
      <c r="P238" s="31">
        <v>13039732</v>
      </c>
      <c r="Q238" s="31">
        <v>70014947</v>
      </c>
      <c r="R238" s="31">
        <v>70014947</v>
      </c>
      <c r="S238" s="31">
        <v>26557978</v>
      </c>
      <c r="T238" s="36">
        <f t="shared" si="62"/>
        <v>0.37931869033622206</v>
      </c>
      <c r="U238" s="36">
        <f t="shared" si="63"/>
        <v>0.18190879996613418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2795956</v>
      </c>
      <c r="E239" s="31">
        <v>2795956</v>
      </c>
      <c r="F239" s="31">
        <v>0</v>
      </c>
      <c r="G239" s="36">
        <f t="shared" si="56"/>
        <v>0</v>
      </c>
      <c r="H239" s="31">
        <v>26044</v>
      </c>
      <c r="I239" s="36">
        <f t="shared" si="57"/>
        <v>9.3148819223192354E-3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26044</v>
      </c>
      <c r="O239" s="36">
        <f t="shared" si="61"/>
        <v>9.3148819223192354E-3</v>
      </c>
      <c r="P239" s="31">
        <v>380308</v>
      </c>
      <c r="Q239" s="31">
        <v>6287100</v>
      </c>
      <c r="R239" s="31">
        <v>4937100</v>
      </c>
      <c r="S239" s="31">
        <v>556740</v>
      </c>
      <c r="T239" s="36">
        <f t="shared" si="62"/>
        <v>8.8552750870830754E-2</v>
      </c>
      <c r="U239" s="36">
        <f t="shared" si="63"/>
        <v>-0.93151866381985127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398286030</v>
      </c>
      <c r="E240" s="32">
        <f>SUM(E234:E239)</f>
        <v>398286030</v>
      </c>
      <c r="F240" s="32">
        <f>SUM(F234:F239)</f>
        <v>80757951</v>
      </c>
      <c r="G240" s="37">
        <f t="shared" si="56"/>
        <v>0.20276370476765154</v>
      </c>
      <c r="H240" s="32">
        <f>SUM(H234:H239)</f>
        <v>161765001</v>
      </c>
      <c r="I240" s="37">
        <f t="shared" si="57"/>
        <v>0.40615283694484589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242522952</v>
      </c>
      <c r="O240" s="37">
        <f t="shared" si="61"/>
        <v>0.60891654171249743</v>
      </c>
      <c r="P240" s="32">
        <f>SUM(P234:P239)</f>
        <v>105542790</v>
      </c>
      <c r="Q240" s="32">
        <f>SUM(Q234:Q239)</f>
        <v>410208468</v>
      </c>
      <c r="R240" s="32">
        <f>SUM(R234:R239)</f>
        <v>438682078</v>
      </c>
      <c r="S240" s="32">
        <f>SUM(S234:S239)</f>
        <v>170237738</v>
      </c>
      <c r="T240" s="37">
        <f t="shared" si="62"/>
        <v>0.41500298331237767</v>
      </c>
      <c r="U240" s="37">
        <f t="shared" si="63"/>
        <v>0.53269589519094573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5200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106889348</v>
      </c>
      <c r="E243" s="31">
        <v>106889348</v>
      </c>
      <c r="F243" s="31">
        <v>9773307</v>
      </c>
      <c r="G243" s="36">
        <f t="shared" si="56"/>
        <v>9.1433872344323777E-2</v>
      </c>
      <c r="H243" s="31">
        <v>11133703</v>
      </c>
      <c r="I243" s="36">
        <f t="shared" si="57"/>
        <v>0.10416101518366451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20907010</v>
      </c>
      <c r="O243" s="36">
        <f t="shared" si="61"/>
        <v>0.19559488752798829</v>
      </c>
      <c r="P243" s="31">
        <v>10891455</v>
      </c>
      <c r="Q243" s="31">
        <v>107558016</v>
      </c>
      <c r="R243" s="31">
        <v>107923021</v>
      </c>
      <c r="S243" s="31">
        <v>20927446</v>
      </c>
      <c r="T243" s="36">
        <f t="shared" si="62"/>
        <v>0.19456891060541689</v>
      </c>
      <c r="U243" s="36">
        <f t="shared" si="63"/>
        <v>2.2242023678195499E-2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15623011</v>
      </c>
      <c r="E244" s="31">
        <v>15623011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7993729</v>
      </c>
      <c r="R244" s="31">
        <v>7993729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100422024</v>
      </c>
      <c r="E245" s="31">
        <v>100422024</v>
      </c>
      <c r="F245" s="31">
        <v>10781778</v>
      </c>
      <c r="G245" s="36">
        <f t="shared" si="56"/>
        <v>0.10736467530270054</v>
      </c>
      <c r="H245" s="31">
        <v>9821702</v>
      </c>
      <c r="I245" s="36">
        <f t="shared" si="57"/>
        <v>9.7804262539062145E-2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20603480</v>
      </c>
      <c r="O245" s="36">
        <f t="shared" si="61"/>
        <v>0.20516893784176268</v>
      </c>
      <c r="P245" s="31">
        <v>9894981</v>
      </c>
      <c r="Q245" s="31">
        <v>89258240</v>
      </c>
      <c r="R245" s="31">
        <v>84081190</v>
      </c>
      <c r="S245" s="31">
        <v>23543829</v>
      </c>
      <c r="T245" s="36">
        <f t="shared" si="62"/>
        <v>0.263772050625242</v>
      </c>
      <c r="U245" s="36">
        <f t="shared" si="63"/>
        <v>-7.405673644042321E-3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33834128</v>
      </c>
      <c r="E246" s="31">
        <v>33834128</v>
      </c>
      <c r="F246" s="31">
        <v>837149</v>
      </c>
      <c r="G246" s="36">
        <f t="shared" si="56"/>
        <v>2.4742739047390258E-2</v>
      </c>
      <c r="H246" s="31">
        <v>9050301</v>
      </c>
      <c r="I246" s="36">
        <f t="shared" si="57"/>
        <v>0.26749029855298767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9887450</v>
      </c>
      <c r="O246" s="36">
        <f t="shared" si="61"/>
        <v>0.29223303760037794</v>
      </c>
      <c r="P246" s="31">
        <v>4352962</v>
      </c>
      <c r="Q246" s="31">
        <v>41524936</v>
      </c>
      <c r="R246" s="31">
        <v>41524936</v>
      </c>
      <c r="S246" s="31">
        <v>5610138</v>
      </c>
      <c r="T246" s="36">
        <f t="shared" si="62"/>
        <v>0.13510286927353723</v>
      </c>
      <c r="U246" s="36">
        <f t="shared" si="63"/>
        <v>1.0791132566744208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256768511</v>
      </c>
      <c r="E247" s="32">
        <f>SUM(E241:E246)</f>
        <v>256768511</v>
      </c>
      <c r="F247" s="32">
        <f>SUM(F241:F246)</f>
        <v>21392234</v>
      </c>
      <c r="G247" s="37">
        <f t="shared" si="56"/>
        <v>8.3313307837813488E-2</v>
      </c>
      <c r="H247" s="32">
        <f>SUM(H241:H246)</f>
        <v>30005706</v>
      </c>
      <c r="I247" s="37">
        <f t="shared" si="57"/>
        <v>0.11685897886442936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51397940</v>
      </c>
      <c r="O247" s="37">
        <f t="shared" si="61"/>
        <v>0.20017228670224285</v>
      </c>
      <c r="P247" s="32">
        <f>SUM(P241:P246)</f>
        <v>25139398</v>
      </c>
      <c r="Q247" s="32">
        <f>SUM(Q241:Q246)</f>
        <v>246334921</v>
      </c>
      <c r="R247" s="32">
        <f>SUM(R241:R246)</f>
        <v>241522876</v>
      </c>
      <c r="S247" s="32">
        <f>SUM(S241:S246)</f>
        <v>50086613</v>
      </c>
      <c r="T247" s="37">
        <f t="shared" si="62"/>
        <v>0.20332729438714051</v>
      </c>
      <c r="U247" s="37">
        <f t="shared" si="63"/>
        <v>0.1935729725906723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64008554</v>
      </c>
      <c r="E248" s="31">
        <v>64008554</v>
      </c>
      <c r="F248" s="31">
        <v>2252143</v>
      </c>
      <c r="G248" s="36">
        <f t="shared" si="56"/>
        <v>3.5185031675610108E-2</v>
      </c>
      <c r="H248" s="31">
        <v>11857068</v>
      </c>
      <c r="I248" s="36">
        <f t="shared" si="57"/>
        <v>0.18524192875845938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14109211</v>
      </c>
      <c r="O248" s="36">
        <f t="shared" si="61"/>
        <v>0.22042696043406948</v>
      </c>
      <c r="P248" s="31">
        <v>7385079</v>
      </c>
      <c r="Q248" s="31">
        <v>63802998</v>
      </c>
      <c r="R248" s="31">
        <v>60060639</v>
      </c>
      <c r="S248" s="31">
        <v>14168086</v>
      </c>
      <c r="T248" s="36">
        <f t="shared" si="62"/>
        <v>0.22205987875365982</v>
      </c>
      <c r="U248" s="36">
        <f t="shared" si="63"/>
        <v>0.60554382695161424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4839372</v>
      </c>
      <c r="E249" s="31">
        <v>4839372</v>
      </c>
      <c r="F249" s="31">
        <v>656007</v>
      </c>
      <c r="G249" s="36">
        <f t="shared" si="56"/>
        <v>0.13555622506391324</v>
      </c>
      <c r="H249" s="31">
        <v>229272</v>
      </c>
      <c r="I249" s="36">
        <f t="shared" si="57"/>
        <v>4.7376395119036109E-2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885279</v>
      </c>
      <c r="O249" s="36">
        <f t="shared" si="61"/>
        <v>0.18293262018294937</v>
      </c>
      <c r="P249" s="31">
        <v>222933</v>
      </c>
      <c r="Q249" s="31">
        <v>2367381</v>
      </c>
      <c r="R249" s="31">
        <v>3939544</v>
      </c>
      <c r="S249" s="31">
        <v>471606</v>
      </c>
      <c r="T249" s="36">
        <f t="shared" si="62"/>
        <v>0.19921001309041511</v>
      </c>
      <c r="U249" s="36">
        <f t="shared" si="63"/>
        <v>2.8434552085155662E-2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35120518</v>
      </c>
      <c r="E250" s="31">
        <v>35120518</v>
      </c>
      <c r="F250" s="31">
        <v>3733910</v>
      </c>
      <c r="G250" s="36">
        <f t="shared" si="56"/>
        <v>0.10631705375188373</v>
      </c>
      <c r="H250" s="31">
        <v>11152653</v>
      </c>
      <c r="I250" s="36">
        <f t="shared" si="57"/>
        <v>0.31755377298250553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14886563</v>
      </c>
      <c r="O250" s="36">
        <f t="shared" si="61"/>
        <v>0.42387082673438931</v>
      </c>
      <c r="P250" s="31">
        <v>6060251</v>
      </c>
      <c r="Q250" s="31">
        <v>33189949</v>
      </c>
      <c r="R250" s="31">
        <v>33192949</v>
      </c>
      <c r="S250" s="31">
        <v>10860017</v>
      </c>
      <c r="T250" s="36">
        <f t="shared" si="62"/>
        <v>0.32720800504996256</v>
      </c>
      <c r="U250" s="36">
        <f t="shared" si="63"/>
        <v>0.84029555871530737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35648455</v>
      </c>
      <c r="E251" s="31">
        <v>35648455</v>
      </c>
      <c r="F251" s="31">
        <v>4628153</v>
      </c>
      <c r="G251" s="36">
        <f t="shared" si="56"/>
        <v>0.12982759000354993</v>
      </c>
      <c r="H251" s="31">
        <v>4933584</v>
      </c>
      <c r="I251" s="36">
        <f t="shared" si="57"/>
        <v>0.1383954507986391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9561737</v>
      </c>
      <c r="O251" s="36">
        <f t="shared" si="61"/>
        <v>0.26822304080218906</v>
      </c>
      <c r="P251" s="31">
        <v>5478327</v>
      </c>
      <c r="Q251" s="31">
        <v>33292162</v>
      </c>
      <c r="R251" s="31">
        <v>33176162</v>
      </c>
      <c r="S251" s="31">
        <v>8474359</v>
      </c>
      <c r="T251" s="36">
        <f t="shared" si="62"/>
        <v>0.25454516891993978</v>
      </c>
      <c r="U251" s="36">
        <f t="shared" si="63"/>
        <v>-9.9436013950974456E-2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139616899</v>
      </c>
      <c r="E254" s="32">
        <f>SUM(E248:E253)</f>
        <v>139616899</v>
      </c>
      <c r="F254" s="32">
        <f>SUM(F248:F253)</f>
        <v>11270213</v>
      </c>
      <c r="G254" s="37">
        <f t="shared" si="56"/>
        <v>8.0722413122783943E-2</v>
      </c>
      <c r="H254" s="32">
        <f>SUM(H248:H253)</f>
        <v>28172577</v>
      </c>
      <c r="I254" s="37">
        <f t="shared" si="57"/>
        <v>0.20178486416604913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39442790</v>
      </c>
      <c r="O254" s="37">
        <f t="shared" si="61"/>
        <v>0.28250727728883307</v>
      </c>
      <c r="P254" s="32">
        <f>SUM(P248:P253)</f>
        <v>19146590</v>
      </c>
      <c r="Q254" s="32">
        <f>SUM(Q248:Q253)</f>
        <v>132652490</v>
      </c>
      <c r="R254" s="32">
        <f>SUM(R248:R253)</f>
        <v>130369294</v>
      </c>
      <c r="S254" s="32">
        <f>SUM(S248:S253)</f>
        <v>33974068</v>
      </c>
      <c r="T254" s="37">
        <f t="shared" si="62"/>
        <v>0.2561133077863823</v>
      </c>
      <c r="U254" s="37">
        <f t="shared" si="63"/>
        <v>0.47141485768484093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224956629</v>
      </c>
      <c r="E255" s="31">
        <v>224956629</v>
      </c>
      <c r="F255" s="31">
        <v>64655881</v>
      </c>
      <c r="G255" s="36">
        <f t="shared" si="56"/>
        <v>0.28741487320206954</v>
      </c>
      <c r="H255" s="31">
        <v>59048174</v>
      </c>
      <c r="I255" s="36">
        <f t="shared" si="57"/>
        <v>0.26248692586871936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123704055</v>
      </c>
      <c r="O255" s="36">
        <f t="shared" si="61"/>
        <v>0.54990179907078884</v>
      </c>
      <c r="P255" s="31">
        <v>55149020</v>
      </c>
      <c r="Q255" s="31">
        <v>213113534</v>
      </c>
      <c r="R255" s="31">
        <v>221614291</v>
      </c>
      <c r="S255" s="31">
        <v>89357364</v>
      </c>
      <c r="T255" s="36">
        <f t="shared" si="62"/>
        <v>0.41929464695564572</v>
      </c>
      <c r="U255" s="36">
        <f t="shared" si="63"/>
        <v>7.0702144843190373E-2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37996985</v>
      </c>
      <c r="E256" s="31">
        <v>37996985</v>
      </c>
      <c r="F256" s="31">
        <v>4557942</v>
      </c>
      <c r="G256" s="36">
        <f t="shared" si="56"/>
        <v>0.11995535961603269</v>
      </c>
      <c r="H256" s="31">
        <v>5737866</v>
      </c>
      <c r="I256" s="36">
        <f t="shared" si="57"/>
        <v>0.1510084550129438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10295808</v>
      </c>
      <c r="O256" s="36">
        <f t="shared" si="61"/>
        <v>0.27096381462897651</v>
      </c>
      <c r="P256" s="31">
        <v>5771822</v>
      </c>
      <c r="Q256" s="31">
        <v>25365617</v>
      </c>
      <c r="R256" s="31">
        <v>34165455</v>
      </c>
      <c r="S256" s="31">
        <v>9274571</v>
      </c>
      <c r="T256" s="36">
        <f t="shared" si="62"/>
        <v>0.36563553727078668</v>
      </c>
      <c r="U256" s="36">
        <f t="shared" si="63"/>
        <v>-5.8830643079429423E-3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218985921</v>
      </c>
      <c r="E257" s="31">
        <v>218985921</v>
      </c>
      <c r="F257" s="31">
        <v>18374284</v>
      </c>
      <c r="G257" s="36">
        <f t="shared" si="56"/>
        <v>8.3906234319054696E-2</v>
      </c>
      <c r="H257" s="31">
        <v>23497417</v>
      </c>
      <c r="I257" s="36">
        <f t="shared" si="57"/>
        <v>0.10730103968647373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41871701</v>
      </c>
      <c r="O257" s="36">
        <f t="shared" si="61"/>
        <v>0.19120727400552842</v>
      </c>
      <c r="P257" s="31">
        <v>50287841</v>
      </c>
      <c r="Q257" s="31">
        <v>246153623</v>
      </c>
      <c r="R257" s="31">
        <v>273153099</v>
      </c>
      <c r="S257" s="31">
        <v>60368846</v>
      </c>
      <c r="T257" s="36">
        <f t="shared" si="62"/>
        <v>0.2452486592082376</v>
      </c>
      <c r="U257" s="36">
        <f t="shared" si="63"/>
        <v>-0.53274158260244264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481939535</v>
      </c>
      <c r="E259" s="32">
        <f>SUM(E255:E258)</f>
        <v>481939535</v>
      </c>
      <c r="F259" s="32">
        <f>SUM(F255:F258)</f>
        <v>87588107</v>
      </c>
      <c r="G259" s="37">
        <f t="shared" si="56"/>
        <v>0.18174086299020892</v>
      </c>
      <c r="H259" s="32">
        <f>SUM(H255:H258)</f>
        <v>88283457</v>
      </c>
      <c r="I259" s="37">
        <f t="shared" si="57"/>
        <v>0.18318367884054168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175871564</v>
      </c>
      <c r="O259" s="37">
        <f t="shared" si="61"/>
        <v>0.36492454183075063</v>
      </c>
      <c r="P259" s="32">
        <f>SUM(P255:P258)</f>
        <v>111208683</v>
      </c>
      <c r="Q259" s="32">
        <f>SUM(Q255:Q258)</f>
        <v>484632774</v>
      </c>
      <c r="R259" s="32">
        <f>SUM(R255:R258)</f>
        <v>528932845</v>
      </c>
      <c r="S259" s="32">
        <f>SUM(S255:S258)</f>
        <v>159000781</v>
      </c>
      <c r="T259" s="37">
        <f t="shared" si="62"/>
        <v>0.3280850770525891</v>
      </c>
      <c r="U259" s="37">
        <f t="shared" si="63"/>
        <v>-0.20614600750195022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1276610975</v>
      </c>
      <c r="E260" s="32">
        <f>SUM(E234:E239,E241:E246,E248:E253,E255:E258)</f>
        <v>1276610975</v>
      </c>
      <c r="F260" s="32">
        <f>SUM(F234:F239,F241:F246,F248:F253,F255:F258)</f>
        <v>201008505</v>
      </c>
      <c r="G260" s="37">
        <f t="shared" si="56"/>
        <v>0.15745478374882371</v>
      </c>
      <c r="H260" s="32">
        <f>SUM(H234:H239,H241:H246,H248:H253,H255:H258)</f>
        <v>308226741</v>
      </c>
      <c r="I260" s="37">
        <f t="shared" si="57"/>
        <v>0.24144139995349798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509235246</v>
      </c>
      <c r="O260" s="37">
        <f t="shared" si="61"/>
        <v>0.39889618370232166</v>
      </c>
      <c r="P260" s="32">
        <f>SUM(P234:P239,P241:P246,P248:P253,P255:P258)</f>
        <v>261037461</v>
      </c>
      <c r="Q260" s="32">
        <f>SUM(Q234:Q239,Q241:Q246,Q248:Q253,Q255:Q258)</f>
        <v>1273828653</v>
      </c>
      <c r="R260" s="32">
        <f>SUM(R234:R239,R241:R246,R248:R253,R255:R258)</f>
        <v>1339507093</v>
      </c>
      <c r="S260" s="32">
        <f>SUM(S234:S239,S241:S246,S248:S253,S255:S258)</f>
        <v>413299200</v>
      </c>
      <c r="T260" s="37">
        <f t="shared" si="62"/>
        <v>0.32445431261625107</v>
      </c>
      <c r="U260" s="37">
        <f t="shared" si="63"/>
        <v>0.1807758925451699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7656428</v>
      </c>
      <c r="E263" s="31">
        <v>7656428</v>
      </c>
      <c r="F263" s="31">
        <v>549303</v>
      </c>
      <c r="G263" s="36">
        <f t="shared" ref="G263:G299" si="64">IF(($D263     =0),0,($F263     /$D263     ))</f>
        <v>7.1744029983694751E-2</v>
      </c>
      <c r="H263" s="31">
        <v>640749</v>
      </c>
      <c r="I263" s="36">
        <f t="shared" ref="I263:I299" si="65">IF(($D263     =0),0,($H263     /$D263     ))</f>
        <v>8.3687719652036169E-2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1190052</v>
      </c>
      <c r="O263" s="36">
        <f t="shared" ref="O263:O299" si="69">IF(($D263     =0),0,($N263     /$D263     ))</f>
        <v>0.15543174963573092</v>
      </c>
      <c r="P263" s="31">
        <v>290375</v>
      </c>
      <c r="Q263" s="31">
        <v>6914800</v>
      </c>
      <c r="R263" s="31">
        <v>47704752</v>
      </c>
      <c r="S263" s="31">
        <v>290375</v>
      </c>
      <c r="T263" s="36">
        <f t="shared" ref="T263:T299" si="70">IF(($Q263     =0),0,($S263     /$Q263     ))</f>
        <v>4.1993260831838956E-2</v>
      </c>
      <c r="U263" s="36">
        <f t="shared" ref="U263:U299" si="71">IF(($P263     =0),0,(($H263     /$P263     )-1))</f>
        <v>1.2066259147653895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42089793</v>
      </c>
      <c r="E264" s="31">
        <v>42089793</v>
      </c>
      <c r="F264" s="31">
        <v>8388250</v>
      </c>
      <c r="G264" s="36">
        <f t="shared" si="64"/>
        <v>0.19929416141343342</v>
      </c>
      <c r="H264" s="31">
        <v>10815642</v>
      </c>
      <c r="I264" s="36">
        <f t="shared" si="65"/>
        <v>0.25696591095137961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19203892</v>
      </c>
      <c r="O264" s="36">
        <f t="shared" si="69"/>
        <v>0.45626007236481303</v>
      </c>
      <c r="P264" s="31">
        <v>9448735</v>
      </c>
      <c r="Q264" s="31">
        <v>43031674</v>
      </c>
      <c r="R264" s="31">
        <v>42273102</v>
      </c>
      <c r="S264" s="31">
        <v>19732380</v>
      </c>
      <c r="T264" s="36">
        <f t="shared" si="70"/>
        <v>0.4585547845524206</v>
      </c>
      <c r="U264" s="36">
        <f t="shared" si="71"/>
        <v>0.14466560867671707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45364947</v>
      </c>
      <c r="E265" s="31">
        <v>45364947</v>
      </c>
      <c r="F265" s="31">
        <v>4052885</v>
      </c>
      <c r="G265" s="36">
        <f t="shared" si="64"/>
        <v>8.9339573129006408E-2</v>
      </c>
      <c r="H265" s="31">
        <v>10496132</v>
      </c>
      <c r="I265" s="36">
        <f t="shared" si="65"/>
        <v>0.23137097459851547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14549017</v>
      </c>
      <c r="O265" s="36">
        <f t="shared" si="69"/>
        <v>0.32071054772752189</v>
      </c>
      <c r="P265" s="31">
        <v>8822721</v>
      </c>
      <c r="Q265" s="31">
        <v>34841808</v>
      </c>
      <c r="R265" s="31">
        <v>33893726</v>
      </c>
      <c r="S265" s="31">
        <v>13324262</v>
      </c>
      <c r="T265" s="36">
        <f t="shared" si="70"/>
        <v>0.38242165848569054</v>
      </c>
      <c r="U265" s="36">
        <f t="shared" si="71"/>
        <v>0.18967062428926407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95111168</v>
      </c>
      <c r="E267" s="32">
        <f>SUM(E263:E266)</f>
        <v>95111168</v>
      </c>
      <c r="F267" s="32">
        <f>SUM(F263:F266)</f>
        <v>12990438</v>
      </c>
      <c r="G267" s="37">
        <f t="shared" si="64"/>
        <v>0.13658162625024226</v>
      </c>
      <c r="H267" s="32">
        <f>SUM(H263:H266)</f>
        <v>21952523</v>
      </c>
      <c r="I267" s="37">
        <f t="shared" si="65"/>
        <v>0.23080909909549213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34942961</v>
      </c>
      <c r="O267" s="37">
        <f t="shared" si="69"/>
        <v>0.36739072534573436</v>
      </c>
      <c r="P267" s="32">
        <f>SUM(P263:P266)</f>
        <v>18561831</v>
      </c>
      <c r="Q267" s="32">
        <f>SUM(Q263:Q266)</f>
        <v>84788282</v>
      </c>
      <c r="R267" s="32">
        <f>SUM(R263:R266)</f>
        <v>123871580</v>
      </c>
      <c r="S267" s="32">
        <f>SUM(S263:S266)</f>
        <v>33347017</v>
      </c>
      <c r="T267" s="37">
        <f t="shared" si="70"/>
        <v>0.39329747240308516</v>
      </c>
      <c r="U267" s="37">
        <f t="shared" si="71"/>
        <v>0.18267012559267459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17125140</v>
      </c>
      <c r="E268" s="31">
        <v>17125140</v>
      </c>
      <c r="F268" s="31">
        <v>749817</v>
      </c>
      <c r="G268" s="36">
        <f t="shared" si="64"/>
        <v>4.3784576359667718E-2</v>
      </c>
      <c r="H268" s="31">
        <v>1198559</v>
      </c>
      <c r="I268" s="36">
        <f t="shared" si="65"/>
        <v>6.9988274548412457E-2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1948376</v>
      </c>
      <c r="O268" s="36">
        <f t="shared" si="69"/>
        <v>0.11377285090808016</v>
      </c>
      <c r="P268" s="31">
        <v>1034689</v>
      </c>
      <c r="Q268" s="31">
        <v>6863529</v>
      </c>
      <c r="R268" s="31">
        <v>13333373</v>
      </c>
      <c r="S268" s="31">
        <v>1753409</v>
      </c>
      <c r="T268" s="36">
        <f t="shared" si="70"/>
        <v>0.25546755903559232</v>
      </c>
      <c r="U268" s="36">
        <f t="shared" si="71"/>
        <v>0.15837609175317424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21766893</v>
      </c>
      <c r="E269" s="31">
        <v>21766893</v>
      </c>
      <c r="F269" s="31">
        <v>3169287</v>
      </c>
      <c r="G269" s="36">
        <f t="shared" si="64"/>
        <v>0.14560125783684424</v>
      </c>
      <c r="H269" s="31">
        <v>3724777</v>
      </c>
      <c r="I269" s="36">
        <f t="shared" si="65"/>
        <v>0.17112120687137111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6894064</v>
      </c>
      <c r="O269" s="36">
        <f t="shared" si="69"/>
        <v>0.31672246470821536</v>
      </c>
      <c r="P269" s="31">
        <v>3324296</v>
      </c>
      <c r="Q269" s="31">
        <v>24287096</v>
      </c>
      <c r="R269" s="31">
        <v>19904371</v>
      </c>
      <c r="S269" s="31">
        <v>6502054</v>
      </c>
      <c r="T269" s="36">
        <f t="shared" si="70"/>
        <v>0.26771640380554351</v>
      </c>
      <c r="U269" s="36">
        <f t="shared" si="71"/>
        <v>0.12047092076036559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5571032</v>
      </c>
      <c r="E270" s="31">
        <v>5571032</v>
      </c>
      <c r="F270" s="31">
        <v>893976</v>
      </c>
      <c r="G270" s="36">
        <f t="shared" si="64"/>
        <v>0.16046865284564871</v>
      </c>
      <c r="H270" s="31">
        <v>475096</v>
      </c>
      <c r="I270" s="36">
        <f t="shared" si="65"/>
        <v>8.5279711191750471E-2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1369072</v>
      </c>
      <c r="O270" s="36">
        <f t="shared" si="69"/>
        <v>0.24574836403739916</v>
      </c>
      <c r="P270" s="31">
        <v>1263646</v>
      </c>
      <c r="Q270" s="31">
        <v>8156773</v>
      </c>
      <c r="R270" s="31">
        <v>8156773</v>
      </c>
      <c r="S270" s="31">
        <v>2053777</v>
      </c>
      <c r="T270" s="36">
        <f t="shared" si="70"/>
        <v>0.25178793133019639</v>
      </c>
      <c r="U270" s="36">
        <f t="shared" si="71"/>
        <v>-0.62402761532897655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10135503</v>
      </c>
      <c r="E271" s="31">
        <v>10135503</v>
      </c>
      <c r="F271" s="31">
        <v>1719698</v>
      </c>
      <c r="G271" s="36">
        <f t="shared" si="64"/>
        <v>0.16967071096520814</v>
      </c>
      <c r="H271" s="31">
        <v>2750007</v>
      </c>
      <c r="I271" s="36">
        <f t="shared" si="65"/>
        <v>0.27132417601770725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4469705</v>
      </c>
      <c r="O271" s="36">
        <f t="shared" si="69"/>
        <v>0.44099488698291539</v>
      </c>
      <c r="P271" s="31">
        <v>2311956</v>
      </c>
      <c r="Q271" s="31">
        <v>9445499</v>
      </c>
      <c r="R271" s="31">
        <v>10574116</v>
      </c>
      <c r="S271" s="31">
        <v>3940765</v>
      </c>
      <c r="T271" s="36">
        <f t="shared" si="70"/>
        <v>0.41721088531161771</v>
      </c>
      <c r="U271" s="36">
        <f t="shared" si="71"/>
        <v>0.18947203147464742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5305448</v>
      </c>
      <c r="E272" s="31">
        <v>5305448</v>
      </c>
      <c r="F272" s="31">
        <v>894278</v>
      </c>
      <c r="G272" s="36">
        <f t="shared" si="64"/>
        <v>0.16855843276571555</v>
      </c>
      <c r="H272" s="31">
        <v>914118</v>
      </c>
      <c r="I272" s="36">
        <f t="shared" si="65"/>
        <v>0.1722979850146491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1808396</v>
      </c>
      <c r="O272" s="36">
        <f t="shared" si="69"/>
        <v>0.34085641778036463</v>
      </c>
      <c r="P272" s="31">
        <v>770627</v>
      </c>
      <c r="Q272" s="31">
        <v>5989372</v>
      </c>
      <c r="R272" s="31">
        <v>6043972</v>
      </c>
      <c r="S272" s="31">
        <v>1545216</v>
      </c>
      <c r="T272" s="36">
        <f t="shared" si="70"/>
        <v>0.25799299158576222</v>
      </c>
      <c r="U272" s="36">
        <f t="shared" si="71"/>
        <v>0.18620032778503748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2198350</v>
      </c>
      <c r="E273" s="31">
        <v>2198350</v>
      </c>
      <c r="F273" s="31">
        <v>134131</v>
      </c>
      <c r="G273" s="36">
        <f t="shared" si="64"/>
        <v>6.1014397161507493E-2</v>
      </c>
      <c r="H273" s="31">
        <v>213088</v>
      </c>
      <c r="I273" s="36">
        <f t="shared" si="65"/>
        <v>9.6930879978165449E-2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347219</v>
      </c>
      <c r="O273" s="36">
        <f t="shared" si="69"/>
        <v>0.15794527713967293</v>
      </c>
      <c r="P273" s="31">
        <v>186749</v>
      </c>
      <c r="Q273" s="31">
        <v>2366588</v>
      </c>
      <c r="R273" s="31">
        <v>2032188</v>
      </c>
      <c r="S273" s="31">
        <v>398718</v>
      </c>
      <c r="T273" s="36">
        <f t="shared" si="70"/>
        <v>0.16847799447981651</v>
      </c>
      <c r="U273" s="36">
        <f t="shared" si="71"/>
        <v>0.14103957718649096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816866</v>
      </c>
      <c r="E274" s="31">
        <v>816866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-187415</v>
      </c>
      <c r="Q274" s="31">
        <v>803504</v>
      </c>
      <c r="R274" s="31">
        <v>803504</v>
      </c>
      <c r="S274" s="31">
        <v>-2100</v>
      </c>
      <c r="T274" s="36">
        <f t="shared" si="70"/>
        <v>-2.6135526394392562E-3</v>
      </c>
      <c r="U274" s="36">
        <f t="shared" si="71"/>
        <v>-1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62919232</v>
      </c>
      <c r="E275" s="32">
        <f>SUM(E268:E274)</f>
        <v>62919232</v>
      </c>
      <c r="F275" s="32">
        <f>SUM(F268:F274)</f>
        <v>7561187</v>
      </c>
      <c r="G275" s="37">
        <f t="shared" si="64"/>
        <v>0.12017290675130936</v>
      </c>
      <c r="H275" s="32">
        <f>SUM(H268:H274)</f>
        <v>9275645</v>
      </c>
      <c r="I275" s="37">
        <f t="shared" si="65"/>
        <v>0.14742145930833994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16836832</v>
      </c>
      <c r="O275" s="37">
        <f t="shared" si="69"/>
        <v>0.26759436605964931</v>
      </c>
      <c r="P275" s="32">
        <f>SUM(P268:P274)</f>
        <v>8704548</v>
      </c>
      <c r="Q275" s="32">
        <f>SUM(Q268:Q274)</f>
        <v>57912361</v>
      </c>
      <c r="R275" s="32">
        <f>SUM(R268:R274)</f>
        <v>60848297</v>
      </c>
      <c r="S275" s="32">
        <f>SUM(S268:S274)</f>
        <v>16191839</v>
      </c>
      <c r="T275" s="37">
        <f t="shared" si="70"/>
        <v>0.2795921064243953</v>
      </c>
      <c r="U275" s="37">
        <f t="shared" si="71"/>
        <v>6.5609035644355052E-2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19112420</v>
      </c>
      <c r="E276" s="31">
        <v>19112420</v>
      </c>
      <c r="F276" s="31">
        <v>657057</v>
      </c>
      <c r="G276" s="36">
        <f t="shared" si="64"/>
        <v>3.4378535004986284E-2</v>
      </c>
      <c r="H276" s="31">
        <v>973188</v>
      </c>
      <c r="I276" s="36">
        <f t="shared" si="65"/>
        <v>5.0919140537932922E-2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1630245</v>
      </c>
      <c r="O276" s="36">
        <f t="shared" si="69"/>
        <v>8.5297675542919213E-2</v>
      </c>
      <c r="P276" s="31">
        <v>946264</v>
      </c>
      <c r="Q276" s="31">
        <v>20915019</v>
      </c>
      <c r="R276" s="31">
        <v>18884626</v>
      </c>
      <c r="S276" s="31">
        <v>1739463</v>
      </c>
      <c r="T276" s="36">
        <f t="shared" si="70"/>
        <v>8.316812908465443E-2</v>
      </c>
      <c r="U276" s="36">
        <f t="shared" si="71"/>
        <v>2.845294759179251E-2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27978127</v>
      </c>
      <c r="E277" s="31">
        <v>27978127</v>
      </c>
      <c r="F277" s="31">
        <v>3003755</v>
      </c>
      <c r="G277" s="36">
        <f t="shared" si="64"/>
        <v>0.10736083226729223</v>
      </c>
      <c r="H277" s="31">
        <v>2832093</v>
      </c>
      <c r="I277" s="36">
        <f t="shared" si="65"/>
        <v>0.1012252535704052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5835848</v>
      </c>
      <c r="O277" s="36">
        <f t="shared" si="69"/>
        <v>0.20858608583769742</v>
      </c>
      <c r="P277" s="31">
        <v>2967462</v>
      </c>
      <c r="Q277" s="31">
        <v>28467620</v>
      </c>
      <c r="R277" s="31">
        <v>28229646</v>
      </c>
      <c r="S277" s="31">
        <v>6021414</v>
      </c>
      <c r="T277" s="36">
        <f t="shared" si="70"/>
        <v>0.211517998343381</v>
      </c>
      <c r="U277" s="36">
        <f t="shared" si="71"/>
        <v>-4.5617770337075925E-2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17898681</v>
      </c>
      <c r="E278" s="31">
        <v>17898681</v>
      </c>
      <c r="F278" s="31">
        <v>418017</v>
      </c>
      <c r="G278" s="36">
        <f t="shared" si="64"/>
        <v>2.3354625963779119E-2</v>
      </c>
      <c r="H278" s="31">
        <v>3501052</v>
      </c>
      <c r="I278" s="36">
        <f t="shared" si="65"/>
        <v>0.19560391070157629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3919069</v>
      </c>
      <c r="O278" s="36">
        <f t="shared" si="69"/>
        <v>0.21895853666535539</v>
      </c>
      <c r="P278" s="31">
        <v>6397481</v>
      </c>
      <c r="Q278" s="31">
        <v>17160248</v>
      </c>
      <c r="R278" s="31">
        <v>17680530</v>
      </c>
      <c r="S278" s="31">
        <v>8744700</v>
      </c>
      <c r="T278" s="36">
        <f t="shared" si="70"/>
        <v>0.50959053738617299</v>
      </c>
      <c r="U278" s="36">
        <f t="shared" si="71"/>
        <v>-0.45274522894245406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6863980</v>
      </c>
      <c r="E279" s="31">
        <v>6863980</v>
      </c>
      <c r="F279" s="31">
        <v>338830</v>
      </c>
      <c r="G279" s="36">
        <f t="shared" si="64"/>
        <v>4.9363488821354377E-2</v>
      </c>
      <c r="H279" s="31">
        <v>501928</v>
      </c>
      <c r="I279" s="36">
        <f t="shared" si="65"/>
        <v>7.312492169266227E-2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840758</v>
      </c>
      <c r="O279" s="36">
        <f t="shared" si="69"/>
        <v>0.12248841051401665</v>
      </c>
      <c r="P279" s="31">
        <v>1682393</v>
      </c>
      <c r="Q279" s="31">
        <v>7341818</v>
      </c>
      <c r="R279" s="31">
        <v>7338489</v>
      </c>
      <c r="S279" s="31">
        <v>3533545</v>
      </c>
      <c r="T279" s="36">
        <f t="shared" si="70"/>
        <v>0.48129019270158974</v>
      </c>
      <c r="U279" s="36">
        <f t="shared" si="71"/>
        <v>-0.70165829268191193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230537</v>
      </c>
      <c r="E280" s="31">
        <v>230537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235217</v>
      </c>
      <c r="Q280" s="31">
        <v>1291934</v>
      </c>
      <c r="R280" s="31">
        <v>1291934</v>
      </c>
      <c r="S280" s="31">
        <v>247292</v>
      </c>
      <c r="T280" s="36">
        <f t="shared" si="70"/>
        <v>0.19141225480558605</v>
      </c>
      <c r="U280" s="36">
        <f t="shared" si="71"/>
        <v>-1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2937399</v>
      </c>
      <c r="E281" s="31">
        <v>2937399</v>
      </c>
      <c r="F281" s="31">
        <v>554778</v>
      </c>
      <c r="G281" s="36">
        <f t="shared" si="64"/>
        <v>0.18886708955780268</v>
      </c>
      <c r="H281" s="31">
        <v>850130</v>
      </c>
      <c r="I281" s="36">
        <f t="shared" si="65"/>
        <v>0.28941590842783022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1404908</v>
      </c>
      <c r="O281" s="36">
        <f t="shared" si="69"/>
        <v>0.47828299798563284</v>
      </c>
      <c r="P281" s="31">
        <v>707551</v>
      </c>
      <c r="Q281" s="31">
        <v>3380275</v>
      </c>
      <c r="R281" s="31">
        <v>3371204</v>
      </c>
      <c r="S281" s="31">
        <v>1332469</v>
      </c>
      <c r="T281" s="36">
        <f t="shared" si="70"/>
        <v>0.39418952600010354</v>
      </c>
      <c r="U281" s="36">
        <f t="shared" si="71"/>
        <v>0.2015105624894884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17970614</v>
      </c>
      <c r="E282" s="31">
        <v>17970614</v>
      </c>
      <c r="F282" s="31">
        <v>1496786</v>
      </c>
      <c r="G282" s="36">
        <f t="shared" si="64"/>
        <v>8.3290754561864161E-2</v>
      </c>
      <c r="H282" s="31">
        <v>2937650</v>
      </c>
      <c r="I282" s="36">
        <f t="shared" si="65"/>
        <v>0.16346965106478833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4434436</v>
      </c>
      <c r="O282" s="36">
        <f t="shared" si="69"/>
        <v>0.2467604056266525</v>
      </c>
      <c r="P282" s="31">
        <v>993717</v>
      </c>
      <c r="Q282" s="31">
        <v>11899645</v>
      </c>
      <c r="R282" s="31">
        <v>12874833</v>
      </c>
      <c r="S282" s="31">
        <v>1454158</v>
      </c>
      <c r="T282" s="36">
        <f t="shared" si="70"/>
        <v>0.12220179677629038</v>
      </c>
      <c r="U282" s="36">
        <f t="shared" si="71"/>
        <v>1.9562239551099561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14106240</v>
      </c>
      <c r="E283" s="31">
        <v>14106240</v>
      </c>
      <c r="F283" s="31">
        <v>95776</v>
      </c>
      <c r="G283" s="36">
        <f t="shared" si="64"/>
        <v>6.7896193457647113E-3</v>
      </c>
      <c r="H283" s="31">
        <v>152873</v>
      </c>
      <c r="I283" s="36">
        <f t="shared" si="65"/>
        <v>1.0837260673290685E-2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248649</v>
      </c>
      <c r="O283" s="36">
        <f t="shared" si="69"/>
        <v>1.7626880019055397E-2</v>
      </c>
      <c r="P283" s="31">
        <v>1092855</v>
      </c>
      <c r="Q283" s="31">
        <v>11378123</v>
      </c>
      <c r="R283" s="31">
        <v>12939944</v>
      </c>
      <c r="S283" s="31">
        <v>2000667</v>
      </c>
      <c r="T283" s="36">
        <f t="shared" si="70"/>
        <v>0.17583453791104209</v>
      </c>
      <c r="U283" s="36">
        <f t="shared" si="71"/>
        <v>-0.86011593486784621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107097998</v>
      </c>
      <c r="E285" s="32">
        <f>SUM(E276:E284)</f>
        <v>107097998</v>
      </c>
      <c r="F285" s="32">
        <f>SUM(F276:F284)</f>
        <v>6564999</v>
      </c>
      <c r="G285" s="37">
        <f t="shared" si="64"/>
        <v>6.1298988987637283E-2</v>
      </c>
      <c r="H285" s="32">
        <f>SUM(H276:H284)</f>
        <v>11748914</v>
      </c>
      <c r="I285" s="37">
        <f t="shared" si="65"/>
        <v>0.10970246147831821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18313913</v>
      </c>
      <c r="O285" s="37">
        <f t="shared" si="69"/>
        <v>0.1710014504659555</v>
      </c>
      <c r="P285" s="32">
        <f>SUM(P276:P284)</f>
        <v>15022940</v>
      </c>
      <c r="Q285" s="32">
        <f>SUM(Q276:Q284)</f>
        <v>101834682</v>
      </c>
      <c r="R285" s="32">
        <f>SUM(R276:R284)</f>
        <v>102611206</v>
      </c>
      <c r="S285" s="32">
        <f>SUM(S276:S284)</f>
        <v>25073708</v>
      </c>
      <c r="T285" s="37">
        <f t="shared" si="70"/>
        <v>0.24621973091642788</v>
      </c>
      <c r="U285" s="37">
        <f t="shared" si="71"/>
        <v>-0.21793510458006227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25498608</v>
      </c>
      <c r="E286" s="31">
        <v>25498608</v>
      </c>
      <c r="F286" s="31">
        <v>4934067</v>
      </c>
      <c r="G286" s="36">
        <f t="shared" si="64"/>
        <v>0.1935033865378063</v>
      </c>
      <c r="H286" s="31">
        <v>4563041</v>
      </c>
      <c r="I286" s="36">
        <f t="shared" si="65"/>
        <v>0.17895255301779611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9497108</v>
      </c>
      <c r="O286" s="36">
        <f t="shared" si="69"/>
        <v>0.37245593955560241</v>
      </c>
      <c r="P286" s="31">
        <v>5425416</v>
      </c>
      <c r="Q286" s="31">
        <v>25652888</v>
      </c>
      <c r="R286" s="31">
        <v>20302495</v>
      </c>
      <c r="S286" s="31">
        <v>10399779</v>
      </c>
      <c r="T286" s="36">
        <f t="shared" si="70"/>
        <v>0.40540382821614473</v>
      </c>
      <c r="U286" s="36">
        <f t="shared" si="71"/>
        <v>-0.15895094495979667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187046</v>
      </c>
      <c r="E287" s="31">
        <v>187046</v>
      </c>
      <c r="F287" s="31">
        <v>4345</v>
      </c>
      <c r="G287" s="36">
        <f t="shared" si="64"/>
        <v>2.322957988943896E-2</v>
      </c>
      <c r="H287" s="31">
        <v>6004</v>
      </c>
      <c r="I287" s="36">
        <f t="shared" si="65"/>
        <v>3.209905584722475E-2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10349</v>
      </c>
      <c r="O287" s="36">
        <f t="shared" si="69"/>
        <v>5.532863573666371E-2</v>
      </c>
      <c r="P287" s="31">
        <v>7347</v>
      </c>
      <c r="Q287" s="31">
        <v>178522</v>
      </c>
      <c r="R287" s="31">
        <v>179983</v>
      </c>
      <c r="S287" s="31">
        <v>10033</v>
      </c>
      <c r="T287" s="36">
        <f t="shared" si="70"/>
        <v>5.6200356258612381E-2</v>
      </c>
      <c r="U287" s="36">
        <f t="shared" si="71"/>
        <v>-0.18279569892473113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5334667</v>
      </c>
      <c r="E288" s="31">
        <v>5334667</v>
      </c>
      <c r="F288" s="31">
        <v>1229987</v>
      </c>
      <c r="G288" s="36">
        <f t="shared" si="64"/>
        <v>0.23056490686297756</v>
      </c>
      <c r="H288" s="31">
        <v>1359739</v>
      </c>
      <c r="I288" s="36">
        <f t="shared" si="65"/>
        <v>0.25488732473835762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2589726</v>
      </c>
      <c r="O288" s="36">
        <f t="shared" si="69"/>
        <v>0.48545223160133522</v>
      </c>
      <c r="P288" s="31">
        <v>1722795</v>
      </c>
      <c r="Q288" s="31">
        <v>30405177</v>
      </c>
      <c r="R288" s="31">
        <v>20246929</v>
      </c>
      <c r="S288" s="31">
        <v>3920644</v>
      </c>
      <c r="T288" s="36">
        <f t="shared" si="70"/>
        <v>0.12894659353569954</v>
      </c>
      <c r="U288" s="36">
        <f t="shared" si="71"/>
        <v>-0.21073662275546423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10784482</v>
      </c>
      <c r="E289" s="31">
        <v>10784482</v>
      </c>
      <c r="F289" s="31">
        <v>766885</v>
      </c>
      <c r="G289" s="36">
        <f t="shared" si="64"/>
        <v>7.1110044970171024E-2</v>
      </c>
      <c r="H289" s="31">
        <v>586391</v>
      </c>
      <c r="I289" s="36">
        <f t="shared" si="65"/>
        <v>5.4373589756095846E-2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1353276</v>
      </c>
      <c r="O289" s="36">
        <f t="shared" si="69"/>
        <v>0.12548363472626686</v>
      </c>
      <c r="P289" s="31">
        <v>50061</v>
      </c>
      <c r="Q289" s="31">
        <v>9528130</v>
      </c>
      <c r="R289" s="31">
        <v>9450534</v>
      </c>
      <c r="S289" s="31">
        <v>103409</v>
      </c>
      <c r="T289" s="36">
        <f t="shared" si="70"/>
        <v>1.0853021526784374E-2</v>
      </c>
      <c r="U289" s="36">
        <f t="shared" si="71"/>
        <v>10.713529494017299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47035967</v>
      </c>
      <c r="E290" s="31">
        <v>47035967</v>
      </c>
      <c r="F290" s="31">
        <v>4465545</v>
      </c>
      <c r="G290" s="36">
        <f t="shared" si="64"/>
        <v>9.4938943213392427E-2</v>
      </c>
      <c r="H290" s="31">
        <v>5067796</v>
      </c>
      <c r="I290" s="36">
        <f t="shared" si="65"/>
        <v>0.10774299590779116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9533341</v>
      </c>
      <c r="O290" s="36">
        <f t="shared" si="69"/>
        <v>0.2026819391211836</v>
      </c>
      <c r="P290" s="31">
        <v>3991578</v>
      </c>
      <c r="Q290" s="31">
        <v>44768578</v>
      </c>
      <c r="R290" s="31">
        <v>47681148</v>
      </c>
      <c r="S290" s="31">
        <v>7990345</v>
      </c>
      <c r="T290" s="36">
        <f t="shared" si="70"/>
        <v>0.17848109895293079</v>
      </c>
      <c r="U290" s="36">
        <f t="shared" si="71"/>
        <v>0.26962218952003436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88840770</v>
      </c>
      <c r="E292" s="32">
        <f>SUM(E286:E291)</f>
        <v>88840770</v>
      </c>
      <c r="F292" s="32">
        <f>SUM(F286:F291)</f>
        <v>11400829</v>
      </c>
      <c r="G292" s="37">
        <f t="shared" si="64"/>
        <v>0.12832879543930112</v>
      </c>
      <c r="H292" s="32">
        <f>SUM(H286:H291)</f>
        <v>11582971</v>
      </c>
      <c r="I292" s="37">
        <f t="shared" si="65"/>
        <v>0.13037900279342468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22983800</v>
      </c>
      <c r="O292" s="37">
        <f t="shared" si="69"/>
        <v>0.25870779823272583</v>
      </c>
      <c r="P292" s="32">
        <f>SUM(P286:P291)</f>
        <v>11197197</v>
      </c>
      <c r="Q292" s="32">
        <f>SUM(Q286:Q291)</f>
        <v>110533295</v>
      </c>
      <c r="R292" s="32">
        <f>SUM(R286:R291)</f>
        <v>97861089</v>
      </c>
      <c r="S292" s="32">
        <f>SUM(S286:S291)</f>
        <v>22424210</v>
      </c>
      <c r="T292" s="37">
        <f t="shared" si="70"/>
        <v>0.20287289906629491</v>
      </c>
      <c r="U292" s="37">
        <f t="shared" si="71"/>
        <v>3.4452729553655193E-2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123015927</v>
      </c>
      <c r="E293" s="31">
        <v>123015927</v>
      </c>
      <c r="F293" s="31">
        <v>22640097</v>
      </c>
      <c r="G293" s="36">
        <f t="shared" si="64"/>
        <v>0.18404199807395671</v>
      </c>
      <c r="H293" s="31">
        <v>30927145</v>
      </c>
      <c r="I293" s="36">
        <f t="shared" si="65"/>
        <v>0.2514076490274304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53567242</v>
      </c>
      <c r="O293" s="36">
        <f t="shared" si="69"/>
        <v>0.43544964710138712</v>
      </c>
      <c r="P293" s="31">
        <v>25906378</v>
      </c>
      <c r="Q293" s="31">
        <v>93326175</v>
      </c>
      <c r="R293" s="31">
        <v>98165175</v>
      </c>
      <c r="S293" s="31">
        <v>50434293</v>
      </c>
      <c r="T293" s="36">
        <f t="shared" si="70"/>
        <v>0.54040887243048374</v>
      </c>
      <c r="U293" s="36">
        <f t="shared" si="71"/>
        <v>0.19380428248209758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12586857</v>
      </c>
      <c r="E294" s="31">
        <v>12586857</v>
      </c>
      <c r="F294" s="31">
        <v>318153</v>
      </c>
      <c r="G294" s="36">
        <f t="shared" si="64"/>
        <v>2.5276604000506242E-2</v>
      </c>
      <c r="H294" s="31">
        <v>247692</v>
      </c>
      <c r="I294" s="36">
        <f t="shared" si="65"/>
        <v>1.9678621914906953E-2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565845</v>
      </c>
      <c r="O294" s="36">
        <f t="shared" si="69"/>
        <v>4.4955225915413198E-2</v>
      </c>
      <c r="P294" s="31">
        <v>312684</v>
      </c>
      <c r="Q294" s="31">
        <v>12443035</v>
      </c>
      <c r="R294" s="31">
        <v>12535585</v>
      </c>
      <c r="S294" s="31">
        <v>312684</v>
      </c>
      <c r="T294" s="36">
        <f t="shared" si="70"/>
        <v>2.512923896782417E-2</v>
      </c>
      <c r="U294" s="36">
        <f t="shared" si="71"/>
        <v>-0.20785201673254783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18574896</v>
      </c>
      <c r="E295" s="31">
        <v>18574896</v>
      </c>
      <c r="F295" s="31">
        <v>2958789</v>
      </c>
      <c r="G295" s="36">
        <f t="shared" si="64"/>
        <v>0.15928966708615758</v>
      </c>
      <c r="H295" s="31">
        <v>6027468</v>
      </c>
      <c r="I295" s="36">
        <f t="shared" si="65"/>
        <v>0.32449538344656143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8986257</v>
      </c>
      <c r="O295" s="36">
        <f t="shared" si="69"/>
        <v>0.48378505053271897</v>
      </c>
      <c r="P295" s="31">
        <v>557407</v>
      </c>
      <c r="Q295" s="31">
        <v>1390323</v>
      </c>
      <c r="R295" s="31">
        <v>2274000</v>
      </c>
      <c r="S295" s="31">
        <v>820636</v>
      </c>
      <c r="T295" s="36">
        <f t="shared" si="70"/>
        <v>0.59024845305731111</v>
      </c>
      <c r="U295" s="36">
        <f t="shared" si="71"/>
        <v>9.8134056443496398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36703594</v>
      </c>
      <c r="E296" s="31">
        <v>36703594</v>
      </c>
      <c r="F296" s="31">
        <v>2963888</v>
      </c>
      <c r="G296" s="36">
        <f t="shared" si="64"/>
        <v>8.075198303468592E-2</v>
      </c>
      <c r="H296" s="31">
        <v>11833524</v>
      </c>
      <c r="I296" s="36">
        <f t="shared" si="65"/>
        <v>0.32240777292817702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14797412</v>
      </c>
      <c r="O296" s="36">
        <f t="shared" si="69"/>
        <v>0.40315975596286291</v>
      </c>
      <c r="P296" s="31">
        <v>11911068</v>
      </c>
      <c r="Q296" s="31">
        <v>31094618</v>
      </c>
      <c r="R296" s="31">
        <v>41859484</v>
      </c>
      <c r="S296" s="31">
        <v>17092689</v>
      </c>
      <c r="T296" s="36">
        <f t="shared" si="70"/>
        <v>0.54969927593257462</v>
      </c>
      <c r="U296" s="36">
        <f t="shared" si="71"/>
        <v>-6.5102474438060165E-3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190881274</v>
      </c>
      <c r="E298" s="32">
        <f>SUM(E293:E297)</f>
        <v>190881274</v>
      </c>
      <c r="F298" s="32">
        <f>SUM(F293:F297)</f>
        <v>28880927</v>
      </c>
      <c r="G298" s="37">
        <f t="shared" si="64"/>
        <v>0.15130309220379576</v>
      </c>
      <c r="H298" s="32">
        <f>SUM(H293:H297)</f>
        <v>49035829</v>
      </c>
      <c r="I298" s="37">
        <f t="shared" si="65"/>
        <v>0.25689177346961756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77916756</v>
      </c>
      <c r="O298" s="37">
        <f t="shared" si="69"/>
        <v>0.40819486567341329</v>
      </c>
      <c r="P298" s="32">
        <f>SUM(P293:P297)</f>
        <v>38687537</v>
      </c>
      <c r="Q298" s="32">
        <f>SUM(Q293:Q297)</f>
        <v>138254151</v>
      </c>
      <c r="R298" s="32">
        <f>SUM(R293:R297)</f>
        <v>154834244</v>
      </c>
      <c r="S298" s="32">
        <f>SUM(S293:S297)</f>
        <v>68660302</v>
      </c>
      <c r="T298" s="37">
        <f t="shared" si="70"/>
        <v>0.49662380119060584</v>
      </c>
      <c r="U298" s="37">
        <f t="shared" si="71"/>
        <v>0.26748386696211757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544850442</v>
      </c>
      <c r="E299" s="32">
        <f>SUM(E263:E266,E268:E274,E276:E284,E286:E291,E293:E297)</f>
        <v>544850442</v>
      </c>
      <c r="F299" s="32">
        <f>SUM(F263:F266,F268:F274,F276:F284,F286:F291,F293:F297)</f>
        <v>67398380</v>
      </c>
      <c r="G299" s="37">
        <f t="shared" si="64"/>
        <v>0.12370069803485632</v>
      </c>
      <c r="H299" s="32">
        <f>SUM(H263:H266,H268:H274,H276:H284,H286:H291,H293:H297)</f>
        <v>103595882</v>
      </c>
      <c r="I299" s="37">
        <f t="shared" si="65"/>
        <v>0.19013636406300283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170994262</v>
      </c>
      <c r="O299" s="37">
        <f t="shared" si="69"/>
        <v>0.31383706209785917</v>
      </c>
      <c r="P299" s="32">
        <f>SUM(P263:P266,P268:P274,P276:P284,P286:P291,P293:P297)</f>
        <v>92174053</v>
      </c>
      <c r="Q299" s="32">
        <f>SUM(Q263:Q266,Q268:Q274,Q276:Q284,Q286:Q291,Q293:Q297)</f>
        <v>493322771</v>
      </c>
      <c r="R299" s="32">
        <f>SUM(R263:R266,R268:R274,R276:R284,R286:R291,R293:R297)</f>
        <v>540026416</v>
      </c>
      <c r="S299" s="32">
        <f>SUM(S263:S266,S268:S274,S276:S284,S286:S291,S293:S297)</f>
        <v>165697076</v>
      </c>
      <c r="T299" s="37">
        <f t="shared" si="70"/>
        <v>0.33587964257988812</v>
      </c>
      <c r="U299" s="37">
        <f t="shared" si="71"/>
        <v>0.12391588118621621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4080955951</v>
      </c>
      <c r="E302" s="31">
        <v>4079618641</v>
      </c>
      <c r="F302" s="31">
        <v>717469871</v>
      </c>
      <c r="G302" s="36">
        <f t="shared" ref="G302:G339" si="72">IF(($D302     =0),0,($F302     /$D302     ))</f>
        <v>0.1758092661657352</v>
      </c>
      <c r="H302" s="31">
        <v>1237152843</v>
      </c>
      <c r="I302" s="36">
        <f t="shared" ref="I302:I339" si="73">IF(($D302     =0),0,($H302     /$D302     ))</f>
        <v>0.30315270683008655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1954622714</v>
      </c>
      <c r="O302" s="36">
        <f t="shared" ref="O302:O339" si="77">IF(($D302     =0),0,($N302     /$D302     ))</f>
        <v>0.47896197299582172</v>
      </c>
      <c r="P302" s="31">
        <v>983772465</v>
      </c>
      <c r="Q302" s="31">
        <v>3712711586</v>
      </c>
      <c r="R302" s="31">
        <v>3906728400</v>
      </c>
      <c r="S302" s="31">
        <v>1680607114</v>
      </c>
      <c r="T302" s="36">
        <f t="shared" ref="T302:T339" si="78">IF(($Q302     =0),0,($S302     /$Q302     ))</f>
        <v>0.4526629863567323</v>
      </c>
      <c r="U302" s="36">
        <f t="shared" ref="U302:U339" si="79">IF(($P302     =0),0,(($H302     /$P302     )-1))</f>
        <v>0.25755994095646906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4080955951</v>
      </c>
      <c r="E303" s="32">
        <f>E302</f>
        <v>4079618641</v>
      </c>
      <c r="F303" s="32">
        <f>F302</f>
        <v>717469871</v>
      </c>
      <c r="G303" s="37">
        <f t="shared" si="72"/>
        <v>0.1758092661657352</v>
      </c>
      <c r="H303" s="32">
        <f>H302</f>
        <v>1237152843</v>
      </c>
      <c r="I303" s="37">
        <f t="shared" si="73"/>
        <v>0.30315270683008655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1954622714</v>
      </c>
      <c r="O303" s="37">
        <f t="shared" si="77"/>
        <v>0.47896197299582172</v>
      </c>
      <c r="P303" s="32">
        <f>P302</f>
        <v>983772465</v>
      </c>
      <c r="Q303" s="32">
        <f>Q302</f>
        <v>3712711586</v>
      </c>
      <c r="R303" s="32">
        <f>R302</f>
        <v>3906728400</v>
      </c>
      <c r="S303" s="32">
        <f>S302</f>
        <v>1680607114</v>
      </c>
      <c r="T303" s="37">
        <f t="shared" si="78"/>
        <v>0.4526629863567323</v>
      </c>
      <c r="U303" s="37">
        <f t="shared" si="79"/>
        <v>0.25755994095646906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34770621</v>
      </c>
      <c r="E304" s="31">
        <v>36619639</v>
      </c>
      <c r="F304" s="31">
        <v>6156403</v>
      </c>
      <c r="G304" s="36">
        <f t="shared" si="72"/>
        <v>0.17705760849080032</v>
      </c>
      <c r="H304" s="31">
        <v>7307207</v>
      </c>
      <c r="I304" s="36">
        <f t="shared" si="73"/>
        <v>0.21015463025523762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13463610</v>
      </c>
      <c r="O304" s="36">
        <f t="shared" si="77"/>
        <v>0.38721223874603794</v>
      </c>
      <c r="P304" s="31">
        <v>7720165</v>
      </c>
      <c r="Q304" s="31">
        <v>31173454</v>
      </c>
      <c r="R304" s="31">
        <v>33128734</v>
      </c>
      <c r="S304" s="31">
        <v>13279476</v>
      </c>
      <c r="T304" s="36">
        <f t="shared" si="78"/>
        <v>0.42598667443139282</v>
      </c>
      <c r="U304" s="36">
        <f t="shared" si="79"/>
        <v>-5.3490825649451845E-2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16276945</v>
      </c>
      <c r="E305" s="31">
        <v>16529245</v>
      </c>
      <c r="F305" s="31">
        <v>4048996</v>
      </c>
      <c r="G305" s="36">
        <f t="shared" si="72"/>
        <v>0.24875650805479776</v>
      </c>
      <c r="H305" s="31">
        <v>4132188</v>
      </c>
      <c r="I305" s="36">
        <f t="shared" si="73"/>
        <v>0.25386754086838775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8181184</v>
      </c>
      <c r="O305" s="36">
        <f t="shared" si="77"/>
        <v>0.50262404892318557</v>
      </c>
      <c r="P305" s="31">
        <v>4018617</v>
      </c>
      <c r="Q305" s="31">
        <v>15049060</v>
      </c>
      <c r="R305" s="31">
        <v>14745024</v>
      </c>
      <c r="S305" s="31">
        <v>7363618</v>
      </c>
      <c r="T305" s="36">
        <f t="shared" si="78"/>
        <v>0.48930750492057312</v>
      </c>
      <c r="U305" s="36">
        <f t="shared" si="79"/>
        <v>2.8261215238974069E-2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38818929</v>
      </c>
      <c r="E306" s="31">
        <v>38818929</v>
      </c>
      <c r="F306" s="31">
        <v>8147409</v>
      </c>
      <c r="G306" s="36">
        <f t="shared" si="72"/>
        <v>0.20988237465284013</v>
      </c>
      <c r="H306" s="31">
        <v>10106521</v>
      </c>
      <c r="I306" s="36">
        <f t="shared" si="73"/>
        <v>0.26035033063379981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18253930</v>
      </c>
      <c r="O306" s="36">
        <f t="shared" si="77"/>
        <v>0.47023270528663991</v>
      </c>
      <c r="P306" s="31">
        <v>10759546</v>
      </c>
      <c r="Q306" s="31">
        <v>35529200</v>
      </c>
      <c r="R306" s="31">
        <v>35658068</v>
      </c>
      <c r="S306" s="31">
        <v>18489075</v>
      </c>
      <c r="T306" s="36">
        <f t="shared" si="78"/>
        <v>0.52039097418461433</v>
      </c>
      <c r="U306" s="36">
        <f t="shared" si="79"/>
        <v>-6.0692616584380077E-2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135678071</v>
      </c>
      <c r="E307" s="31">
        <v>135683071</v>
      </c>
      <c r="F307" s="31">
        <v>33533481</v>
      </c>
      <c r="G307" s="36">
        <f t="shared" si="72"/>
        <v>0.24715475944524595</v>
      </c>
      <c r="H307" s="31">
        <v>33953275</v>
      </c>
      <c r="I307" s="36">
        <f t="shared" si="73"/>
        <v>0.25024880402375416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67486756</v>
      </c>
      <c r="O307" s="36">
        <f t="shared" si="77"/>
        <v>0.49740356346900011</v>
      </c>
      <c r="P307" s="31">
        <v>31079073</v>
      </c>
      <c r="Q307" s="31">
        <v>124621736</v>
      </c>
      <c r="R307" s="31">
        <v>125335002</v>
      </c>
      <c r="S307" s="31">
        <v>62415272</v>
      </c>
      <c r="T307" s="36">
        <f t="shared" si="78"/>
        <v>0.50083776717730843</v>
      </c>
      <c r="U307" s="36">
        <f t="shared" si="79"/>
        <v>9.248030016854103E-2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68881524</v>
      </c>
      <c r="E308" s="31">
        <v>64118539</v>
      </c>
      <c r="F308" s="31">
        <v>5342890</v>
      </c>
      <c r="G308" s="36">
        <f t="shared" si="72"/>
        <v>7.756637324110309E-2</v>
      </c>
      <c r="H308" s="31">
        <v>22342099</v>
      </c>
      <c r="I308" s="36">
        <f t="shared" si="73"/>
        <v>0.324355468674009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27684989</v>
      </c>
      <c r="O308" s="36">
        <f t="shared" si="77"/>
        <v>0.4019218419151121</v>
      </c>
      <c r="P308" s="31">
        <v>26371489</v>
      </c>
      <c r="Q308" s="31">
        <v>65362298</v>
      </c>
      <c r="R308" s="31">
        <v>69333613</v>
      </c>
      <c r="S308" s="31">
        <v>30844881</v>
      </c>
      <c r="T308" s="36">
        <f t="shared" si="78"/>
        <v>0.47190631210671324</v>
      </c>
      <c r="U308" s="36">
        <f t="shared" si="79"/>
        <v>-0.15279342019709241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185349000</v>
      </c>
      <c r="E309" s="31">
        <v>185349000</v>
      </c>
      <c r="F309" s="31">
        <v>38178953</v>
      </c>
      <c r="G309" s="36">
        <f t="shared" si="72"/>
        <v>0.20598413263626997</v>
      </c>
      <c r="H309" s="31">
        <v>76467512</v>
      </c>
      <c r="I309" s="36">
        <f t="shared" si="73"/>
        <v>0.41255961456495582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114646465</v>
      </c>
      <c r="O309" s="36">
        <f t="shared" si="77"/>
        <v>0.61854374720122585</v>
      </c>
      <c r="P309" s="31">
        <v>88577476</v>
      </c>
      <c r="Q309" s="31">
        <v>171210500</v>
      </c>
      <c r="R309" s="31">
        <v>259991500</v>
      </c>
      <c r="S309" s="31">
        <v>131358752</v>
      </c>
      <c r="T309" s="36">
        <f t="shared" si="78"/>
        <v>0.76723537399867414</v>
      </c>
      <c r="U309" s="36">
        <f t="shared" si="79"/>
        <v>-0.13671606537987147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479775090</v>
      </c>
      <c r="E310" s="32">
        <f>SUM(E304:E309)</f>
        <v>477118423</v>
      </c>
      <c r="F310" s="32">
        <f>SUM(F304:F309)</f>
        <v>95408132</v>
      </c>
      <c r="G310" s="37">
        <f t="shared" si="72"/>
        <v>0.19886012006167306</v>
      </c>
      <c r="H310" s="32">
        <f>SUM(H304:H309)</f>
        <v>154308802</v>
      </c>
      <c r="I310" s="37">
        <f t="shared" si="73"/>
        <v>0.32162737335946306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249716934</v>
      </c>
      <c r="O310" s="37">
        <f t="shared" si="77"/>
        <v>0.52048749342113609</v>
      </c>
      <c r="P310" s="32">
        <f>SUM(P304:P309)</f>
        <v>168526366</v>
      </c>
      <c r="Q310" s="32">
        <f>SUM(Q304:Q309)</f>
        <v>442946248</v>
      </c>
      <c r="R310" s="32">
        <f>SUM(R304:R309)</f>
        <v>538191941</v>
      </c>
      <c r="S310" s="32">
        <f>SUM(S304:S309)</f>
        <v>263751074</v>
      </c>
      <c r="T310" s="37">
        <f t="shared" si="78"/>
        <v>0.59544713425363527</v>
      </c>
      <c r="U310" s="37">
        <f t="shared" si="79"/>
        <v>-8.4364033577986275E-2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28202203</v>
      </c>
      <c r="E311" s="31">
        <v>28209203</v>
      </c>
      <c r="F311" s="31">
        <v>3523459</v>
      </c>
      <c r="G311" s="36">
        <f t="shared" si="72"/>
        <v>0.1249355945703958</v>
      </c>
      <c r="H311" s="31">
        <v>5565862</v>
      </c>
      <c r="I311" s="36">
        <f t="shared" si="73"/>
        <v>0.19735557537827808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9089321</v>
      </c>
      <c r="O311" s="36">
        <f t="shared" si="77"/>
        <v>0.32229116994867385</v>
      </c>
      <c r="P311" s="31">
        <v>6034580</v>
      </c>
      <c r="Q311" s="31">
        <v>23714335</v>
      </c>
      <c r="R311" s="31">
        <v>26441406</v>
      </c>
      <c r="S311" s="31">
        <v>10390098</v>
      </c>
      <c r="T311" s="36">
        <f t="shared" si="78"/>
        <v>0.4381357520672623</v>
      </c>
      <c r="U311" s="36">
        <f t="shared" si="79"/>
        <v>-7.7672016942355593E-2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154333128</v>
      </c>
      <c r="E312" s="31">
        <v>154305198</v>
      </c>
      <c r="F312" s="31">
        <v>12564181</v>
      </c>
      <c r="G312" s="36">
        <f t="shared" si="72"/>
        <v>8.1409488441133646E-2</v>
      </c>
      <c r="H312" s="31">
        <v>57773454</v>
      </c>
      <c r="I312" s="36">
        <f t="shared" si="73"/>
        <v>0.37434253260259198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70337635</v>
      </c>
      <c r="O312" s="36">
        <f t="shared" si="77"/>
        <v>0.45575202104372564</v>
      </c>
      <c r="P312" s="31">
        <v>57993108</v>
      </c>
      <c r="Q312" s="31">
        <v>164055820</v>
      </c>
      <c r="R312" s="31">
        <v>164351828</v>
      </c>
      <c r="S312" s="31">
        <v>69805613</v>
      </c>
      <c r="T312" s="36">
        <f t="shared" si="78"/>
        <v>0.42549915632374397</v>
      </c>
      <c r="U312" s="36">
        <f t="shared" si="79"/>
        <v>-3.7875880009742291E-3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103689932</v>
      </c>
      <c r="E313" s="31">
        <v>66895166</v>
      </c>
      <c r="F313" s="31">
        <v>2341642</v>
      </c>
      <c r="G313" s="36">
        <f t="shared" si="72"/>
        <v>2.2583118291561809E-2</v>
      </c>
      <c r="H313" s="31">
        <v>17848650</v>
      </c>
      <c r="I313" s="36">
        <f t="shared" si="73"/>
        <v>0.17213484140388866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20190292</v>
      </c>
      <c r="O313" s="36">
        <f t="shared" si="77"/>
        <v>0.19471795969545047</v>
      </c>
      <c r="P313" s="31">
        <v>14091643</v>
      </c>
      <c r="Q313" s="31">
        <v>107910768</v>
      </c>
      <c r="R313" s="31">
        <v>107878080</v>
      </c>
      <c r="S313" s="31">
        <v>23783147</v>
      </c>
      <c r="T313" s="36">
        <f t="shared" si="78"/>
        <v>0.22039642049438476</v>
      </c>
      <c r="U313" s="36">
        <f t="shared" si="79"/>
        <v>0.26661241701908001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67783973</v>
      </c>
      <c r="E314" s="31">
        <v>67783973</v>
      </c>
      <c r="F314" s="31">
        <v>7792101</v>
      </c>
      <c r="G314" s="36">
        <f t="shared" si="72"/>
        <v>0.11495491714538479</v>
      </c>
      <c r="H314" s="31">
        <v>9329042</v>
      </c>
      <c r="I314" s="36">
        <f t="shared" si="73"/>
        <v>0.13762902330909402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17121143</v>
      </c>
      <c r="O314" s="36">
        <f t="shared" si="77"/>
        <v>0.25258394045447879</v>
      </c>
      <c r="P314" s="31">
        <v>5187669</v>
      </c>
      <c r="Q314" s="31">
        <v>65481712</v>
      </c>
      <c r="R314" s="31">
        <v>63096078</v>
      </c>
      <c r="S314" s="31">
        <v>12541196</v>
      </c>
      <c r="T314" s="36">
        <f t="shared" si="78"/>
        <v>0.19152211536558483</v>
      </c>
      <c r="U314" s="36">
        <f t="shared" si="79"/>
        <v>0.79831095623101622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39818621</v>
      </c>
      <c r="E315" s="31">
        <v>36079102</v>
      </c>
      <c r="F315" s="31">
        <v>4194545</v>
      </c>
      <c r="G315" s="36">
        <f t="shared" si="72"/>
        <v>0.10534129245711447</v>
      </c>
      <c r="H315" s="31">
        <v>9443641</v>
      </c>
      <c r="I315" s="36">
        <f t="shared" si="73"/>
        <v>0.23716645033990505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13638186</v>
      </c>
      <c r="O315" s="36">
        <f t="shared" si="77"/>
        <v>0.34250774279701951</v>
      </c>
      <c r="P315" s="31">
        <v>2264944</v>
      </c>
      <c r="Q315" s="31">
        <v>25670652</v>
      </c>
      <c r="R315" s="31">
        <v>28460372</v>
      </c>
      <c r="S315" s="31">
        <v>5460950</v>
      </c>
      <c r="T315" s="36">
        <f t="shared" si="78"/>
        <v>0.2127312543522463</v>
      </c>
      <c r="U315" s="36">
        <f t="shared" si="79"/>
        <v>3.1694810114510554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136861967</v>
      </c>
      <c r="E316" s="31">
        <v>136861967</v>
      </c>
      <c r="F316" s="31">
        <v>27606393</v>
      </c>
      <c r="G316" s="36">
        <f t="shared" si="72"/>
        <v>0.20170974891804674</v>
      </c>
      <c r="H316" s="31">
        <v>36321259</v>
      </c>
      <c r="I316" s="36">
        <f t="shared" si="73"/>
        <v>0.26538606594774428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63927652</v>
      </c>
      <c r="O316" s="36">
        <f t="shared" si="77"/>
        <v>0.46709581486579099</v>
      </c>
      <c r="P316" s="31">
        <v>25261682</v>
      </c>
      <c r="Q316" s="31">
        <v>117716205</v>
      </c>
      <c r="R316" s="31">
        <v>137072969</v>
      </c>
      <c r="S316" s="31">
        <v>44147241</v>
      </c>
      <c r="T316" s="36">
        <f t="shared" si="78"/>
        <v>0.37503112676797556</v>
      </c>
      <c r="U316" s="36">
        <f t="shared" si="79"/>
        <v>0.43780049958668621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530689824</v>
      </c>
      <c r="E317" s="32">
        <f>SUM(E311:E316)</f>
        <v>490134609</v>
      </c>
      <c r="F317" s="32">
        <f>SUM(F311:F316)</f>
        <v>58022321</v>
      </c>
      <c r="G317" s="37">
        <f t="shared" si="72"/>
        <v>0.10933377346990547</v>
      </c>
      <c r="H317" s="32">
        <f>SUM(H311:H316)</f>
        <v>136281908</v>
      </c>
      <c r="I317" s="37">
        <f t="shared" si="73"/>
        <v>0.25680143435348779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194304229</v>
      </c>
      <c r="O317" s="37">
        <f t="shared" si="77"/>
        <v>0.36613520782339326</v>
      </c>
      <c r="P317" s="32">
        <f>SUM(P311:P316)</f>
        <v>110833626</v>
      </c>
      <c r="Q317" s="32">
        <f>SUM(Q311:Q316)</f>
        <v>504549492</v>
      </c>
      <c r="R317" s="32">
        <f>SUM(R311:R316)</f>
        <v>527300733</v>
      </c>
      <c r="S317" s="32">
        <f>SUM(S311:S316)</f>
        <v>166128245</v>
      </c>
      <c r="T317" s="37">
        <f t="shared" si="78"/>
        <v>0.32926055349194566</v>
      </c>
      <c r="U317" s="37">
        <f t="shared" si="79"/>
        <v>0.22960795309539006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48509216</v>
      </c>
      <c r="E318" s="31">
        <v>48509216</v>
      </c>
      <c r="F318" s="31">
        <v>9954128</v>
      </c>
      <c r="G318" s="36">
        <f t="shared" si="72"/>
        <v>0.2052007602019377</v>
      </c>
      <c r="H318" s="31">
        <v>12741587</v>
      </c>
      <c r="I318" s="36">
        <f t="shared" si="73"/>
        <v>0.2626632225925894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22695715</v>
      </c>
      <c r="O318" s="36">
        <f t="shared" si="77"/>
        <v>0.46786398279452712</v>
      </c>
      <c r="P318" s="31">
        <v>12758250</v>
      </c>
      <c r="Q318" s="31">
        <v>43372420</v>
      </c>
      <c r="R318" s="31">
        <v>43211043</v>
      </c>
      <c r="S318" s="31">
        <v>23555077</v>
      </c>
      <c r="T318" s="36">
        <f t="shared" si="78"/>
        <v>0.54308883387184759</v>
      </c>
      <c r="U318" s="36">
        <f t="shared" si="79"/>
        <v>-1.3060568651657167E-3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129394335</v>
      </c>
      <c r="E319" s="31">
        <v>130037835</v>
      </c>
      <c r="F319" s="31">
        <v>19203369</v>
      </c>
      <c r="G319" s="36">
        <f t="shared" si="72"/>
        <v>0.14840965796531974</v>
      </c>
      <c r="H319" s="31">
        <v>37371874</v>
      </c>
      <c r="I319" s="36">
        <f t="shared" si="73"/>
        <v>0.28882156239683909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56575243</v>
      </c>
      <c r="O319" s="36">
        <f t="shared" si="77"/>
        <v>0.43723122036215883</v>
      </c>
      <c r="P319" s="31">
        <v>32104825</v>
      </c>
      <c r="Q319" s="31">
        <v>121994521</v>
      </c>
      <c r="R319" s="31">
        <v>111801194</v>
      </c>
      <c r="S319" s="31">
        <v>51811520</v>
      </c>
      <c r="T319" s="36">
        <f t="shared" si="78"/>
        <v>0.42470366353584027</v>
      </c>
      <c r="U319" s="36">
        <f t="shared" si="79"/>
        <v>0.16405786357658081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24052140</v>
      </c>
      <c r="E320" s="31">
        <v>24052140</v>
      </c>
      <c r="F320" s="31">
        <v>4612336</v>
      </c>
      <c r="G320" s="36">
        <f t="shared" si="72"/>
        <v>0.19176405924795051</v>
      </c>
      <c r="H320" s="31">
        <v>6583608</v>
      </c>
      <c r="I320" s="36">
        <f t="shared" si="73"/>
        <v>0.27372233822021658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11195944</v>
      </c>
      <c r="O320" s="36">
        <f t="shared" si="77"/>
        <v>0.46548639746816706</v>
      </c>
      <c r="P320" s="31">
        <v>5503120</v>
      </c>
      <c r="Q320" s="31">
        <v>21624690</v>
      </c>
      <c r="R320" s="31">
        <v>21343560</v>
      </c>
      <c r="S320" s="31">
        <v>9943900</v>
      </c>
      <c r="T320" s="36">
        <f t="shared" si="78"/>
        <v>0.45984011793926294</v>
      </c>
      <c r="U320" s="36">
        <f t="shared" si="79"/>
        <v>0.19634098475046891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20020359</v>
      </c>
      <c r="E321" s="31">
        <v>19970359</v>
      </c>
      <c r="F321" s="31">
        <v>3049859</v>
      </c>
      <c r="G321" s="36">
        <f t="shared" si="72"/>
        <v>0.15233787765743861</v>
      </c>
      <c r="H321" s="31">
        <v>4016908</v>
      </c>
      <c r="I321" s="36">
        <f t="shared" si="73"/>
        <v>0.20064115733389196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7066767</v>
      </c>
      <c r="O321" s="36">
        <f t="shared" si="77"/>
        <v>0.3529790349913306</v>
      </c>
      <c r="P321" s="31">
        <v>8905963</v>
      </c>
      <c r="Q321" s="31">
        <v>22436121</v>
      </c>
      <c r="R321" s="31">
        <v>23213827</v>
      </c>
      <c r="S321" s="31">
        <v>12842280</v>
      </c>
      <c r="T321" s="36">
        <f t="shared" si="78"/>
        <v>0.57239306206273355</v>
      </c>
      <c r="U321" s="36">
        <f t="shared" si="79"/>
        <v>-0.54896421644689064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122375000</v>
      </c>
      <c r="E322" s="31">
        <v>122375000</v>
      </c>
      <c r="F322" s="31">
        <v>21945269</v>
      </c>
      <c r="G322" s="36">
        <f t="shared" si="72"/>
        <v>0.17932804085801837</v>
      </c>
      <c r="H322" s="31">
        <v>32812245</v>
      </c>
      <c r="I322" s="36">
        <f t="shared" si="73"/>
        <v>0.26812866189989787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54757514</v>
      </c>
      <c r="O322" s="36">
        <f t="shared" si="77"/>
        <v>0.44745670275791621</v>
      </c>
      <c r="P322" s="31">
        <v>36122495</v>
      </c>
      <c r="Q322" s="31">
        <v>108781250</v>
      </c>
      <c r="R322" s="31">
        <v>119585622</v>
      </c>
      <c r="S322" s="31">
        <v>63254955</v>
      </c>
      <c r="T322" s="36">
        <f t="shared" si="78"/>
        <v>0.58148766446423439</v>
      </c>
      <c r="U322" s="36">
        <f t="shared" si="79"/>
        <v>-9.1639572515685885E-2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344351050</v>
      </c>
      <c r="E323" s="32">
        <f>SUM(E318:E322)</f>
        <v>344944550</v>
      </c>
      <c r="F323" s="32">
        <f>SUM(F318:F322)</f>
        <v>58764961</v>
      </c>
      <c r="G323" s="37">
        <f t="shared" si="72"/>
        <v>0.17065422335723965</v>
      </c>
      <c r="H323" s="32">
        <f>SUM(H318:H322)</f>
        <v>93526222</v>
      </c>
      <c r="I323" s="37">
        <f t="shared" si="73"/>
        <v>0.27160138469158146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152291183</v>
      </c>
      <c r="O323" s="37">
        <f t="shared" si="77"/>
        <v>0.44225560804882114</v>
      </c>
      <c r="P323" s="32">
        <f>SUM(P318:P322)</f>
        <v>95394653</v>
      </c>
      <c r="Q323" s="32">
        <f>SUM(Q318:Q322)</f>
        <v>318209002</v>
      </c>
      <c r="R323" s="32">
        <f>SUM(R318:R322)</f>
        <v>319155246</v>
      </c>
      <c r="S323" s="32">
        <f>SUM(S318:S322)</f>
        <v>161407732</v>
      </c>
      <c r="T323" s="37">
        <f t="shared" si="78"/>
        <v>0.50723810761331012</v>
      </c>
      <c r="U323" s="37">
        <f t="shared" si="79"/>
        <v>-1.9586328386770324E-2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17691069</v>
      </c>
      <c r="E324" s="31">
        <v>17691069</v>
      </c>
      <c r="F324" s="31">
        <v>3452052</v>
      </c>
      <c r="G324" s="36">
        <f t="shared" si="72"/>
        <v>0.19512964422896095</v>
      </c>
      <c r="H324" s="31">
        <v>3643502</v>
      </c>
      <c r="I324" s="36">
        <f t="shared" si="73"/>
        <v>0.20595148885576106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7095554</v>
      </c>
      <c r="O324" s="36">
        <f t="shared" si="77"/>
        <v>0.40108113308472204</v>
      </c>
      <c r="P324" s="31">
        <v>2772747</v>
      </c>
      <c r="Q324" s="31">
        <v>17822515</v>
      </c>
      <c r="R324" s="31">
        <v>18429214</v>
      </c>
      <c r="S324" s="31">
        <v>4810612</v>
      </c>
      <c r="T324" s="36">
        <f t="shared" si="78"/>
        <v>0.26991768557916768</v>
      </c>
      <c r="U324" s="36">
        <f t="shared" si="79"/>
        <v>0.31404055256393759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57787026</v>
      </c>
      <c r="E325" s="31">
        <v>58877026</v>
      </c>
      <c r="F325" s="31">
        <v>9775876</v>
      </c>
      <c r="G325" s="36">
        <f t="shared" si="72"/>
        <v>0.16917077546091402</v>
      </c>
      <c r="H325" s="31">
        <v>21271246</v>
      </c>
      <c r="I325" s="36">
        <f t="shared" si="73"/>
        <v>0.3680972611395506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31047122</v>
      </c>
      <c r="O325" s="36">
        <f t="shared" si="77"/>
        <v>0.53726803660046463</v>
      </c>
      <c r="P325" s="31">
        <v>17533337</v>
      </c>
      <c r="Q325" s="31">
        <v>49288514</v>
      </c>
      <c r="R325" s="31">
        <v>51434890</v>
      </c>
      <c r="S325" s="31">
        <v>26143674</v>
      </c>
      <c r="T325" s="36">
        <f t="shared" si="78"/>
        <v>0.53042122552122384</v>
      </c>
      <c r="U325" s="36">
        <f t="shared" si="79"/>
        <v>0.213188681652557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109135452</v>
      </c>
      <c r="E326" s="31">
        <v>109420452</v>
      </c>
      <c r="F326" s="31">
        <v>11563223</v>
      </c>
      <c r="G326" s="36">
        <f t="shared" si="72"/>
        <v>0.10595294918465174</v>
      </c>
      <c r="H326" s="31">
        <v>35696144</v>
      </c>
      <c r="I326" s="36">
        <f t="shared" si="73"/>
        <v>0.32708110284822939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47259367</v>
      </c>
      <c r="O326" s="36">
        <f t="shared" si="77"/>
        <v>0.43303405203288114</v>
      </c>
      <c r="P326" s="31">
        <v>38430572</v>
      </c>
      <c r="Q326" s="31">
        <v>89790357</v>
      </c>
      <c r="R326" s="31">
        <v>87777794</v>
      </c>
      <c r="S326" s="31">
        <v>46611887</v>
      </c>
      <c r="T326" s="36">
        <f t="shared" si="78"/>
        <v>0.51911907422308168</v>
      </c>
      <c r="U326" s="36">
        <f t="shared" si="79"/>
        <v>-7.1152414801424202E-2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513919643</v>
      </c>
      <c r="E327" s="31">
        <v>513929643</v>
      </c>
      <c r="F327" s="31">
        <v>54871573</v>
      </c>
      <c r="G327" s="36">
        <f t="shared" si="72"/>
        <v>0.10677072524351827</v>
      </c>
      <c r="H327" s="31">
        <v>162010821</v>
      </c>
      <c r="I327" s="36">
        <f t="shared" si="73"/>
        <v>0.31524543419719026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216882394</v>
      </c>
      <c r="O327" s="36">
        <f t="shared" si="77"/>
        <v>0.42201615944070853</v>
      </c>
      <c r="P327" s="31">
        <v>135377471</v>
      </c>
      <c r="Q327" s="31">
        <v>473619491</v>
      </c>
      <c r="R327" s="31">
        <v>525571029</v>
      </c>
      <c r="S327" s="31">
        <v>210253345</v>
      </c>
      <c r="T327" s="36">
        <f t="shared" si="78"/>
        <v>0.44392882682271201</v>
      </c>
      <c r="U327" s="36">
        <f t="shared" si="79"/>
        <v>0.19673398980839285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44476300</v>
      </c>
      <c r="E328" s="31">
        <v>69993800</v>
      </c>
      <c r="F328" s="31">
        <v>8165592</v>
      </c>
      <c r="G328" s="36">
        <f t="shared" si="72"/>
        <v>0.18359422883648147</v>
      </c>
      <c r="H328" s="31">
        <v>10928692</v>
      </c>
      <c r="I328" s="36">
        <f t="shared" si="73"/>
        <v>0.24571945058379407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19094284</v>
      </c>
      <c r="O328" s="36">
        <f t="shared" si="77"/>
        <v>0.42931367942027554</v>
      </c>
      <c r="P328" s="31">
        <v>9504611</v>
      </c>
      <c r="Q328" s="31">
        <v>39610200</v>
      </c>
      <c r="R328" s="31">
        <v>65770300</v>
      </c>
      <c r="S328" s="31">
        <v>17900421</v>
      </c>
      <c r="T328" s="36">
        <f t="shared" si="78"/>
        <v>0.45191443113137525</v>
      </c>
      <c r="U328" s="36">
        <f t="shared" si="79"/>
        <v>0.14983054014519892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37243877</v>
      </c>
      <c r="E329" s="31">
        <v>37243877</v>
      </c>
      <c r="F329" s="31">
        <v>4779033</v>
      </c>
      <c r="G329" s="36">
        <f t="shared" si="72"/>
        <v>0.1283172801800414</v>
      </c>
      <c r="H329" s="31">
        <v>12818433</v>
      </c>
      <c r="I329" s="36">
        <f t="shared" si="73"/>
        <v>0.34417558086125138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17597466</v>
      </c>
      <c r="O329" s="36">
        <f t="shared" si="77"/>
        <v>0.47249286104129279</v>
      </c>
      <c r="P329" s="31">
        <v>5615571</v>
      </c>
      <c r="Q329" s="31">
        <v>34993909</v>
      </c>
      <c r="R329" s="31">
        <v>35817649</v>
      </c>
      <c r="S329" s="31">
        <v>9925679</v>
      </c>
      <c r="T329" s="36">
        <f t="shared" si="78"/>
        <v>0.28364019006850594</v>
      </c>
      <c r="U329" s="36">
        <f t="shared" si="79"/>
        <v>1.2826588783224357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38826550</v>
      </c>
      <c r="E330" s="31">
        <v>38826550</v>
      </c>
      <c r="F330" s="31">
        <v>7574921</v>
      </c>
      <c r="G330" s="36">
        <f t="shared" si="72"/>
        <v>0.19509642242228578</v>
      </c>
      <c r="H330" s="31">
        <v>13424900</v>
      </c>
      <c r="I330" s="36">
        <f t="shared" si="73"/>
        <v>0.34576597714708107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20999821</v>
      </c>
      <c r="O330" s="36">
        <f t="shared" si="77"/>
        <v>0.54086239956936688</v>
      </c>
      <c r="P330" s="31">
        <v>9610387</v>
      </c>
      <c r="Q330" s="31">
        <v>37020087</v>
      </c>
      <c r="R330" s="31">
        <v>33727853</v>
      </c>
      <c r="S330" s="31">
        <v>16684782</v>
      </c>
      <c r="T330" s="36">
        <f t="shared" si="78"/>
        <v>0.4506953751891507</v>
      </c>
      <c r="U330" s="36">
        <f t="shared" si="79"/>
        <v>0.39691564970276438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195903999</v>
      </c>
      <c r="E331" s="31">
        <v>195903999</v>
      </c>
      <c r="F331" s="31">
        <v>42551409</v>
      </c>
      <c r="G331" s="36">
        <f t="shared" si="72"/>
        <v>0.21720541294310178</v>
      </c>
      <c r="H331" s="31">
        <v>54773911</v>
      </c>
      <c r="I331" s="36">
        <f t="shared" si="73"/>
        <v>0.27959567583916445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97325320</v>
      </c>
      <c r="O331" s="36">
        <f t="shared" si="77"/>
        <v>0.49680108878226625</v>
      </c>
      <c r="P331" s="31">
        <v>47893912</v>
      </c>
      <c r="Q331" s="31">
        <v>177203270</v>
      </c>
      <c r="R331" s="31">
        <v>197135509</v>
      </c>
      <c r="S331" s="31">
        <v>88738317</v>
      </c>
      <c r="T331" s="36">
        <f t="shared" si="78"/>
        <v>0.50077132888123344</v>
      </c>
      <c r="U331" s="36">
        <f t="shared" si="79"/>
        <v>0.14365080472023251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1014983916</v>
      </c>
      <c r="E332" s="32">
        <f>SUM(E324:E331)</f>
        <v>1041886416</v>
      </c>
      <c r="F332" s="32">
        <f>SUM(F324:F331)</f>
        <v>142733679</v>
      </c>
      <c r="G332" s="37">
        <f t="shared" si="72"/>
        <v>0.14062654269685984</v>
      </c>
      <c r="H332" s="32">
        <f>SUM(H324:H331)</f>
        <v>314567649</v>
      </c>
      <c r="I332" s="37">
        <f t="shared" si="73"/>
        <v>0.30992377715668157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457301328</v>
      </c>
      <c r="O332" s="37">
        <f t="shared" si="77"/>
        <v>0.45055031985354138</v>
      </c>
      <c r="P332" s="32">
        <f>SUM(P324:P331)</f>
        <v>266738608</v>
      </c>
      <c r="Q332" s="32">
        <f>SUM(Q324:Q331)</f>
        <v>919348343</v>
      </c>
      <c r="R332" s="32">
        <f>SUM(R324:R331)</f>
        <v>1015664238</v>
      </c>
      <c r="S332" s="32">
        <f>SUM(S324:S331)</f>
        <v>421068717</v>
      </c>
      <c r="T332" s="37">
        <f t="shared" si="78"/>
        <v>0.45800780542658792</v>
      </c>
      <c r="U332" s="37">
        <f t="shared" si="79"/>
        <v>0.17931052935539049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13068444</v>
      </c>
      <c r="E333" s="31">
        <v>13068444</v>
      </c>
      <c r="F333" s="31">
        <v>3062424</v>
      </c>
      <c r="G333" s="36">
        <f t="shared" si="72"/>
        <v>0.23433730901704899</v>
      </c>
      <c r="H333" s="31">
        <v>3577292</v>
      </c>
      <c r="I333" s="36">
        <f t="shared" si="73"/>
        <v>0.27373511337692535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6639716</v>
      </c>
      <c r="O333" s="36">
        <f t="shared" si="77"/>
        <v>0.50807242239397432</v>
      </c>
      <c r="P333" s="31">
        <v>2846869</v>
      </c>
      <c r="Q333" s="31">
        <v>11301912</v>
      </c>
      <c r="R333" s="31">
        <v>12981420</v>
      </c>
      <c r="S333" s="31">
        <v>6271289</v>
      </c>
      <c r="T333" s="36">
        <f t="shared" si="78"/>
        <v>0.55488743851482825</v>
      </c>
      <c r="U333" s="36">
        <f t="shared" si="79"/>
        <v>0.25657063953416892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11086767</v>
      </c>
      <c r="E334" s="31">
        <v>11086767</v>
      </c>
      <c r="F334" s="31">
        <v>2878804</v>
      </c>
      <c r="G334" s="36">
        <f t="shared" si="72"/>
        <v>0.25966127005284767</v>
      </c>
      <c r="H334" s="31">
        <v>3048983</v>
      </c>
      <c r="I334" s="36">
        <f t="shared" si="73"/>
        <v>0.2750110108744957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5927787</v>
      </c>
      <c r="O334" s="36">
        <f t="shared" si="77"/>
        <v>0.53467228092734342</v>
      </c>
      <c r="P334" s="31">
        <v>2216145</v>
      </c>
      <c r="Q334" s="31">
        <v>9180521</v>
      </c>
      <c r="R334" s="31">
        <v>10839565</v>
      </c>
      <c r="S334" s="31">
        <v>4978206</v>
      </c>
      <c r="T334" s="36">
        <f t="shared" si="78"/>
        <v>0.54225746011582565</v>
      </c>
      <c r="U334" s="36">
        <f t="shared" si="79"/>
        <v>0.37580483226503691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19501739</v>
      </c>
      <c r="E335" s="31">
        <v>19501739</v>
      </c>
      <c r="F335" s="31">
        <v>4476929</v>
      </c>
      <c r="G335" s="36">
        <f t="shared" si="72"/>
        <v>0.22956563001894345</v>
      </c>
      <c r="H335" s="31">
        <v>5521765</v>
      </c>
      <c r="I335" s="36">
        <f t="shared" si="73"/>
        <v>0.28314218542254105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9998694</v>
      </c>
      <c r="O335" s="36">
        <f t="shared" si="77"/>
        <v>0.51270781544148447</v>
      </c>
      <c r="P335" s="31">
        <v>3520002</v>
      </c>
      <c r="Q335" s="31">
        <v>19427407</v>
      </c>
      <c r="R335" s="31">
        <v>19657876</v>
      </c>
      <c r="S335" s="31">
        <v>6309080</v>
      </c>
      <c r="T335" s="36">
        <f t="shared" si="78"/>
        <v>0.32475152242396527</v>
      </c>
      <c r="U335" s="36">
        <f t="shared" si="79"/>
        <v>0.56868234733957546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62379978</v>
      </c>
      <c r="E336" s="31">
        <v>62380716</v>
      </c>
      <c r="F336" s="31">
        <v>14690858</v>
      </c>
      <c r="G336" s="36">
        <f t="shared" si="72"/>
        <v>0.23550598238428364</v>
      </c>
      <c r="H336" s="31">
        <v>16352995</v>
      </c>
      <c r="I336" s="36">
        <f t="shared" si="73"/>
        <v>0.26215134285555536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31043853</v>
      </c>
      <c r="O336" s="36">
        <f t="shared" si="77"/>
        <v>0.49765732523983897</v>
      </c>
      <c r="P336" s="31">
        <v>15423642</v>
      </c>
      <c r="Q336" s="31">
        <v>55480015</v>
      </c>
      <c r="R336" s="31">
        <v>58791918</v>
      </c>
      <c r="S336" s="31">
        <v>29229090</v>
      </c>
      <c r="T336" s="36">
        <f t="shared" si="78"/>
        <v>0.52683998012617694</v>
      </c>
      <c r="U336" s="36">
        <f t="shared" si="79"/>
        <v>6.0255094095156059E-2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106036928</v>
      </c>
      <c r="E337" s="32">
        <f>SUM(E333:E336)</f>
        <v>106037666</v>
      </c>
      <c r="F337" s="32">
        <f>SUM(F333:F336)</f>
        <v>25109015</v>
      </c>
      <c r="G337" s="37">
        <f t="shared" si="72"/>
        <v>0.23679500598131248</v>
      </c>
      <c r="H337" s="32">
        <f>SUM(H333:H336)</f>
        <v>28501035</v>
      </c>
      <c r="I337" s="37">
        <f t="shared" si="73"/>
        <v>0.2687840504017619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53610050</v>
      </c>
      <c r="O337" s="37">
        <f t="shared" si="77"/>
        <v>0.50557905638307443</v>
      </c>
      <c r="P337" s="32">
        <f>SUM(P333:P336)</f>
        <v>24006658</v>
      </c>
      <c r="Q337" s="32">
        <f>SUM(Q333:Q336)</f>
        <v>95389855</v>
      </c>
      <c r="R337" s="32">
        <f>SUM(R333:R336)</f>
        <v>102270779</v>
      </c>
      <c r="S337" s="32">
        <f>SUM(S333:S336)</f>
        <v>46787665</v>
      </c>
      <c r="T337" s="37">
        <f t="shared" si="78"/>
        <v>0.49048889947468732</v>
      </c>
      <c r="U337" s="37">
        <f t="shared" si="79"/>
        <v>0.18721377211271983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6556792759</v>
      </c>
      <c r="E338" s="32">
        <f>SUM(E302,E304:E309,E311:E316,E318:E322,E324:E331,E333:E336)</f>
        <v>6539740305</v>
      </c>
      <c r="F338" s="32">
        <f>SUM(F302,F304:F309,F311:F316,F318:F322,F324:F331,F333:F336)</f>
        <v>1097507979</v>
      </c>
      <c r="G338" s="37">
        <f t="shared" si="72"/>
        <v>0.16738488150224606</v>
      </c>
      <c r="H338" s="32">
        <f>SUM(H302,H304:H309,H311:H316,H318:H322,H324:H331,H333:H336)</f>
        <v>1964338459</v>
      </c>
      <c r="I338" s="37">
        <f t="shared" si="73"/>
        <v>0.29958830958988375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3061846438</v>
      </c>
      <c r="O338" s="37">
        <f t="shared" si="77"/>
        <v>0.46697319109212981</v>
      </c>
      <c r="P338" s="32">
        <f>SUM(P302,P304:P309,P311:P316,P318:P322,P324:P331,P333:P336)</f>
        <v>1649272376</v>
      </c>
      <c r="Q338" s="32">
        <f>SUM(Q302,Q304:Q309,Q311:Q316,Q318:Q322,Q324:Q331,Q333:Q336)</f>
        <v>5993154526</v>
      </c>
      <c r="R338" s="32">
        <f>SUM(R302,R304:R309,R311:R316,R318:R322,R324:R331,R333:R336)</f>
        <v>6409311337</v>
      </c>
      <c r="S338" s="32">
        <f>SUM(S302,S304:S309,S311:S316,S318:S322,S324:S331,S333:S336)</f>
        <v>2739750547</v>
      </c>
      <c r="T338" s="37">
        <f t="shared" si="78"/>
        <v>0.45714665542398197</v>
      </c>
      <c r="U338" s="37">
        <f t="shared" si="79"/>
        <v>0.19103338392420888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31624697302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31800126929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5595413844</v>
      </c>
      <c r="G339" s="39">
        <f t="shared" si="72"/>
        <v>0.17693177552235848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7780819164</v>
      </c>
      <c r="I339" s="39">
        <f t="shared" si="73"/>
        <v>0.2460361624870929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13376233008</v>
      </c>
      <c r="O339" s="39">
        <f t="shared" si="77"/>
        <v>0.42296793800945137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7014528706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29274837753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30680359746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12502879186</v>
      </c>
      <c r="T339" s="39">
        <f t="shared" si="78"/>
        <v>0.42708619912739709</v>
      </c>
      <c r="U339" s="39">
        <f t="shared" si="79"/>
        <v>0.10924332768708189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612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0</v>
      </c>
      <c r="E8" s="31">
        <v>0</v>
      </c>
      <c r="F8" s="31">
        <v>0</v>
      </c>
      <c r="G8" s="36">
        <f>IF(($D8       =0),0,($F8       /$D8       ))</f>
        <v>0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0</v>
      </c>
      <c r="O8" s="36">
        <f>IF(($D8       =0),0,($N8       /$D8       ))</f>
        <v>0</v>
      </c>
      <c r="P8" s="31">
        <v>0</v>
      </c>
      <c r="Q8" s="31">
        <v>0</v>
      </c>
      <c r="R8" s="31">
        <v>0</v>
      </c>
      <c r="S8" s="31">
        <v>0</v>
      </c>
      <c r="T8" s="36">
        <f>IF(($Q8       =0),0,($S8       /$Q8       ))</f>
        <v>0</v>
      </c>
      <c r="U8" s="36">
        <f>IF(($P8       =0),0,(($H8       /$P8       )-1))</f>
        <v>0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61223960</v>
      </c>
      <c r="E9" s="31">
        <v>61223960</v>
      </c>
      <c r="F9" s="31">
        <v>9995043</v>
      </c>
      <c r="G9" s="36">
        <f>IF(($D9       =0),0,($F9       /$D9       ))</f>
        <v>0.16325378168939089</v>
      </c>
      <c r="H9" s="31">
        <v>11030802</v>
      </c>
      <c r="I9" s="36">
        <f>IF(($D9       =0),0,($H9       /$D9       ))</f>
        <v>0.18017132508253306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21025845</v>
      </c>
      <c r="O9" s="36">
        <f>IF(($D9       =0),0,($N9       /$D9       ))</f>
        <v>0.34342510677192395</v>
      </c>
      <c r="P9" s="31">
        <v>9777557</v>
      </c>
      <c r="Q9" s="31">
        <v>57148960</v>
      </c>
      <c r="R9" s="31">
        <v>51697510</v>
      </c>
      <c r="S9" s="31">
        <v>19366419</v>
      </c>
      <c r="T9" s="36">
        <f>IF(($Q9       =0),0,($S9       /$Q9       ))</f>
        <v>0.33887614052819159</v>
      </c>
      <c r="U9" s="36">
        <f>IF(($P9       =0),0,(($H9       /$P9       )-1))</f>
        <v>0.12817567823946208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61223960</v>
      </c>
      <c r="E10" s="32">
        <f>SUM(E8:E9)</f>
        <v>61223960</v>
      </c>
      <c r="F10" s="32">
        <f>SUM(F8:F9)</f>
        <v>9995043</v>
      </c>
      <c r="G10" s="37">
        <f t="shared" ref="G10:G54" si="0">IF(($D10      =0),0,($F10      /$D10      ))</f>
        <v>0.16325378168939089</v>
      </c>
      <c r="H10" s="32">
        <f>SUM(H8:H9)</f>
        <v>11030802</v>
      </c>
      <c r="I10" s="37">
        <f t="shared" ref="I10:I54" si="1">IF(($D10      =0),0,($H10      /$D10      ))</f>
        <v>0.18017132508253306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21025845</v>
      </c>
      <c r="O10" s="37">
        <f t="shared" ref="O10:O54" si="5">IF(($D10      =0),0,($N10      /$D10      ))</f>
        <v>0.34342510677192395</v>
      </c>
      <c r="P10" s="32">
        <f>SUM(P8:P9)</f>
        <v>9777557</v>
      </c>
      <c r="Q10" s="32">
        <f>SUM(Q8:Q9)</f>
        <v>57148960</v>
      </c>
      <c r="R10" s="32">
        <f>SUM(R8:R9)</f>
        <v>51697510</v>
      </c>
      <c r="S10" s="32">
        <f>SUM(S8:S9)</f>
        <v>19366419</v>
      </c>
      <c r="T10" s="37">
        <f t="shared" ref="T10:T54" si="6">IF(($Q10      =0),0,($S10      /$Q10      ))</f>
        <v>0.33887614052819159</v>
      </c>
      <c r="U10" s="37">
        <f t="shared" ref="U10:U54" si="7">IF(($P10      =0),0,(($H10      /$P10      )-1))</f>
        <v>0.12817567823946208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0</v>
      </c>
      <c r="E11" s="31">
        <v>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0</v>
      </c>
      <c r="O11" s="36">
        <f t="shared" si="5"/>
        <v>0</v>
      </c>
      <c r="P11" s="31">
        <v>0</v>
      </c>
      <c r="Q11" s="31">
        <v>0</v>
      </c>
      <c r="R11" s="31">
        <v>0</v>
      </c>
      <c r="S11" s="31">
        <v>0</v>
      </c>
      <c r="T11" s="36">
        <f t="shared" si="6"/>
        <v>0</v>
      </c>
      <c r="U11" s="36">
        <f t="shared" si="7"/>
        <v>0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39996</v>
      </c>
      <c r="R13" s="31">
        <v>39996</v>
      </c>
      <c r="S13" s="31">
        <v>0</v>
      </c>
      <c r="T13" s="36">
        <f t="shared" si="6"/>
        <v>0</v>
      </c>
      <c r="U13" s="36">
        <f t="shared" si="7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2956306</v>
      </c>
      <c r="E14" s="31">
        <v>2956306</v>
      </c>
      <c r="F14" s="31">
        <v>617837</v>
      </c>
      <c r="G14" s="36">
        <f t="shared" si="0"/>
        <v>0.20898952950066738</v>
      </c>
      <c r="H14" s="31">
        <v>684162</v>
      </c>
      <c r="I14" s="36">
        <f t="shared" si="1"/>
        <v>0.23142462248495249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1301999</v>
      </c>
      <c r="O14" s="36">
        <f t="shared" si="5"/>
        <v>0.44041415198561989</v>
      </c>
      <c r="P14" s="31">
        <v>874404</v>
      </c>
      <c r="Q14" s="31">
        <v>2696501</v>
      </c>
      <c r="R14" s="31">
        <v>2807650</v>
      </c>
      <c r="S14" s="31">
        <v>1513893</v>
      </c>
      <c r="T14" s="36">
        <f t="shared" si="6"/>
        <v>0.56142868109449984</v>
      </c>
      <c r="U14" s="36">
        <f t="shared" si="7"/>
        <v>-0.21756762320391942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8556488</v>
      </c>
      <c r="E16" s="31">
        <v>12443980</v>
      </c>
      <c r="F16" s="31">
        <v>2331729</v>
      </c>
      <c r="G16" s="36">
        <f t="shared" si="0"/>
        <v>0.27251005319004712</v>
      </c>
      <c r="H16" s="31">
        <v>3406899</v>
      </c>
      <c r="I16" s="36">
        <f t="shared" si="1"/>
        <v>0.39816557914882833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5738628</v>
      </c>
      <c r="O16" s="36">
        <f t="shared" si="5"/>
        <v>0.6706756323388755</v>
      </c>
      <c r="P16" s="31">
        <v>2566040</v>
      </c>
      <c r="Q16" s="31">
        <v>22594428</v>
      </c>
      <c r="R16" s="31">
        <v>14828301</v>
      </c>
      <c r="S16" s="31">
        <v>3860439</v>
      </c>
      <c r="T16" s="36">
        <f t="shared" si="6"/>
        <v>0.17085800977125865</v>
      </c>
      <c r="U16" s="36">
        <f t="shared" si="7"/>
        <v>0.3276874093934623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11512794</v>
      </c>
      <c r="E19" s="32">
        <f>SUM(E11:E18)</f>
        <v>15400286</v>
      </c>
      <c r="F19" s="32">
        <f>SUM(F11:F18)</f>
        <v>2949566</v>
      </c>
      <c r="G19" s="37">
        <f t="shared" si="0"/>
        <v>0.25619897307291351</v>
      </c>
      <c r="H19" s="32">
        <f>SUM(H11:H18)</f>
        <v>4091061</v>
      </c>
      <c r="I19" s="37">
        <f t="shared" si="1"/>
        <v>0.35534910118256263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7040627</v>
      </c>
      <c r="O19" s="37">
        <f t="shared" si="5"/>
        <v>0.61154807425547608</v>
      </c>
      <c r="P19" s="32">
        <f>SUM(P11:P18)</f>
        <v>3440444</v>
      </c>
      <c r="Q19" s="32">
        <f>SUM(Q11:Q18)</f>
        <v>25330925</v>
      </c>
      <c r="R19" s="32">
        <f>SUM(R11:R18)</f>
        <v>17675947</v>
      </c>
      <c r="S19" s="32">
        <f>SUM(S11:S18)</f>
        <v>5374332</v>
      </c>
      <c r="T19" s="37">
        <f t="shared" si="6"/>
        <v>0.21216485382985423</v>
      </c>
      <c r="U19" s="37">
        <f t="shared" si="7"/>
        <v>0.18910844065475274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500000</v>
      </c>
      <c r="E20" s="31">
        <v>500000</v>
      </c>
      <c r="F20" s="31">
        <v>91825</v>
      </c>
      <c r="G20" s="36">
        <f t="shared" si="0"/>
        <v>0.18365000000000001</v>
      </c>
      <c r="H20" s="31">
        <v>364605</v>
      </c>
      <c r="I20" s="36">
        <f t="shared" si="1"/>
        <v>0.72921000000000002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456430</v>
      </c>
      <c r="O20" s="36">
        <f t="shared" si="5"/>
        <v>0.91286</v>
      </c>
      <c r="P20" s="31">
        <v>3239</v>
      </c>
      <c r="Q20" s="31">
        <v>700000</v>
      </c>
      <c r="R20" s="31">
        <v>821392</v>
      </c>
      <c r="S20" s="31">
        <v>89567</v>
      </c>
      <c r="T20" s="36">
        <f t="shared" si="6"/>
        <v>0.12795285714285715</v>
      </c>
      <c r="U20" s="36">
        <f t="shared" si="7"/>
        <v>111.56715035504786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15000</v>
      </c>
      <c r="E23" s="31">
        <v>15000</v>
      </c>
      <c r="F23" s="31">
        <v>90000</v>
      </c>
      <c r="G23" s="36">
        <f t="shared" si="0"/>
        <v>6</v>
      </c>
      <c r="H23" s="31">
        <v>135000</v>
      </c>
      <c r="I23" s="36">
        <f t="shared" si="1"/>
        <v>9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225000</v>
      </c>
      <c r="O23" s="36">
        <f t="shared" si="5"/>
        <v>15</v>
      </c>
      <c r="P23" s="31">
        <v>0</v>
      </c>
      <c r="Q23" s="31">
        <v>16455</v>
      </c>
      <c r="R23" s="31">
        <v>16455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515000</v>
      </c>
      <c r="E27" s="32">
        <f>SUM(E20:E26)</f>
        <v>515000</v>
      </c>
      <c r="F27" s="32">
        <f>SUM(F20:F26)</f>
        <v>181825</v>
      </c>
      <c r="G27" s="37">
        <f t="shared" si="0"/>
        <v>0.35305825242718447</v>
      </c>
      <c r="H27" s="32">
        <f>SUM(H20:H26)</f>
        <v>499605</v>
      </c>
      <c r="I27" s="37">
        <f t="shared" si="1"/>
        <v>0.97010679611650485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681430</v>
      </c>
      <c r="O27" s="37">
        <f t="shared" si="5"/>
        <v>1.3231650485436892</v>
      </c>
      <c r="P27" s="32">
        <f>SUM(P20:P26)</f>
        <v>3239</v>
      </c>
      <c r="Q27" s="32">
        <f>SUM(Q20:Q26)</f>
        <v>716455</v>
      </c>
      <c r="R27" s="32">
        <f>SUM(R20:R26)</f>
        <v>837847</v>
      </c>
      <c r="S27" s="32">
        <f>SUM(S20:S26)</f>
        <v>89567</v>
      </c>
      <c r="T27" s="37">
        <f t="shared" si="6"/>
        <v>0.12501413208087039</v>
      </c>
      <c r="U27" s="37">
        <f t="shared" si="7"/>
        <v>153.24668107440567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897543</v>
      </c>
      <c r="E33" s="31">
        <v>902543</v>
      </c>
      <c r="F33" s="31">
        <v>172220</v>
      </c>
      <c r="G33" s="36">
        <f t="shared" si="0"/>
        <v>0.19187938628010023</v>
      </c>
      <c r="H33" s="31">
        <v>187674</v>
      </c>
      <c r="I33" s="36">
        <f t="shared" si="1"/>
        <v>0.20909750284944564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359894</v>
      </c>
      <c r="O33" s="36">
        <f t="shared" si="5"/>
        <v>0.40097688912954588</v>
      </c>
      <c r="P33" s="31">
        <v>217869</v>
      </c>
      <c r="Q33" s="31">
        <v>694247</v>
      </c>
      <c r="R33" s="31">
        <v>694328</v>
      </c>
      <c r="S33" s="31">
        <v>364100</v>
      </c>
      <c r="T33" s="36">
        <f t="shared" si="6"/>
        <v>0.52445311250894855</v>
      </c>
      <c r="U33" s="36">
        <f t="shared" si="7"/>
        <v>-0.13859245693513078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36399579</v>
      </c>
      <c r="E34" s="31">
        <v>36399579</v>
      </c>
      <c r="F34" s="31">
        <v>8449423</v>
      </c>
      <c r="G34" s="36">
        <f t="shared" si="0"/>
        <v>0.23212969029119815</v>
      </c>
      <c r="H34" s="31">
        <v>10420480</v>
      </c>
      <c r="I34" s="36">
        <f t="shared" si="1"/>
        <v>0.2862802341752359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18869903</v>
      </c>
      <c r="O34" s="36">
        <f t="shared" si="5"/>
        <v>0.51840992446643408</v>
      </c>
      <c r="P34" s="31">
        <v>9952254</v>
      </c>
      <c r="Q34" s="31">
        <v>32249667</v>
      </c>
      <c r="R34" s="31">
        <v>31382384</v>
      </c>
      <c r="S34" s="31">
        <v>17733983</v>
      </c>
      <c r="T34" s="36">
        <f t="shared" si="6"/>
        <v>0.54989662373878156</v>
      </c>
      <c r="U34" s="36">
        <f t="shared" si="7"/>
        <v>4.7047231712534776E-2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37297122</v>
      </c>
      <c r="E35" s="32">
        <f>SUM(E28:E34)</f>
        <v>37302122</v>
      </c>
      <c r="F35" s="32">
        <f>SUM(F28:F34)</f>
        <v>8621643</v>
      </c>
      <c r="G35" s="37">
        <f t="shared" si="0"/>
        <v>0.23116107993533658</v>
      </c>
      <c r="H35" s="32">
        <f>SUM(H28:H34)</f>
        <v>10608154</v>
      </c>
      <c r="I35" s="37">
        <f t="shared" si="1"/>
        <v>0.28442285707728332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19229797</v>
      </c>
      <c r="O35" s="37">
        <f t="shared" si="5"/>
        <v>0.51558393701261995</v>
      </c>
      <c r="P35" s="32">
        <f>SUM(P28:P34)</f>
        <v>10170123</v>
      </c>
      <c r="Q35" s="32">
        <f>SUM(Q28:Q34)</f>
        <v>32943914</v>
      </c>
      <c r="R35" s="32">
        <f>SUM(R28:R34)</f>
        <v>32076712</v>
      </c>
      <c r="S35" s="32">
        <f>SUM(S28:S34)</f>
        <v>18098083</v>
      </c>
      <c r="T35" s="37">
        <f t="shared" si="6"/>
        <v>0.54936043725709094</v>
      </c>
      <c r="U35" s="37">
        <f t="shared" si="7"/>
        <v>4.3070373878467461E-2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184839</v>
      </c>
      <c r="E37" s="31">
        <v>184848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31026</v>
      </c>
      <c r="R37" s="31">
        <v>32454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1</v>
      </c>
      <c r="E39" s="31">
        <v>1</v>
      </c>
      <c r="F39" s="31">
        <v>396874</v>
      </c>
      <c r="G39" s="36">
        <f t="shared" si="0"/>
        <v>396874</v>
      </c>
      <c r="H39" s="31">
        <v>400202</v>
      </c>
      <c r="I39" s="36">
        <f t="shared" si="1"/>
        <v>400202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797076</v>
      </c>
      <c r="O39" s="36">
        <f t="shared" si="5"/>
        <v>797076</v>
      </c>
      <c r="P39" s="31">
        <v>588277</v>
      </c>
      <c r="Q39" s="31">
        <v>462244</v>
      </c>
      <c r="R39" s="31">
        <v>4011095</v>
      </c>
      <c r="S39" s="31">
        <v>1254427</v>
      </c>
      <c r="T39" s="36">
        <f t="shared" si="6"/>
        <v>2.713776706674397</v>
      </c>
      <c r="U39" s="36">
        <f t="shared" si="7"/>
        <v>-0.31970483292734542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184840</v>
      </c>
      <c r="E40" s="32">
        <f>SUM(E36:E39)</f>
        <v>184849</v>
      </c>
      <c r="F40" s="32">
        <f>SUM(F36:F39)</f>
        <v>396874</v>
      </c>
      <c r="G40" s="37">
        <f t="shared" si="0"/>
        <v>2.1471218351006276</v>
      </c>
      <c r="H40" s="32">
        <f>SUM(H36:H39)</f>
        <v>400202</v>
      </c>
      <c r="I40" s="37">
        <f t="shared" si="1"/>
        <v>2.1651265959748973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797076</v>
      </c>
      <c r="O40" s="37">
        <f t="shared" si="5"/>
        <v>4.3122484310755249</v>
      </c>
      <c r="P40" s="32">
        <f>SUM(P36:P39)</f>
        <v>588277</v>
      </c>
      <c r="Q40" s="32">
        <f>SUM(Q36:Q39)</f>
        <v>493270</v>
      </c>
      <c r="R40" s="32">
        <f>SUM(R36:R39)</f>
        <v>4043549</v>
      </c>
      <c r="S40" s="32">
        <f>SUM(S36:S39)</f>
        <v>1254427</v>
      </c>
      <c r="T40" s="37">
        <f t="shared" si="6"/>
        <v>2.5430839094208042</v>
      </c>
      <c r="U40" s="37">
        <f t="shared" si="7"/>
        <v>-0.31970483292734542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6452268</v>
      </c>
      <c r="E45" s="31">
        <v>6452268</v>
      </c>
      <c r="F45" s="31">
        <v>1169372</v>
      </c>
      <c r="G45" s="36">
        <f t="shared" si="0"/>
        <v>0.18123425747349614</v>
      </c>
      <c r="H45" s="31">
        <v>1222993</v>
      </c>
      <c r="I45" s="36">
        <f t="shared" si="1"/>
        <v>0.18954466863434688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2392365</v>
      </c>
      <c r="O45" s="36">
        <f t="shared" si="5"/>
        <v>0.37077892610784302</v>
      </c>
      <c r="P45" s="31">
        <v>1354582</v>
      </c>
      <c r="Q45" s="31">
        <v>3574751</v>
      </c>
      <c r="R45" s="31">
        <v>4879571</v>
      </c>
      <c r="S45" s="31">
        <v>2642468</v>
      </c>
      <c r="T45" s="36">
        <f t="shared" si="6"/>
        <v>0.73920337388534196</v>
      </c>
      <c r="U45" s="36">
        <f t="shared" si="7"/>
        <v>-9.7143620688891485E-2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9186642</v>
      </c>
      <c r="E46" s="31">
        <v>9186642</v>
      </c>
      <c r="F46" s="31">
        <v>457580</v>
      </c>
      <c r="G46" s="36">
        <f t="shared" si="0"/>
        <v>4.9809277426942293E-2</v>
      </c>
      <c r="H46" s="31">
        <v>2151061</v>
      </c>
      <c r="I46" s="36">
        <f t="shared" si="1"/>
        <v>0.23415095526744156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2608641</v>
      </c>
      <c r="O46" s="36">
        <f t="shared" si="5"/>
        <v>0.28396023269438386</v>
      </c>
      <c r="P46" s="31">
        <v>1219116</v>
      </c>
      <c r="Q46" s="31">
        <v>9378010</v>
      </c>
      <c r="R46" s="31">
        <v>7738010</v>
      </c>
      <c r="S46" s="31">
        <v>2336290</v>
      </c>
      <c r="T46" s="36">
        <f t="shared" si="6"/>
        <v>0.24912428116412758</v>
      </c>
      <c r="U46" s="36">
        <f t="shared" si="7"/>
        <v>0.76444325232381494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15638910</v>
      </c>
      <c r="E47" s="32">
        <f>SUM(E41:E46)</f>
        <v>15638910</v>
      </c>
      <c r="F47" s="32">
        <f>SUM(F41:F46)</f>
        <v>1626952</v>
      </c>
      <c r="G47" s="37">
        <f t="shared" si="0"/>
        <v>0.10403231427254202</v>
      </c>
      <c r="H47" s="32">
        <f>SUM(H41:H46)</f>
        <v>3374054</v>
      </c>
      <c r="I47" s="37">
        <f t="shared" si="1"/>
        <v>0.21574738904437712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5001006</v>
      </c>
      <c r="O47" s="37">
        <f t="shared" si="5"/>
        <v>0.31977970331691913</v>
      </c>
      <c r="P47" s="32">
        <f>SUM(P41:P46)</f>
        <v>2573698</v>
      </c>
      <c r="Q47" s="32">
        <f>SUM(Q41:Q46)</f>
        <v>12952761</v>
      </c>
      <c r="R47" s="32">
        <f>SUM(R41:R46)</f>
        <v>12617581</v>
      </c>
      <c r="S47" s="32">
        <f>SUM(S41:S46)</f>
        <v>4978758</v>
      </c>
      <c r="T47" s="37">
        <f t="shared" si="6"/>
        <v>0.38437812602270666</v>
      </c>
      <c r="U47" s="37">
        <f t="shared" si="7"/>
        <v>0.31097510275098328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2509764</v>
      </c>
      <c r="E50" s="31">
        <v>2509764</v>
      </c>
      <c r="F50" s="31">
        <v>464560</v>
      </c>
      <c r="G50" s="36">
        <f t="shared" si="0"/>
        <v>0.18510106926388298</v>
      </c>
      <c r="H50" s="31">
        <v>550236</v>
      </c>
      <c r="I50" s="36">
        <f t="shared" si="1"/>
        <v>0.21923814350672016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1014796</v>
      </c>
      <c r="O50" s="36">
        <f t="shared" si="5"/>
        <v>0.40433921277060314</v>
      </c>
      <c r="P50" s="31">
        <v>446657</v>
      </c>
      <c r="Q50" s="31">
        <v>2651199</v>
      </c>
      <c r="R50" s="31">
        <v>2418199</v>
      </c>
      <c r="S50" s="31">
        <v>945293</v>
      </c>
      <c r="T50" s="36">
        <f t="shared" si="6"/>
        <v>0.35655301620134888</v>
      </c>
      <c r="U50" s="36">
        <f t="shared" si="7"/>
        <v>0.23189830227669117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270000</v>
      </c>
      <c r="E51" s="31">
        <v>270000</v>
      </c>
      <c r="F51" s="31">
        <v>29000</v>
      </c>
      <c r="G51" s="36">
        <f t="shared" si="0"/>
        <v>0.10740740740740741</v>
      </c>
      <c r="H51" s="31">
        <v>354334</v>
      </c>
      <c r="I51" s="36">
        <f t="shared" si="1"/>
        <v>1.312348148148148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383334</v>
      </c>
      <c r="O51" s="36">
        <f t="shared" si="5"/>
        <v>1.4197555555555557</v>
      </c>
      <c r="P51" s="31">
        <v>146649</v>
      </c>
      <c r="Q51" s="31">
        <v>340000</v>
      </c>
      <c r="R51" s="31">
        <v>350000</v>
      </c>
      <c r="S51" s="31">
        <v>178399</v>
      </c>
      <c r="T51" s="36">
        <f t="shared" si="6"/>
        <v>0.52470294117647054</v>
      </c>
      <c r="U51" s="36">
        <f t="shared" si="7"/>
        <v>1.4162046791999945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2779764</v>
      </c>
      <c r="E53" s="32">
        <f>SUM(E48:E52)</f>
        <v>2779764</v>
      </c>
      <c r="F53" s="32">
        <f>SUM(F48:F52)</f>
        <v>493560</v>
      </c>
      <c r="G53" s="37">
        <f t="shared" si="0"/>
        <v>0.17755464132926393</v>
      </c>
      <c r="H53" s="32">
        <f>SUM(H48:H52)</f>
        <v>904570</v>
      </c>
      <c r="I53" s="37">
        <f t="shared" si="1"/>
        <v>0.32541251703382013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1398130</v>
      </c>
      <c r="O53" s="37">
        <f t="shared" si="5"/>
        <v>0.50296715836308403</v>
      </c>
      <c r="P53" s="32">
        <f>SUM(P48:P52)</f>
        <v>593306</v>
      </c>
      <c r="Q53" s="32">
        <f>SUM(Q48:Q52)</f>
        <v>2991199</v>
      </c>
      <c r="R53" s="32">
        <f>SUM(R48:R52)</f>
        <v>2768199</v>
      </c>
      <c r="S53" s="32">
        <f>SUM(S48:S52)</f>
        <v>1123692</v>
      </c>
      <c r="T53" s="37">
        <f t="shared" si="6"/>
        <v>0.37566607905391786</v>
      </c>
      <c r="U53" s="37">
        <f t="shared" si="7"/>
        <v>0.5246264153741913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129152390</v>
      </c>
      <c r="E54" s="32">
        <f>SUM(E8:E9,E11:E18,E20:E26,E28:E34,E36:E39,E41:E46,E48:E52)</f>
        <v>133044891</v>
      </c>
      <c r="F54" s="32">
        <f>SUM(F8:F9,F11:F18,F20:F26,F28:F34,F36:F39,F41:F46,F48:F52)</f>
        <v>24265463</v>
      </c>
      <c r="G54" s="37">
        <f t="shared" si="0"/>
        <v>0.1878824154938209</v>
      </c>
      <c r="H54" s="32">
        <f>SUM(H8:H9,H11:H18,H20:H26,H28:H34,H36:H39,H41:H46,H48:H52)</f>
        <v>30908448</v>
      </c>
      <c r="I54" s="37">
        <f t="shared" si="1"/>
        <v>0.23931766187214965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55173911</v>
      </c>
      <c r="O54" s="37">
        <f t="shared" si="5"/>
        <v>0.42720007736597054</v>
      </c>
      <c r="P54" s="32">
        <f>SUM(P8:P9,P11:P18,P20:P26,P28:P34,P36:P39,P41:P46,P48:P52)</f>
        <v>27146644</v>
      </c>
      <c r="Q54" s="32">
        <f>SUM(Q8:Q9,Q11:Q18,Q20:Q26,Q28:Q34,Q36:Q39,Q41:Q46,Q48:Q52)</f>
        <v>132577484</v>
      </c>
      <c r="R54" s="32">
        <f>SUM(R8:R9,R11:R18,R20:R26,R28:R34,R36:R39,R41:R46,R48:R52)</f>
        <v>121717345</v>
      </c>
      <c r="S54" s="32">
        <f>SUM(S8:S9,S11:S18,S20:S26,S28:S34,S36:S39,S41:S46,S48:S52)</f>
        <v>50285278</v>
      </c>
      <c r="T54" s="37">
        <f t="shared" si="6"/>
        <v>0.37928972916698284</v>
      </c>
      <c r="U54" s="37">
        <f t="shared" si="7"/>
        <v>0.13857344576368269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34928116</v>
      </c>
      <c r="E57" s="31">
        <v>34928116</v>
      </c>
      <c r="F57" s="31">
        <v>7007217</v>
      </c>
      <c r="G57" s="36">
        <f t="shared" ref="G57:G85" si="8">IF(($D57      =0),0,($F57      /$D57      ))</f>
        <v>0.20061823546394544</v>
      </c>
      <c r="H57" s="31">
        <v>6983376</v>
      </c>
      <c r="I57" s="36">
        <f t="shared" ref="I57:I85" si="9">IF(($D57      =0),0,($H57      /$D57      ))</f>
        <v>0.19993566214679315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13990593</v>
      </c>
      <c r="O57" s="36">
        <f t="shared" ref="O57:O85" si="13">IF(($D57      =0),0,($N57      /$D57      ))</f>
        <v>0.40055389761073856</v>
      </c>
      <c r="P57" s="31">
        <v>6925753</v>
      </c>
      <c r="Q57" s="31">
        <v>28236452</v>
      </c>
      <c r="R57" s="31">
        <v>29740717</v>
      </c>
      <c r="S57" s="31">
        <v>14262548</v>
      </c>
      <c r="T57" s="36">
        <f t="shared" ref="T57:T85" si="14">IF(($Q57      =0),0,($S57      /$Q57      ))</f>
        <v>0.50511119456509623</v>
      </c>
      <c r="U57" s="36">
        <f t="shared" ref="U57:U85" si="15">IF(($P57      =0),0,(($H57      /$P57      )-1))</f>
        <v>8.3201061314199798E-3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34928116</v>
      </c>
      <c r="E58" s="32">
        <f>E57</f>
        <v>34928116</v>
      </c>
      <c r="F58" s="32">
        <f>F57</f>
        <v>7007217</v>
      </c>
      <c r="G58" s="37">
        <f t="shared" si="8"/>
        <v>0.20061823546394544</v>
      </c>
      <c r="H58" s="32">
        <f>H57</f>
        <v>6983376</v>
      </c>
      <c r="I58" s="37">
        <f t="shared" si="9"/>
        <v>0.19993566214679315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13990593</v>
      </c>
      <c r="O58" s="37">
        <f t="shared" si="13"/>
        <v>0.40055389761073856</v>
      </c>
      <c r="P58" s="32">
        <f>P57</f>
        <v>6925753</v>
      </c>
      <c r="Q58" s="32">
        <f>Q57</f>
        <v>28236452</v>
      </c>
      <c r="R58" s="32">
        <f>R57</f>
        <v>29740717</v>
      </c>
      <c r="S58" s="32">
        <f>S57</f>
        <v>14262548</v>
      </c>
      <c r="T58" s="37">
        <f t="shared" si="14"/>
        <v>0.50511119456509623</v>
      </c>
      <c r="U58" s="37">
        <f t="shared" si="15"/>
        <v>8.3201061314199798E-3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80000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80000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0</v>
      </c>
      <c r="E70" s="32">
        <f>SUM(E64:E69)</f>
        <v>0</v>
      </c>
      <c r="F70" s="32">
        <f>SUM(F64:F69)</f>
        <v>0</v>
      </c>
      <c r="G70" s="37">
        <f t="shared" si="8"/>
        <v>0</v>
      </c>
      <c r="H70" s="32">
        <f>SUM(H64:H69)</f>
        <v>0</v>
      </c>
      <c r="I70" s="37">
        <f t="shared" si="9"/>
        <v>0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0</v>
      </c>
      <c r="O70" s="37">
        <f t="shared" si="13"/>
        <v>0</v>
      </c>
      <c r="P70" s="32">
        <f>SUM(P64:P69)</f>
        <v>0</v>
      </c>
      <c r="Q70" s="32">
        <f>SUM(Q64:Q69)</f>
        <v>0</v>
      </c>
      <c r="R70" s="32">
        <f>SUM(R64:R69)</f>
        <v>0</v>
      </c>
      <c r="S70" s="32">
        <f>SUM(S64:S69)</f>
        <v>0</v>
      </c>
      <c r="T70" s="37">
        <f t="shared" si="14"/>
        <v>0</v>
      </c>
      <c r="U70" s="37">
        <f t="shared" si="15"/>
        <v>0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3575907</v>
      </c>
      <c r="E72" s="31">
        <v>3575907</v>
      </c>
      <c r="F72" s="31">
        <v>816171</v>
      </c>
      <c r="G72" s="36">
        <f t="shared" si="8"/>
        <v>0.22824167407038271</v>
      </c>
      <c r="H72" s="31">
        <v>524604</v>
      </c>
      <c r="I72" s="36">
        <f t="shared" si="9"/>
        <v>0.14670515760057518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1340775</v>
      </c>
      <c r="O72" s="36">
        <f t="shared" si="13"/>
        <v>0.37494683167095788</v>
      </c>
      <c r="P72" s="31">
        <v>864908</v>
      </c>
      <c r="Q72" s="31">
        <v>3310000</v>
      </c>
      <c r="R72" s="31">
        <v>3523352</v>
      </c>
      <c r="S72" s="31">
        <v>1767953</v>
      </c>
      <c r="T72" s="36">
        <f t="shared" si="14"/>
        <v>0.5341247734138973</v>
      </c>
      <c r="U72" s="36">
        <f t="shared" si="15"/>
        <v>-0.39345687633829263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3575907</v>
      </c>
      <c r="E78" s="32">
        <f>SUM(E71:E77)</f>
        <v>3575907</v>
      </c>
      <c r="F78" s="32">
        <f>SUM(F71:F77)</f>
        <v>816171</v>
      </c>
      <c r="G78" s="37">
        <f t="shared" si="8"/>
        <v>0.22824167407038271</v>
      </c>
      <c r="H78" s="32">
        <f>SUM(H71:H77)</f>
        <v>524604</v>
      </c>
      <c r="I78" s="37">
        <f t="shared" si="9"/>
        <v>0.14670515760057518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1340775</v>
      </c>
      <c r="O78" s="37">
        <f t="shared" si="13"/>
        <v>0.37494683167095788</v>
      </c>
      <c r="P78" s="32">
        <f>SUM(P71:P77)</f>
        <v>864908</v>
      </c>
      <c r="Q78" s="32">
        <f>SUM(Q71:Q77)</f>
        <v>3310000</v>
      </c>
      <c r="R78" s="32">
        <f>SUM(R71:R77)</f>
        <v>3523352</v>
      </c>
      <c r="S78" s="32">
        <f>SUM(S71:S77)</f>
        <v>1767953</v>
      </c>
      <c r="T78" s="37">
        <f t="shared" si="14"/>
        <v>0.5341247734138973</v>
      </c>
      <c r="U78" s="37">
        <f t="shared" si="15"/>
        <v>-0.39345687633829263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3754144</v>
      </c>
      <c r="E79" s="31">
        <v>3754144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701371</v>
      </c>
      <c r="Q79" s="31">
        <v>3690757</v>
      </c>
      <c r="R79" s="31">
        <v>3550410</v>
      </c>
      <c r="S79" s="31">
        <v>1300358</v>
      </c>
      <c r="T79" s="36">
        <f t="shared" si="14"/>
        <v>0.35232826219661711</v>
      </c>
      <c r="U79" s="36">
        <f t="shared" si="15"/>
        <v>-1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14640902</v>
      </c>
      <c r="E82" s="31">
        <v>14640902</v>
      </c>
      <c r="F82" s="31">
        <v>1609460</v>
      </c>
      <c r="G82" s="36">
        <f t="shared" si="8"/>
        <v>0.10992901940058064</v>
      </c>
      <c r="H82" s="31">
        <v>3075225</v>
      </c>
      <c r="I82" s="36">
        <f t="shared" si="9"/>
        <v>0.21004341125977075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4684685</v>
      </c>
      <c r="O82" s="36">
        <f t="shared" si="13"/>
        <v>0.31997243066035141</v>
      </c>
      <c r="P82" s="31">
        <v>3039221</v>
      </c>
      <c r="Q82" s="31">
        <v>14358778</v>
      </c>
      <c r="R82" s="31">
        <v>14763181</v>
      </c>
      <c r="S82" s="31">
        <v>6337085</v>
      </c>
      <c r="T82" s="36">
        <f t="shared" si="14"/>
        <v>0.44133874066442147</v>
      </c>
      <c r="U82" s="36">
        <f t="shared" si="15"/>
        <v>1.1846456707162778E-2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3721000</v>
      </c>
      <c r="E83" s="31">
        <v>3721000</v>
      </c>
      <c r="F83" s="31">
        <v>638414</v>
      </c>
      <c r="G83" s="36">
        <f t="shared" si="8"/>
        <v>0.17157054555227089</v>
      </c>
      <c r="H83" s="31">
        <v>628167</v>
      </c>
      <c r="I83" s="36">
        <f t="shared" si="9"/>
        <v>0.16881671593657618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1266581</v>
      </c>
      <c r="O83" s="36">
        <f t="shared" si="13"/>
        <v>0.34038726148884707</v>
      </c>
      <c r="P83" s="31">
        <v>674792</v>
      </c>
      <c r="Q83" s="31">
        <v>4244000</v>
      </c>
      <c r="R83" s="31">
        <v>4466000</v>
      </c>
      <c r="S83" s="31">
        <v>1371240</v>
      </c>
      <c r="T83" s="36">
        <f t="shared" si="14"/>
        <v>0.32310084825636193</v>
      </c>
      <c r="U83" s="36">
        <f t="shared" si="15"/>
        <v>-6.9095365683054966E-2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22116046</v>
      </c>
      <c r="E84" s="32">
        <f>SUM(E79:E83)</f>
        <v>22116046</v>
      </c>
      <c r="F84" s="32">
        <f>SUM(F79:F83)</f>
        <v>2247874</v>
      </c>
      <c r="G84" s="37">
        <f t="shared" si="8"/>
        <v>0.10163995860742919</v>
      </c>
      <c r="H84" s="32">
        <f>SUM(H79:H83)</f>
        <v>3703392</v>
      </c>
      <c r="I84" s="37">
        <f t="shared" si="9"/>
        <v>0.16745271736186476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5951266</v>
      </c>
      <c r="O84" s="37">
        <f t="shared" si="13"/>
        <v>0.26909267596929398</v>
      </c>
      <c r="P84" s="32">
        <f>SUM(P79:P83)</f>
        <v>4415384</v>
      </c>
      <c r="Q84" s="32">
        <f>SUM(Q79:Q83)</f>
        <v>22293535</v>
      </c>
      <c r="R84" s="32">
        <f>SUM(R79:R83)</f>
        <v>22779591</v>
      </c>
      <c r="S84" s="32">
        <f>SUM(S79:S83)</f>
        <v>9008683</v>
      </c>
      <c r="T84" s="37">
        <f t="shared" si="14"/>
        <v>0.40409396715236051</v>
      </c>
      <c r="U84" s="37">
        <f t="shared" si="15"/>
        <v>-0.16125256602823224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60620069</v>
      </c>
      <c r="E85" s="32">
        <f>SUM(E57,E59:E62,E64:E69,E71:E77,E79:E83)</f>
        <v>60620069</v>
      </c>
      <c r="F85" s="32">
        <f>SUM(F57,F59:F62,F64:F69,F71:F77,F79:F83)</f>
        <v>10071262</v>
      </c>
      <c r="G85" s="37">
        <f t="shared" si="8"/>
        <v>0.16613742224542832</v>
      </c>
      <c r="H85" s="32">
        <f>SUM(H57,H59:H62,H64:H69,H71:H77,H79:H83)</f>
        <v>11211372</v>
      </c>
      <c r="I85" s="37">
        <f t="shared" si="9"/>
        <v>0.18494489011551604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21282634</v>
      </c>
      <c r="O85" s="37">
        <f t="shared" si="13"/>
        <v>0.35108231236094434</v>
      </c>
      <c r="P85" s="32">
        <f>SUM(P57,P59:P62,P64:P69,P71:P77,P79:P83)</f>
        <v>12206045</v>
      </c>
      <c r="Q85" s="32">
        <f>SUM(Q57,Q59:Q62,Q64:Q69,Q71:Q77,Q79:Q83)</f>
        <v>53919987</v>
      </c>
      <c r="R85" s="32">
        <f>SUM(R57,R59:R62,R64:R69,R71:R77,R79:R83)</f>
        <v>56043660</v>
      </c>
      <c r="S85" s="32">
        <f>SUM(S57,S59:S62,S64:S69,S71:S77,S79:S83)</f>
        <v>25039184</v>
      </c>
      <c r="T85" s="37">
        <f t="shared" si="14"/>
        <v>0.46437666982375198</v>
      </c>
      <c r="U85" s="37">
        <f t="shared" si="15"/>
        <v>-8.1490196046303254E-2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60365523</v>
      </c>
      <c r="E88" s="31">
        <v>60365523</v>
      </c>
      <c r="F88" s="31">
        <v>10407075</v>
      </c>
      <c r="G88" s="36">
        <f t="shared" ref="G88:G99" si="16">IF(($D88      =0),0,($F88      /$D88      ))</f>
        <v>0.17240097464242959</v>
      </c>
      <c r="H88" s="31">
        <v>11243517</v>
      </c>
      <c r="I88" s="36">
        <f t="shared" ref="I88:I99" si="17">IF(($D88      =0),0,($H88      /$D88      ))</f>
        <v>0.18625726145038121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21650592</v>
      </c>
      <c r="O88" s="36">
        <f t="shared" ref="O88:O99" si="21">IF(($D88      =0),0,($N88      /$D88      ))</f>
        <v>0.35865823609281078</v>
      </c>
      <c r="P88" s="31">
        <v>14911559</v>
      </c>
      <c r="Q88" s="31">
        <v>58933129</v>
      </c>
      <c r="R88" s="31">
        <v>55292907</v>
      </c>
      <c r="S88" s="31">
        <v>24928680</v>
      </c>
      <c r="T88" s="36">
        <f t="shared" ref="T88:T99" si="22">IF(($Q88      =0),0,($S88      /$Q88      ))</f>
        <v>0.42299943042223331</v>
      </c>
      <c r="U88" s="36">
        <f t="shared" ref="U88:U99" si="23">IF(($P88      =0),0,(($H88      /$P88      )-1))</f>
        <v>-0.24598648605420803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316622000</v>
      </c>
      <c r="E89" s="31">
        <v>316622000</v>
      </c>
      <c r="F89" s="31">
        <v>73688115</v>
      </c>
      <c r="G89" s="36">
        <f t="shared" si="16"/>
        <v>0.23273213800683465</v>
      </c>
      <c r="H89" s="31">
        <v>79961363</v>
      </c>
      <c r="I89" s="36">
        <f t="shared" si="17"/>
        <v>0.25254518953199717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153649478</v>
      </c>
      <c r="O89" s="36">
        <f t="shared" si="21"/>
        <v>0.48527732753883179</v>
      </c>
      <c r="P89" s="31">
        <v>74175079</v>
      </c>
      <c r="Q89" s="31">
        <v>307416000</v>
      </c>
      <c r="R89" s="31">
        <v>301635000</v>
      </c>
      <c r="S89" s="31">
        <v>145453773</v>
      </c>
      <c r="T89" s="36">
        <f t="shared" si="22"/>
        <v>0.47314965063627135</v>
      </c>
      <c r="U89" s="36">
        <f t="shared" si="23"/>
        <v>7.8008464271403177E-2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185918434</v>
      </c>
      <c r="E90" s="31">
        <v>185918434</v>
      </c>
      <c r="F90" s="31">
        <v>28179009</v>
      </c>
      <c r="G90" s="36">
        <f t="shared" si="16"/>
        <v>0.15156651437802021</v>
      </c>
      <c r="H90" s="31">
        <v>47243217</v>
      </c>
      <c r="I90" s="36">
        <f t="shared" si="17"/>
        <v>0.25410722317078038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75422226</v>
      </c>
      <c r="O90" s="36">
        <f t="shared" si="21"/>
        <v>0.40567373754880054</v>
      </c>
      <c r="P90" s="31">
        <v>17640169</v>
      </c>
      <c r="Q90" s="31">
        <v>175577069</v>
      </c>
      <c r="R90" s="31">
        <v>246035379</v>
      </c>
      <c r="S90" s="31">
        <v>46872176</v>
      </c>
      <c r="T90" s="36">
        <f t="shared" si="22"/>
        <v>0.26696069291371982</v>
      </c>
      <c r="U90" s="36">
        <f t="shared" si="23"/>
        <v>1.678161246641118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562905957</v>
      </c>
      <c r="E91" s="32">
        <f>SUM(E88:E90)</f>
        <v>562905957</v>
      </c>
      <c r="F91" s="32">
        <f>SUM(F88:F90)</f>
        <v>112274199</v>
      </c>
      <c r="G91" s="37">
        <f t="shared" si="16"/>
        <v>0.19945462932807442</v>
      </c>
      <c r="H91" s="32">
        <f>SUM(H88:H90)</f>
        <v>138448097</v>
      </c>
      <c r="I91" s="37">
        <f t="shared" si="17"/>
        <v>0.24595244601399732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250722296</v>
      </c>
      <c r="O91" s="37">
        <f t="shared" si="21"/>
        <v>0.44540707534207175</v>
      </c>
      <c r="P91" s="32">
        <f>SUM(P88:P90)</f>
        <v>106726807</v>
      </c>
      <c r="Q91" s="32">
        <f>SUM(Q88:Q90)</f>
        <v>541926198</v>
      </c>
      <c r="R91" s="32">
        <f>SUM(R88:R90)</f>
        <v>602963286</v>
      </c>
      <c r="S91" s="32">
        <f>SUM(S88:S90)</f>
        <v>217254629</v>
      </c>
      <c r="T91" s="37">
        <f t="shared" si="22"/>
        <v>0.40089338696262844</v>
      </c>
      <c r="U91" s="37">
        <f t="shared" si="23"/>
        <v>0.29721951674240565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36089965</v>
      </c>
      <c r="E92" s="31">
        <v>36089965</v>
      </c>
      <c r="F92" s="31">
        <v>6542769</v>
      </c>
      <c r="G92" s="36">
        <f t="shared" si="16"/>
        <v>0.18129053325488123</v>
      </c>
      <c r="H92" s="31">
        <v>6532568</v>
      </c>
      <c r="I92" s="36">
        <f t="shared" si="17"/>
        <v>0.18100787850583949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13075337</v>
      </c>
      <c r="O92" s="36">
        <f t="shared" si="21"/>
        <v>0.36229841176072075</v>
      </c>
      <c r="P92" s="31">
        <v>6887259</v>
      </c>
      <c r="Q92" s="31">
        <v>37066754</v>
      </c>
      <c r="R92" s="31">
        <v>33304207</v>
      </c>
      <c r="S92" s="31">
        <v>14491202</v>
      </c>
      <c r="T92" s="36">
        <f t="shared" si="22"/>
        <v>0.39094877312429355</v>
      </c>
      <c r="U92" s="36">
        <f t="shared" si="23"/>
        <v>-5.1499587862166907E-2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4612411</v>
      </c>
      <c r="E93" s="31">
        <v>4612411</v>
      </c>
      <c r="F93" s="31">
        <v>1159043</v>
      </c>
      <c r="G93" s="36">
        <f t="shared" si="16"/>
        <v>0.25128788392881729</v>
      </c>
      <c r="H93" s="31">
        <v>1217762</v>
      </c>
      <c r="I93" s="36">
        <f t="shared" si="17"/>
        <v>0.26401853607581804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2376805</v>
      </c>
      <c r="O93" s="36">
        <f t="shared" si="21"/>
        <v>0.51530642000463533</v>
      </c>
      <c r="P93" s="31">
        <v>1140998</v>
      </c>
      <c r="Q93" s="31">
        <v>4424494</v>
      </c>
      <c r="R93" s="31">
        <v>4470554</v>
      </c>
      <c r="S93" s="31">
        <v>2170538</v>
      </c>
      <c r="T93" s="36">
        <f t="shared" si="22"/>
        <v>0.49057315932624163</v>
      </c>
      <c r="U93" s="36">
        <f t="shared" si="23"/>
        <v>6.7277944396046285E-2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17722588</v>
      </c>
      <c r="E94" s="31">
        <v>17722588</v>
      </c>
      <c r="F94" s="31">
        <v>3434051</v>
      </c>
      <c r="G94" s="36">
        <f t="shared" si="16"/>
        <v>0.1937669035696141</v>
      </c>
      <c r="H94" s="31">
        <v>3559696</v>
      </c>
      <c r="I94" s="36">
        <f t="shared" si="17"/>
        <v>0.20085644376543652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6993747</v>
      </c>
      <c r="O94" s="36">
        <f t="shared" si="21"/>
        <v>0.39462334733505061</v>
      </c>
      <c r="P94" s="31">
        <v>3796113</v>
      </c>
      <c r="Q94" s="31">
        <v>0</v>
      </c>
      <c r="R94" s="31">
        <v>16683003</v>
      </c>
      <c r="S94" s="31">
        <v>6901313</v>
      </c>
      <c r="T94" s="36">
        <f t="shared" si="22"/>
        <v>0</v>
      </c>
      <c r="U94" s="36">
        <f t="shared" si="23"/>
        <v>-6.2278704559110887E-2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4210081</v>
      </c>
      <c r="E95" s="31">
        <v>4210081</v>
      </c>
      <c r="F95" s="31">
        <v>845647</v>
      </c>
      <c r="G95" s="36">
        <f t="shared" si="16"/>
        <v>0.20086240621023682</v>
      </c>
      <c r="H95" s="31">
        <v>856889</v>
      </c>
      <c r="I95" s="36">
        <f t="shared" si="17"/>
        <v>0.20353266362333647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1702536</v>
      </c>
      <c r="O95" s="36">
        <f t="shared" si="21"/>
        <v>0.40439506983357326</v>
      </c>
      <c r="P95" s="31">
        <v>877566</v>
      </c>
      <c r="Q95" s="31">
        <v>4601933</v>
      </c>
      <c r="R95" s="31">
        <v>3896754</v>
      </c>
      <c r="S95" s="31">
        <v>1819359</v>
      </c>
      <c r="T95" s="36">
        <f t="shared" si="22"/>
        <v>0.39534669453032018</v>
      </c>
      <c r="U95" s="36">
        <f t="shared" si="23"/>
        <v>-2.356176059692372E-2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62635045</v>
      </c>
      <c r="E96" s="32">
        <f>SUM(E92:E95)</f>
        <v>62635045</v>
      </c>
      <c r="F96" s="32">
        <f>SUM(F92:F95)</f>
        <v>11981510</v>
      </c>
      <c r="G96" s="37">
        <f t="shared" si="16"/>
        <v>0.1912908340690104</v>
      </c>
      <c r="H96" s="32">
        <f>SUM(H92:H95)</f>
        <v>12166915</v>
      </c>
      <c r="I96" s="37">
        <f t="shared" si="17"/>
        <v>0.19425091815612169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24148425</v>
      </c>
      <c r="O96" s="37">
        <f t="shared" si="21"/>
        <v>0.38554175222513209</v>
      </c>
      <c r="P96" s="32">
        <f>SUM(P92:P95)</f>
        <v>12701936</v>
      </c>
      <c r="Q96" s="32">
        <f>SUM(Q92:Q95)</f>
        <v>46093181</v>
      </c>
      <c r="R96" s="32">
        <f>SUM(R92:R95)</f>
        <v>58354518</v>
      </c>
      <c r="S96" s="32">
        <f>SUM(S92:S95)</f>
        <v>25382412</v>
      </c>
      <c r="T96" s="37">
        <f t="shared" si="22"/>
        <v>0.55067607505760996</v>
      </c>
      <c r="U96" s="37">
        <f t="shared" si="23"/>
        <v>-4.21212167971875E-2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12560710</v>
      </c>
      <c r="E97" s="31">
        <v>12560710</v>
      </c>
      <c r="F97" s="31">
        <v>2669750</v>
      </c>
      <c r="G97" s="36">
        <f t="shared" si="16"/>
        <v>0.21254769833870857</v>
      </c>
      <c r="H97" s="31">
        <v>2759310</v>
      </c>
      <c r="I97" s="36">
        <f t="shared" si="17"/>
        <v>0.21967786852813256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5429060</v>
      </c>
      <c r="O97" s="36">
        <f t="shared" si="21"/>
        <v>0.4322255668668411</v>
      </c>
      <c r="P97" s="31">
        <v>2527365</v>
      </c>
      <c r="Q97" s="31">
        <v>11242393</v>
      </c>
      <c r="R97" s="31">
        <v>11028108</v>
      </c>
      <c r="S97" s="31">
        <v>5235349</v>
      </c>
      <c r="T97" s="36">
        <f t="shared" si="22"/>
        <v>0.46567923750753065</v>
      </c>
      <c r="U97" s="36">
        <f t="shared" si="23"/>
        <v>9.17734478399439E-2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2016966</v>
      </c>
      <c r="E99" s="31">
        <v>2016966</v>
      </c>
      <c r="F99" s="31">
        <v>62777</v>
      </c>
      <c r="G99" s="36">
        <f t="shared" si="16"/>
        <v>3.112447111156063E-2</v>
      </c>
      <c r="H99" s="31">
        <v>232526</v>
      </c>
      <c r="I99" s="36">
        <f t="shared" si="17"/>
        <v>0.11528503703086715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295303</v>
      </c>
      <c r="O99" s="36">
        <f t="shared" si="21"/>
        <v>0.14640950814242779</v>
      </c>
      <c r="P99" s="31">
        <v>0</v>
      </c>
      <c r="Q99" s="31">
        <v>0</v>
      </c>
      <c r="R99" s="31">
        <v>0</v>
      </c>
      <c r="S99" s="31">
        <v>0</v>
      </c>
      <c r="T99" s="36">
        <f t="shared" si="22"/>
        <v>0</v>
      </c>
      <c r="U99" s="36">
        <f t="shared" si="23"/>
        <v>0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14577676</v>
      </c>
      <c r="E101" s="32">
        <f>SUM(E97:E100)</f>
        <v>14577676</v>
      </c>
      <c r="F101" s="32">
        <f>SUM(F97:F100)</f>
        <v>2732527</v>
      </c>
      <c r="G101" s="37">
        <f>IF(($D101     =0),0,($F101     /$D101     ))</f>
        <v>0.18744599619308316</v>
      </c>
      <c r="H101" s="32">
        <f>SUM(H97:H100)</f>
        <v>2991836</v>
      </c>
      <c r="I101" s="37">
        <f>IF(($D101     =0),0,($H101     /$D101     ))</f>
        <v>0.20523408532333962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5724363</v>
      </c>
      <c r="O101" s="37">
        <f>IF(($D101     =0),0,($N101     /$D101     ))</f>
        <v>0.39268008151642281</v>
      </c>
      <c r="P101" s="32">
        <f>SUM(P97:P100)</f>
        <v>2527365</v>
      </c>
      <c r="Q101" s="32">
        <f>SUM(Q97:Q100)</f>
        <v>11242393</v>
      </c>
      <c r="R101" s="32">
        <f>SUM(R97:R100)</f>
        <v>11028108</v>
      </c>
      <c r="S101" s="32">
        <f>SUM(S97:S100)</f>
        <v>5235349</v>
      </c>
      <c r="T101" s="37">
        <f>IF(($Q101     =0),0,($S101     /$Q101     ))</f>
        <v>0.46567923750753065</v>
      </c>
      <c r="U101" s="37">
        <f>IF(($P101     =0),0,(($H101     /$P101     )-1))</f>
        <v>0.18377677937298342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640118678</v>
      </c>
      <c r="E102" s="32">
        <f>SUM(E88:E90,E92:E95,E97:E100)</f>
        <v>640118678</v>
      </c>
      <c r="F102" s="32">
        <f>SUM(F88:F90,F92:F95,F97:F100)</f>
        <v>126988236</v>
      </c>
      <c r="G102" s="37">
        <f>IF(($D102     =0),0,($F102     /$D102     ))</f>
        <v>0.19838233184628304</v>
      </c>
      <c r="H102" s="32">
        <f>SUM(H88:H90,H92:H95,H97:H100)</f>
        <v>153606848</v>
      </c>
      <c r="I102" s="37">
        <f>IF(($D102     =0),0,($H102     /$D102     ))</f>
        <v>0.23996620201730778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280595084</v>
      </c>
      <c r="O102" s="37">
        <f>IF(($D102     =0),0,($N102     /$D102     ))</f>
        <v>0.43834853386359085</v>
      </c>
      <c r="P102" s="32">
        <f>SUM(P88:P90,P92:P95,P97:P100)</f>
        <v>121956108</v>
      </c>
      <c r="Q102" s="32">
        <f>SUM(Q88:Q90,Q92:Q95,Q97:Q100)</f>
        <v>599261772</v>
      </c>
      <c r="R102" s="32">
        <f>SUM(R88:R90,R92:R95,R97:R100)</f>
        <v>672345912</v>
      </c>
      <c r="S102" s="32">
        <f>SUM(S88:S90,S92:S95,S97:S100)</f>
        <v>247872390</v>
      </c>
      <c r="T102" s="37">
        <f>IF(($Q102     =0),0,($S102     /$Q102     ))</f>
        <v>0.41362957155224644</v>
      </c>
      <c r="U102" s="37">
        <f>IF(($P102     =0),0,(($H102     /$P102     )-1))</f>
        <v>0.25952566475801286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293060860</v>
      </c>
      <c r="E105" s="31">
        <v>293060860</v>
      </c>
      <c r="F105" s="31">
        <v>58211179</v>
      </c>
      <c r="G105" s="36">
        <f t="shared" ref="G105:G136" si="24">IF(($D105     =0),0,($F105     /$D105     ))</f>
        <v>0.1986317074207726</v>
      </c>
      <c r="H105" s="31">
        <v>68696165</v>
      </c>
      <c r="I105" s="36">
        <f t="shared" ref="I105:I136" si="25">IF(($D105     =0),0,($H105     /$D105     ))</f>
        <v>0.23440921111062049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126907344</v>
      </c>
      <c r="O105" s="36">
        <f t="shared" ref="O105:O136" si="29">IF(($D105     =0),0,($N105     /$D105     ))</f>
        <v>0.43304091853139309</v>
      </c>
      <c r="P105" s="31">
        <v>65770672</v>
      </c>
      <c r="Q105" s="31">
        <v>275661560</v>
      </c>
      <c r="R105" s="31">
        <v>277751730</v>
      </c>
      <c r="S105" s="31">
        <v>119776856</v>
      </c>
      <c r="T105" s="36">
        <f t="shared" ref="T105:T136" si="30">IF(($Q105     =0),0,($S105     /$Q105     ))</f>
        <v>0.43450692218385473</v>
      </c>
      <c r="U105" s="36">
        <f t="shared" ref="U105:U136" si="31">IF(($P105     =0),0,(($H105     /$P105     )-1))</f>
        <v>4.4480205402188888E-2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293060860</v>
      </c>
      <c r="E106" s="32">
        <f>E105</f>
        <v>293060860</v>
      </c>
      <c r="F106" s="32">
        <f>F105</f>
        <v>58211179</v>
      </c>
      <c r="G106" s="37">
        <f t="shared" si="24"/>
        <v>0.1986317074207726</v>
      </c>
      <c r="H106" s="32">
        <f>H105</f>
        <v>68696165</v>
      </c>
      <c r="I106" s="37">
        <f t="shared" si="25"/>
        <v>0.23440921111062049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126907344</v>
      </c>
      <c r="O106" s="37">
        <f t="shared" si="29"/>
        <v>0.43304091853139309</v>
      </c>
      <c r="P106" s="32">
        <f>P105</f>
        <v>65770672</v>
      </c>
      <c r="Q106" s="32">
        <f>Q105</f>
        <v>275661560</v>
      </c>
      <c r="R106" s="32">
        <f>R105</f>
        <v>277751730</v>
      </c>
      <c r="S106" s="32">
        <f>S105</f>
        <v>119776856</v>
      </c>
      <c r="T106" s="37">
        <f t="shared" si="30"/>
        <v>0.43450692218385473</v>
      </c>
      <c r="U106" s="37">
        <f t="shared" si="31"/>
        <v>4.4480205402188888E-2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2753951</v>
      </c>
      <c r="E108" s="31">
        <v>2753951</v>
      </c>
      <c r="F108" s="31">
        <v>0</v>
      </c>
      <c r="G108" s="36">
        <f t="shared" si="24"/>
        <v>0</v>
      </c>
      <c r="H108" s="31">
        <v>129933</v>
      </c>
      <c r="I108" s="36">
        <f t="shared" si="25"/>
        <v>4.7180578013189048E-2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129933</v>
      </c>
      <c r="O108" s="36">
        <f t="shared" si="29"/>
        <v>4.7180578013189048E-2</v>
      </c>
      <c r="P108" s="31">
        <v>0</v>
      </c>
      <c r="Q108" s="31">
        <v>1376038</v>
      </c>
      <c r="R108" s="31">
        <v>1376038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25627150</v>
      </c>
      <c r="E110" s="31">
        <v>25627150</v>
      </c>
      <c r="F110" s="31">
        <v>6484974</v>
      </c>
      <c r="G110" s="36">
        <f t="shared" si="24"/>
        <v>0.25305092450779737</v>
      </c>
      <c r="H110" s="31">
        <v>8048522</v>
      </c>
      <c r="I110" s="36">
        <f t="shared" si="25"/>
        <v>0.31406231282058283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14533496</v>
      </c>
      <c r="O110" s="36">
        <f t="shared" si="29"/>
        <v>0.56711323732838026</v>
      </c>
      <c r="P110" s="31">
        <v>7226942</v>
      </c>
      <c r="Q110" s="31">
        <v>27693451</v>
      </c>
      <c r="R110" s="31">
        <v>27083451</v>
      </c>
      <c r="S110" s="31">
        <v>12635001</v>
      </c>
      <c r="T110" s="36">
        <f t="shared" si="30"/>
        <v>0.45624508841458583</v>
      </c>
      <c r="U110" s="36">
        <f t="shared" si="31"/>
        <v>0.11368293809470176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1200000</v>
      </c>
      <c r="E111" s="31">
        <v>1200000</v>
      </c>
      <c r="F111" s="31">
        <v>-11500</v>
      </c>
      <c r="G111" s="36">
        <f t="shared" si="24"/>
        <v>-9.5833333333333326E-3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-11500</v>
      </c>
      <c r="O111" s="36">
        <f t="shared" si="29"/>
        <v>-9.5833333333333326E-3</v>
      </c>
      <c r="P111" s="31">
        <v>518018</v>
      </c>
      <c r="Q111" s="31">
        <v>750000</v>
      </c>
      <c r="R111" s="31">
        <v>750000</v>
      </c>
      <c r="S111" s="31">
        <v>518018</v>
      </c>
      <c r="T111" s="36">
        <f t="shared" si="30"/>
        <v>0.69069066666666667</v>
      </c>
      <c r="U111" s="36">
        <f t="shared" si="31"/>
        <v>-1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29581101</v>
      </c>
      <c r="E112" s="32">
        <f>SUM(E107:E111)</f>
        <v>29581101</v>
      </c>
      <c r="F112" s="32">
        <f>SUM(F107:F111)</f>
        <v>6473474</v>
      </c>
      <c r="G112" s="37">
        <f t="shared" si="24"/>
        <v>0.21883816968137867</v>
      </c>
      <c r="H112" s="32">
        <f>SUM(H107:H111)</f>
        <v>8178455</v>
      </c>
      <c r="I112" s="37">
        <f t="shared" si="25"/>
        <v>0.27647567952254382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14651929</v>
      </c>
      <c r="O112" s="37">
        <f t="shared" si="29"/>
        <v>0.49531384920392246</v>
      </c>
      <c r="P112" s="32">
        <f>SUM(P107:P111)</f>
        <v>7744960</v>
      </c>
      <c r="Q112" s="32">
        <f>SUM(Q107:Q111)</f>
        <v>29819489</v>
      </c>
      <c r="R112" s="32">
        <f>SUM(R107:R111)</f>
        <v>29209489</v>
      </c>
      <c r="S112" s="32">
        <f>SUM(S107:S111)</f>
        <v>13153019</v>
      </c>
      <c r="T112" s="37">
        <f t="shared" si="30"/>
        <v>0.44108800791321406</v>
      </c>
      <c r="U112" s="37">
        <f t="shared" si="31"/>
        <v>5.5971238069660867E-2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26242540</v>
      </c>
      <c r="E117" s="31">
        <v>26242540</v>
      </c>
      <c r="F117" s="31">
        <v>6035414</v>
      </c>
      <c r="G117" s="36">
        <f t="shared" si="24"/>
        <v>0.22998589313382012</v>
      </c>
      <c r="H117" s="31">
        <v>7454787</v>
      </c>
      <c r="I117" s="36">
        <f t="shared" si="25"/>
        <v>0.28407261644642628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13490201</v>
      </c>
      <c r="O117" s="36">
        <f t="shared" si="29"/>
        <v>0.51405850958024646</v>
      </c>
      <c r="P117" s="31">
        <v>4478907</v>
      </c>
      <c r="Q117" s="31">
        <v>758220</v>
      </c>
      <c r="R117" s="31">
        <v>24604602</v>
      </c>
      <c r="S117" s="31">
        <v>6250546</v>
      </c>
      <c r="T117" s="36">
        <f t="shared" si="30"/>
        <v>8.2437102687874226</v>
      </c>
      <c r="U117" s="36">
        <f t="shared" si="31"/>
        <v>0.66442102950563608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1875000</v>
      </c>
      <c r="E120" s="31">
        <v>2962000</v>
      </c>
      <c r="F120" s="31">
        <v>17729</v>
      </c>
      <c r="G120" s="36">
        <f t="shared" si="24"/>
        <v>9.4554666666666672E-3</v>
      </c>
      <c r="H120" s="31">
        <v>23060</v>
      </c>
      <c r="I120" s="36">
        <f t="shared" si="25"/>
        <v>1.2298666666666666E-2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40789</v>
      </c>
      <c r="O120" s="36">
        <f t="shared" si="29"/>
        <v>2.1754133333333335E-2</v>
      </c>
      <c r="P120" s="31">
        <v>267047</v>
      </c>
      <c r="Q120" s="31">
        <v>7550000</v>
      </c>
      <c r="R120" s="31">
        <v>1410772</v>
      </c>
      <c r="S120" s="31">
        <v>33733</v>
      </c>
      <c r="T120" s="36">
        <f t="shared" si="30"/>
        <v>4.4679470198675493E-3</v>
      </c>
      <c r="U120" s="36">
        <f t="shared" si="31"/>
        <v>-0.91364815931278009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28117540</v>
      </c>
      <c r="E121" s="32">
        <f>SUM(E113:E120)</f>
        <v>29204540</v>
      </c>
      <c r="F121" s="32">
        <f>SUM(F113:F120)</f>
        <v>6053143</v>
      </c>
      <c r="G121" s="37">
        <f t="shared" si="24"/>
        <v>0.21527996403668315</v>
      </c>
      <c r="H121" s="32">
        <f>SUM(H113:H120)</f>
        <v>7477847</v>
      </c>
      <c r="I121" s="37">
        <f t="shared" si="25"/>
        <v>0.26594954608404575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13530990</v>
      </c>
      <c r="O121" s="37">
        <f t="shared" si="29"/>
        <v>0.4812295101207289</v>
      </c>
      <c r="P121" s="32">
        <f>SUM(P113:P120)</f>
        <v>4745954</v>
      </c>
      <c r="Q121" s="32">
        <f>SUM(Q113:Q120)</f>
        <v>8308220</v>
      </c>
      <c r="R121" s="32">
        <f>SUM(R113:R120)</f>
        <v>26015374</v>
      </c>
      <c r="S121" s="32">
        <f>SUM(S113:S120)</f>
        <v>6284279</v>
      </c>
      <c r="T121" s="37">
        <f t="shared" si="30"/>
        <v>0.75639294578140681</v>
      </c>
      <c r="U121" s="37">
        <f t="shared" si="31"/>
        <v>0.57562568031632844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4"/>
        <v>0</v>
      </c>
      <c r="H126" s="32">
        <f>SUM(H122:H125)</f>
        <v>0</v>
      </c>
      <c r="I126" s="37">
        <f t="shared" si="25"/>
        <v>0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0</v>
      </c>
      <c r="O126" s="37">
        <f t="shared" si="29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30"/>
        <v>0</v>
      </c>
      <c r="U126" s="37">
        <f t="shared" si="31"/>
        <v>0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109566</v>
      </c>
      <c r="E131" s="31">
        <v>109566</v>
      </c>
      <c r="F131" s="31">
        <v>25654</v>
      </c>
      <c r="G131" s="36">
        <f t="shared" si="24"/>
        <v>0.2341419783509483</v>
      </c>
      <c r="H131" s="31">
        <v>269</v>
      </c>
      <c r="I131" s="36">
        <f t="shared" si="25"/>
        <v>2.4551411934359197E-3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25923</v>
      </c>
      <c r="O131" s="36">
        <f t="shared" si="29"/>
        <v>0.2365971195443842</v>
      </c>
      <c r="P131" s="31">
        <v>28297</v>
      </c>
      <c r="Q131" s="31">
        <v>214122</v>
      </c>
      <c r="R131" s="31">
        <v>168557</v>
      </c>
      <c r="S131" s="31">
        <v>43390</v>
      </c>
      <c r="T131" s="36">
        <f t="shared" si="30"/>
        <v>0.20264148476102409</v>
      </c>
      <c r="U131" s="36">
        <f t="shared" si="31"/>
        <v>-0.99049369191080328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109566</v>
      </c>
      <c r="E132" s="32">
        <f>SUM(E127:E131)</f>
        <v>109566</v>
      </c>
      <c r="F132" s="32">
        <f>SUM(F127:F131)</f>
        <v>25654</v>
      </c>
      <c r="G132" s="37">
        <f t="shared" si="24"/>
        <v>0.2341419783509483</v>
      </c>
      <c r="H132" s="32">
        <f>SUM(H127:H131)</f>
        <v>269</v>
      </c>
      <c r="I132" s="37">
        <f t="shared" si="25"/>
        <v>2.4551411934359197E-3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25923</v>
      </c>
      <c r="O132" s="37">
        <f t="shared" si="29"/>
        <v>0.2365971195443842</v>
      </c>
      <c r="P132" s="32">
        <f>SUM(P127:P131)</f>
        <v>28297</v>
      </c>
      <c r="Q132" s="32">
        <f>SUM(Q127:Q131)</f>
        <v>214122</v>
      </c>
      <c r="R132" s="32">
        <f>SUM(R127:R131)</f>
        <v>168557</v>
      </c>
      <c r="S132" s="32">
        <f>SUM(S127:S131)</f>
        <v>43390</v>
      </c>
      <c r="T132" s="37">
        <f t="shared" si="30"/>
        <v>0.20264148476102409</v>
      </c>
      <c r="U132" s="37">
        <f t="shared" si="31"/>
        <v>-0.99049369191080328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3454</v>
      </c>
      <c r="E133" s="31">
        <v>3454</v>
      </c>
      <c r="F133" s="31">
        <v>635</v>
      </c>
      <c r="G133" s="36">
        <f t="shared" si="24"/>
        <v>0.18384481760277938</v>
      </c>
      <c r="H133" s="31">
        <v>0</v>
      </c>
      <c r="I133" s="36">
        <f t="shared" si="25"/>
        <v>0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635</v>
      </c>
      <c r="O133" s="36">
        <f t="shared" si="29"/>
        <v>0.18384481760277938</v>
      </c>
      <c r="P133" s="31">
        <v>5570</v>
      </c>
      <c r="Q133" s="31">
        <v>6909</v>
      </c>
      <c r="R133" s="31">
        <v>6909</v>
      </c>
      <c r="S133" s="31">
        <v>5570</v>
      </c>
      <c r="T133" s="36">
        <f t="shared" si="30"/>
        <v>0.8061948183528731</v>
      </c>
      <c r="U133" s="36">
        <f t="shared" si="31"/>
        <v>-1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273913</v>
      </c>
      <c r="E136" s="31">
        <v>273913</v>
      </c>
      <c r="F136" s="31">
        <v>49862</v>
      </c>
      <c r="G136" s="36">
        <f t="shared" si="24"/>
        <v>0.18203590191046062</v>
      </c>
      <c r="H136" s="31">
        <v>8800</v>
      </c>
      <c r="I136" s="36">
        <f t="shared" si="25"/>
        <v>3.2126989226506225E-2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58662</v>
      </c>
      <c r="O136" s="36">
        <f t="shared" si="29"/>
        <v>0.21416289113696685</v>
      </c>
      <c r="P136" s="31">
        <v>0</v>
      </c>
      <c r="Q136" s="31">
        <v>450000</v>
      </c>
      <c r="R136" s="31">
        <v>300000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277367</v>
      </c>
      <c r="E137" s="32">
        <f>SUM(E133:E136)</f>
        <v>277367</v>
      </c>
      <c r="F137" s="32">
        <f>SUM(F133:F136)</f>
        <v>50497</v>
      </c>
      <c r="G137" s="37">
        <f t="shared" ref="G137:G170" si="32">IF(($D137     =0),0,($F137     /$D137     ))</f>
        <v>0.18205842800333133</v>
      </c>
      <c r="H137" s="32">
        <f>SUM(H133:H136)</f>
        <v>8800</v>
      </c>
      <c r="I137" s="37">
        <f t="shared" ref="I137:I170" si="33">IF(($D137     =0),0,($H137     /$D137     ))</f>
        <v>3.1726917765992346E-2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59297</v>
      </c>
      <c r="O137" s="37">
        <f t="shared" ref="O137:O170" si="37">IF(($D137     =0),0,($N137     /$D137     ))</f>
        <v>0.21378534576932368</v>
      </c>
      <c r="P137" s="32">
        <f>SUM(P133:P136)</f>
        <v>5570</v>
      </c>
      <c r="Q137" s="32">
        <f>SUM(Q133:Q136)</f>
        <v>456909</v>
      </c>
      <c r="R137" s="32">
        <f>SUM(R133:R136)</f>
        <v>306909</v>
      </c>
      <c r="S137" s="32">
        <f>SUM(S133:S136)</f>
        <v>5570</v>
      </c>
      <c r="T137" s="37">
        <f t="shared" ref="T137:T170" si="38">IF(($Q137     =0),0,($S137     /$Q137     ))</f>
        <v>1.2190611259572475E-2</v>
      </c>
      <c r="U137" s="37">
        <f t="shared" ref="U137:U170" si="39">IF(($P137     =0),0,(($H137     /$P137     )-1))</f>
        <v>0.57989228007181337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890792</v>
      </c>
      <c r="E142" s="31">
        <v>890792</v>
      </c>
      <c r="F142" s="31">
        <v>38750</v>
      </c>
      <c r="G142" s="36">
        <f t="shared" si="32"/>
        <v>4.3500615182893422E-2</v>
      </c>
      <c r="H142" s="31">
        <v>389469</v>
      </c>
      <c r="I142" s="36">
        <f t="shared" si="33"/>
        <v>0.43721654437848567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428219</v>
      </c>
      <c r="O142" s="36">
        <f t="shared" si="37"/>
        <v>0.48071715956137911</v>
      </c>
      <c r="P142" s="31">
        <v>0</v>
      </c>
      <c r="Q142" s="31">
        <v>156519</v>
      </c>
      <c r="R142" s="31">
        <v>296268</v>
      </c>
      <c r="S142" s="31">
        <v>163663</v>
      </c>
      <c r="T142" s="36">
        <f t="shared" si="38"/>
        <v>1.0456430209750893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890792</v>
      </c>
      <c r="E144" s="32">
        <f>SUM(E138:E143)</f>
        <v>890792</v>
      </c>
      <c r="F144" s="32">
        <f>SUM(F138:F143)</f>
        <v>38750</v>
      </c>
      <c r="G144" s="37">
        <f t="shared" si="32"/>
        <v>4.3500615182893422E-2</v>
      </c>
      <c r="H144" s="32">
        <f>SUM(H138:H143)</f>
        <v>389469</v>
      </c>
      <c r="I144" s="37">
        <f t="shared" si="33"/>
        <v>0.43721654437848567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428219</v>
      </c>
      <c r="O144" s="37">
        <f t="shared" si="37"/>
        <v>0.48071715956137911</v>
      </c>
      <c r="P144" s="32">
        <f>SUM(P138:P143)</f>
        <v>0</v>
      </c>
      <c r="Q144" s="32">
        <f>SUM(Q138:Q143)</f>
        <v>156519</v>
      </c>
      <c r="R144" s="32">
        <f>SUM(R138:R143)</f>
        <v>296268</v>
      </c>
      <c r="S144" s="32">
        <f>SUM(S138:S143)</f>
        <v>163663</v>
      </c>
      <c r="T144" s="37">
        <f t="shared" si="38"/>
        <v>1.0456430209750893</v>
      </c>
      <c r="U144" s="37">
        <f t="shared" si="39"/>
        <v>0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52650</v>
      </c>
      <c r="E149" s="31">
        <v>52650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50000</v>
      </c>
      <c r="R149" s="31">
        <v>50000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52650</v>
      </c>
      <c r="E150" s="32">
        <f>SUM(E145:E149)</f>
        <v>52650</v>
      </c>
      <c r="F150" s="32">
        <f>SUM(F145:F149)</f>
        <v>0</v>
      </c>
      <c r="G150" s="37">
        <f t="shared" si="32"/>
        <v>0</v>
      </c>
      <c r="H150" s="32">
        <f>SUM(H145:H149)</f>
        <v>0</v>
      </c>
      <c r="I150" s="37">
        <f t="shared" si="33"/>
        <v>0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0</v>
      </c>
      <c r="O150" s="37">
        <f t="shared" si="37"/>
        <v>0</v>
      </c>
      <c r="P150" s="32">
        <f>SUM(P145:P149)</f>
        <v>0</v>
      </c>
      <c r="Q150" s="32">
        <f>SUM(Q145:Q149)</f>
        <v>50000</v>
      </c>
      <c r="R150" s="32">
        <f>SUM(R145:R149)</f>
        <v>50000</v>
      </c>
      <c r="S150" s="32">
        <f>SUM(S145:S149)</f>
        <v>0</v>
      </c>
      <c r="T150" s="37">
        <f t="shared" si="38"/>
        <v>0</v>
      </c>
      <c r="U150" s="37">
        <f t="shared" si="39"/>
        <v>0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42000</v>
      </c>
      <c r="E151" s="31">
        <v>42000</v>
      </c>
      <c r="F151" s="31">
        <v>610</v>
      </c>
      <c r="G151" s="36">
        <f t="shared" si="32"/>
        <v>1.4523809523809524E-2</v>
      </c>
      <c r="H151" s="31">
        <v>8439</v>
      </c>
      <c r="I151" s="36">
        <f t="shared" si="33"/>
        <v>0.20092857142857143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9049</v>
      </c>
      <c r="O151" s="36">
        <f t="shared" si="37"/>
        <v>0.21545238095238095</v>
      </c>
      <c r="P151" s="31">
        <v>0</v>
      </c>
      <c r="Q151" s="31">
        <v>30000</v>
      </c>
      <c r="R151" s="31">
        <v>5000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5882300</v>
      </c>
      <c r="E152" s="31">
        <v>4954700</v>
      </c>
      <c r="F152" s="31">
        <v>884984</v>
      </c>
      <c r="G152" s="36">
        <f t="shared" si="32"/>
        <v>0.15044863403770634</v>
      </c>
      <c r="H152" s="31">
        <v>745785</v>
      </c>
      <c r="I152" s="36">
        <f t="shared" si="33"/>
        <v>0.12678459106131956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1630769</v>
      </c>
      <c r="O152" s="36">
        <f t="shared" si="37"/>
        <v>0.27723322509902587</v>
      </c>
      <c r="P152" s="31">
        <v>1206773</v>
      </c>
      <c r="Q152" s="31">
        <v>6348600</v>
      </c>
      <c r="R152" s="31">
        <v>6094108</v>
      </c>
      <c r="S152" s="31">
        <v>2442387</v>
      </c>
      <c r="T152" s="36">
        <f t="shared" si="38"/>
        <v>0.38471269256213969</v>
      </c>
      <c r="U152" s="36">
        <f t="shared" si="39"/>
        <v>-0.3820005916605691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423769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24908412</v>
      </c>
      <c r="E156" s="31">
        <v>24908412</v>
      </c>
      <c r="F156" s="31">
        <v>5203353</v>
      </c>
      <c r="G156" s="36">
        <f t="shared" si="32"/>
        <v>0.20889942722964436</v>
      </c>
      <c r="H156" s="31">
        <v>5496132</v>
      </c>
      <c r="I156" s="36">
        <f t="shared" si="33"/>
        <v>0.22065364905639107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10699485</v>
      </c>
      <c r="O156" s="36">
        <f t="shared" si="37"/>
        <v>0.4295530762860354</v>
      </c>
      <c r="P156" s="31">
        <v>5777684</v>
      </c>
      <c r="Q156" s="31">
        <v>21244479</v>
      </c>
      <c r="R156" s="31">
        <v>21596068</v>
      </c>
      <c r="S156" s="31">
        <v>10588173</v>
      </c>
      <c r="T156" s="36">
        <f t="shared" si="38"/>
        <v>0.49839645396811094</v>
      </c>
      <c r="U156" s="36">
        <f t="shared" si="39"/>
        <v>-4.873094478687312E-2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30832712</v>
      </c>
      <c r="E157" s="32">
        <f>SUM(E151:E156)</f>
        <v>29905112</v>
      </c>
      <c r="F157" s="32">
        <f>SUM(F151:F156)</f>
        <v>6088947</v>
      </c>
      <c r="G157" s="37">
        <f t="shared" si="32"/>
        <v>0.19748334171836718</v>
      </c>
      <c r="H157" s="32">
        <f>SUM(H151:H156)</f>
        <v>6250356</v>
      </c>
      <c r="I157" s="37">
        <f t="shared" si="33"/>
        <v>0.20271833369701633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12339303</v>
      </c>
      <c r="O157" s="37">
        <f t="shared" si="37"/>
        <v>0.40020167541538348</v>
      </c>
      <c r="P157" s="32">
        <f>SUM(P151:P156)</f>
        <v>6984457</v>
      </c>
      <c r="Q157" s="32">
        <f>SUM(Q151:Q156)</f>
        <v>28046848</v>
      </c>
      <c r="R157" s="32">
        <f>SUM(R151:R156)</f>
        <v>27695176</v>
      </c>
      <c r="S157" s="32">
        <f>SUM(S151:S156)</f>
        <v>13030560</v>
      </c>
      <c r="T157" s="37">
        <f t="shared" si="38"/>
        <v>0.46459980101863851</v>
      </c>
      <c r="U157" s="37">
        <f t="shared" si="39"/>
        <v>-0.10510494946135396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3930908</v>
      </c>
      <c r="E158" s="31">
        <v>3930908</v>
      </c>
      <c r="F158" s="31">
        <v>836882</v>
      </c>
      <c r="G158" s="36">
        <f t="shared" si="32"/>
        <v>0.21289788517055092</v>
      </c>
      <c r="H158" s="31">
        <v>962893</v>
      </c>
      <c r="I158" s="36">
        <f t="shared" si="33"/>
        <v>0.24495434642581307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1799775</v>
      </c>
      <c r="O158" s="36">
        <f t="shared" si="37"/>
        <v>0.45785223159636401</v>
      </c>
      <c r="P158" s="31">
        <v>744989</v>
      </c>
      <c r="Q158" s="31">
        <v>3679615</v>
      </c>
      <c r="R158" s="31">
        <v>3679615</v>
      </c>
      <c r="S158" s="31">
        <v>1482224</v>
      </c>
      <c r="T158" s="36">
        <f t="shared" si="38"/>
        <v>0.40282040376506784</v>
      </c>
      <c r="U158" s="36">
        <f t="shared" si="39"/>
        <v>0.29249290929127802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3831721</v>
      </c>
      <c r="E159" s="31">
        <v>3831721</v>
      </c>
      <c r="F159" s="31">
        <v>557996</v>
      </c>
      <c r="G159" s="36">
        <f t="shared" si="32"/>
        <v>0.1456254252332046</v>
      </c>
      <c r="H159" s="31">
        <v>676152</v>
      </c>
      <c r="I159" s="36">
        <f t="shared" si="33"/>
        <v>0.17646169958616506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1234148</v>
      </c>
      <c r="O159" s="36">
        <f t="shared" si="37"/>
        <v>0.32208712481936969</v>
      </c>
      <c r="P159" s="31">
        <v>908895</v>
      </c>
      <c r="Q159" s="31">
        <v>3446340</v>
      </c>
      <c r="R159" s="31">
        <v>3093471</v>
      </c>
      <c r="S159" s="31">
        <v>1307240</v>
      </c>
      <c r="T159" s="36">
        <f t="shared" si="38"/>
        <v>0.37931254606335996</v>
      </c>
      <c r="U159" s="36">
        <f t="shared" si="39"/>
        <v>-0.25607248362022017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29800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7762629</v>
      </c>
      <c r="E163" s="32">
        <f>SUM(E158:E162)</f>
        <v>7762629</v>
      </c>
      <c r="F163" s="32">
        <f>SUM(F158:F162)</f>
        <v>1394878</v>
      </c>
      <c r="G163" s="37">
        <f t="shared" si="32"/>
        <v>0.17969144216476146</v>
      </c>
      <c r="H163" s="32">
        <f>SUM(H158:H162)</f>
        <v>1639045</v>
      </c>
      <c r="I163" s="37">
        <f t="shared" si="33"/>
        <v>0.21114560543856983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3033923</v>
      </c>
      <c r="O163" s="37">
        <f t="shared" si="37"/>
        <v>0.39083704760333127</v>
      </c>
      <c r="P163" s="32">
        <f>SUM(P158:P162)</f>
        <v>1653884</v>
      </c>
      <c r="Q163" s="32">
        <f>SUM(Q158:Q162)</f>
        <v>7125955</v>
      </c>
      <c r="R163" s="32">
        <f>SUM(R158:R162)</f>
        <v>6773086</v>
      </c>
      <c r="S163" s="32">
        <f>SUM(S158:S162)</f>
        <v>2819264</v>
      </c>
      <c r="T163" s="37">
        <f t="shared" si="38"/>
        <v>0.39563314671507188</v>
      </c>
      <c r="U163" s="37">
        <f t="shared" si="39"/>
        <v>-8.9722132870261317E-3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390685217</v>
      </c>
      <c r="E170" s="32">
        <f>SUM(E105,E107:E111,E113:E120,E122:E125,E127:E131,E133:E136,E138:E143,E145:E149,E151:E156,E158:E162,E164:E168)</f>
        <v>390844617</v>
      </c>
      <c r="F170" s="32">
        <f>SUM(F105,F107:F111,F113:F120,F122:F125,F127:F131,F133:F136,F138:F143,F145:F149,F151:F156,F158:F162,F164:F168)</f>
        <v>78336522</v>
      </c>
      <c r="G170" s="37">
        <f t="shared" si="32"/>
        <v>0.20051058650627163</v>
      </c>
      <c r="H170" s="32">
        <f>SUM(H105,H107:H111,H113:H120,H122:H125,H127:H131,H133:H136,H138:H143,H145:H149,H151:H156,H158:H162,H164:H168)</f>
        <v>92640406</v>
      </c>
      <c r="I170" s="37">
        <f t="shared" si="33"/>
        <v>0.23712288555827288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170976928</v>
      </c>
      <c r="O170" s="37">
        <f t="shared" si="37"/>
        <v>0.4376334720645445</v>
      </c>
      <c r="P170" s="32">
        <f>SUM(P105,P107:P111,P113:P120,P122:P125,P127:P131,P133:P136,P138:P143,P145:P149,P151:P156,P158:P162,P164:P168)</f>
        <v>86933794</v>
      </c>
      <c r="Q170" s="32">
        <f>SUM(Q105,Q107:Q111,Q113:Q120,Q122:Q125,Q127:Q131,Q133:Q136,Q138:Q143,Q145:Q149,Q151:Q156,Q158:Q162,Q164:Q168)</f>
        <v>349839622</v>
      </c>
      <c r="R170" s="32">
        <f>SUM(R105,R107:R111,R113:R120,R122:R125,R127:R131,R133:R136,R138:R143,R145:R149,R151:R156,R158:R162,R164:R168)</f>
        <v>368266589</v>
      </c>
      <c r="S170" s="32">
        <f>SUM(S105,S107:S111,S113:S120,S122:S125,S127:S131,S133:S136,S138:S143,S145:S149,S151:S156,S158:S162,S164:S168)</f>
        <v>155276601</v>
      </c>
      <c r="T170" s="37">
        <f t="shared" si="38"/>
        <v>0.44385081401671533</v>
      </c>
      <c r="U170" s="37">
        <f t="shared" si="39"/>
        <v>6.5643195096259044E-2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0</v>
      </c>
      <c r="O173" s="36">
        <f t="shared" ref="O173:O205" si="45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IF(($Q173     =0),0,($S173     /$Q173     ))</f>
        <v>0</v>
      </c>
      <c r="U173" s="36">
        <f t="shared" ref="U173:U205" si="47">IF(($P173     =0),0,(($H173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40"/>
        <v>0</v>
      </c>
      <c r="H179" s="32">
        <f>SUM(H173:H178)</f>
        <v>0</v>
      </c>
      <c r="I179" s="37">
        <f t="shared" si="41"/>
        <v>0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0</v>
      </c>
      <c r="O179" s="37">
        <f t="shared" si="45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6"/>
        <v>0</v>
      </c>
      <c r="U179" s="37">
        <f t="shared" si="47"/>
        <v>0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847996</v>
      </c>
      <c r="E183" s="31">
        <v>847996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659220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829740</v>
      </c>
      <c r="E184" s="31">
        <v>829740</v>
      </c>
      <c r="F184" s="31">
        <v>26959</v>
      </c>
      <c r="G184" s="36">
        <f t="shared" si="40"/>
        <v>3.2490900764094777E-2</v>
      </c>
      <c r="H184" s="31">
        <v>30700</v>
      </c>
      <c r="I184" s="36">
        <f t="shared" si="41"/>
        <v>3.6999542025212717E-2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57659</v>
      </c>
      <c r="O184" s="36">
        <f t="shared" si="45"/>
        <v>6.9490442789307494E-2</v>
      </c>
      <c r="P184" s="31">
        <v>186150</v>
      </c>
      <c r="Q184" s="31">
        <v>810000</v>
      </c>
      <c r="R184" s="31">
        <v>718000</v>
      </c>
      <c r="S184" s="31">
        <v>211750</v>
      </c>
      <c r="T184" s="36">
        <f t="shared" si="46"/>
        <v>0.26141975308641974</v>
      </c>
      <c r="U184" s="36">
        <f t="shared" si="47"/>
        <v>-0.83507923717432175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1677736</v>
      </c>
      <c r="E185" s="32">
        <f>SUM(E180:E184)</f>
        <v>1677736</v>
      </c>
      <c r="F185" s="32">
        <f>SUM(F180:F184)</f>
        <v>26959</v>
      </c>
      <c r="G185" s="37">
        <f t="shared" si="40"/>
        <v>1.6068678266425707E-2</v>
      </c>
      <c r="H185" s="32">
        <f>SUM(H180:H184)</f>
        <v>30700</v>
      </c>
      <c r="I185" s="37">
        <f t="shared" si="41"/>
        <v>1.8298468889026642E-2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57659</v>
      </c>
      <c r="O185" s="37">
        <f t="shared" si="45"/>
        <v>3.4367147155452346E-2</v>
      </c>
      <c r="P185" s="32">
        <f>SUM(P180:P184)</f>
        <v>186150</v>
      </c>
      <c r="Q185" s="32">
        <f>SUM(Q180:Q184)</f>
        <v>1469220</v>
      </c>
      <c r="R185" s="32">
        <f>SUM(R180:R184)</f>
        <v>718000</v>
      </c>
      <c r="S185" s="32">
        <f>SUM(S180:S184)</f>
        <v>211750</v>
      </c>
      <c r="T185" s="37">
        <f t="shared" si="46"/>
        <v>0.14412409305617946</v>
      </c>
      <c r="U185" s="37">
        <f t="shared" si="47"/>
        <v>-0.83507923717432175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31881016</v>
      </c>
      <c r="E188" s="31">
        <v>31881016</v>
      </c>
      <c r="F188" s="31">
        <v>7958964</v>
      </c>
      <c r="G188" s="36">
        <f t="shared" si="40"/>
        <v>0.24964587075894945</v>
      </c>
      <c r="H188" s="31">
        <v>8820152</v>
      </c>
      <c r="I188" s="36">
        <f t="shared" si="41"/>
        <v>0.27665843522678196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16779116</v>
      </c>
      <c r="O188" s="36">
        <f t="shared" si="45"/>
        <v>0.52630430598573141</v>
      </c>
      <c r="P188" s="31">
        <v>6483077</v>
      </c>
      <c r="Q188" s="31">
        <v>29729483</v>
      </c>
      <c r="R188" s="31">
        <v>30157693</v>
      </c>
      <c r="S188" s="31">
        <v>12752422</v>
      </c>
      <c r="T188" s="36">
        <f t="shared" si="46"/>
        <v>0.42894866352031752</v>
      </c>
      <c r="U188" s="36">
        <f t="shared" si="47"/>
        <v>0.36048854579391865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975381</v>
      </c>
      <c r="E189" s="31">
        <v>975381</v>
      </c>
      <c r="F189" s="31">
        <v>161623</v>
      </c>
      <c r="G189" s="36">
        <f t="shared" si="40"/>
        <v>0.16570242807682331</v>
      </c>
      <c r="H189" s="31">
        <v>197112</v>
      </c>
      <c r="I189" s="36">
        <f t="shared" si="41"/>
        <v>0.20208718439256046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358735</v>
      </c>
      <c r="O189" s="36">
        <f t="shared" si="45"/>
        <v>0.36778961246938374</v>
      </c>
      <c r="P189" s="31">
        <v>152835</v>
      </c>
      <c r="Q189" s="31">
        <v>798879</v>
      </c>
      <c r="R189" s="31">
        <v>804277</v>
      </c>
      <c r="S189" s="31">
        <v>305670</v>
      </c>
      <c r="T189" s="36">
        <f t="shared" si="46"/>
        <v>0.38262365139151233</v>
      </c>
      <c r="U189" s="36">
        <f t="shared" si="47"/>
        <v>0.28970458337422711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8491000</v>
      </c>
      <c r="E190" s="31">
        <v>8491000</v>
      </c>
      <c r="F190" s="31">
        <v>1474586</v>
      </c>
      <c r="G190" s="36">
        <f t="shared" si="40"/>
        <v>0.17366458603226947</v>
      </c>
      <c r="H190" s="31">
        <v>1535854</v>
      </c>
      <c r="I190" s="36">
        <f t="shared" si="41"/>
        <v>0.18088022612177601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3010440</v>
      </c>
      <c r="O190" s="36">
        <f t="shared" si="45"/>
        <v>0.35454481215404549</v>
      </c>
      <c r="P190" s="31">
        <v>2959587</v>
      </c>
      <c r="Q190" s="31">
        <v>10394000</v>
      </c>
      <c r="R190" s="31">
        <v>15410000</v>
      </c>
      <c r="S190" s="31">
        <v>4465360</v>
      </c>
      <c r="T190" s="36">
        <f t="shared" si="46"/>
        <v>0.4296093900327112</v>
      </c>
      <c r="U190" s="36">
        <f t="shared" si="47"/>
        <v>-0.48105799897080237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41347397</v>
      </c>
      <c r="E191" s="32">
        <f>SUM(E186:E190)</f>
        <v>41347397</v>
      </c>
      <c r="F191" s="32">
        <f>SUM(F186:F190)</f>
        <v>9595173</v>
      </c>
      <c r="G191" s="37">
        <f t="shared" si="40"/>
        <v>0.23206232305264585</v>
      </c>
      <c r="H191" s="32">
        <f>SUM(H186:H190)</f>
        <v>10553118</v>
      </c>
      <c r="I191" s="37">
        <f t="shared" si="41"/>
        <v>0.25523052878032443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20148291</v>
      </c>
      <c r="O191" s="37">
        <f t="shared" si="45"/>
        <v>0.48729285183297028</v>
      </c>
      <c r="P191" s="32">
        <f>SUM(P186:P190)</f>
        <v>9595499</v>
      </c>
      <c r="Q191" s="32">
        <f>SUM(Q186:Q190)</f>
        <v>40922362</v>
      </c>
      <c r="R191" s="32">
        <f>SUM(R186:R190)</f>
        <v>46371970</v>
      </c>
      <c r="S191" s="32">
        <f>SUM(S186:S190)</f>
        <v>17523452</v>
      </c>
      <c r="T191" s="37">
        <f t="shared" si="46"/>
        <v>0.42821213496913985</v>
      </c>
      <c r="U191" s="37">
        <f t="shared" si="47"/>
        <v>9.9798770235919987E-2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0</v>
      </c>
      <c r="E198" s="32">
        <f>SUM(E192:E197)</f>
        <v>0</v>
      </c>
      <c r="F198" s="32">
        <f>SUM(F192:F197)</f>
        <v>0</v>
      </c>
      <c r="G198" s="37">
        <f t="shared" si="40"/>
        <v>0</v>
      </c>
      <c r="H198" s="32">
        <f>SUM(H192:H197)</f>
        <v>0</v>
      </c>
      <c r="I198" s="37">
        <f t="shared" si="41"/>
        <v>0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0</v>
      </c>
      <c r="O198" s="37">
        <f t="shared" si="45"/>
        <v>0</v>
      </c>
      <c r="P198" s="32">
        <f>SUM(P192:P197)</f>
        <v>0</v>
      </c>
      <c r="Q198" s="32">
        <f>SUM(Q192:Q197)</f>
        <v>0</v>
      </c>
      <c r="R198" s="32">
        <f>SUM(R192:R197)</f>
        <v>0</v>
      </c>
      <c r="S198" s="32">
        <f>SUM(S192:S197)</f>
        <v>0</v>
      </c>
      <c r="T198" s="37">
        <f t="shared" si="46"/>
        <v>0</v>
      </c>
      <c r="U198" s="37">
        <f t="shared" si="47"/>
        <v>0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694620</v>
      </c>
      <c r="E200" s="31">
        <v>694620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695652</v>
      </c>
      <c r="R200" s="31">
        <v>88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300000</v>
      </c>
      <c r="E201" s="31">
        <v>300000</v>
      </c>
      <c r="F201" s="31">
        <v>27800</v>
      </c>
      <c r="G201" s="36">
        <f t="shared" si="40"/>
        <v>9.2666666666666661E-2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27800</v>
      </c>
      <c r="O201" s="36">
        <f t="shared" si="45"/>
        <v>9.2666666666666661E-2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994620</v>
      </c>
      <c r="E204" s="32">
        <f>SUM(E199:E203)</f>
        <v>994620</v>
      </c>
      <c r="F204" s="32">
        <f>SUM(F199:F203)</f>
        <v>27800</v>
      </c>
      <c r="G204" s="37">
        <f t="shared" si="40"/>
        <v>2.7950373006776458E-2</v>
      </c>
      <c r="H204" s="32">
        <f>SUM(H199:H203)</f>
        <v>0</v>
      </c>
      <c r="I204" s="37">
        <f t="shared" si="41"/>
        <v>0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27800</v>
      </c>
      <c r="O204" s="37">
        <f t="shared" si="45"/>
        <v>2.7950373006776458E-2</v>
      </c>
      <c r="P204" s="32">
        <f>SUM(P199:P203)</f>
        <v>0</v>
      </c>
      <c r="Q204" s="32">
        <f>SUM(Q199:Q203)</f>
        <v>695652</v>
      </c>
      <c r="R204" s="32">
        <f>SUM(R199:R203)</f>
        <v>88</v>
      </c>
      <c r="S204" s="32">
        <f>SUM(S199:S203)</f>
        <v>0</v>
      </c>
      <c r="T204" s="37">
        <f t="shared" si="46"/>
        <v>0</v>
      </c>
      <c r="U204" s="37">
        <f t="shared" si="47"/>
        <v>0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44019753</v>
      </c>
      <c r="E205" s="32">
        <f>SUM(E173:E178,E180:E184,E186:E190,E192:E197,E199:E203)</f>
        <v>44019753</v>
      </c>
      <c r="F205" s="32">
        <f>SUM(F173:F178,F180:F184,F186:F190,F192:F197,F199:F203)</f>
        <v>9649932</v>
      </c>
      <c r="G205" s="37">
        <f t="shared" si="40"/>
        <v>0.21921822232850785</v>
      </c>
      <c r="H205" s="32">
        <f>SUM(H173:H178,H180:H184,H186:H190,H192:H197,H199:H203)</f>
        <v>10583818</v>
      </c>
      <c r="I205" s="37">
        <f t="shared" si="41"/>
        <v>0.24043337998738884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20233750</v>
      </c>
      <c r="O205" s="37">
        <f t="shared" si="45"/>
        <v>0.45965160231589669</v>
      </c>
      <c r="P205" s="32">
        <f>SUM(P173:P178,P180:P184,P186:P190,P192:P197,P199:P203)</f>
        <v>9781649</v>
      </c>
      <c r="Q205" s="32">
        <f>SUM(Q173:Q178,Q180:Q184,Q186:Q190,Q192:Q197,Q199:Q203)</f>
        <v>43087234</v>
      </c>
      <c r="R205" s="32">
        <f>SUM(R173:R178,R180:R184,R186:R190,R192:R197,R199:R203)</f>
        <v>47090058</v>
      </c>
      <c r="S205" s="32">
        <f>SUM(S173:S178,S180:S184,S186:S190,S192:S197,S199:S203)</f>
        <v>17735202</v>
      </c>
      <c r="T205" s="37">
        <f t="shared" si="46"/>
        <v>0.4116115228004657</v>
      </c>
      <c r="U205" s="37">
        <f t="shared" si="47"/>
        <v>8.2007542899975139E-2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0</v>
      </c>
      <c r="O208" s="36">
        <f t="shared" ref="O208:O231" si="53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IF(($Q208     =0),0,($S208     /$Q208     ))</f>
        <v>0</v>
      </c>
      <c r="U208" s="36">
        <f t="shared" ref="U208:U231" si="55">IF(($P208     =0),0,(($H208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3521397</v>
      </c>
      <c r="E214" s="31">
        <v>3521397</v>
      </c>
      <c r="F214" s="31">
        <v>21757</v>
      </c>
      <c r="G214" s="36">
        <f t="shared" si="48"/>
        <v>6.1785138114220008E-3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21757</v>
      </c>
      <c r="O214" s="36">
        <f t="shared" si="53"/>
        <v>6.1785138114220008E-3</v>
      </c>
      <c r="P214" s="31">
        <v>2308</v>
      </c>
      <c r="Q214" s="31">
        <v>0</v>
      </c>
      <c r="R214" s="31">
        <v>0</v>
      </c>
      <c r="S214" s="31">
        <v>2308</v>
      </c>
      <c r="T214" s="36">
        <f t="shared" si="54"/>
        <v>0</v>
      </c>
      <c r="U214" s="36">
        <f t="shared" si="55"/>
        <v>-1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3521397</v>
      </c>
      <c r="E216" s="32">
        <f>SUM(E208:E215)</f>
        <v>3521397</v>
      </c>
      <c r="F216" s="32">
        <f>SUM(F208:F215)</f>
        <v>21757</v>
      </c>
      <c r="G216" s="37">
        <f t="shared" si="48"/>
        <v>6.1785138114220008E-3</v>
      </c>
      <c r="H216" s="32">
        <f>SUM(H208:H215)</f>
        <v>0</v>
      </c>
      <c r="I216" s="37">
        <f t="shared" si="49"/>
        <v>0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21757</v>
      </c>
      <c r="O216" s="37">
        <f t="shared" si="53"/>
        <v>6.1785138114220008E-3</v>
      </c>
      <c r="P216" s="32">
        <f>SUM(P208:P215)</f>
        <v>2308</v>
      </c>
      <c r="Q216" s="32">
        <f>SUM(Q208:Q215)</f>
        <v>0</v>
      </c>
      <c r="R216" s="32">
        <f>SUM(R208:R215)</f>
        <v>0</v>
      </c>
      <c r="S216" s="32">
        <f>SUM(S208:S215)</f>
        <v>2308</v>
      </c>
      <c r="T216" s="37">
        <f t="shared" si="54"/>
        <v>0</v>
      </c>
      <c r="U216" s="37">
        <f t="shared" si="55"/>
        <v>-1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200000</v>
      </c>
      <c r="E217" s="31">
        <v>200000</v>
      </c>
      <c r="F217" s="31">
        <v>393727</v>
      </c>
      <c r="G217" s="36">
        <f t="shared" si="48"/>
        <v>1.9686349999999999</v>
      </c>
      <c r="H217" s="31">
        <v>51700</v>
      </c>
      <c r="I217" s="36">
        <f t="shared" si="49"/>
        <v>0.25850000000000001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445427</v>
      </c>
      <c r="O217" s="36">
        <f t="shared" si="53"/>
        <v>2.2271350000000001</v>
      </c>
      <c r="P217" s="31">
        <v>0</v>
      </c>
      <c r="Q217" s="31">
        <v>945795</v>
      </c>
      <c r="R217" s="31">
        <v>761441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7831616</v>
      </c>
      <c r="E218" s="31">
        <v>7831616</v>
      </c>
      <c r="F218" s="31">
        <v>740411</v>
      </c>
      <c r="G218" s="36">
        <f t="shared" si="48"/>
        <v>9.4541279858460892E-2</v>
      </c>
      <c r="H218" s="31">
        <v>597360</v>
      </c>
      <c r="I218" s="36">
        <f t="shared" si="49"/>
        <v>7.6275445578537049E-2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1337771</v>
      </c>
      <c r="O218" s="36">
        <f t="shared" si="53"/>
        <v>0.17081672543699794</v>
      </c>
      <c r="P218" s="31">
        <v>1942455</v>
      </c>
      <c r="Q218" s="31">
        <v>7303865</v>
      </c>
      <c r="R218" s="31">
        <v>7887177</v>
      </c>
      <c r="S218" s="31">
        <v>3956833</v>
      </c>
      <c r="T218" s="36">
        <f t="shared" si="54"/>
        <v>0.54174508975727231</v>
      </c>
      <c r="U218" s="36">
        <f t="shared" si="55"/>
        <v>-0.69247164026965868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10692617</v>
      </c>
      <c r="E219" s="31">
        <v>10692617</v>
      </c>
      <c r="F219" s="31">
        <v>2772933</v>
      </c>
      <c r="G219" s="36">
        <f t="shared" si="48"/>
        <v>0.25933155559579102</v>
      </c>
      <c r="H219" s="31">
        <v>2459811</v>
      </c>
      <c r="I219" s="36">
        <f t="shared" si="49"/>
        <v>0.23004761135650889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5232744</v>
      </c>
      <c r="O219" s="36">
        <f t="shared" si="53"/>
        <v>0.48937916695229988</v>
      </c>
      <c r="P219" s="31">
        <v>2900735</v>
      </c>
      <c r="Q219" s="31">
        <v>9786130</v>
      </c>
      <c r="R219" s="31">
        <v>9754813</v>
      </c>
      <c r="S219" s="31">
        <v>4766730</v>
      </c>
      <c r="T219" s="36">
        <f t="shared" si="54"/>
        <v>0.48709040243691837</v>
      </c>
      <c r="U219" s="36">
        <f t="shared" si="55"/>
        <v>-0.15200423340980818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7155868</v>
      </c>
      <c r="E223" s="31">
        <v>7155868</v>
      </c>
      <c r="F223" s="31">
        <v>1024382</v>
      </c>
      <c r="G223" s="36">
        <f t="shared" si="48"/>
        <v>0.143152724449361</v>
      </c>
      <c r="H223" s="31">
        <v>1315398</v>
      </c>
      <c r="I223" s="36">
        <f t="shared" si="49"/>
        <v>0.1838208865786792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2339780</v>
      </c>
      <c r="O223" s="36">
        <f t="shared" si="53"/>
        <v>0.32697361102804018</v>
      </c>
      <c r="P223" s="31">
        <v>1120930</v>
      </c>
      <c r="Q223" s="31">
        <v>5435070</v>
      </c>
      <c r="R223" s="31">
        <v>5149910</v>
      </c>
      <c r="S223" s="31">
        <v>2126114</v>
      </c>
      <c r="T223" s="36">
        <f t="shared" si="54"/>
        <v>0.39118429017473555</v>
      </c>
      <c r="U223" s="36">
        <f t="shared" si="55"/>
        <v>0.17348808578591002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25880101</v>
      </c>
      <c r="E224" s="32">
        <f>SUM(E217:E223)</f>
        <v>25880101</v>
      </c>
      <c r="F224" s="32">
        <f>SUM(F217:F223)</f>
        <v>4931453</v>
      </c>
      <c r="G224" s="37">
        <f t="shared" si="48"/>
        <v>0.19054999051201538</v>
      </c>
      <c r="H224" s="32">
        <f>SUM(H217:H223)</f>
        <v>4424269</v>
      </c>
      <c r="I224" s="37">
        <f t="shared" si="49"/>
        <v>0.17095253994565168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9355722</v>
      </c>
      <c r="O224" s="37">
        <f t="shared" si="53"/>
        <v>0.36150253045766706</v>
      </c>
      <c r="P224" s="32">
        <f>SUM(P217:P223)</f>
        <v>5964120</v>
      </c>
      <c r="Q224" s="32">
        <f>SUM(Q217:Q223)</f>
        <v>23470860</v>
      </c>
      <c r="R224" s="32">
        <f>SUM(R217:R223)</f>
        <v>23553341</v>
      </c>
      <c r="S224" s="32">
        <f>SUM(S217:S223)</f>
        <v>10849677</v>
      </c>
      <c r="T224" s="37">
        <f t="shared" si="54"/>
        <v>0.46226158734703371</v>
      </c>
      <c r="U224" s="37">
        <f t="shared" si="55"/>
        <v>-0.25818578432358841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750000</v>
      </c>
      <c r="E225" s="31">
        <v>750000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0</v>
      </c>
      <c r="Q225" s="31">
        <v>999996</v>
      </c>
      <c r="R225" s="31">
        <v>999996</v>
      </c>
      <c r="S225" s="31">
        <v>217300</v>
      </c>
      <c r="T225" s="36">
        <f t="shared" si="54"/>
        <v>0.21730086920347683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12102260</v>
      </c>
      <c r="E226" s="31">
        <v>12102260</v>
      </c>
      <c r="F226" s="31">
        <v>3532623</v>
      </c>
      <c r="G226" s="36">
        <f t="shared" si="48"/>
        <v>0.29189779429627194</v>
      </c>
      <c r="H226" s="31">
        <v>4343579</v>
      </c>
      <c r="I226" s="36">
        <f t="shared" si="49"/>
        <v>0.35890643565747227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7876202</v>
      </c>
      <c r="O226" s="36">
        <f t="shared" si="53"/>
        <v>0.65080422995374421</v>
      </c>
      <c r="P226" s="31">
        <v>244181</v>
      </c>
      <c r="Q226" s="31">
        <v>12452372</v>
      </c>
      <c r="R226" s="31">
        <v>12352372</v>
      </c>
      <c r="S226" s="31">
        <v>263326</v>
      </c>
      <c r="T226" s="36">
        <f t="shared" si="54"/>
        <v>2.1146653826275025E-2</v>
      </c>
      <c r="U226" s="36">
        <f t="shared" si="55"/>
        <v>16.788357816537733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434450</v>
      </c>
      <c r="E227" s="31">
        <v>434450</v>
      </c>
      <c r="F227" s="31">
        <v>79950</v>
      </c>
      <c r="G227" s="36">
        <f t="shared" si="48"/>
        <v>0.18402577972148693</v>
      </c>
      <c r="H227" s="31">
        <v>165446</v>
      </c>
      <c r="I227" s="36">
        <f t="shared" si="49"/>
        <v>0.38081712510070204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245396</v>
      </c>
      <c r="O227" s="36">
        <f t="shared" si="53"/>
        <v>0.56484290482218902</v>
      </c>
      <c r="P227" s="31">
        <v>30550</v>
      </c>
      <c r="Q227" s="31">
        <v>2207300</v>
      </c>
      <c r="R227" s="31">
        <v>457300</v>
      </c>
      <c r="S227" s="31">
        <v>172863</v>
      </c>
      <c r="T227" s="36">
        <f t="shared" si="54"/>
        <v>7.8314230054818107E-2</v>
      </c>
      <c r="U227" s="36">
        <f t="shared" si="55"/>
        <v>4.415581014729951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7434182</v>
      </c>
      <c r="E228" s="31">
        <v>7434182</v>
      </c>
      <c r="F228" s="31">
        <v>1622831</v>
      </c>
      <c r="G228" s="36">
        <f t="shared" si="48"/>
        <v>0.21829314913194214</v>
      </c>
      <c r="H228" s="31">
        <v>4932747</v>
      </c>
      <c r="I228" s="36">
        <f t="shared" si="49"/>
        <v>0.66352249648986261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6555578</v>
      </c>
      <c r="O228" s="36">
        <f t="shared" si="53"/>
        <v>0.88181564562180481</v>
      </c>
      <c r="P228" s="31">
        <v>1073253</v>
      </c>
      <c r="Q228" s="31">
        <v>7855986</v>
      </c>
      <c r="R228" s="31">
        <v>7994386</v>
      </c>
      <c r="S228" s="31">
        <v>1996191</v>
      </c>
      <c r="T228" s="36">
        <f t="shared" si="54"/>
        <v>0.25409808520534533</v>
      </c>
      <c r="U228" s="36">
        <f t="shared" si="55"/>
        <v>3.5960710102836888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5203320</v>
      </c>
      <c r="E229" s="31">
        <v>5203320</v>
      </c>
      <c r="F229" s="31">
        <v>1230623</v>
      </c>
      <c r="G229" s="36">
        <f t="shared" si="48"/>
        <v>0.23650726843630604</v>
      </c>
      <c r="H229" s="31">
        <v>1459699</v>
      </c>
      <c r="I229" s="36">
        <f t="shared" si="49"/>
        <v>0.28053223711015274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2690322</v>
      </c>
      <c r="O229" s="36">
        <f t="shared" si="53"/>
        <v>0.51703950554645883</v>
      </c>
      <c r="P229" s="31">
        <v>1322967</v>
      </c>
      <c r="Q229" s="31">
        <v>3392855</v>
      </c>
      <c r="R229" s="31">
        <v>3597855</v>
      </c>
      <c r="S229" s="31">
        <v>2157279</v>
      </c>
      <c r="T229" s="36">
        <f t="shared" si="54"/>
        <v>0.63583000157684311</v>
      </c>
      <c r="U229" s="36">
        <f t="shared" si="55"/>
        <v>0.10335254016162154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25924212</v>
      </c>
      <c r="E230" s="32">
        <f>SUM(E225:E229)</f>
        <v>25924212</v>
      </c>
      <c r="F230" s="32">
        <f>SUM(F225:F229)</f>
        <v>6466027</v>
      </c>
      <c r="G230" s="37">
        <f t="shared" si="48"/>
        <v>0.24942038739692454</v>
      </c>
      <c r="H230" s="32">
        <f>SUM(H225:H229)</f>
        <v>10901471</v>
      </c>
      <c r="I230" s="37">
        <f t="shared" si="49"/>
        <v>0.4205131095209374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17367498</v>
      </c>
      <c r="O230" s="37">
        <f t="shared" si="53"/>
        <v>0.66993349691786197</v>
      </c>
      <c r="P230" s="32">
        <f>SUM(P225:P229)</f>
        <v>2670951</v>
      </c>
      <c r="Q230" s="32">
        <f>SUM(Q225:Q229)</f>
        <v>26908509</v>
      </c>
      <c r="R230" s="32">
        <f>SUM(R225:R229)</f>
        <v>25401909</v>
      </c>
      <c r="S230" s="32">
        <f>SUM(S225:S229)</f>
        <v>4806959</v>
      </c>
      <c r="T230" s="37">
        <f t="shared" si="54"/>
        <v>0.17864085297331042</v>
      </c>
      <c r="U230" s="37">
        <f t="shared" si="55"/>
        <v>3.0814941943899381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55325710</v>
      </c>
      <c r="E231" s="32">
        <f>SUM(E208:E215,E217:E223,E225:E229)</f>
        <v>55325710</v>
      </c>
      <c r="F231" s="32">
        <f>SUM(F208:F215,F217:F223,F225:F229)</f>
        <v>11419237</v>
      </c>
      <c r="G231" s="37">
        <f t="shared" si="48"/>
        <v>0.20640018898989276</v>
      </c>
      <c r="H231" s="32">
        <f>SUM(H208:H215,H217:H223,H225:H229)</f>
        <v>15325740</v>
      </c>
      <c r="I231" s="37">
        <f t="shared" si="49"/>
        <v>0.27700936870037457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26744977</v>
      </c>
      <c r="O231" s="37">
        <f t="shared" si="53"/>
        <v>0.48340955769026733</v>
      </c>
      <c r="P231" s="32">
        <f>SUM(P208:P215,P217:P223,P225:P229)</f>
        <v>8637379</v>
      </c>
      <c r="Q231" s="32">
        <f>SUM(Q208:Q215,Q217:Q223,Q225:Q229)</f>
        <v>50379369</v>
      </c>
      <c r="R231" s="32">
        <f>SUM(R208:R215,R217:R223,R225:R229)</f>
        <v>48955250</v>
      </c>
      <c r="S231" s="32">
        <f>SUM(S208:S215,S217:S223,S225:S229)</f>
        <v>15658944</v>
      </c>
      <c r="T231" s="37">
        <f t="shared" si="54"/>
        <v>0.31082056625203069</v>
      </c>
      <c r="U231" s="37">
        <f t="shared" si="55"/>
        <v>0.77435076080371146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0</v>
      </c>
      <c r="O234" s="36">
        <f t="shared" ref="O234:O260" si="61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2720056</v>
      </c>
      <c r="E235" s="31">
        <v>2720056</v>
      </c>
      <c r="F235" s="31">
        <v>748831</v>
      </c>
      <c r="G235" s="36">
        <f t="shared" si="56"/>
        <v>0.27529984676786068</v>
      </c>
      <c r="H235" s="31">
        <v>682286</v>
      </c>
      <c r="I235" s="36">
        <f t="shared" si="57"/>
        <v>0.25083527692076929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1431117</v>
      </c>
      <c r="O235" s="36">
        <f t="shared" si="61"/>
        <v>0.52613512368862991</v>
      </c>
      <c r="P235" s="31">
        <v>680194</v>
      </c>
      <c r="Q235" s="31">
        <v>2517282</v>
      </c>
      <c r="R235" s="31">
        <v>2617235</v>
      </c>
      <c r="S235" s="31">
        <v>1286143</v>
      </c>
      <c r="T235" s="36">
        <f t="shared" si="62"/>
        <v>0.51092527575376934</v>
      </c>
      <c r="U235" s="36">
        <f t="shared" si="63"/>
        <v>3.0755931396042602E-3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6312728</v>
      </c>
      <c r="E236" s="31">
        <v>6312728</v>
      </c>
      <c r="F236" s="31">
        <v>684476</v>
      </c>
      <c r="G236" s="36">
        <f t="shared" si="56"/>
        <v>0.10842792529632198</v>
      </c>
      <c r="H236" s="31">
        <v>1358053</v>
      </c>
      <c r="I236" s="36">
        <f t="shared" si="57"/>
        <v>0.21512933869477666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2042529</v>
      </c>
      <c r="O236" s="36">
        <f t="shared" si="61"/>
        <v>0.32355726399109863</v>
      </c>
      <c r="P236" s="31">
        <v>938728</v>
      </c>
      <c r="Q236" s="31">
        <v>6233933</v>
      </c>
      <c r="R236" s="31">
        <v>6133933</v>
      </c>
      <c r="S236" s="31">
        <v>1933656</v>
      </c>
      <c r="T236" s="36">
        <f t="shared" si="62"/>
        <v>0.31018235197587141</v>
      </c>
      <c r="U236" s="36">
        <f t="shared" si="63"/>
        <v>0.44669488925439538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9032784</v>
      </c>
      <c r="E240" s="32">
        <f>SUM(E234:E239)</f>
        <v>9032784</v>
      </c>
      <c r="F240" s="32">
        <f>SUM(F234:F239)</f>
        <v>1433307</v>
      </c>
      <c r="G240" s="37">
        <f t="shared" si="56"/>
        <v>0.15867832110233124</v>
      </c>
      <c r="H240" s="32">
        <f>SUM(H234:H239)</f>
        <v>2040339</v>
      </c>
      <c r="I240" s="37">
        <f t="shared" si="57"/>
        <v>0.22588152224164776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3473646</v>
      </c>
      <c r="O240" s="37">
        <f t="shared" si="61"/>
        <v>0.38455984334397902</v>
      </c>
      <c r="P240" s="32">
        <f>SUM(P234:P239)</f>
        <v>1618922</v>
      </c>
      <c r="Q240" s="32">
        <f>SUM(Q234:Q239)</f>
        <v>8751215</v>
      </c>
      <c r="R240" s="32">
        <f>SUM(R234:R239)</f>
        <v>8751168</v>
      </c>
      <c r="S240" s="32">
        <f>SUM(S234:S239)</f>
        <v>3219799</v>
      </c>
      <c r="T240" s="37">
        <f t="shared" si="62"/>
        <v>0.36792593942669677</v>
      </c>
      <c r="U240" s="37">
        <f t="shared" si="63"/>
        <v>0.26030716736198523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288200</v>
      </c>
      <c r="E243" s="31">
        <v>288200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0</v>
      </c>
      <c r="O243" s="36">
        <f t="shared" si="61"/>
        <v>0</v>
      </c>
      <c r="P243" s="31">
        <v>0</v>
      </c>
      <c r="Q243" s="31">
        <v>375000</v>
      </c>
      <c r="R243" s="31">
        <v>288200</v>
      </c>
      <c r="S243" s="31">
        <v>0</v>
      </c>
      <c r="T243" s="36">
        <f t="shared" si="62"/>
        <v>0</v>
      </c>
      <c r="U243" s="36">
        <f t="shared" si="63"/>
        <v>0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115278</v>
      </c>
      <c r="E244" s="31">
        <v>115278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403478</v>
      </c>
      <c r="E247" s="32">
        <f>SUM(E241:E246)</f>
        <v>403478</v>
      </c>
      <c r="F247" s="32">
        <f>SUM(F241:F246)</f>
        <v>0</v>
      </c>
      <c r="G247" s="37">
        <f t="shared" si="56"/>
        <v>0</v>
      </c>
      <c r="H247" s="32">
        <f>SUM(H241:H246)</f>
        <v>0</v>
      </c>
      <c r="I247" s="37">
        <f t="shared" si="57"/>
        <v>0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0</v>
      </c>
      <c r="O247" s="37">
        <f t="shared" si="61"/>
        <v>0</v>
      </c>
      <c r="P247" s="32">
        <f>SUM(P241:P246)</f>
        <v>0</v>
      </c>
      <c r="Q247" s="32">
        <f>SUM(Q241:Q246)</f>
        <v>375000</v>
      </c>
      <c r="R247" s="32">
        <f>SUM(R241:R246)</f>
        <v>288200</v>
      </c>
      <c r="S247" s="32">
        <f>SUM(S241:S246)</f>
        <v>0</v>
      </c>
      <c r="T247" s="37">
        <f t="shared" si="62"/>
        <v>0</v>
      </c>
      <c r="U247" s="37">
        <f t="shared" si="63"/>
        <v>0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4405340</v>
      </c>
      <c r="E248" s="31">
        <v>4405340</v>
      </c>
      <c r="F248" s="31">
        <v>308225</v>
      </c>
      <c r="G248" s="36">
        <f t="shared" si="56"/>
        <v>6.9966222811406159E-2</v>
      </c>
      <c r="H248" s="31">
        <v>1647590</v>
      </c>
      <c r="I248" s="36">
        <f t="shared" si="57"/>
        <v>0.37399837469979613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1955815</v>
      </c>
      <c r="O248" s="36">
        <f t="shared" si="61"/>
        <v>0.44396459751120232</v>
      </c>
      <c r="P248" s="31">
        <v>1035919</v>
      </c>
      <c r="Q248" s="31">
        <v>4228667</v>
      </c>
      <c r="R248" s="31">
        <v>4245589</v>
      </c>
      <c r="S248" s="31">
        <v>2096985</v>
      </c>
      <c r="T248" s="36">
        <f t="shared" si="62"/>
        <v>0.495897406913337</v>
      </c>
      <c r="U248" s="36">
        <f t="shared" si="63"/>
        <v>0.59046218864602351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1015788</v>
      </c>
      <c r="E252" s="31">
        <v>1015788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19439609</v>
      </c>
      <c r="E253" s="31">
        <v>19439609</v>
      </c>
      <c r="F253" s="31">
        <v>6097222</v>
      </c>
      <c r="G253" s="36">
        <f t="shared" si="56"/>
        <v>0.31364941547949859</v>
      </c>
      <c r="H253" s="31">
        <v>5244444</v>
      </c>
      <c r="I253" s="36">
        <f t="shared" si="57"/>
        <v>0.26978135208377907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11341666</v>
      </c>
      <c r="O253" s="36">
        <f t="shared" si="61"/>
        <v>0.58343076756327761</v>
      </c>
      <c r="P253" s="31">
        <v>5168783</v>
      </c>
      <c r="Q253" s="31">
        <v>16849005</v>
      </c>
      <c r="R253" s="31">
        <v>17148882</v>
      </c>
      <c r="S253" s="31">
        <v>9735849</v>
      </c>
      <c r="T253" s="36">
        <f t="shared" si="62"/>
        <v>0.57782931395652148</v>
      </c>
      <c r="U253" s="36">
        <f t="shared" si="63"/>
        <v>1.4638068574362562E-2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24860737</v>
      </c>
      <c r="E254" s="32">
        <f>SUM(E248:E253)</f>
        <v>24860737</v>
      </c>
      <c r="F254" s="32">
        <f>SUM(F248:F253)</f>
        <v>6405447</v>
      </c>
      <c r="G254" s="37">
        <f t="shared" si="56"/>
        <v>0.25765314198046502</v>
      </c>
      <c r="H254" s="32">
        <f>SUM(H248:H253)</f>
        <v>6892034</v>
      </c>
      <c r="I254" s="37">
        <f t="shared" si="57"/>
        <v>0.27722565103359564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13297481</v>
      </c>
      <c r="O254" s="37">
        <f t="shared" si="61"/>
        <v>0.53487879301406072</v>
      </c>
      <c r="P254" s="32">
        <f>SUM(P248:P253)</f>
        <v>6204702</v>
      </c>
      <c r="Q254" s="32">
        <f>SUM(Q248:Q253)</f>
        <v>21077672</v>
      </c>
      <c r="R254" s="32">
        <f>SUM(R248:R253)</f>
        <v>21394471</v>
      </c>
      <c r="S254" s="32">
        <f>SUM(S248:S253)</f>
        <v>11832834</v>
      </c>
      <c r="T254" s="37">
        <f t="shared" si="62"/>
        <v>0.56139188426501752</v>
      </c>
      <c r="U254" s="37">
        <f t="shared" si="63"/>
        <v>0.11077598891937113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2329247</v>
      </c>
      <c r="E255" s="31">
        <v>2329247</v>
      </c>
      <c r="F255" s="31">
        <v>343736</v>
      </c>
      <c r="G255" s="36">
        <f t="shared" si="56"/>
        <v>0.14757387258629076</v>
      </c>
      <c r="H255" s="31">
        <v>315750</v>
      </c>
      <c r="I255" s="36">
        <f t="shared" si="57"/>
        <v>0.13555883081528064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659486</v>
      </c>
      <c r="O255" s="36">
        <f t="shared" si="61"/>
        <v>0.28313270340157143</v>
      </c>
      <c r="P255" s="31">
        <v>260965</v>
      </c>
      <c r="Q255" s="31">
        <v>1983910</v>
      </c>
      <c r="R255" s="31">
        <v>1983910</v>
      </c>
      <c r="S255" s="31">
        <v>613380</v>
      </c>
      <c r="T255" s="36">
        <f t="shared" si="62"/>
        <v>0.30917733163298738</v>
      </c>
      <c r="U255" s="36">
        <f t="shared" si="63"/>
        <v>0.2099323664092887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2716712</v>
      </c>
      <c r="E257" s="31">
        <v>2716712</v>
      </c>
      <c r="F257" s="31">
        <v>119670</v>
      </c>
      <c r="G257" s="36">
        <f t="shared" si="56"/>
        <v>4.4049571688128883E-2</v>
      </c>
      <c r="H257" s="31">
        <v>696710</v>
      </c>
      <c r="I257" s="36">
        <f t="shared" si="57"/>
        <v>0.25645338924405681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816380</v>
      </c>
      <c r="O257" s="36">
        <f t="shared" si="61"/>
        <v>0.30050296093218565</v>
      </c>
      <c r="P257" s="31">
        <v>589774</v>
      </c>
      <c r="Q257" s="31">
        <v>2549514</v>
      </c>
      <c r="R257" s="31">
        <v>2748094</v>
      </c>
      <c r="S257" s="31">
        <v>751242</v>
      </c>
      <c r="T257" s="36">
        <f t="shared" si="62"/>
        <v>0.29466086477658093</v>
      </c>
      <c r="U257" s="36">
        <f t="shared" si="63"/>
        <v>0.18131691122362126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5045959</v>
      </c>
      <c r="E259" s="32">
        <f>SUM(E255:E258)</f>
        <v>5045959</v>
      </c>
      <c r="F259" s="32">
        <f>SUM(F255:F258)</f>
        <v>463406</v>
      </c>
      <c r="G259" s="37">
        <f t="shared" si="56"/>
        <v>9.1837052183737528E-2</v>
      </c>
      <c r="H259" s="32">
        <f>SUM(H255:H258)</f>
        <v>1012460</v>
      </c>
      <c r="I259" s="37">
        <f t="shared" si="57"/>
        <v>0.20064768659436194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1475866</v>
      </c>
      <c r="O259" s="37">
        <f t="shared" si="61"/>
        <v>0.29248473877809944</v>
      </c>
      <c r="P259" s="32">
        <f>SUM(P255:P258)</f>
        <v>850739</v>
      </c>
      <c r="Q259" s="32">
        <f>SUM(Q255:Q258)</f>
        <v>4533424</v>
      </c>
      <c r="R259" s="32">
        <f>SUM(R255:R258)</f>
        <v>4732004</v>
      </c>
      <c r="S259" s="32">
        <f>SUM(S255:S258)</f>
        <v>1364622</v>
      </c>
      <c r="T259" s="37">
        <f t="shared" si="62"/>
        <v>0.30101353855275836</v>
      </c>
      <c r="U259" s="37">
        <f t="shared" si="63"/>
        <v>0.19009472940584593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39342958</v>
      </c>
      <c r="E260" s="32">
        <f>SUM(E234:E239,E241:E246,E248:E253,E255:E258)</f>
        <v>39342958</v>
      </c>
      <c r="F260" s="32">
        <f>SUM(F234:F239,F241:F246,F248:F253,F255:F258)</f>
        <v>8302160</v>
      </c>
      <c r="G260" s="37">
        <f t="shared" si="56"/>
        <v>0.21102022882976923</v>
      </c>
      <c r="H260" s="32">
        <f>SUM(H234:H239,H241:H246,H248:H253,H255:H258)</f>
        <v>9944833</v>
      </c>
      <c r="I260" s="37">
        <f t="shared" si="57"/>
        <v>0.25277288504845008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18246993</v>
      </c>
      <c r="O260" s="37">
        <f t="shared" si="61"/>
        <v>0.46379311387821931</v>
      </c>
      <c r="P260" s="32">
        <f>SUM(P234:P239,P241:P246,P248:P253,P255:P258)</f>
        <v>8674363</v>
      </c>
      <c r="Q260" s="32">
        <f>SUM(Q234:Q239,Q241:Q246,Q248:Q253,Q255:Q258)</f>
        <v>34737311</v>
      </c>
      <c r="R260" s="32">
        <f>SUM(R234:R239,R241:R246,R248:R253,R255:R258)</f>
        <v>35165843</v>
      </c>
      <c r="S260" s="32">
        <f>SUM(S234:S239,S241:S246,S248:S253,S255:S258)</f>
        <v>16417255</v>
      </c>
      <c r="T260" s="37">
        <f t="shared" si="62"/>
        <v>0.4726115674296148</v>
      </c>
      <c r="U260" s="37">
        <f t="shared" si="63"/>
        <v>0.14646262786097375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1854883</v>
      </c>
      <c r="E263" s="31">
        <v>1854883</v>
      </c>
      <c r="F263" s="31">
        <v>577201</v>
      </c>
      <c r="G263" s="36">
        <f t="shared" ref="G263:G299" si="64">IF(($D263     =0),0,($F263     /$D263     ))</f>
        <v>0.31117919566894514</v>
      </c>
      <c r="H263" s="31">
        <v>518472</v>
      </c>
      <c r="I263" s="36">
        <f t="shared" ref="I263:I299" si="65">IF(($D263     =0),0,($H263     /$D263     ))</f>
        <v>0.27951736039415964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1095673</v>
      </c>
      <c r="O263" s="36">
        <f t="shared" ref="O263:O299" si="69">IF(($D263     =0),0,($N263     /$D263     ))</f>
        <v>0.59069655606310478</v>
      </c>
      <c r="P263" s="31">
        <v>1066795</v>
      </c>
      <c r="Q263" s="31">
        <v>2242900</v>
      </c>
      <c r="R263" s="31">
        <v>3475059</v>
      </c>
      <c r="S263" s="31">
        <v>1085625</v>
      </c>
      <c r="T263" s="36">
        <f t="shared" ref="T263:T299" si="70">IF(($Q263     =0),0,($S263     /$Q263     ))</f>
        <v>0.48402737527308393</v>
      </c>
      <c r="U263" s="36">
        <f t="shared" ref="U263:U299" si="71">IF(($P263     =0),0,(($H263     /$P263     )-1))</f>
        <v>-0.51399097296106566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289694</v>
      </c>
      <c r="E264" s="31">
        <v>289694</v>
      </c>
      <c r="F264" s="31">
        <v>56469</v>
      </c>
      <c r="G264" s="36">
        <f t="shared" si="64"/>
        <v>0.19492637058413359</v>
      </c>
      <c r="H264" s="31">
        <v>79539</v>
      </c>
      <c r="I264" s="36">
        <f t="shared" si="65"/>
        <v>0.27456212417240261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136008</v>
      </c>
      <c r="O264" s="36">
        <f t="shared" si="69"/>
        <v>0.4694884947565362</v>
      </c>
      <c r="P264" s="31">
        <v>54847</v>
      </c>
      <c r="Q264" s="31">
        <v>237197</v>
      </c>
      <c r="R264" s="31">
        <v>212767</v>
      </c>
      <c r="S264" s="31">
        <v>99939</v>
      </c>
      <c r="T264" s="36">
        <f t="shared" si="70"/>
        <v>0.42133332209092023</v>
      </c>
      <c r="U264" s="36">
        <f t="shared" si="71"/>
        <v>0.45019782303498834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2144577</v>
      </c>
      <c r="E267" s="32">
        <f>SUM(E263:E266)</f>
        <v>2144577</v>
      </c>
      <c r="F267" s="32">
        <f>SUM(F263:F266)</f>
        <v>633670</v>
      </c>
      <c r="G267" s="37">
        <f t="shared" si="64"/>
        <v>0.2954755180159071</v>
      </c>
      <c r="H267" s="32">
        <f>SUM(H263:H266)</f>
        <v>598011</v>
      </c>
      <c r="I267" s="37">
        <f t="shared" si="65"/>
        <v>0.27884799659793053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1231681</v>
      </c>
      <c r="O267" s="37">
        <f t="shared" si="69"/>
        <v>0.57432351461383757</v>
      </c>
      <c r="P267" s="32">
        <f>SUM(P263:P266)</f>
        <v>1121642</v>
      </c>
      <c r="Q267" s="32">
        <f>SUM(Q263:Q266)</f>
        <v>2480097</v>
      </c>
      <c r="R267" s="32">
        <f>SUM(R263:R266)</f>
        <v>3687826</v>
      </c>
      <c r="S267" s="32">
        <f>SUM(S263:S266)</f>
        <v>1185564</v>
      </c>
      <c r="T267" s="37">
        <f t="shared" si="70"/>
        <v>0.47803130280791439</v>
      </c>
      <c r="U267" s="37">
        <f t="shared" si="71"/>
        <v>-0.4668432530165596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3570</v>
      </c>
      <c r="E271" s="31">
        <v>3570</v>
      </c>
      <c r="F271" s="31">
        <v>241</v>
      </c>
      <c r="G271" s="36">
        <f t="shared" si="64"/>
        <v>6.7507002801120444E-2</v>
      </c>
      <c r="H271" s="31">
        <v>-350</v>
      </c>
      <c r="I271" s="36">
        <f t="shared" si="65"/>
        <v>-9.8039215686274508E-2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-109</v>
      </c>
      <c r="O271" s="36">
        <f t="shared" si="69"/>
        <v>-3.0532212885154061E-2</v>
      </c>
      <c r="P271" s="31">
        <v>162</v>
      </c>
      <c r="Q271" s="31">
        <v>19653</v>
      </c>
      <c r="R271" s="31">
        <v>3391</v>
      </c>
      <c r="S271" s="31">
        <v>1873</v>
      </c>
      <c r="T271" s="36">
        <f t="shared" si="70"/>
        <v>9.5303516002645902E-2</v>
      </c>
      <c r="U271" s="36">
        <f t="shared" si="71"/>
        <v>-3.1604938271604937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3922426</v>
      </c>
      <c r="E274" s="31">
        <v>3922426</v>
      </c>
      <c r="F274" s="31">
        <v>518028</v>
      </c>
      <c r="G274" s="36">
        <f t="shared" si="64"/>
        <v>0.13206826591502299</v>
      </c>
      <c r="H274" s="31">
        <v>623988</v>
      </c>
      <c r="I274" s="36">
        <f t="shared" si="65"/>
        <v>0.15908215986738819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1142016</v>
      </c>
      <c r="O274" s="36">
        <f t="shared" si="69"/>
        <v>0.29115042578241118</v>
      </c>
      <c r="P274" s="31">
        <v>615010</v>
      </c>
      <c r="Q274" s="31">
        <v>4694146</v>
      </c>
      <c r="R274" s="31">
        <v>4410255</v>
      </c>
      <c r="S274" s="31">
        <v>1120532</v>
      </c>
      <c r="T274" s="36">
        <f t="shared" si="70"/>
        <v>0.2387083827388411</v>
      </c>
      <c r="U274" s="36">
        <f t="shared" si="71"/>
        <v>1.4598136615664892E-2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3925996</v>
      </c>
      <c r="E275" s="32">
        <f>SUM(E268:E274)</f>
        <v>3925996</v>
      </c>
      <c r="F275" s="32">
        <f>SUM(F268:F274)</f>
        <v>518269</v>
      </c>
      <c r="G275" s="37">
        <f t="shared" si="64"/>
        <v>0.1320095588482515</v>
      </c>
      <c r="H275" s="32">
        <f>SUM(H268:H274)</f>
        <v>623638</v>
      </c>
      <c r="I275" s="37">
        <f t="shared" si="65"/>
        <v>0.15884835338599429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1141907</v>
      </c>
      <c r="O275" s="37">
        <f t="shared" si="69"/>
        <v>0.29085791223424579</v>
      </c>
      <c r="P275" s="32">
        <f>SUM(P268:P274)</f>
        <v>615172</v>
      </c>
      <c r="Q275" s="32">
        <f>SUM(Q268:Q274)</f>
        <v>4713799</v>
      </c>
      <c r="R275" s="32">
        <f>SUM(R268:R274)</f>
        <v>4413646</v>
      </c>
      <c r="S275" s="32">
        <f>SUM(S268:S274)</f>
        <v>1122405</v>
      </c>
      <c r="T275" s="37">
        <f t="shared" si="70"/>
        <v>0.2381104921953609</v>
      </c>
      <c r="U275" s="37">
        <f t="shared" si="71"/>
        <v>1.3762004772648995E-2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155400</v>
      </c>
      <c r="E279" s="31">
        <v>155400</v>
      </c>
      <c r="F279" s="31">
        <v>1080</v>
      </c>
      <c r="G279" s="36">
        <f t="shared" si="64"/>
        <v>6.9498069498069494E-3</v>
      </c>
      <c r="H279" s="31">
        <v>13989</v>
      </c>
      <c r="I279" s="36">
        <f t="shared" si="65"/>
        <v>9.0019305019305024E-2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15069</v>
      </c>
      <c r="O279" s="36">
        <f t="shared" si="69"/>
        <v>9.6969111969111968E-2</v>
      </c>
      <c r="P279" s="31">
        <v>170</v>
      </c>
      <c r="Q279" s="31">
        <v>130770</v>
      </c>
      <c r="R279" s="31">
        <v>99830</v>
      </c>
      <c r="S279" s="31">
        <v>170</v>
      </c>
      <c r="T279" s="36">
        <f t="shared" si="70"/>
        <v>1.299992352986159E-3</v>
      </c>
      <c r="U279" s="36">
        <f t="shared" si="71"/>
        <v>81.288235294117641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155400</v>
      </c>
      <c r="E285" s="32">
        <f>SUM(E276:E284)</f>
        <v>155400</v>
      </c>
      <c r="F285" s="32">
        <f>SUM(F276:F284)</f>
        <v>1080</v>
      </c>
      <c r="G285" s="37">
        <f t="shared" si="64"/>
        <v>6.9498069498069494E-3</v>
      </c>
      <c r="H285" s="32">
        <f>SUM(H276:H284)</f>
        <v>13989</v>
      </c>
      <c r="I285" s="37">
        <f t="shared" si="65"/>
        <v>9.0019305019305024E-2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15069</v>
      </c>
      <c r="O285" s="37">
        <f t="shared" si="69"/>
        <v>9.6969111969111968E-2</v>
      </c>
      <c r="P285" s="32">
        <f>SUM(P276:P284)</f>
        <v>170</v>
      </c>
      <c r="Q285" s="32">
        <f>SUM(Q276:Q284)</f>
        <v>130770</v>
      </c>
      <c r="R285" s="32">
        <f>SUM(R276:R284)</f>
        <v>99830</v>
      </c>
      <c r="S285" s="32">
        <f>SUM(S276:S284)</f>
        <v>170</v>
      </c>
      <c r="T285" s="37">
        <f t="shared" si="70"/>
        <v>1.299992352986159E-3</v>
      </c>
      <c r="U285" s="37">
        <f t="shared" si="71"/>
        <v>81.288235294117641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64"/>
        <v>0</v>
      </c>
      <c r="H292" s="32">
        <f>SUM(H286:H291)</f>
        <v>0</v>
      </c>
      <c r="I292" s="37">
        <f t="shared" si="65"/>
        <v>0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0</v>
      </c>
      <c r="O292" s="37">
        <f t="shared" si="69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70"/>
        <v>0</v>
      </c>
      <c r="U292" s="37">
        <f t="shared" si="71"/>
        <v>0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900426</v>
      </c>
      <c r="E293" s="31">
        <v>900426</v>
      </c>
      <c r="F293" s="31">
        <v>206365</v>
      </c>
      <c r="G293" s="36">
        <f t="shared" si="64"/>
        <v>0.22918596308858252</v>
      </c>
      <c r="H293" s="31">
        <v>247239</v>
      </c>
      <c r="I293" s="36">
        <f t="shared" si="65"/>
        <v>0.27458003211813076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453604</v>
      </c>
      <c r="O293" s="36">
        <f t="shared" si="69"/>
        <v>0.50376599520671328</v>
      </c>
      <c r="P293" s="31">
        <v>237139</v>
      </c>
      <c r="Q293" s="31">
        <v>737115</v>
      </c>
      <c r="R293" s="31">
        <v>737115</v>
      </c>
      <c r="S293" s="31">
        <v>437441</v>
      </c>
      <c r="T293" s="36">
        <f t="shared" si="70"/>
        <v>0.59345014007312291</v>
      </c>
      <c r="U293" s="36">
        <f t="shared" si="71"/>
        <v>4.2591054191845279E-2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16284</v>
      </c>
      <c r="G296" s="36">
        <f t="shared" si="64"/>
        <v>0</v>
      </c>
      <c r="H296" s="31">
        <v>16284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32568</v>
      </c>
      <c r="O296" s="36">
        <f t="shared" si="69"/>
        <v>0</v>
      </c>
      <c r="P296" s="31">
        <v>20045</v>
      </c>
      <c r="Q296" s="31">
        <v>0</v>
      </c>
      <c r="R296" s="31">
        <v>0</v>
      </c>
      <c r="S296" s="31">
        <v>29984</v>
      </c>
      <c r="T296" s="36">
        <f t="shared" si="70"/>
        <v>0</v>
      </c>
      <c r="U296" s="36">
        <f t="shared" si="71"/>
        <v>-0.1876278373659267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12353075</v>
      </c>
      <c r="E297" s="31">
        <v>12353075</v>
      </c>
      <c r="F297" s="31">
        <v>1704120</v>
      </c>
      <c r="G297" s="36">
        <f t="shared" si="64"/>
        <v>0.13795107695857103</v>
      </c>
      <c r="H297" s="31">
        <v>5457099</v>
      </c>
      <c r="I297" s="36">
        <f t="shared" si="65"/>
        <v>0.44176037140550023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7161219</v>
      </c>
      <c r="O297" s="36">
        <f t="shared" si="69"/>
        <v>0.57971144836407129</v>
      </c>
      <c r="P297" s="31">
        <v>5147651</v>
      </c>
      <c r="Q297" s="31">
        <v>11729132</v>
      </c>
      <c r="R297" s="31">
        <v>11729132</v>
      </c>
      <c r="S297" s="31">
        <v>6639037</v>
      </c>
      <c r="T297" s="36">
        <f t="shared" si="70"/>
        <v>0.56602969426893657</v>
      </c>
      <c r="U297" s="36">
        <f t="shared" si="71"/>
        <v>6.0114409465598984E-2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13253501</v>
      </c>
      <c r="E298" s="32">
        <f>SUM(E293:E297)</f>
        <v>13253501</v>
      </c>
      <c r="F298" s="32">
        <f>SUM(F293:F297)</f>
        <v>1926769</v>
      </c>
      <c r="G298" s="37">
        <f t="shared" si="64"/>
        <v>0.14537811556357827</v>
      </c>
      <c r="H298" s="32">
        <f>SUM(H293:H297)</f>
        <v>5720622</v>
      </c>
      <c r="I298" s="37">
        <f t="shared" si="65"/>
        <v>0.4316310082898096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7647391</v>
      </c>
      <c r="O298" s="37">
        <f t="shared" si="69"/>
        <v>0.57700912385338787</v>
      </c>
      <c r="P298" s="32">
        <f>SUM(P293:P297)</f>
        <v>5404835</v>
      </c>
      <c r="Q298" s="32">
        <f>SUM(Q293:Q297)</f>
        <v>12466247</v>
      </c>
      <c r="R298" s="32">
        <f>SUM(R293:R297)</f>
        <v>12466247</v>
      </c>
      <c r="S298" s="32">
        <f>SUM(S293:S297)</f>
        <v>7106462</v>
      </c>
      <c r="T298" s="37">
        <f t="shared" si="70"/>
        <v>0.57005624868494909</v>
      </c>
      <c r="U298" s="37">
        <f t="shared" si="71"/>
        <v>5.8426760483900164E-2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19479474</v>
      </c>
      <c r="E299" s="32">
        <f>SUM(E263:E266,E268:E274,E276:E284,E286:E291,E293:E297)</f>
        <v>19479474</v>
      </c>
      <c r="F299" s="32">
        <f>SUM(F263:F266,F268:F274,F276:F284,F286:F291,F293:F297)</f>
        <v>3079788</v>
      </c>
      <c r="G299" s="37">
        <f t="shared" si="64"/>
        <v>0.15810426913991621</v>
      </c>
      <c r="H299" s="32">
        <f>SUM(H263:H266,H268:H274,H276:H284,H286:H291,H293:H297)</f>
        <v>6956260</v>
      </c>
      <c r="I299" s="37">
        <f t="shared" si="65"/>
        <v>0.35710717856139235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10036048</v>
      </c>
      <c r="O299" s="37">
        <f t="shared" si="69"/>
        <v>0.51521144770130856</v>
      </c>
      <c r="P299" s="32">
        <f>SUM(P263:P266,P268:P274,P276:P284,P286:P291,P293:P297)</f>
        <v>7141819</v>
      </c>
      <c r="Q299" s="32">
        <f>SUM(Q263:Q266,Q268:Q274,Q276:Q284,Q286:Q291,Q293:Q297)</f>
        <v>19790913</v>
      </c>
      <c r="R299" s="32">
        <f>SUM(R263:R266,R268:R274,R276:R284,R286:R291,R293:R297)</f>
        <v>20667549</v>
      </c>
      <c r="S299" s="32">
        <f>SUM(S263:S266,S268:S274,S276:S284,S286:S291,S293:S297)</f>
        <v>9414601</v>
      </c>
      <c r="T299" s="37">
        <f t="shared" si="70"/>
        <v>0.47570321793643378</v>
      </c>
      <c r="U299" s="37">
        <f t="shared" si="71"/>
        <v>-2.5982036229145522E-2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296390857</v>
      </c>
      <c r="E302" s="31">
        <v>296423831</v>
      </c>
      <c r="F302" s="31">
        <v>53214800</v>
      </c>
      <c r="G302" s="36">
        <f t="shared" ref="G302:G339" si="72">IF(($D302     =0),0,($F302     /$D302     ))</f>
        <v>0.17954265033215919</v>
      </c>
      <c r="H302" s="31">
        <v>69199741</v>
      </c>
      <c r="I302" s="36">
        <f t="shared" ref="I302:I339" si="73">IF(($D302     =0),0,($H302     /$D302     ))</f>
        <v>0.23347461423211174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122414541</v>
      </c>
      <c r="O302" s="36">
        <f t="shared" ref="O302:O339" si="77">IF(($D302     =0),0,($N302     /$D302     ))</f>
        <v>0.41301726456427096</v>
      </c>
      <c r="P302" s="31">
        <v>62094988</v>
      </c>
      <c r="Q302" s="31">
        <v>243623517</v>
      </c>
      <c r="R302" s="31">
        <v>254844802</v>
      </c>
      <c r="S302" s="31">
        <v>113686077</v>
      </c>
      <c r="T302" s="36">
        <f t="shared" ref="T302:T339" si="78">IF(($Q302     =0),0,($S302     /$Q302     ))</f>
        <v>0.46664656351710088</v>
      </c>
      <c r="U302" s="36">
        <f t="shared" ref="U302:U339" si="79">IF(($P302     =0),0,(($H302     /$P302     )-1))</f>
        <v>0.11441749533794909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296390857</v>
      </c>
      <c r="E303" s="32">
        <f>E302</f>
        <v>296423831</v>
      </c>
      <c r="F303" s="32">
        <f>F302</f>
        <v>53214800</v>
      </c>
      <c r="G303" s="37">
        <f t="shared" si="72"/>
        <v>0.17954265033215919</v>
      </c>
      <c r="H303" s="32">
        <f>H302</f>
        <v>69199741</v>
      </c>
      <c r="I303" s="37">
        <f t="shared" si="73"/>
        <v>0.23347461423211174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122414541</v>
      </c>
      <c r="O303" s="37">
        <f t="shared" si="77"/>
        <v>0.41301726456427096</v>
      </c>
      <c r="P303" s="32">
        <f>P302</f>
        <v>62094988</v>
      </c>
      <c r="Q303" s="32">
        <f>Q302</f>
        <v>243623517</v>
      </c>
      <c r="R303" s="32">
        <f>R302</f>
        <v>254844802</v>
      </c>
      <c r="S303" s="32">
        <f>S302</f>
        <v>113686077</v>
      </c>
      <c r="T303" s="37">
        <f t="shared" si="78"/>
        <v>0.46664656351710088</v>
      </c>
      <c r="U303" s="37">
        <f t="shared" si="79"/>
        <v>0.11441749533794909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5676620</v>
      </c>
      <c r="E307" s="31">
        <v>5676620</v>
      </c>
      <c r="F307" s="31">
        <v>886281</v>
      </c>
      <c r="G307" s="36">
        <f t="shared" si="72"/>
        <v>0.15612829465421324</v>
      </c>
      <c r="H307" s="31">
        <v>953944</v>
      </c>
      <c r="I307" s="36">
        <f t="shared" si="73"/>
        <v>0.16804788765145456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1840225</v>
      </c>
      <c r="O307" s="36">
        <f t="shared" si="77"/>
        <v>0.3241761823056678</v>
      </c>
      <c r="P307" s="31">
        <v>1238746</v>
      </c>
      <c r="Q307" s="31">
        <v>5151771</v>
      </c>
      <c r="R307" s="31">
        <v>5374191</v>
      </c>
      <c r="S307" s="31">
        <v>2171461</v>
      </c>
      <c r="T307" s="36">
        <f t="shared" si="78"/>
        <v>0.4214979664274674</v>
      </c>
      <c r="U307" s="36">
        <f t="shared" si="79"/>
        <v>-0.22991153957308441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72"/>
        <v>0</v>
      </c>
      <c r="H308" s="31">
        <v>0</v>
      </c>
      <c r="I308" s="36">
        <f t="shared" si="73"/>
        <v>0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0</v>
      </c>
      <c r="O308" s="36">
        <f t="shared" si="7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78"/>
        <v>0</v>
      </c>
      <c r="U308" s="36">
        <f t="shared" si="79"/>
        <v>0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5676620</v>
      </c>
      <c r="E310" s="32">
        <f>SUM(E304:E309)</f>
        <v>5676620</v>
      </c>
      <c r="F310" s="32">
        <f>SUM(F304:F309)</f>
        <v>886281</v>
      </c>
      <c r="G310" s="37">
        <f t="shared" si="72"/>
        <v>0.15612829465421324</v>
      </c>
      <c r="H310" s="32">
        <f>SUM(H304:H309)</f>
        <v>953944</v>
      </c>
      <c r="I310" s="37">
        <f t="shared" si="73"/>
        <v>0.16804788765145456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1840225</v>
      </c>
      <c r="O310" s="37">
        <f t="shared" si="77"/>
        <v>0.3241761823056678</v>
      </c>
      <c r="P310" s="32">
        <f>SUM(P304:P309)</f>
        <v>1238746</v>
      </c>
      <c r="Q310" s="32">
        <f>SUM(Q304:Q309)</f>
        <v>5151771</v>
      </c>
      <c r="R310" s="32">
        <f>SUM(R304:R309)</f>
        <v>5374191</v>
      </c>
      <c r="S310" s="32">
        <f>SUM(S304:S309)</f>
        <v>2171461</v>
      </c>
      <c r="T310" s="37">
        <f t="shared" si="78"/>
        <v>0.4214979664274674</v>
      </c>
      <c r="U310" s="37">
        <f t="shared" si="79"/>
        <v>-0.22991153957308441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1418563</v>
      </c>
      <c r="E311" s="31">
        <v>3896692</v>
      </c>
      <c r="F311" s="31">
        <v>407228</v>
      </c>
      <c r="G311" s="36">
        <f t="shared" si="72"/>
        <v>0.28707078924235302</v>
      </c>
      <c r="H311" s="31">
        <v>641314</v>
      </c>
      <c r="I311" s="36">
        <f t="shared" si="73"/>
        <v>0.45208707685171545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1048542</v>
      </c>
      <c r="O311" s="36">
        <f t="shared" si="77"/>
        <v>0.73915786609406842</v>
      </c>
      <c r="P311" s="31">
        <v>246836</v>
      </c>
      <c r="Q311" s="31">
        <v>1647751</v>
      </c>
      <c r="R311" s="31">
        <v>3536685</v>
      </c>
      <c r="S311" s="31">
        <v>478152</v>
      </c>
      <c r="T311" s="36">
        <f t="shared" si="78"/>
        <v>0.29018462134145268</v>
      </c>
      <c r="U311" s="36">
        <f t="shared" si="79"/>
        <v>1.5981380349705878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1886390</v>
      </c>
      <c r="E312" s="31">
        <v>1886390</v>
      </c>
      <c r="F312" s="31">
        <v>439521</v>
      </c>
      <c r="G312" s="36">
        <f t="shared" si="72"/>
        <v>0.23299582801011456</v>
      </c>
      <c r="H312" s="31">
        <v>555194</v>
      </c>
      <c r="I312" s="36">
        <f t="shared" si="73"/>
        <v>0.29431559751695036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994715</v>
      </c>
      <c r="O312" s="36">
        <f t="shared" si="77"/>
        <v>0.52731142552706489</v>
      </c>
      <c r="P312" s="31">
        <v>524589</v>
      </c>
      <c r="Q312" s="31">
        <v>1786375</v>
      </c>
      <c r="R312" s="31">
        <v>1795594</v>
      </c>
      <c r="S312" s="31">
        <v>944781</v>
      </c>
      <c r="T312" s="36">
        <f t="shared" si="78"/>
        <v>0.52888167378070117</v>
      </c>
      <c r="U312" s="36">
        <f t="shared" si="79"/>
        <v>5.8340910693895687E-2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18085280</v>
      </c>
      <c r="E313" s="31">
        <v>18584034</v>
      </c>
      <c r="F313" s="31">
        <v>529475</v>
      </c>
      <c r="G313" s="36">
        <f t="shared" si="72"/>
        <v>2.9276571886086365E-2</v>
      </c>
      <c r="H313" s="31">
        <v>4060082</v>
      </c>
      <c r="I313" s="36">
        <f t="shared" si="73"/>
        <v>0.22449649659833854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4589557</v>
      </c>
      <c r="O313" s="36">
        <f t="shared" si="77"/>
        <v>0.25377306848442488</v>
      </c>
      <c r="P313" s="31">
        <v>4647429</v>
      </c>
      <c r="Q313" s="31">
        <v>24146109</v>
      </c>
      <c r="R313" s="31">
        <v>21443570</v>
      </c>
      <c r="S313" s="31">
        <v>6612183</v>
      </c>
      <c r="T313" s="36">
        <f t="shared" si="78"/>
        <v>0.2738405181555339</v>
      </c>
      <c r="U313" s="36">
        <f t="shared" si="79"/>
        <v>-0.1263810592910618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439222</v>
      </c>
      <c r="E314" s="31">
        <v>439222</v>
      </c>
      <c r="F314" s="31">
        <v>3070</v>
      </c>
      <c r="G314" s="36">
        <f t="shared" si="72"/>
        <v>6.9896316669019309E-3</v>
      </c>
      <c r="H314" s="31">
        <v>53188</v>
      </c>
      <c r="I314" s="36">
        <f t="shared" si="73"/>
        <v>0.12109593781732245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56258</v>
      </c>
      <c r="O314" s="36">
        <f t="shared" si="77"/>
        <v>0.12808556948422437</v>
      </c>
      <c r="P314" s="31">
        <v>3783</v>
      </c>
      <c r="Q314" s="31">
        <v>389100</v>
      </c>
      <c r="R314" s="31">
        <v>391687</v>
      </c>
      <c r="S314" s="31">
        <v>7046</v>
      </c>
      <c r="T314" s="36">
        <f t="shared" si="78"/>
        <v>1.8108455409920329E-2</v>
      </c>
      <c r="U314" s="36">
        <f t="shared" si="79"/>
        <v>13.059740946338884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72"/>
        <v>0</v>
      </c>
      <c r="H315" s="31">
        <v>0</v>
      </c>
      <c r="I315" s="36">
        <f t="shared" si="73"/>
        <v>0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0</v>
      </c>
      <c r="O315" s="36">
        <f t="shared" si="7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78"/>
        <v>0</v>
      </c>
      <c r="U315" s="36">
        <f t="shared" si="79"/>
        <v>0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21829455</v>
      </c>
      <c r="E317" s="32">
        <f>SUM(E311:E316)</f>
        <v>24806338</v>
      </c>
      <c r="F317" s="32">
        <f>SUM(F311:F316)</f>
        <v>1379294</v>
      </c>
      <c r="G317" s="37">
        <f t="shared" si="72"/>
        <v>6.3184994769681604E-2</v>
      </c>
      <c r="H317" s="32">
        <f>SUM(H311:H316)</f>
        <v>5309778</v>
      </c>
      <c r="I317" s="37">
        <f t="shared" si="73"/>
        <v>0.24323914637355812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6689072</v>
      </c>
      <c r="O317" s="37">
        <f t="shared" si="77"/>
        <v>0.30642414114323974</v>
      </c>
      <c r="P317" s="32">
        <f>SUM(P311:P316)</f>
        <v>5422637</v>
      </c>
      <c r="Q317" s="32">
        <f>SUM(Q311:Q316)</f>
        <v>27969335</v>
      </c>
      <c r="R317" s="32">
        <f>SUM(R311:R316)</f>
        <v>27167536</v>
      </c>
      <c r="S317" s="32">
        <f>SUM(S311:S316)</f>
        <v>8042162</v>
      </c>
      <c r="T317" s="37">
        <f t="shared" si="78"/>
        <v>0.28753497357016172</v>
      </c>
      <c r="U317" s="37">
        <f t="shared" si="79"/>
        <v>-2.0812567759929346E-2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128974</v>
      </c>
      <c r="E318" s="31">
        <v>128974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43478</v>
      </c>
      <c r="Q318" s="31">
        <v>158974</v>
      </c>
      <c r="R318" s="31">
        <v>76018</v>
      </c>
      <c r="S318" s="31">
        <v>43478</v>
      </c>
      <c r="T318" s="36">
        <f t="shared" si="78"/>
        <v>0.27349126272220614</v>
      </c>
      <c r="U318" s="36">
        <f t="shared" si="79"/>
        <v>-1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24561353</v>
      </c>
      <c r="E319" s="31">
        <v>24632353</v>
      </c>
      <c r="F319" s="31">
        <v>5109237</v>
      </c>
      <c r="G319" s="36">
        <f t="shared" si="72"/>
        <v>0.20801936277696104</v>
      </c>
      <c r="H319" s="31">
        <v>5808370</v>
      </c>
      <c r="I319" s="36">
        <f t="shared" si="73"/>
        <v>0.23648412202699093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10917607</v>
      </c>
      <c r="O319" s="36">
        <f t="shared" si="77"/>
        <v>0.44450348480395196</v>
      </c>
      <c r="P319" s="31">
        <v>5815609</v>
      </c>
      <c r="Q319" s="31">
        <v>23038730</v>
      </c>
      <c r="R319" s="31">
        <v>25185839</v>
      </c>
      <c r="S319" s="31">
        <v>11710093</v>
      </c>
      <c r="T319" s="36">
        <f t="shared" si="78"/>
        <v>0.50827858132805059</v>
      </c>
      <c r="U319" s="36">
        <f t="shared" si="79"/>
        <v>-1.2447535589136249E-3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12278490</v>
      </c>
      <c r="E320" s="31">
        <v>12278490</v>
      </c>
      <c r="F320" s="31">
        <v>1930492</v>
      </c>
      <c r="G320" s="36">
        <f t="shared" si="72"/>
        <v>0.15722552203080345</v>
      </c>
      <c r="H320" s="31">
        <v>2357590</v>
      </c>
      <c r="I320" s="36">
        <f t="shared" si="73"/>
        <v>0.19200976667326358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4288082</v>
      </c>
      <c r="O320" s="36">
        <f t="shared" si="77"/>
        <v>0.349235288704067</v>
      </c>
      <c r="P320" s="31">
        <v>1639644</v>
      </c>
      <c r="Q320" s="31">
        <v>11257600</v>
      </c>
      <c r="R320" s="31">
        <v>10600220</v>
      </c>
      <c r="S320" s="31">
        <v>3066789</v>
      </c>
      <c r="T320" s="36">
        <f t="shared" si="78"/>
        <v>0.27241943220579873</v>
      </c>
      <c r="U320" s="36">
        <f t="shared" si="79"/>
        <v>0.43786700039764725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643500</v>
      </c>
      <c r="E321" s="31">
        <v>639500</v>
      </c>
      <c r="F321" s="31">
        <v>0</v>
      </c>
      <c r="G321" s="36">
        <f t="shared" si="72"/>
        <v>0</v>
      </c>
      <c r="H321" s="31">
        <v>155000</v>
      </c>
      <c r="I321" s="36">
        <f t="shared" si="73"/>
        <v>0.24087024087024086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155000</v>
      </c>
      <c r="O321" s="36">
        <f t="shared" si="77"/>
        <v>0.24087024087024086</v>
      </c>
      <c r="P321" s="31">
        <v>294100</v>
      </c>
      <c r="Q321" s="31">
        <v>924225</v>
      </c>
      <c r="R321" s="31">
        <v>625475</v>
      </c>
      <c r="S321" s="31">
        <v>294100</v>
      </c>
      <c r="T321" s="36">
        <f t="shared" si="78"/>
        <v>0.31821255646622848</v>
      </c>
      <c r="U321" s="36">
        <f t="shared" si="79"/>
        <v>-0.47296837810268622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3401974</v>
      </c>
      <c r="E322" s="31">
        <v>3477538</v>
      </c>
      <c r="F322" s="31">
        <v>676608</v>
      </c>
      <c r="G322" s="36">
        <f t="shared" si="72"/>
        <v>0.1988868815575898</v>
      </c>
      <c r="H322" s="31">
        <v>943440</v>
      </c>
      <c r="I322" s="36">
        <f t="shared" si="73"/>
        <v>0.277321343431784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1620048</v>
      </c>
      <c r="O322" s="36">
        <f t="shared" si="77"/>
        <v>0.47620822498937382</v>
      </c>
      <c r="P322" s="31">
        <v>833057</v>
      </c>
      <c r="Q322" s="31">
        <v>3252103</v>
      </c>
      <c r="R322" s="31">
        <v>3509682</v>
      </c>
      <c r="S322" s="31">
        <v>1533054</v>
      </c>
      <c r="T322" s="36">
        <f t="shared" si="78"/>
        <v>0.47140388849922649</v>
      </c>
      <c r="U322" s="36">
        <f t="shared" si="79"/>
        <v>0.13250353817325822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41014291</v>
      </c>
      <c r="E323" s="32">
        <f>SUM(E318:E322)</f>
        <v>41156855</v>
      </c>
      <c r="F323" s="32">
        <f>SUM(F318:F322)</f>
        <v>7716337</v>
      </c>
      <c r="G323" s="37">
        <f t="shared" si="72"/>
        <v>0.18813776398085244</v>
      </c>
      <c r="H323" s="32">
        <f>SUM(H318:H322)</f>
        <v>9264400</v>
      </c>
      <c r="I323" s="37">
        <f t="shared" si="73"/>
        <v>0.22588224187515518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16980737</v>
      </c>
      <c r="O323" s="37">
        <f t="shared" si="77"/>
        <v>0.41402000585600762</v>
      </c>
      <c r="P323" s="32">
        <f>SUM(P318:P322)</f>
        <v>8625888</v>
      </c>
      <c r="Q323" s="32">
        <f>SUM(Q318:Q322)</f>
        <v>38631632</v>
      </c>
      <c r="R323" s="32">
        <f>SUM(R318:R322)</f>
        <v>39997234</v>
      </c>
      <c r="S323" s="32">
        <f>SUM(S318:S322)</f>
        <v>16647514</v>
      </c>
      <c r="T323" s="37">
        <f t="shared" si="78"/>
        <v>0.43092960711574391</v>
      </c>
      <c r="U323" s="37">
        <f t="shared" si="79"/>
        <v>7.4022755686139252E-2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6075982</v>
      </c>
      <c r="E325" s="31">
        <v>6075982</v>
      </c>
      <c r="F325" s="31">
        <v>1278712</v>
      </c>
      <c r="G325" s="36">
        <f t="shared" si="72"/>
        <v>0.21045355302237564</v>
      </c>
      <c r="H325" s="31">
        <v>1657528</v>
      </c>
      <c r="I325" s="36">
        <f t="shared" si="73"/>
        <v>0.2728000181699024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2936240</v>
      </c>
      <c r="O325" s="36">
        <f t="shared" si="77"/>
        <v>0.48325357119227808</v>
      </c>
      <c r="P325" s="31">
        <v>1477203</v>
      </c>
      <c r="Q325" s="31">
        <v>5889292</v>
      </c>
      <c r="R325" s="31">
        <v>5849242</v>
      </c>
      <c r="S325" s="31">
        <v>2599294</v>
      </c>
      <c r="T325" s="36">
        <f t="shared" si="78"/>
        <v>0.44135933487420898</v>
      </c>
      <c r="U325" s="36">
        <f t="shared" si="79"/>
        <v>0.12207191564057207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12085897</v>
      </c>
      <c r="E326" s="31">
        <v>12121897</v>
      </c>
      <c r="F326" s="31">
        <v>2417454</v>
      </c>
      <c r="G326" s="36">
        <f t="shared" si="72"/>
        <v>0.20002272069669302</v>
      </c>
      <c r="H326" s="31">
        <v>2537992</v>
      </c>
      <c r="I326" s="36">
        <f t="shared" si="73"/>
        <v>0.20999616329677476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4955446</v>
      </c>
      <c r="O326" s="36">
        <f t="shared" si="77"/>
        <v>0.41001888399346775</v>
      </c>
      <c r="P326" s="31">
        <v>3561031</v>
      </c>
      <c r="Q326" s="31">
        <v>10406725</v>
      </c>
      <c r="R326" s="31">
        <v>11369856</v>
      </c>
      <c r="S326" s="31">
        <v>5873550</v>
      </c>
      <c r="T326" s="36">
        <f t="shared" si="78"/>
        <v>0.56439946284734155</v>
      </c>
      <c r="U326" s="36">
        <f t="shared" si="79"/>
        <v>-0.28728730527760082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4529680</v>
      </c>
      <c r="E327" s="31">
        <v>4524680</v>
      </c>
      <c r="F327" s="31">
        <v>579818</v>
      </c>
      <c r="G327" s="36">
        <f t="shared" si="72"/>
        <v>0.128004185726144</v>
      </c>
      <c r="H327" s="31">
        <v>803279</v>
      </c>
      <c r="I327" s="36">
        <f t="shared" si="73"/>
        <v>0.17733680966425885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1383097</v>
      </c>
      <c r="O327" s="36">
        <f t="shared" si="77"/>
        <v>0.30534099539040288</v>
      </c>
      <c r="P327" s="31">
        <v>979363</v>
      </c>
      <c r="Q327" s="31">
        <v>3597510</v>
      </c>
      <c r="R327" s="31">
        <v>3859497</v>
      </c>
      <c r="S327" s="31">
        <v>1714749</v>
      </c>
      <c r="T327" s="36">
        <f t="shared" si="78"/>
        <v>0.47664884878707775</v>
      </c>
      <c r="U327" s="36">
        <f t="shared" si="79"/>
        <v>-0.17979441739171276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5145669</v>
      </c>
      <c r="E330" s="31">
        <v>5145669</v>
      </c>
      <c r="F330" s="31">
        <v>823778</v>
      </c>
      <c r="G330" s="36">
        <f t="shared" si="72"/>
        <v>0.16009152551398079</v>
      </c>
      <c r="H330" s="31">
        <v>1322971</v>
      </c>
      <c r="I330" s="36">
        <f t="shared" si="73"/>
        <v>0.2571037896141396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2146749</v>
      </c>
      <c r="O330" s="36">
        <f t="shared" si="77"/>
        <v>0.41719531512812036</v>
      </c>
      <c r="P330" s="31">
        <v>1717107</v>
      </c>
      <c r="Q330" s="31">
        <v>6661787</v>
      </c>
      <c r="R330" s="31">
        <v>7009338</v>
      </c>
      <c r="S330" s="31">
        <v>3326301</v>
      </c>
      <c r="T330" s="36">
        <f t="shared" si="78"/>
        <v>0.49931062040860807</v>
      </c>
      <c r="U330" s="36">
        <f t="shared" si="79"/>
        <v>-0.22953490958921019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3955033</v>
      </c>
      <c r="E331" s="31">
        <v>4026959</v>
      </c>
      <c r="F331" s="31">
        <v>879751</v>
      </c>
      <c r="G331" s="36">
        <f t="shared" si="72"/>
        <v>0.22243834627928516</v>
      </c>
      <c r="H331" s="31">
        <v>1068548</v>
      </c>
      <c r="I331" s="36">
        <f t="shared" si="73"/>
        <v>0.27017423116317868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1948299</v>
      </c>
      <c r="O331" s="36">
        <f t="shared" si="77"/>
        <v>0.49261257744246384</v>
      </c>
      <c r="P331" s="31">
        <v>1073397</v>
      </c>
      <c r="Q331" s="31">
        <v>3898434</v>
      </c>
      <c r="R331" s="31">
        <v>3659735</v>
      </c>
      <c r="S331" s="31">
        <v>1865396</v>
      </c>
      <c r="T331" s="36">
        <f t="shared" si="78"/>
        <v>0.47849880233960612</v>
      </c>
      <c r="U331" s="36">
        <f t="shared" si="79"/>
        <v>-4.5174339037653555E-3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31792261</v>
      </c>
      <c r="E332" s="32">
        <f>SUM(E324:E331)</f>
        <v>31895187</v>
      </c>
      <c r="F332" s="32">
        <f>SUM(F324:F331)</f>
        <v>5979513</v>
      </c>
      <c r="G332" s="37">
        <f t="shared" si="72"/>
        <v>0.18808077223573372</v>
      </c>
      <c r="H332" s="32">
        <f>SUM(H324:H331)</f>
        <v>7390318</v>
      </c>
      <c r="I332" s="37">
        <f t="shared" si="73"/>
        <v>0.23245650883402097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13369831</v>
      </c>
      <c r="O332" s="37">
        <f t="shared" si="77"/>
        <v>0.42053728106975469</v>
      </c>
      <c r="P332" s="32">
        <f>SUM(P324:P331)</f>
        <v>8808101</v>
      </c>
      <c r="Q332" s="32">
        <f>SUM(Q324:Q331)</f>
        <v>30453748</v>
      </c>
      <c r="R332" s="32">
        <f>SUM(R324:R331)</f>
        <v>31747668</v>
      </c>
      <c r="S332" s="32">
        <f>SUM(S324:S331)</f>
        <v>15379290</v>
      </c>
      <c r="T332" s="37">
        <f t="shared" si="78"/>
        <v>0.50500483552960374</v>
      </c>
      <c r="U332" s="37">
        <f t="shared" si="79"/>
        <v>-0.16096352664439251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72"/>
        <v>0</v>
      </c>
      <c r="H337" s="32">
        <f>SUM(H333:H336)</f>
        <v>0</v>
      </c>
      <c r="I337" s="37">
        <f t="shared" si="73"/>
        <v>0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0</v>
      </c>
      <c r="O337" s="37">
        <f t="shared" si="77"/>
        <v>0</v>
      </c>
      <c r="P337" s="32">
        <f>SUM(P333:P336)</f>
        <v>0</v>
      </c>
      <c r="Q337" s="32">
        <f>SUM(Q333:Q336)</f>
        <v>0</v>
      </c>
      <c r="R337" s="32">
        <f>SUM(R333:R336)</f>
        <v>0</v>
      </c>
      <c r="S337" s="32">
        <f>SUM(S333:S336)</f>
        <v>0</v>
      </c>
      <c r="T337" s="37">
        <f t="shared" si="78"/>
        <v>0</v>
      </c>
      <c r="U337" s="37">
        <f t="shared" si="79"/>
        <v>0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396703484</v>
      </c>
      <c r="E338" s="32">
        <f>SUM(E302,E304:E309,E311:E316,E318:E322,E324:E331,E333:E336)</f>
        <v>399958831</v>
      </c>
      <c r="F338" s="32">
        <f>SUM(F302,F304:F309,F311:F316,F318:F322,F324:F331,F333:F336)</f>
        <v>69176225</v>
      </c>
      <c r="G338" s="37">
        <f t="shared" si="72"/>
        <v>0.17437765936030952</v>
      </c>
      <c r="H338" s="32">
        <f>SUM(H302,H304:H309,H311:H316,H318:H322,H324:H331,H333:H336)</f>
        <v>92118181</v>
      </c>
      <c r="I338" s="37">
        <f t="shared" si="73"/>
        <v>0.23220915549105689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161294406</v>
      </c>
      <c r="O338" s="37">
        <f t="shared" si="77"/>
        <v>0.40658681485136644</v>
      </c>
      <c r="P338" s="32">
        <f>SUM(P302,P304:P309,P311:P316,P318:P322,P324:P331,P333:P336)</f>
        <v>86190360</v>
      </c>
      <c r="Q338" s="32">
        <f>SUM(Q302,Q304:Q309,Q311:Q316,Q318:Q322,Q324:Q331,Q333:Q336)</f>
        <v>345830003</v>
      </c>
      <c r="R338" s="32">
        <f>SUM(R302,R304:R309,R311:R316,R318:R322,R324:R331,R333:R336)</f>
        <v>359131431</v>
      </c>
      <c r="S338" s="32">
        <f>SUM(S302,S304:S309,S311:S316,S318:S322,S324:S331,S333:S336)</f>
        <v>155926504</v>
      </c>
      <c r="T338" s="37">
        <f t="shared" si="78"/>
        <v>0.45087616067828562</v>
      </c>
      <c r="U338" s="37">
        <f t="shared" si="79"/>
        <v>6.8775916471401244E-2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1775447733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1782754981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341288825</v>
      </c>
      <c r="G339" s="39">
        <f t="shared" si="72"/>
        <v>0.19222690629327582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423295906</v>
      </c>
      <c r="I339" s="39">
        <f t="shared" si="73"/>
        <v>0.23841642766061646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764584731</v>
      </c>
      <c r="O339" s="39">
        <f t="shared" si="77"/>
        <v>0.43064333395389232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368668161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1629423695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1729383637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693625959</v>
      </c>
      <c r="T339" s="39">
        <f t="shared" si="78"/>
        <v>0.4256879049497313</v>
      </c>
      <c r="U339" s="39">
        <f t="shared" si="79"/>
        <v>0.14817592289994352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3503924076</v>
      </c>
      <c r="E8" s="31">
        <v>3501924076</v>
      </c>
      <c r="F8" s="31">
        <v>996359552</v>
      </c>
      <c r="G8" s="36">
        <f>IF(($D8       =0),0,($F8       /$D8       ))</f>
        <v>0.28435534857177081</v>
      </c>
      <c r="H8" s="31">
        <v>789055979</v>
      </c>
      <c r="I8" s="36">
        <f>IF(($D8       =0),0,($H8       /$D8       ))</f>
        <v>0.22519208803769755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1785415531</v>
      </c>
      <c r="O8" s="36">
        <f>IF(($D8       =0),0,($N8       /$D8       ))</f>
        <v>0.50954743660946833</v>
      </c>
      <c r="P8" s="31">
        <v>705831003</v>
      </c>
      <c r="Q8" s="31">
        <v>3093836681</v>
      </c>
      <c r="R8" s="31">
        <v>3045678236</v>
      </c>
      <c r="S8" s="31">
        <v>1636973426</v>
      </c>
      <c r="T8" s="36">
        <f>IF(($Q8       =0),0,($S8       /$Q8       ))</f>
        <v>0.52910789895699739</v>
      </c>
      <c r="U8" s="36">
        <f>IF(($P8       =0),0,(($H8       /$P8       )-1))</f>
        <v>0.11791062683031517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6686110900</v>
      </c>
      <c r="E9" s="31">
        <v>6686110900</v>
      </c>
      <c r="F9" s="31">
        <v>1925980572</v>
      </c>
      <c r="G9" s="36">
        <f>IF(($D9       =0),0,($F9       /$D9       ))</f>
        <v>0.28805692887923828</v>
      </c>
      <c r="H9" s="31">
        <v>1348559824</v>
      </c>
      <c r="I9" s="36">
        <f>IF(($D9       =0),0,($H9       /$D9       ))</f>
        <v>0.2016957008595236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3274540396</v>
      </c>
      <c r="O9" s="36">
        <f>IF(($D9       =0),0,($N9       /$D9       ))</f>
        <v>0.48975262973876188</v>
      </c>
      <c r="P9" s="31">
        <v>219178110</v>
      </c>
      <c r="Q9" s="31">
        <v>5658981050</v>
      </c>
      <c r="R9" s="31">
        <v>5691956020</v>
      </c>
      <c r="S9" s="31">
        <v>1872572976</v>
      </c>
      <c r="T9" s="36">
        <f>IF(($Q9       =0),0,($S9       /$Q9       ))</f>
        <v>0.33090285326189595</v>
      </c>
      <c r="U9" s="36">
        <f>IF(($P9       =0),0,(($H9       /$P9       )-1))</f>
        <v>5.1528034163630663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10190034976</v>
      </c>
      <c r="E10" s="32">
        <f>SUM(E8:E9)</f>
        <v>10188034976</v>
      </c>
      <c r="F10" s="32">
        <f>SUM(F8:F9)</f>
        <v>2922340124</v>
      </c>
      <c r="G10" s="37">
        <f t="shared" ref="G10:G54" si="0">IF(($D10      =0),0,($F10      /$D10      ))</f>
        <v>0.28678411123051284</v>
      </c>
      <c r="H10" s="32">
        <f>SUM(H8:H9)</f>
        <v>2137615803</v>
      </c>
      <c r="I10" s="37">
        <f t="shared" ref="I10:I54" si="1">IF(($D10      =0),0,($H10      /$D10      ))</f>
        <v>0.2097751193233981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5059955927</v>
      </c>
      <c r="O10" s="37">
        <f t="shared" ref="O10:O54" si="5">IF(($D10      =0),0,($N10      /$D10      ))</f>
        <v>0.49655923055391088</v>
      </c>
      <c r="P10" s="32">
        <f>SUM(P8:P9)</f>
        <v>925009113</v>
      </c>
      <c r="Q10" s="32">
        <f>SUM(Q8:Q9)</f>
        <v>8752817731</v>
      </c>
      <c r="R10" s="32">
        <f>SUM(R8:R9)</f>
        <v>8737634256</v>
      </c>
      <c r="S10" s="32">
        <f>SUM(S8:S9)</f>
        <v>3509546402</v>
      </c>
      <c r="T10" s="37">
        <f t="shared" ref="T10:T54" si="6">IF(($Q10      =0),0,($S10      /$Q10      ))</f>
        <v>0.4009618970551827</v>
      </c>
      <c r="U10" s="37">
        <f t="shared" ref="U10:U54" si="7">IF(($P10      =0),0,(($H10      /$P10      )-1))</f>
        <v>1.3109132363758671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167735489</v>
      </c>
      <c r="E11" s="31">
        <v>167735489</v>
      </c>
      <c r="F11" s="31">
        <v>38810080</v>
      </c>
      <c r="G11" s="36">
        <f t="shared" si="0"/>
        <v>0.23137667664354561</v>
      </c>
      <c r="H11" s="31">
        <v>33993278</v>
      </c>
      <c r="I11" s="36">
        <f t="shared" si="1"/>
        <v>0.20266002265030508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72803358</v>
      </c>
      <c r="O11" s="36">
        <f t="shared" si="5"/>
        <v>0.43403669929385069</v>
      </c>
      <c r="P11" s="31">
        <v>30308974</v>
      </c>
      <c r="Q11" s="31">
        <v>158337614</v>
      </c>
      <c r="R11" s="31">
        <v>153439866</v>
      </c>
      <c r="S11" s="31">
        <v>64706367</v>
      </c>
      <c r="T11" s="36">
        <f t="shared" si="6"/>
        <v>0.40866074311313039</v>
      </c>
      <c r="U11" s="36">
        <f t="shared" si="7"/>
        <v>0.12155818933362772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159390164</v>
      </c>
      <c r="E12" s="31">
        <v>159390164</v>
      </c>
      <c r="F12" s="31">
        <v>12500883</v>
      </c>
      <c r="G12" s="36">
        <f t="shared" si="0"/>
        <v>7.8429450640379539E-2</v>
      </c>
      <c r="H12" s="31">
        <v>18319689</v>
      </c>
      <c r="I12" s="36">
        <f t="shared" si="1"/>
        <v>0.11493613244541238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30820572</v>
      </c>
      <c r="O12" s="36">
        <f t="shared" si="5"/>
        <v>0.19336558308579191</v>
      </c>
      <c r="P12" s="31">
        <v>27768915</v>
      </c>
      <c r="Q12" s="31">
        <v>140534851</v>
      </c>
      <c r="R12" s="31">
        <v>136862316</v>
      </c>
      <c r="S12" s="31">
        <v>68796569</v>
      </c>
      <c r="T12" s="36">
        <f t="shared" si="6"/>
        <v>0.48953386658516468</v>
      </c>
      <c r="U12" s="36">
        <f t="shared" si="7"/>
        <v>-0.34028070596204429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234477767</v>
      </c>
      <c r="E13" s="31">
        <v>234477767</v>
      </c>
      <c r="F13" s="31">
        <v>22215893</v>
      </c>
      <c r="G13" s="36">
        <f t="shared" si="0"/>
        <v>9.4746266497838155E-2</v>
      </c>
      <c r="H13" s="31">
        <v>44868679</v>
      </c>
      <c r="I13" s="36">
        <f t="shared" si="1"/>
        <v>0.19135579280742637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67084572</v>
      </c>
      <c r="O13" s="36">
        <f t="shared" si="5"/>
        <v>0.28610205930526456</v>
      </c>
      <c r="P13" s="31">
        <v>62098487</v>
      </c>
      <c r="Q13" s="31">
        <v>147268464</v>
      </c>
      <c r="R13" s="31">
        <v>202627644</v>
      </c>
      <c r="S13" s="31">
        <v>87489673</v>
      </c>
      <c r="T13" s="36">
        <f t="shared" si="6"/>
        <v>0.5940828784633756</v>
      </c>
      <c r="U13" s="36">
        <f t="shared" si="7"/>
        <v>-0.27745938479950405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108986396</v>
      </c>
      <c r="E14" s="31">
        <v>108986396</v>
      </c>
      <c r="F14" s="31">
        <v>22084383</v>
      </c>
      <c r="G14" s="36">
        <f t="shared" si="0"/>
        <v>0.20263430859756112</v>
      </c>
      <c r="H14" s="31">
        <v>31237793</v>
      </c>
      <c r="I14" s="36">
        <f t="shared" si="1"/>
        <v>0.28662102928882977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53322176</v>
      </c>
      <c r="O14" s="36">
        <f t="shared" si="5"/>
        <v>0.48925533788639086</v>
      </c>
      <c r="P14" s="31">
        <v>26199881</v>
      </c>
      <c r="Q14" s="31">
        <v>91702594</v>
      </c>
      <c r="R14" s="31">
        <v>91248794</v>
      </c>
      <c r="S14" s="31">
        <v>50111504</v>
      </c>
      <c r="T14" s="36">
        <f t="shared" si="6"/>
        <v>0.54645677743859677</v>
      </c>
      <c r="U14" s="36">
        <f t="shared" si="7"/>
        <v>0.19228759092455427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57529645</v>
      </c>
      <c r="E15" s="31">
        <v>57529645</v>
      </c>
      <c r="F15" s="31">
        <v>9986045</v>
      </c>
      <c r="G15" s="36">
        <f t="shared" si="0"/>
        <v>0.17358085557454769</v>
      </c>
      <c r="H15" s="31">
        <v>9146824</v>
      </c>
      <c r="I15" s="36">
        <f t="shared" si="1"/>
        <v>0.15899322862152199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19132869</v>
      </c>
      <c r="O15" s="36">
        <f t="shared" si="5"/>
        <v>0.33257408419606971</v>
      </c>
      <c r="P15" s="31">
        <v>5822435</v>
      </c>
      <c r="Q15" s="31">
        <v>39355845</v>
      </c>
      <c r="R15" s="31">
        <v>45556046</v>
      </c>
      <c r="S15" s="31">
        <v>17416987</v>
      </c>
      <c r="T15" s="36">
        <f t="shared" si="6"/>
        <v>0.44255146853027805</v>
      </c>
      <c r="U15" s="36">
        <f t="shared" si="7"/>
        <v>0.57096197724835052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424019503</v>
      </c>
      <c r="E16" s="31">
        <v>423973926</v>
      </c>
      <c r="F16" s="31">
        <v>121710682</v>
      </c>
      <c r="G16" s="36">
        <f t="shared" si="0"/>
        <v>0.28704029210656379</v>
      </c>
      <c r="H16" s="31">
        <v>88365868</v>
      </c>
      <c r="I16" s="36">
        <f t="shared" si="1"/>
        <v>0.20840048010716147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210076550</v>
      </c>
      <c r="O16" s="36">
        <f t="shared" si="5"/>
        <v>0.49544077221372529</v>
      </c>
      <c r="P16" s="31">
        <v>73194825</v>
      </c>
      <c r="Q16" s="31">
        <v>408286303</v>
      </c>
      <c r="R16" s="31">
        <v>382968861</v>
      </c>
      <c r="S16" s="31">
        <v>176289239</v>
      </c>
      <c r="T16" s="36">
        <f t="shared" si="6"/>
        <v>0.4317784792305413</v>
      </c>
      <c r="U16" s="36">
        <f t="shared" si="7"/>
        <v>0.2072693390550493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13508740</v>
      </c>
      <c r="E17" s="31">
        <v>13508740</v>
      </c>
      <c r="F17" s="31">
        <v>2264361</v>
      </c>
      <c r="G17" s="36">
        <f t="shared" si="0"/>
        <v>0.1676219247687053</v>
      </c>
      <c r="H17" s="31">
        <v>3010056</v>
      </c>
      <c r="I17" s="36">
        <f t="shared" si="1"/>
        <v>0.22282285394492751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5274417</v>
      </c>
      <c r="O17" s="36">
        <f t="shared" si="5"/>
        <v>0.39044477871363281</v>
      </c>
      <c r="P17" s="31">
        <v>1995657</v>
      </c>
      <c r="Q17" s="31">
        <v>9477570</v>
      </c>
      <c r="R17" s="31">
        <v>12031103</v>
      </c>
      <c r="S17" s="31">
        <v>4596191</v>
      </c>
      <c r="T17" s="36">
        <f t="shared" si="6"/>
        <v>0.48495458223996235</v>
      </c>
      <c r="U17" s="36">
        <f t="shared" si="7"/>
        <v>0.50830328057376595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1165647704</v>
      </c>
      <c r="E19" s="32">
        <f>SUM(E11:E18)</f>
        <v>1165602127</v>
      </c>
      <c r="F19" s="32">
        <f>SUM(F11:F18)</f>
        <v>229572327</v>
      </c>
      <c r="G19" s="37">
        <f t="shared" si="0"/>
        <v>0.19694829425066152</v>
      </c>
      <c r="H19" s="32">
        <f>SUM(H11:H18)</f>
        <v>228942187</v>
      </c>
      <c r="I19" s="37">
        <f t="shared" si="1"/>
        <v>0.19640770209933001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458514514</v>
      </c>
      <c r="O19" s="37">
        <f t="shared" si="5"/>
        <v>0.39335599634999152</v>
      </c>
      <c r="P19" s="32">
        <f>SUM(P11:P18)</f>
        <v>227389174</v>
      </c>
      <c r="Q19" s="32">
        <f>SUM(Q11:Q18)</f>
        <v>994963241</v>
      </c>
      <c r="R19" s="32">
        <f>SUM(R11:R18)</f>
        <v>1024734630</v>
      </c>
      <c r="S19" s="32">
        <f>SUM(S11:S18)</f>
        <v>469406530</v>
      </c>
      <c r="T19" s="37">
        <f t="shared" si="6"/>
        <v>0.47178278619440978</v>
      </c>
      <c r="U19" s="37">
        <f t="shared" si="7"/>
        <v>6.8297578670126757E-3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9893177</v>
      </c>
      <c r="E20" s="31">
        <v>9893177</v>
      </c>
      <c r="F20" s="31">
        <v>4669961</v>
      </c>
      <c r="G20" s="36">
        <f t="shared" si="0"/>
        <v>0.47203855748259632</v>
      </c>
      <c r="H20" s="31">
        <v>1355776</v>
      </c>
      <c r="I20" s="36">
        <f t="shared" si="1"/>
        <v>0.13704151861429348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6025737</v>
      </c>
      <c r="O20" s="36">
        <f t="shared" si="5"/>
        <v>0.60908007609688986</v>
      </c>
      <c r="P20" s="31">
        <v>3279785</v>
      </c>
      <c r="Q20" s="31">
        <v>7223625</v>
      </c>
      <c r="R20" s="31">
        <v>7223625</v>
      </c>
      <c r="S20" s="31">
        <v>4293260</v>
      </c>
      <c r="T20" s="36">
        <f t="shared" si="6"/>
        <v>0.59433594628735575</v>
      </c>
      <c r="U20" s="36">
        <f t="shared" si="7"/>
        <v>-0.58662656241186539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1</v>
      </c>
      <c r="E21" s="31">
        <v>1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199999</v>
      </c>
      <c r="S21" s="31">
        <v>151487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17510108</v>
      </c>
      <c r="E22" s="31">
        <v>17510108</v>
      </c>
      <c r="F22" s="31">
        <v>4639835</v>
      </c>
      <c r="G22" s="36">
        <f t="shared" si="0"/>
        <v>0.26498037590630508</v>
      </c>
      <c r="H22" s="31">
        <v>3493533</v>
      </c>
      <c r="I22" s="36">
        <f t="shared" si="1"/>
        <v>0.19951521715342932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8133368</v>
      </c>
      <c r="O22" s="36">
        <f t="shared" si="5"/>
        <v>0.46449559305973442</v>
      </c>
      <c r="P22" s="31">
        <v>2747062</v>
      </c>
      <c r="Q22" s="31">
        <v>23120617</v>
      </c>
      <c r="R22" s="31">
        <v>25245618</v>
      </c>
      <c r="S22" s="31">
        <v>5890788</v>
      </c>
      <c r="T22" s="36">
        <f t="shared" si="6"/>
        <v>0.25478506910088083</v>
      </c>
      <c r="U22" s="36">
        <f t="shared" si="7"/>
        <v>0.27173431105668522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59363795</v>
      </c>
      <c r="E23" s="31">
        <v>59363795</v>
      </c>
      <c r="F23" s="31">
        <v>14787947</v>
      </c>
      <c r="G23" s="36">
        <f t="shared" si="0"/>
        <v>0.24910717045633624</v>
      </c>
      <c r="H23" s="31">
        <v>8024213</v>
      </c>
      <c r="I23" s="36">
        <f t="shared" si="1"/>
        <v>0.13517014874133298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22812160</v>
      </c>
      <c r="O23" s="36">
        <f t="shared" si="5"/>
        <v>0.38427731919766922</v>
      </c>
      <c r="P23" s="31">
        <v>10529967</v>
      </c>
      <c r="Q23" s="31">
        <v>45776844</v>
      </c>
      <c r="R23" s="31">
        <v>55057286</v>
      </c>
      <c r="S23" s="31">
        <v>17587512</v>
      </c>
      <c r="T23" s="36">
        <f t="shared" si="6"/>
        <v>0.38420106025657863</v>
      </c>
      <c r="U23" s="36">
        <f t="shared" si="7"/>
        <v>-0.23796408858641249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7903250</v>
      </c>
      <c r="E24" s="31">
        <v>7903250</v>
      </c>
      <c r="F24" s="31">
        <v>928840</v>
      </c>
      <c r="G24" s="36">
        <f t="shared" si="0"/>
        <v>0.11752633410305886</v>
      </c>
      <c r="H24" s="31">
        <v>879628</v>
      </c>
      <c r="I24" s="36">
        <f t="shared" si="1"/>
        <v>0.11129952867491222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1808468</v>
      </c>
      <c r="O24" s="36">
        <f t="shared" si="5"/>
        <v>0.2288258627779711</v>
      </c>
      <c r="P24" s="31">
        <v>1369757</v>
      </c>
      <c r="Q24" s="31">
        <v>7640748</v>
      </c>
      <c r="R24" s="31">
        <v>7640748</v>
      </c>
      <c r="S24" s="31">
        <v>3168658</v>
      </c>
      <c r="T24" s="36">
        <f t="shared" si="6"/>
        <v>0.41470520948996092</v>
      </c>
      <c r="U24" s="36">
        <f t="shared" si="7"/>
        <v>-0.35782186183388731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137480545</v>
      </c>
      <c r="E25" s="31">
        <v>137480545</v>
      </c>
      <c r="F25" s="31">
        <v>36727188</v>
      </c>
      <c r="G25" s="36">
        <f t="shared" si="0"/>
        <v>0.26714462035337438</v>
      </c>
      <c r="H25" s="31">
        <v>8375512</v>
      </c>
      <c r="I25" s="36">
        <f t="shared" si="1"/>
        <v>6.092143437458733E-2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45102700</v>
      </c>
      <c r="O25" s="36">
        <f t="shared" si="5"/>
        <v>0.32806605472796169</v>
      </c>
      <c r="P25" s="31">
        <v>63070117</v>
      </c>
      <c r="Q25" s="31">
        <v>104590704</v>
      </c>
      <c r="R25" s="31">
        <v>120378213</v>
      </c>
      <c r="S25" s="31">
        <v>90336374</v>
      </c>
      <c r="T25" s="36">
        <f t="shared" si="6"/>
        <v>0.8637132225441374</v>
      </c>
      <c r="U25" s="36">
        <f t="shared" si="7"/>
        <v>-0.86720316374234729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232150876</v>
      </c>
      <c r="E27" s="32">
        <f>SUM(E20:E26)</f>
        <v>232150876</v>
      </c>
      <c r="F27" s="32">
        <f>SUM(F20:F26)</f>
        <v>61753771</v>
      </c>
      <c r="G27" s="37">
        <f t="shared" si="0"/>
        <v>0.26600705568735394</v>
      </c>
      <c r="H27" s="32">
        <f>SUM(H20:H26)</f>
        <v>22128662</v>
      </c>
      <c r="I27" s="37">
        <f t="shared" si="1"/>
        <v>9.5320174454133877E-2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83882433</v>
      </c>
      <c r="O27" s="37">
        <f t="shared" si="5"/>
        <v>0.36132723014148782</v>
      </c>
      <c r="P27" s="32">
        <f>SUM(P20:P26)</f>
        <v>80996688</v>
      </c>
      <c r="Q27" s="32">
        <f>SUM(Q20:Q26)</f>
        <v>188352538</v>
      </c>
      <c r="R27" s="32">
        <f>SUM(R20:R26)</f>
        <v>215745489</v>
      </c>
      <c r="S27" s="32">
        <f>SUM(S20:S26)</f>
        <v>121428079</v>
      </c>
      <c r="T27" s="37">
        <f t="shared" si="6"/>
        <v>0.64468512232099573</v>
      </c>
      <c r="U27" s="37">
        <f t="shared" si="7"/>
        <v>-0.7267954709456762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79067810</v>
      </c>
      <c r="E28" s="31">
        <v>79067810</v>
      </c>
      <c r="F28" s="31">
        <v>49153308</v>
      </c>
      <c r="G28" s="36">
        <f t="shared" si="0"/>
        <v>0.62166016739302632</v>
      </c>
      <c r="H28" s="31">
        <v>26793815</v>
      </c>
      <c r="I28" s="36">
        <f t="shared" si="1"/>
        <v>0.33887134347087644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75947123</v>
      </c>
      <c r="O28" s="36">
        <f t="shared" si="5"/>
        <v>0.96053151086390276</v>
      </c>
      <c r="P28" s="31">
        <v>4239457</v>
      </c>
      <c r="Q28" s="31">
        <v>43861870</v>
      </c>
      <c r="R28" s="31">
        <v>43875477</v>
      </c>
      <c r="S28" s="31">
        <v>6915741</v>
      </c>
      <c r="T28" s="36">
        <f t="shared" si="6"/>
        <v>0.15767091097575184</v>
      </c>
      <c r="U28" s="36">
        <f t="shared" si="7"/>
        <v>5.3201053814203094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56522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56522</v>
      </c>
      <c r="O29" s="36">
        <f t="shared" si="5"/>
        <v>0</v>
      </c>
      <c r="P29" s="31">
        <v>0</v>
      </c>
      <c r="Q29" s="31">
        <v>1552800</v>
      </c>
      <c r="R29" s="31">
        <v>2962073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20762235</v>
      </c>
      <c r="E30" s="31">
        <v>20762235</v>
      </c>
      <c r="F30" s="31">
        <v>10187745</v>
      </c>
      <c r="G30" s="36">
        <f t="shared" si="0"/>
        <v>0.49068633506941811</v>
      </c>
      <c r="H30" s="31">
        <v>2559941</v>
      </c>
      <c r="I30" s="36">
        <f t="shared" si="1"/>
        <v>0.12329794937780061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12747686</v>
      </c>
      <c r="O30" s="36">
        <f t="shared" si="5"/>
        <v>0.61398428444721875</v>
      </c>
      <c r="P30" s="31">
        <v>5177581</v>
      </c>
      <c r="Q30" s="31">
        <v>20359937</v>
      </c>
      <c r="R30" s="31">
        <v>23038947</v>
      </c>
      <c r="S30" s="31">
        <v>15909167</v>
      </c>
      <c r="T30" s="36">
        <f t="shared" si="6"/>
        <v>0.78139568899451894</v>
      </c>
      <c r="U30" s="36">
        <f t="shared" si="7"/>
        <v>-0.50557200360554477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100000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20949237</v>
      </c>
      <c r="E32" s="31">
        <v>20949237</v>
      </c>
      <c r="F32" s="31">
        <v>6197100</v>
      </c>
      <c r="G32" s="36">
        <f t="shared" si="0"/>
        <v>0.29581506954167353</v>
      </c>
      <c r="H32" s="31">
        <v>6969375</v>
      </c>
      <c r="I32" s="36">
        <f t="shared" si="1"/>
        <v>0.33267918063077906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13166475</v>
      </c>
      <c r="O32" s="36">
        <f t="shared" si="5"/>
        <v>0.62849425017245253</v>
      </c>
      <c r="P32" s="31">
        <v>5090556</v>
      </c>
      <c r="Q32" s="31">
        <v>19938867</v>
      </c>
      <c r="R32" s="31">
        <v>19805541</v>
      </c>
      <c r="S32" s="31">
        <v>9866384</v>
      </c>
      <c r="T32" s="36">
        <f t="shared" si="6"/>
        <v>0.49483172739955583</v>
      </c>
      <c r="U32" s="36">
        <f t="shared" si="7"/>
        <v>0.3690793304307034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386918737</v>
      </c>
      <c r="E33" s="31">
        <v>381821475</v>
      </c>
      <c r="F33" s="31">
        <v>94748184</v>
      </c>
      <c r="G33" s="36">
        <f t="shared" si="0"/>
        <v>0.24487876894935692</v>
      </c>
      <c r="H33" s="31">
        <v>143792849</v>
      </c>
      <c r="I33" s="36">
        <f t="shared" si="1"/>
        <v>0.37163578614700171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238541033</v>
      </c>
      <c r="O33" s="36">
        <f t="shared" si="5"/>
        <v>0.61651455509635866</v>
      </c>
      <c r="P33" s="31">
        <v>75477520</v>
      </c>
      <c r="Q33" s="31">
        <v>304541275</v>
      </c>
      <c r="R33" s="31">
        <v>386703909</v>
      </c>
      <c r="S33" s="31">
        <v>211540450</v>
      </c>
      <c r="T33" s="36">
        <f t="shared" si="6"/>
        <v>0.69461996571729068</v>
      </c>
      <c r="U33" s="36">
        <f t="shared" si="7"/>
        <v>0.90510828919657138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507698019</v>
      </c>
      <c r="E35" s="32">
        <f>SUM(E28:E34)</f>
        <v>502600757</v>
      </c>
      <c r="F35" s="32">
        <f>SUM(F28:F34)</f>
        <v>160342859</v>
      </c>
      <c r="G35" s="37">
        <f t="shared" si="0"/>
        <v>0.31582329061638509</v>
      </c>
      <c r="H35" s="32">
        <f>SUM(H28:H34)</f>
        <v>180115980</v>
      </c>
      <c r="I35" s="37">
        <f t="shared" si="1"/>
        <v>0.35476990899978278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340458839</v>
      </c>
      <c r="O35" s="37">
        <f t="shared" si="5"/>
        <v>0.67059319961616792</v>
      </c>
      <c r="P35" s="32">
        <f>SUM(P28:P34)</f>
        <v>89985114</v>
      </c>
      <c r="Q35" s="32">
        <f>SUM(Q28:Q34)</f>
        <v>390354749</v>
      </c>
      <c r="R35" s="32">
        <f>SUM(R28:R34)</f>
        <v>476385947</v>
      </c>
      <c r="S35" s="32">
        <f>SUM(S28:S34)</f>
        <v>244231742</v>
      </c>
      <c r="T35" s="37">
        <f t="shared" si="6"/>
        <v>0.62566612197153004</v>
      </c>
      <c r="U35" s="37">
        <f t="shared" si="7"/>
        <v>1.0016197345707645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70438152</v>
      </c>
      <c r="E36" s="31">
        <v>70438152</v>
      </c>
      <c r="F36" s="31">
        <v>16008558</v>
      </c>
      <c r="G36" s="36">
        <f t="shared" si="0"/>
        <v>0.22727112431910479</v>
      </c>
      <c r="H36" s="31">
        <v>11744792</v>
      </c>
      <c r="I36" s="36">
        <f t="shared" si="1"/>
        <v>0.16673907061048393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27753350</v>
      </c>
      <c r="O36" s="36">
        <f t="shared" si="5"/>
        <v>0.39401019492958872</v>
      </c>
      <c r="P36" s="31">
        <v>8520194</v>
      </c>
      <c r="Q36" s="31">
        <v>56192784</v>
      </c>
      <c r="R36" s="31">
        <v>54778344</v>
      </c>
      <c r="S36" s="31">
        <v>22745019</v>
      </c>
      <c r="T36" s="36">
        <f t="shared" si="6"/>
        <v>0.40476761215461404</v>
      </c>
      <c r="U36" s="36">
        <f t="shared" si="7"/>
        <v>0.37846532602426652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88735237</v>
      </c>
      <c r="E37" s="31">
        <v>88735279</v>
      </c>
      <c r="F37" s="31">
        <v>21054729</v>
      </c>
      <c r="G37" s="36">
        <f t="shared" si="0"/>
        <v>0.23727585243278271</v>
      </c>
      <c r="H37" s="31">
        <v>13662269</v>
      </c>
      <c r="I37" s="36">
        <f t="shared" si="1"/>
        <v>0.15396667053472793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34716998</v>
      </c>
      <c r="O37" s="36">
        <f t="shared" si="5"/>
        <v>0.39124252296751066</v>
      </c>
      <c r="P37" s="31">
        <v>10331297</v>
      </c>
      <c r="Q37" s="31">
        <v>78550067</v>
      </c>
      <c r="R37" s="31">
        <v>78573099</v>
      </c>
      <c r="S37" s="31">
        <v>31898925</v>
      </c>
      <c r="T37" s="36">
        <f t="shared" si="6"/>
        <v>0.40609672554448617</v>
      </c>
      <c r="U37" s="36">
        <f t="shared" si="7"/>
        <v>0.32241566571941549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186405671</v>
      </c>
      <c r="E38" s="31">
        <v>186405671</v>
      </c>
      <c r="F38" s="31">
        <v>41625964</v>
      </c>
      <c r="G38" s="36">
        <f t="shared" si="0"/>
        <v>0.22330846361428563</v>
      </c>
      <c r="H38" s="31">
        <v>50340667</v>
      </c>
      <c r="I38" s="36">
        <f t="shared" si="1"/>
        <v>0.27005973975974151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91966631</v>
      </c>
      <c r="O38" s="36">
        <f t="shared" si="5"/>
        <v>0.4933682033740272</v>
      </c>
      <c r="P38" s="31">
        <v>30798278</v>
      </c>
      <c r="Q38" s="31">
        <v>168345821</v>
      </c>
      <c r="R38" s="31">
        <v>167032189</v>
      </c>
      <c r="S38" s="31">
        <v>88228610</v>
      </c>
      <c r="T38" s="36">
        <f t="shared" si="6"/>
        <v>0.52409147715047821</v>
      </c>
      <c r="U38" s="36">
        <f t="shared" si="7"/>
        <v>0.63452862526924392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345579060</v>
      </c>
      <c r="E40" s="32">
        <f>SUM(E36:E39)</f>
        <v>345579102</v>
      </c>
      <c r="F40" s="32">
        <f>SUM(F36:F39)</f>
        <v>78689251</v>
      </c>
      <c r="G40" s="37">
        <f t="shared" si="0"/>
        <v>0.22770260154072994</v>
      </c>
      <c r="H40" s="32">
        <f>SUM(H36:H39)</f>
        <v>75747728</v>
      </c>
      <c r="I40" s="37">
        <f t="shared" si="1"/>
        <v>0.21919073453119525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154436979</v>
      </c>
      <c r="O40" s="37">
        <f t="shared" si="5"/>
        <v>0.44689333607192522</v>
      </c>
      <c r="P40" s="32">
        <f>SUM(P36:P39)</f>
        <v>49649769</v>
      </c>
      <c r="Q40" s="32">
        <f>SUM(Q36:Q39)</f>
        <v>303088672</v>
      </c>
      <c r="R40" s="32">
        <f>SUM(R36:R39)</f>
        <v>300383632</v>
      </c>
      <c r="S40" s="32">
        <f>SUM(S36:S39)</f>
        <v>142872554</v>
      </c>
      <c r="T40" s="37">
        <f t="shared" si="6"/>
        <v>0.47138863045333479</v>
      </c>
      <c r="U40" s="37">
        <f t="shared" si="7"/>
        <v>0.52564109613480769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15811020</v>
      </c>
      <c r="E41" s="31">
        <v>15811020</v>
      </c>
      <c r="F41" s="31">
        <v>2561425</v>
      </c>
      <c r="G41" s="36">
        <f t="shared" si="0"/>
        <v>0.16200251470177129</v>
      </c>
      <c r="H41" s="31">
        <v>3319512</v>
      </c>
      <c r="I41" s="36">
        <f t="shared" si="1"/>
        <v>0.20994926323538898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5880937</v>
      </c>
      <c r="O41" s="36">
        <f t="shared" si="5"/>
        <v>0.37195177793716028</v>
      </c>
      <c r="P41" s="31">
        <v>1685650</v>
      </c>
      <c r="Q41" s="31">
        <v>10986940</v>
      </c>
      <c r="R41" s="31">
        <v>9357949</v>
      </c>
      <c r="S41" s="31">
        <v>3398897</v>
      </c>
      <c r="T41" s="36">
        <f t="shared" si="6"/>
        <v>0.30935792859522304</v>
      </c>
      <c r="U41" s="36">
        <f t="shared" si="7"/>
        <v>0.96927713345000455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7194512</v>
      </c>
      <c r="E43" s="31">
        <v>7194512</v>
      </c>
      <c r="F43" s="31">
        <v>1100028</v>
      </c>
      <c r="G43" s="36">
        <f t="shared" si="0"/>
        <v>0.15289820907936494</v>
      </c>
      <c r="H43" s="31">
        <v>950143</v>
      </c>
      <c r="I43" s="36">
        <f t="shared" si="1"/>
        <v>0.13206496840925416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2050171</v>
      </c>
      <c r="O43" s="36">
        <f t="shared" si="5"/>
        <v>0.2849631774886191</v>
      </c>
      <c r="P43" s="31">
        <v>2013306</v>
      </c>
      <c r="Q43" s="31">
        <v>14047007</v>
      </c>
      <c r="R43" s="31">
        <v>13408793</v>
      </c>
      <c r="S43" s="31">
        <v>8791558</v>
      </c>
      <c r="T43" s="36">
        <f t="shared" si="6"/>
        <v>0.62586699074044738</v>
      </c>
      <c r="U43" s="36">
        <f t="shared" si="7"/>
        <v>-0.52806826185388611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574789602</v>
      </c>
      <c r="E45" s="31">
        <v>574789602</v>
      </c>
      <c r="F45" s="31">
        <v>191728881</v>
      </c>
      <c r="G45" s="36">
        <f t="shared" si="0"/>
        <v>0.3335635862807414</v>
      </c>
      <c r="H45" s="31">
        <v>129438404</v>
      </c>
      <c r="I45" s="36">
        <f t="shared" si="1"/>
        <v>0.22519266797731669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321167285</v>
      </c>
      <c r="O45" s="36">
        <f t="shared" si="5"/>
        <v>0.55875625425805808</v>
      </c>
      <c r="P45" s="31">
        <v>96893998</v>
      </c>
      <c r="Q45" s="31">
        <v>506922556</v>
      </c>
      <c r="R45" s="31">
        <v>510203831</v>
      </c>
      <c r="S45" s="31">
        <v>251027223</v>
      </c>
      <c r="T45" s="36">
        <f t="shared" si="6"/>
        <v>0.49519836911735293</v>
      </c>
      <c r="U45" s="36">
        <f t="shared" si="7"/>
        <v>0.3358763873072923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597795134</v>
      </c>
      <c r="E47" s="32">
        <f>SUM(E41:E46)</f>
        <v>597795134</v>
      </c>
      <c r="F47" s="32">
        <f>SUM(F41:F46)</f>
        <v>195390334</v>
      </c>
      <c r="G47" s="37">
        <f t="shared" si="0"/>
        <v>0.32685166353327993</v>
      </c>
      <c r="H47" s="32">
        <f>SUM(H41:H46)</f>
        <v>133708059</v>
      </c>
      <c r="I47" s="37">
        <f t="shared" si="1"/>
        <v>0.22366869751067595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329098393</v>
      </c>
      <c r="O47" s="37">
        <f t="shared" si="5"/>
        <v>0.55052036104395585</v>
      </c>
      <c r="P47" s="32">
        <f>SUM(P41:P46)</f>
        <v>100592954</v>
      </c>
      <c r="Q47" s="32">
        <f>SUM(Q41:Q46)</f>
        <v>531956503</v>
      </c>
      <c r="R47" s="32">
        <f>SUM(R41:R46)</f>
        <v>532970573</v>
      </c>
      <c r="S47" s="32">
        <f>SUM(S41:S46)</f>
        <v>263217678</v>
      </c>
      <c r="T47" s="37">
        <f t="shared" si="6"/>
        <v>0.49481052776978646</v>
      </c>
      <c r="U47" s="37">
        <f t="shared" si="7"/>
        <v>0.329199051058785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102345228</v>
      </c>
      <c r="E48" s="31">
        <v>102345228</v>
      </c>
      <c r="F48" s="31">
        <v>21624641</v>
      </c>
      <c r="G48" s="36">
        <f t="shared" si="0"/>
        <v>0.21129115077060553</v>
      </c>
      <c r="H48" s="31">
        <v>20445348</v>
      </c>
      <c r="I48" s="36">
        <f t="shared" si="1"/>
        <v>0.19976845427517148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42069989</v>
      </c>
      <c r="O48" s="36">
        <f t="shared" si="5"/>
        <v>0.41105960504577704</v>
      </c>
      <c r="P48" s="31">
        <v>19932876</v>
      </c>
      <c r="Q48" s="31">
        <v>86896500</v>
      </c>
      <c r="R48" s="31">
        <v>194756500</v>
      </c>
      <c r="S48" s="31">
        <v>38630469</v>
      </c>
      <c r="T48" s="36">
        <f t="shared" si="6"/>
        <v>0.44455724914121975</v>
      </c>
      <c r="U48" s="36">
        <f t="shared" si="7"/>
        <v>2.5709887524509867E-2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67303020</v>
      </c>
      <c r="E50" s="31">
        <v>67303020</v>
      </c>
      <c r="F50" s="31">
        <v>15219157</v>
      </c>
      <c r="G50" s="36">
        <f t="shared" si="0"/>
        <v>0.22612888693553423</v>
      </c>
      <c r="H50" s="31">
        <v>14274272</v>
      </c>
      <c r="I50" s="36">
        <f t="shared" si="1"/>
        <v>0.21208962094122968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29493429</v>
      </c>
      <c r="O50" s="36">
        <f t="shared" si="5"/>
        <v>0.43821850787676392</v>
      </c>
      <c r="P50" s="31">
        <v>12873577</v>
      </c>
      <c r="Q50" s="31">
        <v>63408354</v>
      </c>
      <c r="R50" s="31">
        <v>87433338</v>
      </c>
      <c r="S50" s="31">
        <v>27129457</v>
      </c>
      <c r="T50" s="36">
        <f t="shared" si="6"/>
        <v>0.42785303967991345</v>
      </c>
      <c r="U50" s="36">
        <f t="shared" si="7"/>
        <v>0.10880387012871395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297540</v>
      </c>
      <c r="E51" s="31">
        <v>297540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185000</v>
      </c>
      <c r="R51" s="31">
        <v>285000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-16541</v>
      </c>
      <c r="Q52" s="31">
        <v>0</v>
      </c>
      <c r="R52" s="31">
        <v>1770050</v>
      </c>
      <c r="S52" s="31">
        <v>0</v>
      </c>
      <c r="T52" s="36">
        <f t="shared" si="6"/>
        <v>0</v>
      </c>
      <c r="U52" s="36">
        <f t="shared" si="7"/>
        <v>-1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169945788</v>
      </c>
      <c r="E53" s="32">
        <f>SUM(E48:E52)</f>
        <v>169945788</v>
      </c>
      <c r="F53" s="32">
        <f>SUM(F48:F52)</f>
        <v>36843798</v>
      </c>
      <c r="G53" s="37">
        <f t="shared" si="0"/>
        <v>0.21679735893189656</v>
      </c>
      <c r="H53" s="32">
        <f>SUM(H48:H52)</f>
        <v>34719620</v>
      </c>
      <c r="I53" s="37">
        <f t="shared" si="1"/>
        <v>0.20429820832040863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71563418</v>
      </c>
      <c r="O53" s="37">
        <f t="shared" si="5"/>
        <v>0.42109556725230518</v>
      </c>
      <c r="P53" s="32">
        <f>SUM(P48:P52)</f>
        <v>32789912</v>
      </c>
      <c r="Q53" s="32">
        <f>SUM(Q48:Q52)</f>
        <v>150489854</v>
      </c>
      <c r="R53" s="32">
        <f>SUM(R48:R52)</f>
        <v>284244888</v>
      </c>
      <c r="S53" s="32">
        <f>SUM(S48:S52)</f>
        <v>65759926</v>
      </c>
      <c r="T53" s="37">
        <f t="shared" si="6"/>
        <v>0.43697248852404363</v>
      </c>
      <c r="U53" s="37">
        <f t="shared" si="7"/>
        <v>5.8850661142366034E-2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13208851557</v>
      </c>
      <c r="E54" s="32">
        <f>SUM(E8:E9,E11:E18,E20:E26,E28:E34,E36:E39,E41:E46,E48:E52)</f>
        <v>13201708760</v>
      </c>
      <c r="F54" s="32">
        <f>SUM(F8:F9,F11:F18,F20:F26,F28:F34,F36:F39,F41:F46,F48:F52)</f>
        <v>3684932464</v>
      </c>
      <c r="G54" s="37">
        <f t="shared" si="0"/>
        <v>0.27897447769008948</v>
      </c>
      <c r="H54" s="32">
        <f>SUM(H8:H9,H11:H18,H20:H26,H28:H34,H36:H39,H41:H46,H48:H52)</f>
        <v>2812978039</v>
      </c>
      <c r="I54" s="37">
        <f t="shared" si="1"/>
        <v>0.21296159070765458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6497910503</v>
      </c>
      <c r="O54" s="37">
        <f t="shared" si="5"/>
        <v>0.49193606839774406</v>
      </c>
      <c r="P54" s="32">
        <f>SUM(P8:P9,P11:P18,P20:P26,P28:P34,P36:P39,P41:P46,P48:P52)</f>
        <v>1506412724</v>
      </c>
      <c r="Q54" s="32">
        <f>SUM(Q8:Q9,Q11:Q18,Q20:Q26,Q28:Q34,Q36:Q39,Q41:Q46,Q48:Q52)</f>
        <v>11312023288</v>
      </c>
      <c r="R54" s="32">
        <f>SUM(R8:R9,R11:R18,R20:R26,R28:R34,R36:R39,R41:R46,R48:R52)</f>
        <v>11572099415</v>
      </c>
      <c r="S54" s="32">
        <f>SUM(S8:S9,S11:S18,S20:S26,S28:S34,S36:S39,S41:S46,S48:S52)</f>
        <v>4816462911</v>
      </c>
      <c r="T54" s="37">
        <f t="shared" si="6"/>
        <v>0.42578261981739302</v>
      </c>
      <c r="U54" s="37">
        <f t="shared" si="7"/>
        <v>0.86733555431652065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3395492944</v>
      </c>
      <c r="E57" s="31">
        <v>3395492944</v>
      </c>
      <c r="F57" s="31">
        <v>1195447216</v>
      </c>
      <c r="G57" s="36">
        <f t="shared" ref="G57:G85" si="8">IF(($D57      =0),0,($F57      /$D57      ))</f>
        <v>0.35206882644607257</v>
      </c>
      <c r="H57" s="31">
        <v>810728080</v>
      </c>
      <c r="I57" s="36">
        <f t="shared" ref="I57:I85" si="9">IF(($D57      =0),0,($H57      /$D57      ))</f>
        <v>0.23876594455382263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2006175296</v>
      </c>
      <c r="O57" s="36">
        <f t="shared" ref="O57:O85" si="13">IF(($D57      =0),0,($N57      /$D57      ))</f>
        <v>0.59083477099989523</v>
      </c>
      <c r="P57" s="31">
        <v>731153048</v>
      </c>
      <c r="Q57" s="31">
        <v>3167910907</v>
      </c>
      <c r="R57" s="31">
        <v>3123119602</v>
      </c>
      <c r="S57" s="31">
        <v>1739238188</v>
      </c>
      <c r="T57" s="36">
        <f t="shared" ref="T57:T85" si="14">IF(($Q57      =0),0,($S57      /$Q57      ))</f>
        <v>0.54901739318390497</v>
      </c>
      <c r="U57" s="36">
        <f t="shared" ref="U57:U85" si="15">IF(($P57      =0),0,(($H57      /$P57      )-1))</f>
        <v>0.10883498635158539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3395492944</v>
      </c>
      <c r="E58" s="32">
        <f>E57</f>
        <v>3395492944</v>
      </c>
      <c r="F58" s="32">
        <f>F57</f>
        <v>1195447216</v>
      </c>
      <c r="G58" s="37">
        <f t="shared" si="8"/>
        <v>0.35206882644607257</v>
      </c>
      <c r="H58" s="32">
        <f>H57</f>
        <v>810728080</v>
      </c>
      <c r="I58" s="37">
        <f t="shared" si="9"/>
        <v>0.23876594455382263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2006175296</v>
      </c>
      <c r="O58" s="37">
        <f t="shared" si="13"/>
        <v>0.59083477099989523</v>
      </c>
      <c r="P58" s="32">
        <f>P57</f>
        <v>731153048</v>
      </c>
      <c r="Q58" s="32">
        <f>Q57</f>
        <v>3167910907</v>
      </c>
      <c r="R58" s="32">
        <f>R57</f>
        <v>3123119602</v>
      </c>
      <c r="S58" s="32">
        <f>S57</f>
        <v>1739238188</v>
      </c>
      <c r="T58" s="37">
        <f t="shared" si="14"/>
        <v>0.54901739318390497</v>
      </c>
      <c r="U58" s="37">
        <f t="shared" si="15"/>
        <v>0.10883498635158539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45578079</v>
      </c>
      <c r="E59" s="31">
        <v>45578079</v>
      </c>
      <c r="F59" s="31">
        <v>3596899</v>
      </c>
      <c r="G59" s="36">
        <f t="shared" si="8"/>
        <v>7.8917301450989186E-2</v>
      </c>
      <c r="H59" s="31">
        <v>-44934021</v>
      </c>
      <c r="I59" s="36">
        <f t="shared" si="9"/>
        <v>-0.98586912800778637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-41337122</v>
      </c>
      <c r="O59" s="36">
        <f t="shared" si="13"/>
        <v>-0.90695182655679718</v>
      </c>
      <c r="P59" s="31">
        <v>9395534</v>
      </c>
      <c r="Q59" s="31">
        <v>47191031</v>
      </c>
      <c r="R59" s="31">
        <v>46987900</v>
      </c>
      <c r="S59" s="31">
        <v>17514383</v>
      </c>
      <c r="T59" s="36">
        <f t="shared" si="14"/>
        <v>0.37113796051626846</v>
      </c>
      <c r="U59" s="36">
        <f t="shared" si="15"/>
        <v>-5.7824871901905732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141109000</v>
      </c>
      <c r="E60" s="31">
        <v>141109000</v>
      </c>
      <c r="F60" s="31">
        <v>12538</v>
      </c>
      <c r="G60" s="36">
        <f t="shared" si="8"/>
        <v>8.8853297805242758E-5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12538</v>
      </c>
      <c r="O60" s="36">
        <f t="shared" si="13"/>
        <v>8.8853297805242758E-5</v>
      </c>
      <c r="P60" s="31">
        <v>425091</v>
      </c>
      <c r="Q60" s="31">
        <v>151498540</v>
      </c>
      <c r="R60" s="31">
        <v>150911540</v>
      </c>
      <c r="S60" s="31">
        <v>850182</v>
      </c>
      <c r="T60" s="36">
        <f t="shared" si="14"/>
        <v>5.6118164571090914E-3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60471909</v>
      </c>
      <c r="E61" s="31">
        <v>60471909</v>
      </c>
      <c r="F61" s="31">
        <v>62519</v>
      </c>
      <c r="G61" s="36">
        <f t="shared" si="8"/>
        <v>1.0338519328040397E-3</v>
      </c>
      <c r="H61" s="31">
        <v>5363215</v>
      </c>
      <c r="I61" s="36">
        <f t="shared" si="9"/>
        <v>8.8689361534791303E-2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5425734</v>
      </c>
      <c r="O61" s="36">
        <f t="shared" si="13"/>
        <v>8.9723213467595347E-2</v>
      </c>
      <c r="P61" s="31">
        <v>391859</v>
      </c>
      <c r="Q61" s="31">
        <v>28468379</v>
      </c>
      <c r="R61" s="31">
        <v>27452736</v>
      </c>
      <c r="S61" s="31">
        <v>794284</v>
      </c>
      <c r="T61" s="36">
        <f t="shared" si="14"/>
        <v>2.7900569962202623E-2</v>
      </c>
      <c r="U61" s="36">
        <f t="shared" si="15"/>
        <v>12.686593902398567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247158988</v>
      </c>
      <c r="E63" s="32">
        <f>SUM(E59:E62)</f>
        <v>247158988</v>
      </c>
      <c r="F63" s="32">
        <f>SUM(F59:F62)</f>
        <v>3671956</v>
      </c>
      <c r="G63" s="37">
        <f t="shared" si="8"/>
        <v>1.4856655749051699E-2</v>
      </c>
      <c r="H63" s="32">
        <f>SUM(H59:H62)</f>
        <v>-39570806</v>
      </c>
      <c r="I63" s="37">
        <f t="shared" si="9"/>
        <v>-0.16010263806388461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-35898850</v>
      </c>
      <c r="O63" s="37">
        <f t="shared" si="13"/>
        <v>-0.14524598231483291</v>
      </c>
      <c r="P63" s="32">
        <f>SUM(P59:P62)</f>
        <v>10212484</v>
      </c>
      <c r="Q63" s="32">
        <f>SUM(Q59:Q62)</f>
        <v>227157950</v>
      </c>
      <c r="R63" s="32">
        <f>SUM(R59:R62)</f>
        <v>225352176</v>
      </c>
      <c r="S63" s="32">
        <f>SUM(S59:S62)</f>
        <v>19158849</v>
      </c>
      <c r="T63" s="37">
        <f t="shared" si="14"/>
        <v>8.4341529759359074E-2</v>
      </c>
      <c r="U63" s="37">
        <f t="shared" si="15"/>
        <v>-4.8747483961786378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82314127</v>
      </c>
      <c r="E64" s="31">
        <v>82314127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65127</v>
      </c>
      <c r="Q64" s="31">
        <v>85119772</v>
      </c>
      <c r="R64" s="31">
        <v>85119772</v>
      </c>
      <c r="S64" s="31">
        <v>65127</v>
      </c>
      <c r="T64" s="36">
        <f t="shared" si="14"/>
        <v>7.6512188026067556E-4</v>
      </c>
      <c r="U64" s="36">
        <f t="shared" si="15"/>
        <v>-1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38432343</v>
      </c>
      <c r="E65" s="31">
        <v>38432343</v>
      </c>
      <c r="F65" s="31">
        <v>11233372</v>
      </c>
      <c r="G65" s="36">
        <f t="shared" si="8"/>
        <v>0.29228954373143473</v>
      </c>
      <c r="H65" s="31">
        <v>7476142</v>
      </c>
      <c r="I65" s="36">
        <f t="shared" si="9"/>
        <v>0.19452735421309078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18709514</v>
      </c>
      <c r="O65" s="36">
        <f t="shared" si="13"/>
        <v>0.48681689794452554</v>
      </c>
      <c r="P65" s="31">
        <v>6002191</v>
      </c>
      <c r="Q65" s="31">
        <v>34213774</v>
      </c>
      <c r="R65" s="31">
        <v>19843508</v>
      </c>
      <c r="S65" s="31">
        <v>13534602</v>
      </c>
      <c r="T65" s="36">
        <f t="shared" si="14"/>
        <v>0.39558927348967698</v>
      </c>
      <c r="U65" s="36">
        <f t="shared" si="15"/>
        <v>0.24556882645020783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57061769</v>
      </c>
      <c r="E66" s="31">
        <v>57061769</v>
      </c>
      <c r="F66" s="31">
        <v>14917857</v>
      </c>
      <c r="G66" s="36">
        <f t="shared" si="8"/>
        <v>0.26143348272290684</v>
      </c>
      <c r="H66" s="31">
        <v>12150726</v>
      </c>
      <c r="I66" s="36">
        <f t="shared" si="9"/>
        <v>0.2129398757336107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27068583</v>
      </c>
      <c r="O66" s="36">
        <f t="shared" si="13"/>
        <v>0.47437335845651751</v>
      </c>
      <c r="P66" s="31">
        <v>17752914</v>
      </c>
      <c r="Q66" s="31">
        <v>61838506</v>
      </c>
      <c r="R66" s="31">
        <v>51195506</v>
      </c>
      <c r="S66" s="31">
        <v>19945589</v>
      </c>
      <c r="T66" s="36">
        <f t="shared" si="14"/>
        <v>0.32254319016051258</v>
      </c>
      <c r="U66" s="36">
        <f t="shared" si="15"/>
        <v>-0.31556441945249103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903827661</v>
      </c>
      <c r="E67" s="31">
        <v>903827661</v>
      </c>
      <c r="F67" s="31">
        <v>334422447</v>
      </c>
      <c r="G67" s="36">
        <f t="shared" si="8"/>
        <v>0.37000687346744082</v>
      </c>
      <c r="H67" s="31">
        <v>128513977</v>
      </c>
      <c r="I67" s="36">
        <f t="shared" si="9"/>
        <v>0.14218858588352054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462936424</v>
      </c>
      <c r="O67" s="36">
        <f t="shared" si="13"/>
        <v>0.51219545935096134</v>
      </c>
      <c r="P67" s="31">
        <v>53638262</v>
      </c>
      <c r="Q67" s="31">
        <v>761936620</v>
      </c>
      <c r="R67" s="31">
        <v>707205569</v>
      </c>
      <c r="S67" s="31">
        <v>123448223</v>
      </c>
      <c r="T67" s="36">
        <f t="shared" si="14"/>
        <v>0.16201901806478339</v>
      </c>
      <c r="U67" s="36">
        <f t="shared" si="15"/>
        <v>1.3959385000207503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186816829</v>
      </c>
      <c r="E68" s="31">
        <v>186816829</v>
      </c>
      <c r="F68" s="31">
        <v>42001681</v>
      </c>
      <c r="G68" s="36">
        <f t="shared" si="8"/>
        <v>0.22482814436380355</v>
      </c>
      <c r="H68" s="31">
        <v>11968857</v>
      </c>
      <c r="I68" s="36">
        <f t="shared" si="9"/>
        <v>6.4067338387378367E-2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53970538</v>
      </c>
      <c r="O68" s="36">
        <f t="shared" si="13"/>
        <v>0.28889548275118193</v>
      </c>
      <c r="P68" s="31">
        <v>23271367</v>
      </c>
      <c r="Q68" s="31">
        <v>159155204</v>
      </c>
      <c r="R68" s="31">
        <v>159155204</v>
      </c>
      <c r="S68" s="31">
        <v>24624973</v>
      </c>
      <c r="T68" s="36">
        <f t="shared" si="14"/>
        <v>0.15472301490059978</v>
      </c>
      <c r="U68" s="36">
        <f t="shared" si="15"/>
        <v>-0.48568311436109446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1268452729</v>
      </c>
      <c r="E70" s="32">
        <f>SUM(E64:E69)</f>
        <v>1268452729</v>
      </c>
      <c r="F70" s="32">
        <f>SUM(F64:F69)</f>
        <v>402575357</v>
      </c>
      <c r="G70" s="37">
        <f t="shared" si="8"/>
        <v>0.31737513570361831</v>
      </c>
      <c r="H70" s="32">
        <f>SUM(H64:H69)</f>
        <v>160109702</v>
      </c>
      <c r="I70" s="37">
        <f t="shared" si="9"/>
        <v>0.12622441368092954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562685059</v>
      </c>
      <c r="O70" s="37">
        <f t="shared" si="13"/>
        <v>0.44359954938454788</v>
      </c>
      <c r="P70" s="32">
        <f>SUM(P64:P69)</f>
        <v>100729861</v>
      </c>
      <c r="Q70" s="32">
        <f>SUM(Q64:Q69)</f>
        <v>1102263876</v>
      </c>
      <c r="R70" s="32">
        <f>SUM(R64:R69)</f>
        <v>1022519559</v>
      </c>
      <c r="S70" s="32">
        <f>SUM(S64:S69)</f>
        <v>181618514</v>
      </c>
      <c r="T70" s="37">
        <f t="shared" si="14"/>
        <v>0.16476863476563755</v>
      </c>
      <c r="U70" s="37">
        <f t="shared" si="15"/>
        <v>0.58949590926170337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138278556</v>
      </c>
      <c r="E71" s="31">
        <v>138278556</v>
      </c>
      <c r="F71" s="31">
        <v>37732480</v>
      </c>
      <c r="G71" s="36">
        <f t="shared" si="8"/>
        <v>0.27287296809781553</v>
      </c>
      <c r="H71" s="31">
        <v>28509626</v>
      </c>
      <c r="I71" s="36">
        <f t="shared" si="9"/>
        <v>0.20617532338130579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66242106</v>
      </c>
      <c r="O71" s="36">
        <f t="shared" si="13"/>
        <v>0.47904829147912131</v>
      </c>
      <c r="P71" s="31">
        <v>22470921</v>
      </c>
      <c r="Q71" s="31">
        <v>122735892</v>
      </c>
      <c r="R71" s="31">
        <v>120283440</v>
      </c>
      <c r="S71" s="31">
        <v>56101981</v>
      </c>
      <c r="T71" s="36">
        <f t="shared" si="14"/>
        <v>0.45709515029230408</v>
      </c>
      <c r="U71" s="36">
        <f t="shared" si="15"/>
        <v>0.26873420097022271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280377124</v>
      </c>
      <c r="E72" s="31">
        <v>280377124</v>
      </c>
      <c r="F72" s="31">
        <v>43309923</v>
      </c>
      <c r="G72" s="36">
        <f t="shared" si="8"/>
        <v>0.15447024486919267</v>
      </c>
      <c r="H72" s="31">
        <v>148661070</v>
      </c>
      <c r="I72" s="36">
        <f t="shared" si="9"/>
        <v>0.53021825703583436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191970993</v>
      </c>
      <c r="O72" s="36">
        <f t="shared" si="13"/>
        <v>0.68468850190502706</v>
      </c>
      <c r="P72" s="31">
        <v>31002680</v>
      </c>
      <c r="Q72" s="31">
        <v>205349770</v>
      </c>
      <c r="R72" s="31">
        <v>196091016</v>
      </c>
      <c r="S72" s="31">
        <v>69478908</v>
      </c>
      <c r="T72" s="36">
        <f t="shared" si="14"/>
        <v>0.33834422117930785</v>
      </c>
      <c r="U72" s="36">
        <f t="shared" si="15"/>
        <v>3.7951038426355401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156884939</v>
      </c>
      <c r="E73" s="31">
        <v>156884939</v>
      </c>
      <c r="F73" s="31">
        <v>49529726</v>
      </c>
      <c r="G73" s="36">
        <f t="shared" si="8"/>
        <v>0.31570733504253073</v>
      </c>
      <c r="H73" s="31">
        <v>30085977</v>
      </c>
      <c r="I73" s="36">
        <f t="shared" si="9"/>
        <v>0.19177097044350447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79615703</v>
      </c>
      <c r="O73" s="36">
        <f t="shared" si="13"/>
        <v>0.50747830548603523</v>
      </c>
      <c r="P73" s="31">
        <v>22815972</v>
      </c>
      <c r="Q73" s="31">
        <v>150975362</v>
      </c>
      <c r="R73" s="31">
        <v>141874012</v>
      </c>
      <c r="S73" s="31">
        <v>51413252</v>
      </c>
      <c r="T73" s="36">
        <f t="shared" si="14"/>
        <v>0.34054067709405461</v>
      </c>
      <c r="U73" s="36">
        <f t="shared" si="15"/>
        <v>0.31863665505900873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734986031</v>
      </c>
      <c r="E74" s="31">
        <v>734986031</v>
      </c>
      <c r="F74" s="31">
        <v>315961681</v>
      </c>
      <c r="G74" s="36">
        <f t="shared" si="8"/>
        <v>0.42988800830692248</v>
      </c>
      <c r="H74" s="31">
        <v>197950743</v>
      </c>
      <c r="I74" s="36">
        <f t="shared" si="9"/>
        <v>0.26932585743252035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513912424</v>
      </c>
      <c r="O74" s="36">
        <f t="shared" si="13"/>
        <v>0.69921386573944289</v>
      </c>
      <c r="P74" s="31">
        <v>185238355</v>
      </c>
      <c r="Q74" s="31">
        <v>749699621</v>
      </c>
      <c r="R74" s="31">
        <v>1603551568</v>
      </c>
      <c r="S74" s="31">
        <v>539959955</v>
      </c>
      <c r="T74" s="36">
        <f t="shared" si="14"/>
        <v>0.72023506465131315</v>
      </c>
      <c r="U74" s="36">
        <f t="shared" si="15"/>
        <v>6.8627191166753754E-2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42833972</v>
      </c>
      <c r="E75" s="31">
        <v>42833972</v>
      </c>
      <c r="F75" s="31">
        <v>14226955</v>
      </c>
      <c r="G75" s="36">
        <f t="shared" si="8"/>
        <v>0.33214185693542497</v>
      </c>
      <c r="H75" s="31">
        <v>6008439</v>
      </c>
      <c r="I75" s="36">
        <f t="shared" si="9"/>
        <v>0.14027274892928446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20235394</v>
      </c>
      <c r="O75" s="36">
        <f t="shared" si="13"/>
        <v>0.47241460586470946</v>
      </c>
      <c r="P75" s="31">
        <v>9655756</v>
      </c>
      <c r="Q75" s="31">
        <v>31047285</v>
      </c>
      <c r="R75" s="31">
        <v>40552934</v>
      </c>
      <c r="S75" s="31">
        <v>10568743</v>
      </c>
      <c r="T75" s="36">
        <f t="shared" si="14"/>
        <v>0.34040796159793041</v>
      </c>
      <c r="U75" s="36">
        <f t="shared" si="15"/>
        <v>-0.3777350007601683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90574560</v>
      </c>
      <c r="E76" s="31">
        <v>90574560</v>
      </c>
      <c r="F76" s="31">
        <v>1368188</v>
      </c>
      <c r="G76" s="36">
        <f t="shared" si="8"/>
        <v>1.5105654391255116E-2</v>
      </c>
      <c r="H76" s="31">
        <v>4716709</v>
      </c>
      <c r="I76" s="36">
        <f t="shared" si="9"/>
        <v>5.2075428243868918E-2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6084897</v>
      </c>
      <c r="O76" s="36">
        <f t="shared" si="13"/>
        <v>6.718108263512404E-2</v>
      </c>
      <c r="P76" s="31">
        <v>1890881</v>
      </c>
      <c r="Q76" s="31">
        <v>71850310</v>
      </c>
      <c r="R76" s="31">
        <v>110327967</v>
      </c>
      <c r="S76" s="31">
        <v>2504173</v>
      </c>
      <c r="T76" s="36">
        <f t="shared" si="14"/>
        <v>3.4852640162582459E-2</v>
      </c>
      <c r="U76" s="36">
        <f t="shared" si="15"/>
        <v>1.4944504704420849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1443935182</v>
      </c>
      <c r="E78" s="32">
        <f>SUM(E71:E77)</f>
        <v>1443935182</v>
      </c>
      <c r="F78" s="32">
        <f>SUM(F71:F77)</f>
        <v>462128953</v>
      </c>
      <c r="G78" s="37">
        <f t="shared" si="8"/>
        <v>0.32004826723586266</v>
      </c>
      <c r="H78" s="32">
        <f>SUM(H71:H77)</f>
        <v>415932564</v>
      </c>
      <c r="I78" s="37">
        <f t="shared" si="9"/>
        <v>0.2880548719810887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878061517</v>
      </c>
      <c r="O78" s="37">
        <f t="shared" si="13"/>
        <v>0.60810313921695136</v>
      </c>
      <c r="P78" s="32">
        <f>SUM(P71:P77)</f>
        <v>273074565</v>
      </c>
      <c r="Q78" s="32">
        <f>SUM(Q71:Q77)</f>
        <v>1331658240</v>
      </c>
      <c r="R78" s="32">
        <f>SUM(R71:R77)</f>
        <v>2212680937</v>
      </c>
      <c r="S78" s="32">
        <f>SUM(S71:S77)</f>
        <v>730027012</v>
      </c>
      <c r="T78" s="37">
        <f t="shared" si="14"/>
        <v>0.5482089849119246</v>
      </c>
      <c r="U78" s="37">
        <f t="shared" si="15"/>
        <v>0.52314648564944166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393431771</v>
      </c>
      <c r="E79" s="31">
        <v>393431771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23422128</v>
      </c>
      <c r="Q79" s="31">
        <v>423012559</v>
      </c>
      <c r="R79" s="31">
        <v>425831617</v>
      </c>
      <c r="S79" s="31">
        <v>35537421</v>
      </c>
      <c r="T79" s="36">
        <f t="shared" si="14"/>
        <v>8.4010321310578395E-2</v>
      </c>
      <c r="U79" s="36">
        <f t="shared" si="15"/>
        <v>-1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445852710</v>
      </c>
      <c r="E80" s="31">
        <v>445852710</v>
      </c>
      <c r="F80" s="31">
        <v>89415818</v>
      </c>
      <c r="G80" s="36">
        <f t="shared" si="8"/>
        <v>0.20055012786621843</v>
      </c>
      <c r="H80" s="31">
        <v>72788838</v>
      </c>
      <c r="I80" s="36">
        <f t="shared" si="9"/>
        <v>0.16325758791507625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162204656</v>
      </c>
      <c r="O80" s="36">
        <f t="shared" si="13"/>
        <v>0.36380771578129467</v>
      </c>
      <c r="P80" s="31">
        <v>70714167</v>
      </c>
      <c r="Q80" s="31">
        <v>428695278</v>
      </c>
      <c r="R80" s="31">
        <v>427365278</v>
      </c>
      <c r="S80" s="31">
        <v>183568786</v>
      </c>
      <c r="T80" s="36">
        <f t="shared" si="14"/>
        <v>0.4282034242513863</v>
      </c>
      <c r="U80" s="36">
        <f t="shared" si="15"/>
        <v>2.9338831071855864E-2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523589590</v>
      </c>
      <c r="E81" s="31">
        <v>523589590</v>
      </c>
      <c r="F81" s="31">
        <v>120124772</v>
      </c>
      <c r="G81" s="36">
        <f t="shared" si="8"/>
        <v>0.22942543987553304</v>
      </c>
      <c r="H81" s="31">
        <v>114654078</v>
      </c>
      <c r="I81" s="36">
        <f t="shared" si="9"/>
        <v>0.21897700066955111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234778850</v>
      </c>
      <c r="O81" s="36">
        <f t="shared" si="13"/>
        <v>0.44840244054508416</v>
      </c>
      <c r="P81" s="31">
        <v>97767393</v>
      </c>
      <c r="Q81" s="31">
        <v>481256820</v>
      </c>
      <c r="R81" s="31">
        <v>473221290</v>
      </c>
      <c r="S81" s="31">
        <v>205754844</v>
      </c>
      <c r="T81" s="36">
        <f t="shared" si="14"/>
        <v>0.42753647418440738</v>
      </c>
      <c r="U81" s="36">
        <f t="shared" si="15"/>
        <v>0.1727230775193116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11855692</v>
      </c>
      <c r="E82" s="31">
        <v>11855692</v>
      </c>
      <c r="F82" s="31">
        <v>727187</v>
      </c>
      <c r="G82" s="36">
        <f t="shared" si="8"/>
        <v>6.13365293227928E-2</v>
      </c>
      <c r="H82" s="31">
        <v>931713</v>
      </c>
      <c r="I82" s="36">
        <f t="shared" si="9"/>
        <v>7.8587820938668104E-2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1658900</v>
      </c>
      <c r="O82" s="36">
        <f t="shared" si="13"/>
        <v>0.13992435026146091</v>
      </c>
      <c r="P82" s="31">
        <v>916848</v>
      </c>
      <c r="Q82" s="31">
        <v>17171322</v>
      </c>
      <c r="R82" s="31">
        <v>11343105</v>
      </c>
      <c r="S82" s="31">
        <v>2030753</v>
      </c>
      <c r="T82" s="36">
        <f t="shared" si="14"/>
        <v>0.11826421984282864</v>
      </c>
      <c r="U82" s="36">
        <f t="shared" si="15"/>
        <v>1.621315637924714E-2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1374729763</v>
      </c>
      <c r="E84" s="32">
        <f>SUM(E79:E83)</f>
        <v>1374729763</v>
      </c>
      <c r="F84" s="32">
        <f>SUM(F79:F83)</f>
        <v>210267777</v>
      </c>
      <c r="G84" s="37">
        <f t="shared" si="8"/>
        <v>0.15295208022640303</v>
      </c>
      <c r="H84" s="32">
        <f>SUM(H79:H83)</f>
        <v>188374629</v>
      </c>
      <c r="I84" s="37">
        <f t="shared" si="9"/>
        <v>0.13702666085363571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398642406</v>
      </c>
      <c r="O84" s="37">
        <f t="shared" si="13"/>
        <v>0.28997874108003874</v>
      </c>
      <c r="P84" s="32">
        <f>SUM(P79:P83)</f>
        <v>192820536</v>
      </c>
      <c r="Q84" s="32">
        <f>SUM(Q79:Q83)</f>
        <v>1350135979</v>
      </c>
      <c r="R84" s="32">
        <f>SUM(R79:R83)</f>
        <v>1337761290</v>
      </c>
      <c r="S84" s="32">
        <f>SUM(S79:S83)</f>
        <v>426891804</v>
      </c>
      <c r="T84" s="37">
        <f t="shared" si="14"/>
        <v>0.31618430338859965</v>
      </c>
      <c r="U84" s="37">
        <f t="shared" si="15"/>
        <v>-2.3057227680354564E-2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7729769606</v>
      </c>
      <c r="E85" s="32">
        <f>SUM(E57,E59:E62,E64:E69,E71:E77,E79:E83)</f>
        <v>7729769606</v>
      </c>
      <c r="F85" s="32">
        <f>SUM(F57,F59:F62,F64:F69,F71:F77,F79:F83)</f>
        <v>2274091259</v>
      </c>
      <c r="G85" s="37">
        <f t="shared" si="8"/>
        <v>0.29419909970341229</v>
      </c>
      <c r="H85" s="32">
        <f>SUM(H57,H59:H62,H64:H69,H71:H77,H79:H83)</f>
        <v>1535574169</v>
      </c>
      <c r="I85" s="37">
        <f t="shared" si="9"/>
        <v>0.19865717185258108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3809665428</v>
      </c>
      <c r="O85" s="37">
        <f t="shared" si="13"/>
        <v>0.49285627155599337</v>
      </c>
      <c r="P85" s="32">
        <f>SUM(P57,P59:P62,P64:P69,P71:P77,P79:P83)</f>
        <v>1307990494</v>
      </c>
      <c r="Q85" s="32">
        <f>SUM(Q57,Q59:Q62,Q64:Q69,Q71:Q77,Q79:Q83)</f>
        <v>7179126952</v>
      </c>
      <c r="R85" s="32">
        <f>SUM(R57,R59:R62,R64:R69,R71:R77,R79:R83)</f>
        <v>7921433564</v>
      </c>
      <c r="S85" s="32">
        <f>SUM(S57,S59:S62,S64:S69,S71:S77,S79:S83)</f>
        <v>3096934367</v>
      </c>
      <c r="T85" s="37">
        <f t="shared" si="14"/>
        <v>0.43138035971591771</v>
      </c>
      <c r="U85" s="37">
        <f t="shared" si="15"/>
        <v>0.17399489984366823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21446425130</v>
      </c>
      <c r="E88" s="31">
        <v>21446425130</v>
      </c>
      <c r="F88" s="31">
        <v>5608518465</v>
      </c>
      <c r="G88" s="36">
        <f t="shared" ref="G88:G99" si="16">IF(($D88      =0),0,($F88      /$D88      ))</f>
        <v>0.26151297621880165</v>
      </c>
      <c r="H88" s="31">
        <v>4590399580</v>
      </c>
      <c r="I88" s="36">
        <f t="shared" ref="I88:I99" si="17">IF(($D88      =0),0,($H88      /$D88      ))</f>
        <v>0.21404031451278052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10198918045</v>
      </c>
      <c r="O88" s="36">
        <f t="shared" ref="O88:O99" si="21">IF(($D88      =0),0,($N88      /$D88      ))</f>
        <v>0.47555329073158215</v>
      </c>
      <c r="P88" s="31">
        <v>3934653567</v>
      </c>
      <c r="Q88" s="31">
        <v>18557006260</v>
      </c>
      <c r="R88" s="31">
        <v>18558696252</v>
      </c>
      <c r="S88" s="31">
        <v>9393697807</v>
      </c>
      <c r="T88" s="36">
        <f t="shared" ref="T88:T99" si="22">IF(($Q88      =0),0,($S88      /$Q88      ))</f>
        <v>0.50620761104383005</v>
      </c>
      <c r="U88" s="36">
        <f t="shared" ref="U88:U99" si="23">IF(($P88      =0),0,(($H88      /$P88      )-1))</f>
        <v>0.1666591484698301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20788869948</v>
      </c>
      <c r="E89" s="31">
        <v>20788869948</v>
      </c>
      <c r="F89" s="31">
        <v>6268317957</v>
      </c>
      <c r="G89" s="36">
        <f t="shared" si="16"/>
        <v>0.30152278467656901</v>
      </c>
      <c r="H89" s="31">
        <v>4491588735</v>
      </c>
      <c r="I89" s="36">
        <f t="shared" si="17"/>
        <v>0.21605737811795367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10759906692</v>
      </c>
      <c r="O89" s="36">
        <f t="shared" si="21"/>
        <v>0.51758016279452268</v>
      </c>
      <c r="P89" s="31">
        <v>3907206366</v>
      </c>
      <c r="Q89" s="31">
        <v>18405342512</v>
      </c>
      <c r="R89" s="31">
        <v>17346220132</v>
      </c>
      <c r="S89" s="31">
        <v>9875121556</v>
      </c>
      <c r="T89" s="36">
        <f t="shared" si="22"/>
        <v>0.53653560370102171</v>
      </c>
      <c r="U89" s="36">
        <f t="shared" si="23"/>
        <v>0.14956526844479456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17459645837</v>
      </c>
      <c r="E90" s="31">
        <v>17459645837</v>
      </c>
      <c r="F90" s="31">
        <v>321681188</v>
      </c>
      <c r="G90" s="36">
        <f t="shared" si="16"/>
        <v>1.8424267651426358E-2</v>
      </c>
      <c r="H90" s="31">
        <v>13322120057</v>
      </c>
      <c r="I90" s="36">
        <f t="shared" si="17"/>
        <v>0.76302349895140087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13643801245</v>
      </c>
      <c r="O90" s="36">
        <f t="shared" si="21"/>
        <v>0.78144776660282722</v>
      </c>
      <c r="P90" s="31">
        <v>1735823749</v>
      </c>
      <c r="Q90" s="31">
        <v>16679806157</v>
      </c>
      <c r="R90" s="31">
        <v>15098058143</v>
      </c>
      <c r="S90" s="31">
        <v>5972786383</v>
      </c>
      <c r="T90" s="36">
        <f t="shared" si="22"/>
        <v>0.35808487981099263</v>
      </c>
      <c r="U90" s="36">
        <f t="shared" si="23"/>
        <v>6.6748114920508561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59694940915</v>
      </c>
      <c r="E91" s="32">
        <f>SUM(E88:E90)</f>
        <v>59694940915</v>
      </c>
      <c r="F91" s="32">
        <f>SUM(F88:F90)</f>
        <v>12198517610</v>
      </c>
      <c r="G91" s="37">
        <f t="shared" si="16"/>
        <v>0.20434759500590755</v>
      </c>
      <c r="H91" s="32">
        <f>SUM(H88:H90)</f>
        <v>22404108372</v>
      </c>
      <c r="I91" s="37">
        <f t="shared" si="17"/>
        <v>0.37531000162813377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34602625982</v>
      </c>
      <c r="O91" s="37">
        <f t="shared" si="21"/>
        <v>0.57965759663404137</v>
      </c>
      <c r="P91" s="32">
        <f>SUM(P88:P90)</f>
        <v>9577683682</v>
      </c>
      <c r="Q91" s="32">
        <f>SUM(Q88:Q90)</f>
        <v>53642154929</v>
      </c>
      <c r="R91" s="32">
        <f>SUM(R88:R90)</f>
        <v>51002974527</v>
      </c>
      <c r="S91" s="32">
        <f>SUM(S88:S90)</f>
        <v>25241605746</v>
      </c>
      <c r="T91" s="37">
        <f t="shared" si="22"/>
        <v>0.4705554014265354</v>
      </c>
      <c r="U91" s="37">
        <f t="shared" si="23"/>
        <v>1.3391990293128582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3090132426</v>
      </c>
      <c r="E92" s="31">
        <v>3090132426</v>
      </c>
      <c r="F92" s="31">
        <v>857034654</v>
      </c>
      <c r="G92" s="36">
        <f t="shared" si="16"/>
        <v>0.27734560719437595</v>
      </c>
      <c r="H92" s="31">
        <v>708703149</v>
      </c>
      <c r="I92" s="36">
        <f t="shared" si="17"/>
        <v>0.22934394106772174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1565737803</v>
      </c>
      <c r="O92" s="36">
        <f t="shared" si="21"/>
        <v>0.50668954826209767</v>
      </c>
      <c r="P92" s="31">
        <v>652052341</v>
      </c>
      <c r="Q92" s="31">
        <v>2775384529</v>
      </c>
      <c r="R92" s="31">
        <v>2816080233</v>
      </c>
      <c r="S92" s="31">
        <v>1444563814</v>
      </c>
      <c r="T92" s="36">
        <f t="shared" si="22"/>
        <v>0.52049141259733522</v>
      </c>
      <c r="U92" s="36">
        <f t="shared" si="23"/>
        <v>8.6880767751127408E-2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649873629</v>
      </c>
      <c r="E93" s="31">
        <v>649873629</v>
      </c>
      <c r="F93" s="31">
        <v>141019752</v>
      </c>
      <c r="G93" s="36">
        <f t="shared" si="16"/>
        <v>0.21699565224241465</v>
      </c>
      <c r="H93" s="31">
        <v>128441264</v>
      </c>
      <c r="I93" s="36">
        <f t="shared" si="17"/>
        <v>0.19764036924784956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269461016</v>
      </c>
      <c r="O93" s="36">
        <f t="shared" si="21"/>
        <v>0.41463602149026424</v>
      </c>
      <c r="P93" s="31">
        <v>110858557</v>
      </c>
      <c r="Q93" s="31">
        <v>569371162</v>
      </c>
      <c r="R93" s="31">
        <v>562674143</v>
      </c>
      <c r="S93" s="31">
        <v>270457663</v>
      </c>
      <c r="T93" s="36">
        <f t="shared" si="22"/>
        <v>0.47501117206213544</v>
      </c>
      <c r="U93" s="36">
        <f t="shared" si="23"/>
        <v>0.15860486980720845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623887993</v>
      </c>
      <c r="E94" s="31">
        <v>623887993</v>
      </c>
      <c r="F94" s="31">
        <v>109245109</v>
      </c>
      <c r="G94" s="36">
        <f t="shared" si="16"/>
        <v>0.17510372090138943</v>
      </c>
      <c r="H94" s="31">
        <v>110527539</v>
      </c>
      <c r="I94" s="36">
        <f t="shared" si="17"/>
        <v>0.17715926615051877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219772648</v>
      </c>
      <c r="O94" s="36">
        <f t="shared" si="21"/>
        <v>0.35226298705190823</v>
      </c>
      <c r="P94" s="31">
        <v>43715554</v>
      </c>
      <c r="Q94" s="31">
        <v>475988433</v>
      </c>
      <c r="R94" s="31">
        <v>530425697</v>
      </c>
      <c r="S94" s="31">
        <v>173123259</v>
      </c>
      <c r="T94" s="36">
        <f t="shared" si="22"/>
        <v>0.36371316401295828</v>
      </c>
      <c r="U94" s="36">
        <f t="shared" si="23"/>
        <v>1.5283344001542334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4363894048</v>
      </c>
      <c r="E96" s="32">
        <f>SUM(E92:E95)</f>
        <v>4363894048</v>
      </c>
      <c r="F96" s="32">
        <f>SUM(F92:F95)</f>
        <v>1107299515</v>
      </c>
      <c r="G96" s="37">
        <f t="shared" si="16"/>
        <v>0.25374115476233489</v>
      </c>
      <c r="H96" s="32">
        <f>SUM(H92:H95)</f>
        <v>947671952</v>
      </c>
      <c r="I96" s="37">
        <f t="shared" si="17"/>
        <v>0.2171619983382328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2054971467</v>
      </c>
      <c r="O96" s="37">
        <f t="shared" si="21"/>
        <v>0.47090315310056768</v>
      </c>
      <c r="P96" s="32">
        <f>SUM(P92:P95)</f>
        <v>806626452</v>
      </c>
      <c r="Q96" s="32">
        <f>SUM(Q92:Q95)</f>
        <v>3820744124</v>
      </c>
      <c r="R96" s="32">
        <f>SUM(R92:R95)</f>
        <v>3909180073</v>
      </c>
      <c r="S96" s="32">
        <f>SUM(S92:S95)</f>
        <v>1888144736</v>
      </c>
      <c r="T96" s="37">
        <f t="shared" si="22"/>
        <v>0.49418246151047407</v>
      </c>
      <c r="U96" s="37">
        <f t="shared" si="23"/>
        <v>0.17485851059097168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1513334554</v>
      </c>
      <c r="E97" s="31">
        <v>1513334554</v>
      </c>
      <c r="F97" s="31">
        <v>391007811</v>
      </c>
      <c r="G97" s="36">
        <f t="shared" si="16"/>
        <v>0.25837499709928646</v>
      </c>
      <c r="H97" s="31">
        <v>244974977</v>
      </c>
      <c r="I97" s="36">
        <f t="shared" si="17"/>
        <v>0.16187760753396502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635982788</v>
      </c>
      <c r="O97" s="36">
        <f t="shared" si="21"/>
        <v>0.42025260463325148</v>
      </c>
      <c r="P97" s="31">
        <v>254908533</v>
      </c>
      <c r="Q97" s="31">
        <v>1292072011</v>
      </c>
      <c r="R97" s="31">
        <v>1291719372</v>
      </c>
      <c r="S97" s="31">
        <v>600795333</v>
      </c>
      <c r="T97" s="36">
        <f t="shared" si="22"/>
        <v>0.46498595115841418</v>
      </c>
      <c r="U97" s="36">
        <f t="shared" si="23"/>
        <v>-3.8969099555407949E-2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725012154</v>
      </c>
      <c r="E98" s="31">
        <v>725012154</v>
      </c>
      <c r="F98" s="31">
        <v>184216207</v>
      </c>
      <c r="G98" s="36">
        <f t="shared" si="16"/>
        <v>0.25408706044947216</v>
      </c>
      <c r="H98" s="31">
        <v>86639605</v>
      </c>
      <c r="I98" s="36">
        <f t="shared" si="17"/>
        <v>0.11950090011870339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270855812</v>
      </c>
      <c r="O98" s="36">
        <f t="shared" si="21"/>
        <v>0.3735879605681755</v>
      </c>
      <c r="P98" s="31">
        <v>102999243</v>
      </c>
      <c r="Q98" s="31">
        <v>654698858</v>
      </c>
      <c r="R98" s="31">
        <v>663436265</v>
      </c>
      <c r="S98" s="31">
        <v>261817133</v>
      </c>
      <c r="T98" s="36">
        <f t="shared" si="22"/>
        <v>0.39990467342467856</v>
      </c>
      <c r="U98" s="36">
        <f t="shared" si="23"/>
        <v>-0.15883260423574186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1236667661</v>
      </c>
      <c r="E99" s="31">
        <v>1236667661</v>
      </c>
      <c r="F99" s="31">
        <v>336595800</v>
      </c>
      <c r="G99" s="36">
        <f t="shared" si="16"/>
        <v>0.27217967333909282</v>
      </c>
      <c r="H99" s="31">
        <v>266584050</v>
      </c>
      <c r="I99" s="36">
        <f t="shared" si="17"/>
        <v>0.21556644392595628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603179850</v>
      </c>
      <c r="O99" s="36">
        <f t="shared" si="21"/>
        <v>0.48774611726504913</v>
      </c>
      <c r="P99" s="31">
        <v>231659370</v>
      </c>
      <c r="Q99" s="31">
        <v>828638969</v>
      </c>
      <c r="R99" s="31">
        <v>1002129586</v>
      </c>
      <c r="S99" s="31">
        <v>514390742</v>
      </c>
      <c r="T99" s="36">
        <f t="shared" si="22"/>
        <v>0.6207658114616138</v>
      </c>
      <c r="U99" s="36">
        <f t="shared" si="23"/>
        <v>0.150758762747218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3475014369</v>
      </c>
      <c r="E101" s="32">
        <f>SUM(E97:E100)</f>
        <v>3475014369</v>
      </c>
      <c r="F101" s="32">
        <f>SUM(F97:F100)</f>
        <v>911819818</v>
      </c>
      <c r="G101" s="37">
        <f>IF(($D101     =0),0,($F101     /$D101     ))</f>
        <v>0.26239310724415599</v>
      </c>
      <c r="H101" s="32">
        <f>SUM(H97:H100)</f>
        <v>598198632</v>
      </c>
      <c r="I101" s="37">
        <f>IF(($D101     =0),0,($H101     /$D101     ))</f>
        <v>0.17214277941882086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1510018450</v>
      </c>
      <c r="O101" s="37">
        <f>IF(($D101     =0),0,($N101     /$D101     ))</f>
        <v>0.43453588666297682</v>
      </c>
      <c r="P101" s="32">
        <f>SUM(P97:P100)</f>
        <v>589567146</v>
      </c>
      <c r="Q101" s="32">
        <f>SUM(Q97:Q100)</f>
        <v>2775409838</v>
      </c>
      <c r="R101" s="32">
        <f>SUM(R97:R100)</f>
        <v>2957285223</v>
      </c>
      <c r="S101" s="32">
        <f>SUM(S97:S100)</f>
        <v>1377003208</v>
      </c>
      <c r="T101" s="37">
        <f>IF(($Q101     =0),0,($S101     /$Q101     ))</f>
        <v>0.49614409704344359</v>
      </c>
      <c r="U101" s="37">
        <f>IF(($P101     =0),0,(($H101     /$P101     )-1))</f>
        <v>1.4640378214019423E-2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67533849332</v>
      </c>
      <c r="E102" s="32">
        <f>SUM(E88:E90,E92:E95,E97:E100)</f>
        <v>67533849332</v>
      </c>
      <c r="F102" s="32">
        <f>SUM(F88:F90,F92:F95,F97:F100)</f>
        <v>14217636943</v>
      </c>
      <c r="G102" s="37">
        <f>IF(($D102     =0),0,($F102     /$D102     ))</f>
        <v>0.21052608556496372</v>
      </c>
      <c r="H102" s="32">
        <f>SUM(H88:H90,H92:H95,H97:H100)</f>
        <v>23949978956</v>
      </c>
      <c r="I102" s="37">
        <f>IF(($D102     =0),0,($H102     /$D102     ))</f>
        <v>0.3546366628423715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38167615899</v>
      </c>
      <c r="O102" s="37">
        <f>IF(($D102     =0),0,($N102     /$D102     ))</f>
        <v>0.56516274840733527</v>
      </c>
      <c r="P102" s="32">
        <f>SUM(P88:P90,P92:P95,P97:P100)</f>
        <v>10973877280</v>
      </c>
      <c r="Q102" s="32">
        <f>SUM(Q88:Q90,Q92:Q95,Q97:Q100)</f>
        <v>60238308891</v>
      </c>
      <c r="R102" s="32">
        <f>SUM(R88:R90,R92:R95,R97:R100)</f>
        <v>57869439823</v>
      </c>
      <c r="S102" s="32">
        <f>SUM(S88:S90,S92:S95,S97:S100)</f>
        <v>28506753690</v>
      </c>
      <c r="T102" s="37">
        <f>IF(($Q102     =0),0,($S102     /$Q102     ))</f>
        <v>0.47323296777109719</v>
      </c>
      <c r="U102" s="37">
        <f>IF(($P102     =0),0,(($H102     /$P102     )-1))</f>
        <v>1.1824536893308508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18799966690</v>
      </c>
      <c r="E105" s="31">
        <v>18799966690</v>
      </c>
      <c r="F105" s="31">
        <v>5392074970</v>
      </c>
      <c r="G105" s="36">
        <f t="shared" ref="G105:G136" si="24">IF(($D105     =0),0,($F105     /$D105     ))</f>
        <v>0.28681300658198133</v>
      </c>
      <c r="H105" s="31">
        <v>4374646046</v>
      </c>
      <c r="I105" s="36">
        <f t="shared" ref="I105:I136" si="25">IF(($D105     =0),0,($H105     /$D105     ))</f>
        <v>0.23269435090685259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9766721016</v>
      </c>
      <c r="O105" s="36">
        <f t="shared" ref="O105:O136" si="29">IF(($D105     =0),0,($N105     /$D105     ))</f>
        <v>0.51950735748883392</v>
      </c>
      <c r="P105" s="31">
        <v>3797692476</v>
      </c>
      <c r="Q105" s="31">
        <v>16670617810</v>
      </c>
      <c r="R105" s="31">
        <v>16674814635</v>
      </c>
      <c r="S105" s="31">
        <v>8586515767</v>
      </c>
      <c r="T105" s="36">
        <f t="shared" ref="T105:T136" si="30">IF(($Q105     =0),0,($S105     /$Q105     ))</f>
        <v>0.51506883937134662</v>
      </c>
      <c r="U105" s="36">
        <f t="shared" ref="U105:U136" si="31">IF(($P105     =0),0,(($H105     /$P105     )-1))</f>
        <v>0.15192214052247022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18799966690</v>
      </c>
      <c r="E106" s="32">
        <f>E105</f>
        <v>18799966690</v>
      </c>
      <c r="F106" s="32">
        <f>F105</f>
        <v>5392074970</v>
      </c>
      <c r="G106" s="37">
        <f t="shared" si="24"/>
        <v>0.28681300658198133</v>
      </c>
      <c r="H106" s="32">
        <f>H105</f>
        <v>4374646046</v>
      </c>
      <c r="I106" s="37">
        <f t="shared" si="25"/>
        <v>0.23269435090685259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9766721016</v>
      </c>
      <c r="O106" s="37">
        <f t="shared" si="29"/>
        <v>0.51950735748883392</v>
      </c>
      <c r="P106" s="32">
        <f>P105</f>
        <v>3797692476</v>
      </c>
      <c r="Q106" s="32">
        <f>Q105</f>
        <v>16670617810</v>
      </c>
      <c r="R106" s="32">
        <f>R105</f>
        <v>16674814635</v>
      </c>
      <c r="S106" s="32">
        <f>S105</f>
        <v>8586515767</v>
      </c>
      <c r="T106" s="37">
        <f t="shared" si="30"/>
        <v>0.51506883937134662</v>
      </c>
      <c r="U106" s="37">
        <f t="shared" si="31"/>
        <v>0.15192214052247022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5293520</v>
      </c>
      <c r="E107" s="31">
        <v>5293520</v>
      </c>
      <c r="F107" s="31">
        <v>900700</v>
      </c>
      <c r="G107" s="36">
        <f t="shared" si="24"/>
        <v>0.17015143042814612</v>
      </c>
      <c r="H107" s="31">
        <v>553300</v>
      </c>
      <c r="I107" s="36">
        <f t="shared" si="25"/>
        <v>0.10452402182290801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1454000</v>
      </c>
      <c r="O107" s="36">
        <f t="shared" si="29"/>
        <v>0.27467545225105411</v>
      </c>
      <c r="P107" s="31">
        <v>2183920</v>
      </c>
      <c r="Q107" s="31">
        <v>3692000</v>
      </c>
      <c r="R107" s="31">
        <v>5692000</v>
      </c>
      <c r="S107" s="31">
        <v>2853499</v>
      </c>
      <c r="T107" s="36">
        <f t="shared" si="30"/>
        <v>0.77288705308775729</v>
      </c>
      <c r="U107" s="36">
        <f t="shared" si="31"/>
        <v>-0.74664822887285243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27326890</v>
      </c>
      <c r="E108" s="31">
        <v>27326890</v>
      </c>
      <c r="F108" s="31">
        <v>13308636</v>
      </c>
      <c r="G108" s="36">
        <f t="shared" si="24"/>
        <v>0.48701612221515145</v>
      </c>
      <c r="H108" s="31">
        <v>12848962</v>
      </c>
      <c r="I108" s="36">
        <f t="shared" si="25"/>
        <v>0.47019481543637054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26157598</v>
      </c>
      <c r="O108" s="36">
        <f t="shared" si="29"/>
        <v>0.95721093765152199</v>
      </c>
      <c r="P108" s="31">
        <v>2518018</v>
      </c>
      <c r="Q108" s="31">
        <v>25164862</v>
      </c>
      <c r="R108" s="31">
        <v>20137364</v>
      </c>
      <c r="S108" s="31">
        <v>11502040</v>
      </c>
      <c r="T108" s="36">
        <f t="shared" si="30"/>
        <v>0.45706747765992123</v>
      </c>
      <c r="U108" s="36">
        <f t="shared" si="31"/>
        <v>4.1028078433116839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59073594</v>
      </c>
      <c r="E109" s="31">
        <v>59073594</v>
      </c>
      <c r="F109" s="31">
        <v>13696251</v>
      </c>
      <c r="G109" s="36">
        <f t="shared" si="24"/>
        <v>0.23185064717748508</v>
      </c>
      <c r="H109" s="31">
        <v>17499870</v>
      </c>
      <c r="I109" s="36">
        <f t="shared" si="25"/>
        <v>0.29623845131210402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31196121</v>
      </c>
      <c r="O109" s="36">
        <f t="shared" si="29"/>
        <v>0.52808909848958907</v>
      </c>
      <c r="P109" s="31">
        <v>19289263</v>
      </c>
      <c r="Q109" s="31">
        <v>67688592</v>
      </c>
      <c r="R109" s="31">
        <v>67845690</v>
      </c>
      <c r="S109" s="31">
        <v>34275907</v>
      </c>
      <c r="T109" s="36">
        <f t="shared" si="30"/>
        <v>0.50637642159848739</v>
      </c>
      <c r="U109" s="36">
        <f t="shared" si="31"/>
        <v>-9.2766271059708139E-2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194313600</v>
      </c>
      <c r="E110" s="31">
        <v>194313600</v>
      </c>
      <c r="F110" s="31">
        <v>37550750</v>
      </c>
      <c r="G110" s="36">
        <f t="shared" si="24"/>
        <v>0.19324818231971411</v>
      </c>
      <c r="H110" s="31">
        <v>38391983</v>
      </c>
      <c r="I110" s="36">
        <f t="shared" si="25"/>
        <v>0.19757743667967656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75942733</v>
      </c>
      <c r="O110" s="36">
        <f t="shared" si="29"/>
        <v>0.39082561899939067</v>
      </c>
      <c r="P110" s="31">
        <v>33489358</v>
      </c>
      <c r="Q110" s="31">
        <v>164111638</v>
      </c>
      <c r="R110" s="31">
        <v>168414671</v>
      </c>
      <c r="S110" s="31">
        <v>67563585</v>
      </c>
      <c r="T110" s="36">
        <f t="shared" si="30"/>
        <v>0.41169283192457073</v>
      </c>
      <c r="U110" s="36">
        <f t="shared" si="31"/>
        <v>0.14639351999521755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286007604</v>
      </c>
      <c r="E112" s="32">
        <f>SUM(E107:E111)</f>
        <v>286007604</v>
      </c>
      <c r="F112" s="32">
        <f>SUM(F107:F111)</f>
        <v>65456337</v>
      </c>
      <c r="G112" s="37">
        <f t="shared" si="24"/>
        <v>0.22886222633437397</v>
      </c>
      <c r="H112" s="32">
        <f>SUM(H107:H111)</f>
        <v>69294115</v>
      </c>
      <c r="I112" s="37">
        <f t="shared" si="25"/>
        <v>0.24228067376837994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134750452</v>
      </c>
      <c r="O112" s="37">
        <f t="shared" si="29"/>
        <v>0.47114290010275389</v>
      </c>
      <c r="P112" s="32">
        <f>SUM(P107:P111)</f>
        <v>57480559</v>
      </c>
      <c r="Q112" s="32">
        <f>SUM(Q107:Q111)</f>
        <v>260657092</v>
      </c>
      <c r="R112" s="32">
        <f>SUM(R107:R111)</f>
        <v>262089725</v>
      </c>
      <c r="S112" s="32">
        <f>SUM(S107:S111)</f>
        <v>116195031</v>
      </c>
      <c r="T112" s="37">
        <f t="shared" si="30"/>
        <v>0.44577736254342926</v>
      </c>
      <c r="U112" s="37">
        <f t="shared" si="31"/>
        <v>0.20552263592286923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3300000</v>
      </c>
      <c r="E113" s="31">
        <v>3300000</v>
      </c>
      <c r="F113" s="31">
        <v>1030963</v>
      </c>
      <c r="G113" s="36">
        <f t="shared" si="24"/>
        <v>0.3124130303030303</v>
      </c>
      <c r="H113" s="31">
        <v>1032282</v>
      </c>
      <c r="I113" s="36">
        <f t="shared" si="25"/>
        <v>0.3128127272727273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2063245</v>
      </c>
      <c r="O113" s="36">
        <f t="shared" si="29"/>
        <v>0.6252257575757576</v>
      </c>
      <c r="P113" s="31">
        <v>700809</v>
      </c>
      <c r="Q113" s="31">
        <v>16060000</v>
      </c>
      <c r="R113" s="31">
        <v>3100000</v>
      </c>
      <c r="S113" s="31">
        <v>2420121</v>
      </c>
      <c r="T113" s="36">
        <f t="shared" si="30"/>
        <v>0.15069246575342465</v>
      </c>
      <c r="U113" s="36">
        <f t="shared" si="31"/>
        <v>0.47298622021121295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223744463</v>
      </c>
      <c r="E114" s="31">
        <v>223744463</v>
      </c>
      <c r="F114" s="31">
        <v>68166166</v>
      </c>
      <c r="G114" s="36">
        <f t="shared" si="24"/>
        <v>0.30466079511429073</v>
      </c>
      <c r="H114" s="31">
        <v>43539446</v>
      </c>
      <c r="I114" s="36">
        <f t="shared" si="25"/>
        <v>0.19459451830099589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111705612</v>
      </c>
      <c r="O114" s="36">
        <f t="shared" si="29"/>
        <v>0.49925531341528662</v>
      </c>
      <c r="P114" s="31">
        <v>37163387</v>
      </c>
      <c r="Q114" s="31">
        <v>205439130</v>
      </c>
      <c r="R114" s="31">
        <v>185264110</v>
      </c>
      <c r="S114" s="31">
        <v>92951182</v>
      </c>
      <c r="T114" s="36">
        <f t="shared" si="30"/>
        <v>0.45245120537650252</v>
      </c>
      <c r="U114" s="36">
        <f t="shared" si="31"/>
        <v>0.17156829650645133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80566968</v>
      </c>
      <c r="E115" s="31">
        <v>80566968</v>
      </c>
      <c r="F115" s="31">
        <v>42746655</v>
      </c>
      <c r="G115" s="36">
        <f t="shared" si="24"/>
        <v>0.53057296384791341</v>
      </c>
      <c r="H115" s="31">
        <v>29012585</v>
      </c>
      <c r="I115" s="36">
        <f t="shared" si="25"/>
        <v>0.36010521086011327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71759240</v>
      </c>
      <c r="O115" s="36">
        <f t="shared" si="29"/>
        <v>0.89067817470802679</v>
      </c>
      <c r="P115" s="31">
        <v>29727659</v>
      </c>
      <c r="Q115" s="31">
        <v>81970780</v>
      </c>
      <c r="R115" s="31">
        <v>106859953</v>
      </c>
      <c r="S115" s="31">
        <v>71326813</v>
      </c>
      <c r="T115" s="36">
        <f t="shared" si="30"/>
        <v>0.87014925318509839</v>
      </c>
      <c r="U115" s="36">
        <f t="shared" si="31"/>
        <v>-2.4054164507201881E-2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4248311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4248311</v>
      </c>
      <c r="O116" s="36">
        <f t="shared" si="29"/>
        <v>0</v>
      </c>
      <c r="P116" s="31">
        <v>311534</v>
      </c>
      <c r="Q116" s="31">
        <v>0</v>
      </c>
      <c r="R116" s="31">
        <v>0</v>
      </c>
      <c r="S116" s="31">
        <v>311534</v>
      </c>
      <c r="T116" s="36">
        <f t="shared" si="30"/>
        <v>0</v>
      </c>
      <c r="U116" s="36">
        <f t="shared" si="31"/>
        <v>-1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3277057428</v>
      </c>
      <c r="E117" s="31">
        <v>3277057428</v>
      </c>
      <c r="F117" s="31">
        <v>1084660755</v>
      </c>
      <c r="G117" s="36">
        <f t="shared" si="24"/>
        <v>0.33098619076137836</v>
      </c>
      <c r="H117" s="31">
        <v>592894428</v>
      </c>
      <c r="I117" s="36">
        <f t="shared" si="25"/>
        <v>0.18092280682485495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1677555183</v>
      </c>
      <c r="O117" s="36">
        <f t="shared" si="29"/>
        <v>0.51190899758623332</v>
      </c>
      <c r="P117" s="31">
        <v>431341378</v>
      </c>
      <c r="Q117" s="31">
        <v>2284198195</v>
      </c>
      <c r="R117" s="31">
        <v>2772776062</v>
      </c>
      <c r="S117" s="31">
        <v>1380447621</v>
      </c>
      <c r="T117" s="36">
        <f t="shared" si="30"/>
        <v>0.60434669111539163</v>
      </c>
      <c r="U117" s="36">
        <f t="shared" si="31"/>
        <v>0.37453640721665238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3584668859</v>
      </c>
      <c r="E121" s="32">
        <f>SUM(E113:E120)</f>
        <v>3584668859</v>
      </c>
      <c r="F121" s="32">
        <f>SUM(F113:F120)</f>
        <v>1200852850</v>
      </c>
      <c r="G121" s="37">
        <f t="shared" si="24"/>
        <v>0.33499687062726258</v>
      </c>
      <c r="H121" s="32">
        <f>SUM(H113:H120)</f>
        <v>666478741</v>
      </c>
      <c r="I121" s="37">
        <f t="shared" si="25"/>
        <v>0.18592477219386028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1867331591</v>
      </c>
      <c r="O121" s="37">
        <f t="shared" si="29"/>
        <v>0.52092164282112285</v>
      </c>
      <c r="P121" s="32">
        <f>SUM(P113:P120)</f>
        <v>499244767</v>
      </c>
      <c r="Q121" s="32">
        <f>SUM(Q113:Q120)</f>
        <v>2587668105</v>
      </c>
      <c r="R121" s="32">
        <f>SUM(R113:R120)</f>
        <v>3068000125</v>
      </c>
      <c r="S121" s="32">
        <f>SUM(S113:S120)</f>
        <v>1547457271</v>
      </c>
      <c r="T121" s="37">
        <f t="shared" si="30"/>
        <v>0.59801226749672365</v>
      </c>
      <c r="U121" s="37">
        <f t="shared" si="31"/>
        <v>0.33497391470905491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1256665</v>
      </c>
      <c r="E122" s="31">
        <v>1256665</v>
      </c>
      <c r="F122" s="31">
        <v>101768</v>
      </c>
      <c r="G122" s="36">
        <f t="shared" si="24"/>
        <v>8.0982600772680075E-2</v>
      </c>
      <c r="H122" s="31">
        <v>170651</v>
      </c>
      <c r="I122" s="36">
        <f t="shared" si="25"/>
        <v>0.13579673182590427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272419</v>
      </c>
      <c r="O122" s="36">
        <f t="shared" si="29"/>
        <v>0.21677933259858434</v>
      </c>
      <c r="P122" s="31">
        <v>260725</v>
      </c>
      <c r="Q122" s="31">
        <v>1177986</v>
      </c>
      <c r="R122" s="31">
        <v>1210068</v>
      </c>
      <c r="S122" s="31">
        <v>469602</v>
      </c>
      <c r="T122" s="36">
        <f t="shared" si="30"/>
        <v>0.39864820125196732</v>
      </c>
      <c r="U122" s="36">
        <f t="shared" si="31"/>
        <v>-0.3454751174609263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289119681</v>
      </c>
      <c r="E123" s="31">
        <v>289119681</v>
      </c>
      <c r="F123" s="31">
        <v>72473378</v>
      </c>
      <c r="G123" s="36">
        <f t="shared" si="24"/>
        <v>0.25066912687967446</v>
      </c>
      <c r="H123" s="31">
        <v>64380245</v>
      </c>
      <c r="I123" s="36">
        <f t="shared" si="25"/>
        <v>0.22267679867839921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136853623</v>
      </c>
      <c r="O123" s="36">
        <f t="shared" si="29"/>
        <v>0.47334592555807364</v>
      </c>
      <c r="P123" s="31">
        <v>81363591</v>
      </c>
      <c r="Q123" s="31">
        <v>238258573</v>
      </c>
      <c r="R123" s="31">
        <v>239243044</v>
      </c>
      <c r="S123" s="31">
        <v>174012572</v>
      </c>
      <c r="T123" s="36">
        <f t="shared" si="30"/>
        <v>0.7303517762611631</v>
      </c>
      <c r="U123" s="36">
        <f t="shared" si="31"/>
        <v>-0.20873397783045244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542526810</v>
      </c>
      <c r="E124" s="31">
        <v>542526810</v>
      </c>
      <c r="F124" s="31">
        <v>129632019</v>
      </c>
      <c r="G124" s="36">
        <f t="shared" si="24"/>
        <v>0.2389412220937063</v>
      </c>
      <c r="H124" s="31">
        <v>111507727</v>
      </c>
      <c r="I124" s="36">
        <f t="shared" si="25"/>
        <v>0.205534039875375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241139746</v>
      </c>
      <c r="O124" s="36">
        <f t="shared" si="29"/>
        <v>0.44447526196908133</v>
      </c>
      <c r="P124" s="31">
        <v>104544607</v>
      </c>
      <c r="Q124" s="31">
        <v>472400124</v>
      </c>
      <c r="R124" s="31">
        <v>479315836</v>
      </c>
      <c r="S124" s="31">
        <v>224285990</v>
      </c>
      <c r="T124" s="36">
        <f t="shared" si="30"/>
        <v>0.47477970179364304</v>
      </c>
      <c r="U124" s="36">
        <f t="shared" si="31"/>
        <v>6.6604296479874758E-2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832903156</v>
      </c>
      <c r="E126" s="32">
        <f>SUM(E122:E125)</f>
        <v>832903156</v>
      </c>
      <c r="F126" s="32">
        <f>SUM(F122:F125)</f>
        <v>202207165</v>
      </c>
      <c r="G126" s="37">
        <f t="shared" si="24"/>
        <v>0.24277392100552925</v>
      </c>
      <c r="H126" s="32">
        <f>SUM(H122:H125)</f>
        <v>176058623</v>
      </c>
      <c r="I126" s="37">
        <f t="shared" si="25"/>
        <v>0.21137946438517277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378265788</v>
      </c>
      <c r="O126" s="37">
        <f t="shared" si="29"/>
        <v>0.45415338539070199</v>
      </c>
      <c r="P126" s="32">
        <f>SUM(P122:P125)</f>
        <v>186168923</v>
      </c>
      <c r="Q126" s="32">
        <f>SUM(Q122:Q125)</f>
        <v>711836683</v>
      </c>
      <c r="R126" s="32">
        <f>SUM(R122:R125)</f>
        <v>719768948</v>
      </c>
      <c r="S126" s="32">
        <f>SUM(S122:S125)</f>
        <v>398768164</v>
      </c>
      <c r="T126" s="37">
        <f t="shared" si="30"/>
        <v>0.56019614263121642</v>
      </c>
      <c r="U126" s="37">
        <f t="shared" si="31"/>
        <v>-5.4307130519308022E-2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211671056</v>
      </c>
      <c r="E127" s="31">
        <v>211671056</v>
      </c>
      <c r="F127" s="31">
        <v>14133491</v>
      </c>
      <c r="G127" s="36">
        <f t="shared" si="24"/>
        <v>6.6771013794158049E-2</v>
      </c>
      <c r="H127" s="31">
        <v>83873153</v>
      </c>
      <c r="I127" s="36">
        <f t="shared" si="25"/>
        <v>0.39624289964330317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98006644</v>
      </c>
      <c r="O127" s="36">
        <f t="shared" si="29"/>
        <v>0.46301391343746118</v>
      </c>
      <c r="P127" s="31">
        <v>11765268</v>
      </c>
      <c r="Q127" s="31">
        <v>220760577</v>
      </c>
      <c r="R127" s="31">
        <v>203453244</v>
      </c>
      <c r="S127" s="31">
        <v>16314462</v>
      </c>
      <c r="T127" s="36">
        <f t="shared" si="30"/>
        <v>7.3901156726909625E-2</v>
      </c>
      <c r="U127" s="36">
        <f t="shared" si="31"/>
        <v>6.1288773872384379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45414075</v>
      </c>
      <c r="E128" s="31">
        <v>45414075</v>
      </c>
      <c r="F128" s="31">
        <v>8889165</v>
      </c>
      <c r="G128" s="36">
        <f t="shared" si="24"/>
        <v>0.19573590346164707</v>
      </c>
      <c r="H128" s="31">
        <v>9634818</v>
      </c>
      <c r="I128" s="36">
        <f t="shared" si="25"/>
        <v>0.21215488810462396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18523983</v>
      </c>
      <c r="O128" s="36">
        <f t="shared" si="29"/>
        <v>0.407890791566271</v>
      </c>
      <c r="P128" s="31">
        <v>8057507</v>
      </c>
      <c r="Q128" s="31">
        <v>44238676</v>
      </c>
      <c r="R128" s="31">
        <v>43586022</v>
      </c>
      <c r="S128" s="31">
        <v>12475151</v>
      </c>
      <c r="T128" s="36">
        <f t="shared" si="30"/>
        <v>0.28199648199236343</v>
      </c>
      <c r="U128" s="36">
        <f t="shared" si="31"/>
        <v>0.19575670241428278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29531976</v>
      </c>
      <c r="E129" s="31">
        <v>29531976</v>
      </c>
      <c r="F129" s="31">
        <v>2813344</v>
      </c>
      <c r="G129" s="36">
        <f t="shared" si="24"/>
        <v>9.526433314181211E-2</v>
      </c>
      <c r="H129" s="31">
        <v>22238860</v>
      </c>
      <c r="I129" s="36">
        <f t="shared" si="25"/>
        <v>0.75304341301103594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25052204</v>
      </c>
      <c r="O129" s="36">
        <f t="shared" si="29"/>
        <v>0.84830774615284799</v>
      </c>
      <c r="P129" s="31">
        <v>6078527</v>
      </c>
      <c r="Q129" s="31">
        <v>19570320</v>
      </c>
      <c r="R129" s="31">
        <v>2130312</v>
      </c>
      <c r="S129" s="31">
        <v>8365045</v>
      </c>
      <c r="T129" s="36">
        <f t="shared" si="30"/>
        <v>0.42743526932620418</v>
      </c>
      <c r="U129" s="36">
        <f t="shared" si="31"/>
        <v>2.6585936033516013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105884407</v>
      </c>
      <c r="E130" s="31">
        <v>105884407</v>
      </c>
      <c r="F130" s="31">
        <v>33738833</v>
      </c>
      <c r="G130" s="36">
        <f t="shared" si="24"/>
        <v>0.31863835248187206</v>
      </c>
      <c r="H130" s="31">
        <v>25883269</v>
      </c>
      <c r="I130" s="36">
        <f t="shared" si="25"/>
        <v>0.24444835394884915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59622102</v>
      </c>
      <c r="O130" s="36">
        <f t="shared" si="29"/>
        <v>0.56308670643072123</v>
      </c>
      <c r="P130" s="31">
        <v>20575455</v>
      </c>
      <c r="Q130" s="31">
        <v>99773707</v>
      </c>
      <c r="R130" s="31">
        <v>96763429</v>
      </c>
      <c r="S130" s="31">
        <v>47568953</v>
      </c>
      <c r="T130" s="36">
        <f t="shared" si="30"/>
        <v>0.47676842356874644</v>
      </c>
      <c r="U130" s="36">
        <f t="shared" si="31"/>
        <v>0.2579682442016471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392501514</v>
      </c>
      <c r="E132" s="32">
        <f>SUM(E127:E131)</f>
        <v>392501514</v>
      </c>
      <c r="F132" s="32">
        <f>SUM(F127:F131)</f>
        <v>59574833</v>
      </c>
      <c r="G132" s="37">
        <f t="shared" si="24"/>
        <v>0.15178242853860685</v>
      </c>
      <c r="H132" s="32">
        <f>SUM(H127:H131)</f>
        <v>141630100</v>
      </c>
      <c r="I132" s="37">
        <f t="shared" si="25"/>
        <v>0.36083962723262258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201204933</v>
      </c>
      <c r="O132" s="37">
        <f t="shared" si="29"/>
        <v>0.51262205577122943</v>
      </c>
      <c r="P132" s="32">
        <f>SUM(P127:P131)</f>
        <v>46476757</v>
      </c>
      <c r="Q132" s="32">
        <f>SUM(Q127:Q131)</f>
        <v>384343280</v>
      </c>
      <c r="R132" s="32">
        <f>SUM(R127:R131)</f>
        <v>345933007</v>
      </c>
      <c r="S132" s="32">
        <f>SUM(S127:S131)</f>
        <v>84723611</v>
      </c>
      <c r="T132" s="37">
        <f t="shared" si="30"/>
        <v>0.22043734184711125</v>
      </c>
      <c r="U132" s="37">
        <f t="shared" si="31"/>
        <v>2.0473318093170745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789456485</v>
      </c>
      <c r="E133" s="31">
        <v>789456485</v>
      </c>
      <c r="F133" s="31">
        <v>177309413</v>
      </c>
      <c r="G133" s="36">
        <f t="shared" si="24"/>
        <v>0.22459681612470381</v>
      </c>
      <c r="H133" s="31">
        <v>174723616</v>
      </c>
      <c r="I133" s="36">
        <f t="shared" si="25"/>
        <v>0.22132140190095467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352033029</v>
      </c>
      <c r="O133" s="36">
        <f t="shared" si="29"/>
        <v>0.44591821802565851</v>
      </c>
      <c r="P133" s="31">
        <v>162938096</v>
      </c>
      <c r="Q133" s="31">
        <v>742465694</v>
      </c>
      <c r="R133" s="31">
        <v>712621839</v>
      </c>
      <c r="S133" s="31">
        <v>343727917</v>
      </c>
      <c r="T133" s="36">
        <f t="shared" si="30"/>
        <v>0.46295461161064771</v>
      </c>
      <c r="U133" s="36">
        <f t="shared" si="31"/>
        <v>7.2331273589940626E-2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24124615</v>
      </c>
      <c r="E134" s="31">
        <v>24124615</v>
      </c>
      <c r="F134" s="31">
        <v>5525732</v>
      </c>
      <c r="G134" s="36">
        <f t="shared" si="24"/>
        <v>0.22904954130874214</v>
      </c>
      <c r="H134" s="31">
        <v>6590585</v>
      </c>
      <c r="I134" s="36">
        <f t="shared" si="25"/>
        <v>0.27318923017009805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12116317</v>
      </c>
      <c r="O134" s="36">
        <f t="shared" si="29"/>
        <v>0.50223877147884022</v>
      </c>
      <c r="P134" s="31">
        <v>3354633</v>
      </c>
      <c r="Q134" s="31">
        <v>22826188</v>
      </c>
      <c r="R134" s="31">
        <v>20816188</v>
      </c>
      <c r="S134" s="31">
        <v>10119647</v>
      </c>
      <c r="T134" s="36">
        <f t="shared" si="30"/>
        <v>0.4433349536944145</v>
      </c>
      <c r="U134" s="36">
        <f t="shared" si="31"/>
        <v>0.96462176339408812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5574896</v>
      </c>
      <c r="E136" s="31">
        <v>5574896</v>
      </c>
      <c r="F136" s="31">
        <v>1915992</v>
      </c>
      <c r="G136" s="36">
        <f t="shared" si="24"/>
        <v>0.34368210635678226</v>
      </c>
      <c r="H136" s="31">
        <v>2811152</v>
      </c>
      <c r="I136" s="36">
        <f t="shared" si="25"/>
        <v>0.50425191788331114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4727144</v>
      </c>
      <c r="O136" s="36">
        <f t="shared" si="29"/>
        <v>0.84793402424009345</v>
      </c>
      <c r="P136" s="31">
        <v>1715365</v>
      </c>
      <c r="Q136" s="31">
        <v>6105838</v>
      </c>
      <c r="R136" s="31">
        <v>6105838</v>
      </c>
      <c r="S136" s="31">
        <v>4038910</v>
      </c>
      <c r="T136" s="36">
        <f t="shared" si="30"/>
        <v>0.66148332137210319</v>
      </c>
      <c r="U136" s="36">
        <f t="shared" si="31"/>
        <v>0.63880690115514782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819155996</v>
      </c>
      <c r="E137" s="32">
        <f>SUM(E133:E136)</f>
        <v>819155996</v>
      </c>
      <c r="F137" s="32">
        <f>SUM(F133:F136)</f>
        <v>184751137</v>
      </c>
      <c r="G137" s="37">
        <f t="shared" ref="G137:G170" si="32">IF(($D137     =0),0,($F137     /$D137     ))</f>
        <v>0.22553840526365385</v>
      </c>
      <c r="H137" s="32">
        <f>SUM(H133:H136)</f>
        <v>184125353</v>
      </c>
      <c r="I137" s="37">
        <f t="shared" ref="I137:I170" si="33">IF(($D137     =0),0,($H137     /$D137     ))</f>
        <v>0.22477446774374829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368876490</v>
      </c>
      <c r="O137" s="37">
        <f t="shared" ref="O137:O170" si="37">IF(($D137     =0),0,($N137     /$D137     ))</f>
        <v>0.45031287300740214</v>
      </c>
      <c r="P137" s="32">
        <f>SUM(P133:P136)</f>
        <v>168008094</v>
      </c>
      <c r="Q137" s="32">
        <f>SUM(Q133:Q136)</f>
        <v>771397720</v>
      </c>
      <c r="R137" s="32">
        <f>SUM(R133:R136)</f>
        <v>739543865</v>
      </c>
      <c r="S137" s="32">
        <f>SUM(S133:S136)</f>
        <v>357886474</v>
      </c>
      <c r="T137" s="37">
        <f t="shared" ref="T137:T170" si="38">IF(($Q137     =0),0,($S137     /$Q137     ))</f>
        <v>0.46394546512271256</v>
      </c>
      <c r="U137" s="37">
        <f t="shared" ref="U137:U170" si="39">IF(($P137     =0),0,(($H137     /$P137     )-1))</f>
        <v>9.5931443636281033E-2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52529184</v>
      </c>
      <c r="E138" s="31">
        <v>52529184</v>
      </c>
      <c r="F138" s="31">
        <v>15128674</v>
      </c>
      <c r="G138" s="36">
        <f t="shared" si="32"/>
        <v>0.28800512111515003</v>
      </c>
      <c r="H138" s="31">
        <v>11146443</v>
      </c>
      <c r="I138" s="36">
        <f t="shared" si="33"/>
        <v>0.21219524369539036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26275117</v>
      </c>
      <c r="O138" s="36">
        <f t="shared" si="37"/>
        <v>0.50020036481054042</v>
      </c>
      <c r="P138" s="31">
        <v>7925951</v>
      </c>
      <c r="Q138" s="31">
        <v>42666642</v>
      </c>
      <c r="R138" s="31">
        <v>39018297</v>
      </c>
      <c r="S138" s="31">
        <v>16243839</v>
      </c>
      <c r="T138" s="36">
        <f t="shared" si="38"/>
        <v>0.38071519666347309</v>
      </c>
      <c r="U138" s="36">
        <f t="shared" si="39"/>
        <v>0.40632247158732127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43965158</v>
      </c>
      <c r="E139" s="31">
        <v>43965158</v>
      </c>
      <c r="F139" s="31">
        <v>7591240</v>
      </c>
      <c r="G139" s="36">
        <f t="shared" si="32"/>
        <v>0.17266490888080058</v>
      </c>
      <c r="H139" s="31">
        <v>18079491</v>
      </c>
      <c r="I139" s="36">
        <f t="shared" si="33"/>
        <v>0.41122315539045712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25670731</v>
      </c>
      <c r="O139" s="36">
        <f t="shared" si="37"/>
        <v>0.58388806427125772</v>
      </c>
      <c r="P139" s="31">
        <v>9504385</v>
      </c>
      <c r="Q139" s="31">
        <v>50384194</v>
      </c>
      <c r="R139" s="31">
        <v>37121078</v>
      </c>
      <c r="S139" s="31">
        <v>17233619</v>
      </c>
      <c r="T139" s="36">
        <f t="shared" si="38"/>
        <v>0.34204415376774711</v>
      </c>
      <c r="U139" s="36">
        <f t="shared" si="39"/>
        <v>0.90222628818171824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320427637</v>
      </c>
      <c r="E140" s="31">
        <v>320427637</v>
      </c>
      <c r="F140" s="31">
        <v>63876975</v>
      </c>
      <c r="G140" s="36">
        <f t="shared" si="32"/>
        <v>0.19934914353221037</v>
      </c>
      <c r="H140" s="31">
        <v>114881625</v>
      </c>
      <c r="I140" s="36">
        <f t="shared" si="33"/>
        <v>0.35852595636124857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178758600</v>
      </c>
      <c r="O140" s="36">
        <f t="shared" si="37"/>
        <v>0.55787509989345896</v>
      </c>
      <c r="P140" s="31">
        <v>67047336</v>
      </c>
      <c r="Q140" s="31">
        <v>308045843</v>
      </c>
      <c r="R140" s="31">
        <v>284810401</v>
      </c>
      <c r="S140" s="31">
        <v>138632863</v>
      </c>
      <c r="T140" s="36">
        <f t="shared" si="38"/>
        <v>0.45003971373182922</v>
      </c>
      <c r="U140" s="36">
        <f t="shared" si="39"/>
        <v>0.71344056085986773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152920996</v>
      </c>
      <c r="E142" s="31">
        <v>152920996</v>
      </c>
      <c r="F142" s="31">
        <v>42149623</v>
      </c>
      <c r="G142" s="36">
        <f t="shared" si="32"/>
        <v>0.27563005802028651</v>
      </c>
      <c r="H142" s="31">
        <v>54825977</v>
      </c>
      <c r="I142" s="36">
        <f t="shared" si="33"/>
        <v>0.35852484900111425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96975600</v>
      </c>
      <c r="O142" s="36">
        <f t="shared" si="37"/>
        <v>0.63415490702140076</v>
      </c>
      <c r="P142" s="31">
        <v>33187183</v>
      </c>
      <c r="Q142" s="31">
        <v>120722849</v>
      </c>
      <c r="R142" s="31">
        <v>125676796</v>
      </c>
      <c r="S142" s="31">
        <v>82482103</v>
      </c>
      <c r="T142" s="36">
        <f t="shared" si="38"/>
        <v>0.68323522583533458</v>
      </c>
      <c r="U142" s="36">
        <f t="shared" si="39"/>
        <v>0.65202261969628461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569842975</v>
      </c>
      <c r="E144" s="32">
        <f>SUM(E138:E143)</f>
        <v>569842975</v>
      </c>
      <c r="F144" s="32">
        <f>SUM(F138:F143)</f>
        <v>128746512</v>
      </c>
      <c r="G144" s="37">
        <f t="shared" si="32"/>
        <v>0.2259333143485712</v>
      </c>
      <c r="H144" s="32">
        <f>SUM(H138:H143)</f>
        <v>198933536</v>
      </c>
      <c r="I144" s="37">
        <f t="shared" si="33"/>
        <v>0.34910237508850572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327680048</v>
      </c>
      <c r="O144" s="37">
        <f t="shared" si="37"/>
        <v>0.57503568943707695</v>
      </c>
      <c r="P144" s="32">
        <f>SUM(P138:P143)</f>
        <v>117664855</v>
      </c>
      <c r="Q144" s="32">
        <f>SUM(Q138:Q143)</f>
        <v>521819528</v>
      </c>
      <c r="R144" s="32">
        <f>SUM(R138:R143)</f>
        <v>486626572</v>
      </c>
      <c r="S144" s="32">
        <f>SUM(S138:S143)</f>
        <v>254592424</v>
      </c>
      <c r="T144" s="37">
        <f t="shared" si="38"/>
        <v>0.48789363053503815</v>
      </c>
      <c r="U144" s="37">
        <f t="shared" si="39"/>
        <v>0.69067931116729797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992024</v>
      </c>
      <c r="E145" s="31">
        <v>992024</v>
      </c>
      <c r="F145" s="31">
        <v>5959843</v>
      </c>
      <c r="G145" s="36">
        <f t="shared" si="32"/>
        <v>6.0077609009459447</v>
      </c>
      <c r="H145" s="31">
        <v>2491720</v>
      </c>
      <c r="I145" s="36">
        <f t="shared" si="33"/>
        <v>2.5117537478931959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8451563</v>
      </c>
      <c r="O145" s="36">
        <f t="shared" si="37"/>
        <v>8.5195146488391416</v>
      </c>
      <c r="P145" s="31">
        <v>49559</v>
      </c>
      <c r="Q145" s="31">
        <v>0</v>
      </c>
      <c r="R145" s="31">
        <v>350000</v>
      </c>
      <c r="S145" s="31">
        <v>75614</v>
      </c>
      <c r="T145" s="36">
        <f t="shared" si="38"/>
        <v>0</v>
      </c>
      <c r="U145" s="36">
        <f t="shared" si="39"/>
        <v>49.277850642668334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4028721</v>
      </c>
      <c r="G146" s="36">
        <f t="shared" si="32"/>
        <v>0</v>
      </c>
      <c r="H146" s="31">
        <v>5374392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9403113</v>
      </c>
      <c r="O146" s="36">
        <f t="shared" si="37"/>
        <v>0</v>
      </c>
      <c r="P146" s="31">
        <v>360490</v>
      </c>
      <c r="Q146" s="31">
        <v>2000000</v>
      </c>
      <c r="R146" s="31">
        <v>0</v>
      </c>
      <c r="S146" s="31">
        <v>1280791</v>
      </c>
      <c r="T146" s="36">
        <f t="shared" si="38"/>
        <v>0.64039550000000001</v>
      </c>
      <c r="U146" s="36">
        <f t="shared" si="39"/>
        <v>13.908574440345086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3000000</v>
      </c>
      <c r="S147" s="31">
        <v>901884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70013873</v>
      </c>
      <c r="E149" s="31">
        <v>70013873</v>
      </c>
      <c r="F149" s="31">
        <v>25895378</v>
      </c>
      <c r="G149" s="36">
        <f t="shared" si="32"/>
        <v>0.36986067032743641</v>
      </c>
      <c r="H149" s="31">
        <v>21864150</v>
      </c>
      <c r="I149" s="36">
        <f t="shared" si="33"/>
        <v>0.31228310994879543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47759528</v>
      </c>
      <c r="O149" s="36">
        <f t="shared" si="37"/>
        <v>0.68214378027623179</v>
      </c>
      <c r="P149" s="31">
        <v>27941484</v>
      </c>
      <c r="Q149" s="31">
        <v>95763037</v>
      </c>
      <c r="R149" s="31">
        <v>94250753</v>
      </c>
      <c r="S149" s="31">
        <v>41008655</v>
      </c>
      <c r="T149" s="36">
        <f t="shared" si="38"/>
        <v>0.42823051862901967</v>
      </c>
      <c r="U149" s="36">
        <f t="shared" si="39"/>
        <v>-0.21750219136535487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71005897</v>
      </c>
      <c r="E150" s="32">
        <f>SUM(E145:E149)</f>
        <v>71005897</v>
      </c>
      <c r="F150" s="32">
        <f>SUM(F145:F149)</f>
        <v>35883942</v>
      </c>
      <c r="G150" s="37">
        <f t="shared" si="32"/>
        <v>0.50536565998173366</v>
      </c>
      <c r="H150" s="32">
        <f>SUM(H145:H149)</f>
        <v>29730262</v>
      </c>
      <c r="I150" s="37">
        <f t="shared" si="33"/>
        <v>0.41870130870961325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65614204</v>
      </c>
      <c r="O150" s="37">
        <f t="shared" si="37"/>
        <v>0.92406696869134686</v>
      </c>
      <c r="P150" s="32">
        <f>SUM(P145:P149)</f>
        <v>28351533</v>
      </c>
      <c r="Q150" s="32">
        <f>SUM(Q145:Q149)</f>
        <v>97763037</v>
      </c>
      <c r="R150" s="32">
        <f>SUM(R145:R149)</f>
        <v>97600753</v>
      </c>
      <c r="S150" s="32">
        <f>SUM(S145:S149)</f>
        <v>43266944</v>
      </c>
      <c r="T150" s="37">
        <f t="shared" si="38"/>
        <v>0.44256955724483066</v>
      </c>
      <c r="U150" s="37">
        <f t="shared" si="39"/>
        <v>4.8629786615066006E-2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1630000</v>
      </c>
      <c r="E151" s="31">
        <v>1630000</v>
      </c>
      <c r="F151" s="31">
        <v>463330</v>
      </c>
      <c r="G151" s="36">
        <f t="shared" si="32"/>
        <v>0.28425153374233131</v>
      </c>
      <c r="H151" s="31">
        <v>990659</v>
      </c>
      <c r="I151" s="36">
        <f t="shared" si="33"/>
        <v>0.60776625766871162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1453989</v>
      </c>
      <c r="O151" s="36">
        <f t="shared" si="37"/>
        <v>0.89201779141104298</v>
      </c>
      <c r="P151" s="31">
        <v>238683</v>
      </c>
      <c r="Q151" s="31">
        <v>1640750</v>
      </c>
      <c r="R151" s="31">
        <v>1390750</v>
      </c>
      <c r="S151" s="31">
        <v>912369</v>
      </c>
      <c r="T151" s="36">
        <f t="shared" si="38"/>
        <v>0.55606826146579313</v>
      </c>
      <c r="U151" s="36">
        <f t="shared" si="39"/>
        <v>3.1505218218306288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1846846400</v>
      </c>
      <c r="E152" s="31">
        <v>1915527100</v>
      </c>
      <c r="F152" s="31">
        <v>487650759</v>
      </c>
      <c r="G152" s="36">
        <f t="shared" si="32"/>
        <v>0.26404510900310929</v>
      </c>
      <c r="H152" s="31">
        <v>412587103</v>
      </c>
      <c r="I152" s="36">
        <f t="shared" si="33"/>
        <v>0.22340087567650455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900237862</v>
      </c>
      <c r="O152" s="36">
        <f t="shared" si="37"/>
        <v>0.48744598467961386</v>
      </c>
      <c r="P152" s="31">
        <v>334056682</v>
      </c>
      <c r="Q152" s="31">
        <v>1579287500</v>
      </c>
      <c r="R152" s="31">
        <v>1562471131</v>
      </c>
      <c r="S152" s="31">
        <v>805547461</v>
      </c>
      <c r="T152" s="36">
        <f t="shared" si="38"/>
        <v>0.51007018101517299</v>
      </c>
      <c r="U152" s="36">
        <f t="shared" si="39"/>
        <v>0.23508112614253895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114406690</v>
      </c>
      <c r="E153" s="31">
        <v>114406690</v>
      </c>
      <c r="F153" s="31">
        <v>27772288</v>
      </c>
      <c r="G153" s="36">
        <f t="shared" si="32"/>
        <v>0.2427505594296977</v>
      </c>
      <c r="H153" s="31">
        <v>25038587</v>
      </c>
      <c r="I153" s="36">
        <f t="shared" si="33"/>
        <v>0.21885596899971496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52810875</v>
      </c>
      <c r="O153" s="36">
        <f t="shared" si="37"/>
        <v>0.46160652842941263</v>
      </c>
      <c r="P153" s="31">
        <v>20672399</v>
      </c>
      <c r="Q153" s="31">
        <v>98372550</v>
      </c>
      <c r="R153" s="31">
        <v>110852860</v>
      </c>
      <c r="S153" s="31">
        <v>44290015</v>
      </c>
      <c r="T153" s="36">
        <f t="shared" si="38"/>
        <v>0.45022737542129387</v>
      </c>
      <c r="U153" s="36">
        <f t="shared" si="39"/>
        <v>0.2112085781626023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35950925</v>
      </c>
      <c r="E154" s="31">
        <v>35950925</v>
      </c>
      <c r="F154" s="31">
        <v>8777460</v>
      </c>
      <c r="G154" s="36">
        <f t="shared" si="32"/>
        <v>0.24415115883666413</v>
      </c>
      <c r="H154" s="31">
        <v>9939188</v>
      </c>
      <c r="I154" s="36">
        <f t="shared" si="33"/>
        <v>0.27646543169612464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18716648</v>
      </c>
      <c r="O154" s="36">
        <f t="shared" si="37"/>
        <v>0.52061659053278875</v>
      </c>
      <c r="P154" s="31">
        <v>6185105</v>
      </c>
      <c r="Q154" s="31">
        <v>33645592</v>
      </c>
      <c r="R154" s="31">
        <v>25729640</v>
      </c>
      <c r="S154" s="31">
        <v>11038933</v>
      </c>
      <c r="T154" s="36">
        <f t="shared" si="38"/>
        <v>0.32809447965724603</v>
      </c>
      <c r="U154" s="36">
        <f t="shared" si="39"/>
        <v>0.60695541951187582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33215999</v>
      </c>
      <c r="E155" s="31">
        <v>33215999</v>
      </c>
      <c r="F155" s="31">
        <v>6548386</v>
      </c>
      <c r="G155" s="36">
        <f t="shared" si="32"/>
        <v>0.19714553820886133</v>
      </c>
      <c r="H155" s="31">
        <v>8938402</v>
      </c>
      <c r="I155" s="36">
        <f t="shared" si="33"/>
        <v>0.26909929760053281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15486788</v>
      </c>
      <c r="O155" s="36">
        <f t="shared" si="37"/>
        <v>0.46624483580939413</v>
      </c>
      <c r="P155" s="31">
        <v>9504359</v>
      </c>
      <c r="Q155" s="31">
        <v>22229404</v>
      </c>
      <c r="R155" s="31">
        <v>30303587</v>
      </c>
      <c r="S155" s="31">
        <v>18958932</v>
      </c>
      <c r="T155" s="36">
        <f t="shared" si="38"/>
        <v>0.85287630743496312</v>
      </c>
      <c r="U155" s="36">
        <f t="shared" si="39"/>
        <v>-5.9547098336668491E-2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2032050014</v>
      </c>
      <c r="E157" s="32">
        <f>SUM(E151:E156)</f>
        <v>2100730714</v>
      </c>
      <c r="F157" s="32">
        <f>SUM(F151:F156)</f>
        <v>531212223</v>
      </c>
      <c r="G157" s="37">
        <f t="shared" si="32"/>
        <v>0.26141690378689664</v>
      </c>
      <c r="H157" s="32">
        <f>SUM(H151:H156)</f>
        <v>457493939</v>
      </c>
      <c r="I157" s="37">
        <f t="shared" si="33"/>
        <v>0.22513911362813532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988706162</v>
      </c>
      <c r="O157" s="37">
        <f t="shared" si="37"/>
        <v>0.48655601741503202</v>
      </c>
      <c r="P157" s="32">
        <f>SUM(P151:P156)</f>
        <v>370657228</v>
      </c>
      <c r="Q157" s="32">
        <f>SUM(Q151:Q156)</f>
        <v>1735175796</v>
      </c>
      <c r="R157" s="32">
        <f>SUM(R151:R156)</f>
        <v>1730747968</v>
      </c>
      <c r="S157" s="32">
        <f>SUM(S151:S156)</f>
        <v>880747710</v>
      </c>
      <c r="T157" s="37">
        <f t="shared" si="38"/>
        <v>0.50758413760169807</v>
      </c>
      <c r="U157" s="37">
        <f t="shared" si="39"/>
        <v>0.23427766799140892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55216162</v>
      </c>
      <c r="E158" s="31">
        <v>55216162</v>
      </c>
      <c r="F158" s="31">
        <v>13842663</v>
      </c>
      <c r="G158" s="36">
        <f t="shared" si="32"/>
        <v>0.25069947817090221</v>
      </c>
      <c r="H158" s="31">
        <v>15756096</v>
      </c>
      <c r="I158" s="36">
        <f t="shared" si="33"/>
        <v>0.28535297328343828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29598759</v>
      </c>
      <c r="O158" s="36">
        <f t="shared" si="37"/>
        <v>0.53605245145434044</v>
      </c>
      <c r="P158" s="31">
        <v>16699890</v>
      </c>
      <c r="Q158" s="31">
        <v>45687770</v>
      </c>
      <c r="R158" s="31">
        <v>49767770</v>
      </c>
      <c r="S158" s="31">
        <v>28487037</v>
      </c>
      <c r="T158" s="36">
        <f t="shared" si="38"/>
        <v>0.62351559290374647</v>
      </c>
      <c r="U158" s="36">
        <f t="shared" si="39"/>
        <v>-5.6514983032822319E-2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1346612019</v>
      </c>
      <c r="E159" s="31">
        <v>1352877319</v>
      </c>
      <c r="F159" s="31">
        <v>327843474</v>
      </c>
      <c r="G159" s="36">
        <f t="shared" si="32"/>
        <v>0.24345800377116639</v>
      </c>
      <c r="H159" s="31">
        <v>321809768</v>
      </c>
      <c r="I159" s="36">
        <f t="shared" si="33"/>
        <v>0.23897734719386907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649653242</v>
      </c>
      <c r="O159" s="36">
        <f t="shared" si="37"/>
        <v>0.48243535096503548</v>
      </c>
      <c r="P159" s="31">
        <v>265810693</v>
      </c>
      <c r="Q159" s="31">
        <v>1128348839</v>
      </c>
      <c r="R159" s="31">
        <v>1194415339</v>
      </c>
      <c r="S159" s="31">
        <v>536009911</v>
      </c>
      <c r="T159" s="36">
        <f t="shared" si="38"/>
        <v>0.47503918333893902</v>
      </c>
      <c r="U159" s="36">
        <f t="shared" si="39"/>
        <v>0.21067277003788565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1401828181</v>
      </c>
      <c r="E163" s="32">
        <f>SUM(E158:E162)</f>
        <v>1408093481</v>
      </c>
      <c r="F163" s="32">
        <f>SUM(F158:F162)</f>
        <v>341686137</v>
      </c>
      <c r="G163" s="37">
        <f t="shared" si="32"/>
        <v>0.2437432358909041</v>
      </c>
      <c r="H163" s="32">
        <f>SUM(H158:H162)</f>
        <v>337565864</v>
      </c>
      <c r="I163" s="37">
        <f t="shared" si="33"/>
        <v>0.24080402190173975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679252001</v>
      </c>
      <c r="O163" s="37">
        <f t="shared" si="37"/>
        <v>0.48454725779264385</v>
      </c>
      <c r="P163" s="32">
        <f>SUM(P158:P162)</f>
        <v>282510583</v>
      </c>
      <c r="Q163" s="32">
        <f>SUM(Q158:Q162)</f>
        <v>1174036609</v>
      </c>
      <c r="R163" s="32">
        <f>SUM(R158:R162)</f>
        <v>1244183109</v>
      </c>
      <c r="S163" s="32">
        <f>SUM(S158:S162)</f>
        <v>564496948</v>
      </c>
      <c r="T163" s="37">
        <f t="shared" si="38"/>
        <v>0.48081715993576823</v>
      </c>
      <c r="U163" s="37">
        <f t="shared" si="39"/>
        <v>0.19487864990884263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166507443</v>
      </c>
      <c r="E164" s="31">
        <v>166507443</v>
      </c>
      <c r="F164" s="31">
        <v>60844011</v>
      </c>
      <c r="G164" s="36">
        <f t="shared" si="32"/>
        <v>0.36541316053961626</v>
      </c>
      <c r="H164" s="31">
        <v>39600128</v>
      </c>
      <c r="I164" s="36">
        <f t="shared" si="33"/>
        <v>0.23782797505334341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100444139</v>
      </c>
      <c r="O164" s="36">
        <f t="shared" si="37"/>
        <v>0.60324113559295967</v>
      </c>
      <c r="P164" s="31">
        <v>33158293</v>
      </c>
      <c r="Q164" s="31">
        <v>160989978</v>
      </c>
      <c r="R164" s="31">
        <v>165553818</v>
      </c>
      <c r="S164" s="31">
        <v>100423149</v>
      </c>
      <c r="T164" s="36">
        <f t="shared" si="38"/>
        <v>0.62378509673440663</v>
      </c>
      <c r="U164" s="36">
        <f t="shared" si="39"/>
        <v>0.19427523003068936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6941278</v>
      </c>
      <c r="G165" s="36">
        <f t="shared" si="32"/>
        <v>0</v>
      </c>
      <c r="H165" s="31">
        <v>8265128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15206406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5525000</v>
      </c>
      <c r="E166" s="31">
        <v>5525000</v>
      </c>
      <c r="F166" s="31">
        <v>772533</v>
      </c>
      <c r="G166" s="36">
        <f t="shared" si="32"/>
        <v>0.13982497737556562</v>
      </c>
      <c r="H166" s="31">
        <v>1025599</v>
      </c>
      <c r="I166" s="36">
        <f t="shared" si="33"/>
        <v>0.185628778280543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1798132</v>
      </c>
      <c r="O166" s="36">
        <f t="shared" si="37"/>
        <v>0.32545375565610862</v>
      </c>
      <c r="P166" s="31">
        <v>632718</v>
      </c>
      <c r="Q166" s="31">
        <v>4000000</v>
      </c>
      <c r="R166" s="31">
        <v>5200000</v>
      </c>
      <c r="S166" s="31">
        <v>1323353</v>
      </c>
      <c r="T166" s="36">
        <f t="shared" si="38"/>
        <v>0.33083825</v>
      </c>
      <c r="U166" s="36">
        <f t="shared" si="39"/>
        <v>0.62094171495042016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2500000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172032443</v>
      </c>
      <c r="E169" s="32">
        <f>SUM(E164:E168)</f>
        <v>172032443</v>
      </c>
      <c r="F169" s="32">
        <f>SUM(F164:F168)</f>
        <v>68557822</v>
      </c>
      <c r="G169" s="37">
        <f t="shared" si="32"/>
        <v>0.39851681929553251</v>
      </c>
      <c r="H169" s="32">
        <f>SUM(H164:H168)</f>
        <v>48890855</v>
      </c>
      <c r="I169" s="37">
        <f t="shared" si="33"/>
        <v>0.28419555141700803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117448677</v>
      </c>
      <c r="O169" s="37">
        <f t="shared" si="37"/>
        <v>0.68271237071254054</v>
      </c>
      <c r="P169" s="32">
        <f>SUM(P164:P168)</f>
        <v>33791011</v>
      </c>
      <c r="Q169" s="32">
        <f>SUM(Q164:Q168)</f>
        <v>164989978</v>
      </c>
      <c r="R169" s="32">
        <f>SUM(R164:R168)</f>
        <v>173253818</v>
      </c>
      <c r="S169" s="32">
        <f>SUM(S164:S168)</f>
        <v>101746502</v>
      </c>
      <c r="T169" s="37">
        <f t="shared" si="38"/>
        <v>0.6166829236136997</v>
      </c>
      <c r="U169" s="37">
        <f t="shared" si="39"/>
        <v>0.44685978765181078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28961963329</v>
      </c>
      <c r="E170" s="32">
        <f>SUM(E105,E107:E111,E113:E120,E122:E125,E127:E131,E133:E136,E138:E143,E145:E149,E151:E156,E158:E162,E164:E168)</f>
        <v>29036909329</v>
      </c>
      <c r="F170" s="32">
        <f>SUM(F105,F107:F111,F113:F120,F122:F125,F127:F131,F133:F136,F138:F143,F145:F149,F151:F156,F158:F162,F164:F168)</f>
        <v>8211003928</v>
      </c>
      <c r="G170" s="37">
        <f t="shared" si="32"/>
        <v>0.28350992074415798</v>
      </c>
      <c r="H170" s="32">
        <f>SUM(H105,H107:H111,H113:H120,H122:H125,H127:H131,H133:H136,H138:H143,H145:H149,H151:H156,H158:H162,H164:H168)</f>
        <v>6684847434</v>
      </c>
      <c r="I170" s="37">
        <f t="shared" si="33"/>
        <v>0.23081471922541844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14895851362</v>
      </c>
      <c r="O170" s="37">
        <f t="shared" si="37"/>
        <v>0.51432463996957645</v>
      </c>
      <c r="P170" s="32">
        <f>SUM(P105,P107:P111,P113:P120,P122:P125,P127:P131,P133:P136,P138:P143,P145:P149,P151:P156,P158:P162,P164:P168)</f>
        <v>5588046786</v>
      </c>
      <c r="Q170" s="32">
        <f>SUM(Q105,Q107:Q111,Q113:Q120,Q122:Q125,Q127:Q131,Q133:Q136,Q138:Q143,Q145:Q149,Q151:Q156,Q158:Q162,Q164:Q168)</f>
        <v>25080305638</v>
      </c>
      <c r="R170" s="32">
        <f>SUM(R105,R107:R111,R113:R120,R122:R125,R127:R131,R133:R136,R138:R143,R145:R149,R151:R156,R158:R162,R164:R168)</f>
        <v>25542562525</v>
      </c>
      <c r="S170" s="32">
        <f>SUM(S105,S107:S111,S113:S120,S122:S125,S127:S131,S133:S136,S138:S143,S145:S149,S151:S156,S158:S162,S164:S168)</f>
        <v>12936396846</v>
      </c>
      <c r="T170" s="37">
        <f t="shared" si="38"/>
        <v>0.51579901109337511</v>
      </c>
      <c r="U170" s="37">
        <f t="shared" si="39"/>
        <v>0.19627621063371681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26376909</v>
      </c>
      <c r="E173" s="31">
        <v>26376909</v>
      </c>
      <c r="F173" s="31">
        <v>2495628</v>
      </c>
      <c r="G173" s="36">
        <f t="shared" ref="G173:G205" si="40">IF(($D173     =0),0,($F173     /$D173     ))</f>
        <v>9.4614118735443939E-2</v>
      </c>
      <c r="H173" s="31">
        <v>5225883</v>
      </c>
      <c r="I173" s="36">
        <f t="shared" ref="I173:I205" si="41">IF(($D173     =0),0,($H173     /$D173     ))</f>
        <v>0.19812340407285781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7721511</v>
      </c>
      <c r="O173" s="36">
        <f t="shared" ref="O173:O205" si="45">IF(($D173     =0),0,($N173     /$D173     ))</f>
        <v>0.29273752280830179</v>
      </c>
      <c r="P173" s="31">
        <v>18205478</v>
      </c>
      <c r="Q173" s="31">
        <v>57331169</v>
      </c>
      <c r="R173" s="31">
        <v>69085438</v>
      </c>
      <c r="S173" s="31">
        <v>25407147</v>
      </c>
      <c r="T173" s="36">
        <f t="shared" ref="T173:T205" si="46">IF(($Q173     =0),0,($S173     /$Q173     ))</f>
        <v>0.44316464225594282</v>
      </c>
      <c r="U173" s="36">
        <f t="shared" ref="U173:U205" si="47">IF(($P173     =0),0,(($H173     /$P173     )-1))</f>
        <v>-0.71294997033310525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53645144</v>
      </c>
      <c r="E174" s="31">
        <v>53645144</v>
      </c>
      <c r="F174" s="31">
        <v>15478821</v>
      </c>
      <c r="G174" s="36">
        <f t="shared" si="40"/>
        <v>0.28854095349245407</v>
      </c>
      <c r="H174" s="31">
        <v>17537932</v>
      </c>
      <c r="I174" s="36">
        <f t="shared" si="41"/>
        <v>0.326924875064181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33016753</v>
      </c>
      <c r="O174" s="36">
        <f t="shared" si="45"/>
        <v>0.61546582855663501</v>
      </c>
      <c r="P174" s="31">
        <v>15680215</v>
      </c>
      <c r="Q174" s="31">
        <v>55491756</v>
      </c>
      <c r="R174" s="31">
        <v>61022996</v>
      </c>
      <c r="S174" s="31">
        <v>26869822</v>
      </c>
      <c r="T174" s="36">
        <f t="shared" si="46"/>
        <v>0.48421286217722143</v>
      </c>
      <c r="U174" s="36">
        <f t="shared" si="47"/>
        <v>0.11847522498894314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702008501</v>
      </c>
      <c r="E175" s="31">
        <v>702008501</v>
      </c>
      <c r="F175" s="31">
        <v>158375399</v>
      </c>
      <c r="G175" s="36">
        <f t="shared" si="40"/>
        <v>0.22560324949683194</v>
      </c>
      <c r="H175" s="31">
        <v>174293204</v>
      </c>
      <c r="I175" s="36">
        <f t="shared" si="41"/>
        <v>0.24827791081122536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332668603</v>
      </c>
      <c r="O175" s="36">
        <f t="shared" si="45"/>
        <v>0.47388116030805727</v>
      </c>
      <c r="P175" s="31">
        <v>144152765</v>
      </c>
      <c r="Q175" s="31">
        <v>643677552</v>
      </c>
      <c r="R175" s="31">
        <v>668780251</v>
      </c>
      <c r="S175" s="31">
        <v>301190293</v>
      </c>
      <c r="T175" s="36">
        <f t="shared" si="46"/>
        <v>0.46792107642119546</v>
      </c>
      <c r="U175" s="36">
        <f t="shared" si="47"/>
        <v>0.20908679066960656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215338548</v>
      </c>
      <c r="E176" s="31">
        <v>215338548</v>
      </c>
      <c r="F176" s="31">
        <v>44513886</v>
      </c>
      <c r="G176" s="36">
        <f t="shared" si="40"/>
        <v>0.20671582683839773</v>
      </c>
      <c r="H176" s="31">
        <v>36904960</v>
      </c>
      <c r="I176" s="36">
        <f t="shared" si="41"/>
        <v>0.1713811128697682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81418846</v>
      </c>
      <c r="O176" s="36">
        <f t="shared" si="45"/>
        <v>0.37809693970816594</v>
      </c>
      <c r="P176" s="31">
        <v>34435148</v>
      </c>
      <c r="Q176" s="31">
        <v>161358757</v>
      </c>
      <c r="R176" s="31">
        <v>167746597</v>
      </c>
      <c r="S176" s="31">
        <v>85336463</v>
      </c>
      <c r="T176" s="36">
        <f t="shared" si="46"/>
        <v>0.52886167808047757</v>
      </c>
      <c r="U176" s="36">
        <f t="shared" si="47"/>
        <v>7.1723577316990195E-2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999996</v>
      </c>
      <c r="E177" s="31">
        <v>999996</v>
      </c>
      <c r="F177" s="31">
        <v>101530</v>
      </c>
      <c r="G177" s="36">
        <f t="shared" si="40"/>
        <v>0.10153040612162449</v>
      </c>
      <c r="H177" s="31">
        <v>185112</v>
      </c>
      <c r="I177" s="36">
        <f t="shared" si="41"/>
        <v>0.18511274045096179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286642</v>
      </c>
      <c r="O177" s="36">
        <f t="shared" si="45"/>
        <v>0.28664314657258627</v>
      </c>
      <c r="P177" s="31">
        <v>177422</v>
      </c>
      <c r="Q177" s="31">
        <v>1500000</v>
      </c>
      <c r="R177" s="31">
        <v>1000000</v>
      </c>
      <c r="S177" s="31">
        <v>388537</v>
      </c>
      <c r="T177" s="36">
        <f t="shared" si="46"/>
        <v>0.25902466666666668</v>
      </c>
      <c r="U177" s="36">
        <f t="shared" si="47"/>
        <v>4.334299015905585E-2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2193214</v>
      </c>
      <c r="E178" s="31">
        <v>2193214</v>
      </c>
      <c r="F178" s="31">
        <v>367629</v>
      </c>
      <c r="G178" s="36">
        <f t="shared" si="40"/>
        <v>0.16762112589104392</v>
      </c>
      <c r="H178" s="31">
        <v>578938</v>
      </c>
      <c r="I178" s="36">
        <f t="shared" si="41"/>
        <v>0.2639678572177635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946567</v>
      </c>
      <c r="O178" s="36">
        <f t="shared" si="45"/>
        <v>0.43158898310880744</v>
      </c>
      <c r="P178" s="31">
        <v>990997</v>
      </c>
      <c r="Q178" s="31">
        <v>2173652</v>
      </c>
      <c r="R178" s="31">
        <v>2155604</v>
      </c>
      <c r="S178" s="31">
        <v>1862436</v>
      </c>
      <c r="T178" s="36">
        <f t="shared" si="46"/>
        <v>0.85682344735955895</v>
      </c>
      <c r="U178" s="36">
        <f t="shared" si="47"/>
        <v>-0.41580246963411593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1000562312</v>
      </c>
      <c r="E179" s="32">
        <f>SUM(E173:E178)</f>
        <v>1000562312</v>
      </c>
      <c r="F179" s="32">
        <f>SUM(F173:F178)</f>
        <v>221332893</v>
      </c>
      <c r="G179" s="37">
        <f t="shared" si="40"/>
        <v>0.22120850480324708</v>
      </c>
      <c r="H179" s="32">
        <f>SUM(H173:H178)</f>
        <v>234726029</v>
      </c>
      <c r="I179" s="37">
        <f t="shared" si="41"/>
        <v>0.23459411391461643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456058922</v>
      </c>
      <c r="O179" s="37">
        <f t="shared" si="45"/>
        <v>0.45580261871786354</v>
      </c>
      <c r="P179" s="32">
        <f>SUM(P173:P178)</f>
        <v>213642025</v>
      </c>
      <c r="Q179" s="32">
        <f>SUM(Q173:Q178)</f>
        <v>921532886</v>
      </c>
      <c r="R179" s="32">
        <f>SUM(R173:R178)</f>
        <v>969790886</v>
      </c>
      <c r="S179" s="32">
        <f>SUM(S173:S178)</f>
        <v>441054698</v>
      </c>
      <c r="T179" s="37">
        <f t="shared" si="46"/>
        <v>0.47860983009997538</v>
      </c>
      <c r="U179" s="37">
        <f t="shared" si="47"/>
        <v>9.8688467308807759E-2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155992576</v>
      </c>
      <c r="E180" s="31">
        <v>155992576</v>
      </c>
      <c r="F180" s="31">
        <v>72917260</v>
      </c>
      <c r="G180" s="36">
        <f t="shared" si="40"/>
        <v>0.46744057871061762</v>
      </c>
      <c r="H180" s="31">
        <v>53253860</v>
      </c>
      <c r="I180" s="36">
        <f t="shared" si="41"/>
        <v>0.34138714396254344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126171120</v>
      </c>
      <c r="O180" s="36">
        <f t="shared" si="45"/>
        <v>0.80882772267316105</v>
      </c>
      <c r="P180" s="31">
        <v>59662304</v>
      </c>
      <c r="Q180" s="31">
        <v>133869149</v>
      </c>
      <c r="R180" s="31">
        <v>142157324</v>
      </c>
      <c r="S180" s="31">
        <v>70353301</v>
      </c>
      <c r="T180" s="36">
        <f t="shared" si="46"/>
        <v>0.52553782201155252</v>
      </c>
      <c r="U180" s="36">
        <f t="shared" si="47"/>
        <v>-0.10741194305871926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478360420</v>
      </c>
      <c r="E182" s="31">
        <v>478360420</v>
      </c>
      <c r="F182" s="31">
        <v>89271969</v>
      </c>
      <c r="G182" s="36">
        <f t="shared" si="40"/>
        <v>0.1866207262716259</v>
      </c>
      <c r="H182" s="31">
        <v>115782591</v>
      </c>
      <c r="I182" s="36">
        <f t="shared" si="41"/>
        <v>0.24204049114264095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205054560</v>
      </c>
      <c r="O182" s="36">
        <f t="shared" si="45"/>
        <v>0.42866121741426683</v>
      </c>
      <c r="P182" s="31">
        <v>86808482</v>
      </c>
      <c r="Q182" s="31">
        <v>415255524</v>
      </c>
      <c r="R182" s="31">
        <v>422122328</v>
      </c>
      <c r="S182" s="31">
        <v>178764071</v>
      </c>
      <c r="T182" s="36">
        <f t="shared" si="46"/>
        <v>0.43049173501181409</v>
      </c>
      <c r="U182" s="36">
        <f t="shared" si="47"/>
        <v>0.33377048339585058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12067264</v>
      </c>
      <c r="E183" s="31">
        <v>12067264</v>
      </c>
      <c r="F183" s="31">
        <v>2265751</v>
      </c>
      <c r="G183" s="36">
        <f t="shared" si="40"/>
        <v>0.18776012524462876</v>
      </c>
      <c r="H183" s="31">
        <v>3664215</v>
      </c>
      <c r="I183" s="36">
        <f t="shared" si="41"/>
        <v>0.30364919504537236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5929966</v>
      </c>
      <c r="O183" s="36">
        <f t="shared" si="45"/>
        <v>0.49140932029000112</v>
      </c>
      <c r="P183" s="31">
        <v>2384246</v>
      </c>
      <c r="Q183" s="31">
        <v>20013546</v>
      </c>
      <c r="R183" s="31">
        <v>14375965</v>
      </c>
      <c r="S183" s="31">
        <v>4833397</v>
      </c>
      <c r="T183" s="36">
        <f t="shared" si="46"/>
        <v>0.24150627779804737</v>
      </c>
      <c r="U183" s="36">
        <f t="shared" si="47"/>
        <v>0.53684435247034079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646420260</v>
      </c>
      <c r="E185" s="32">
        <f>SUM(E180:E184)</f>
        <v>646420260</v>
      </c>
      <c r="F185" s="32">
        <f>SUM(F180:F184)</f>
        <v>164454980</v>
      </c>
      <c r="G185" s="37">
        <f t="shared" si="40"/>
        <v>0.25440876497280579</v>
      </c>
      <c r="H185" s="32">
        <f>SUM(H180:H184)</f>
        <v>172700666</v>
      </c>
      <c r="I185" s="37">
        <f t="shared" si="41"/>
        <v>0.26716468632960233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337155646</v>
      </c>
      <c r="O185" s="37">
        <f t="shared" si="45"/>
        <v>0.52157345130240818</v>
      </c>
      <c r="P185" s="32">
        <f>SUM(P180:P184)</f>
        <v>148855032</v>
      </c>
      <c r="Q185" s="32">
        <f>SUM(Q180:Q184)</f>
        <v>569138219</v>
      </c>
      <c r="R185" s="32">
        <f>SUM(R180:R184)</f>
        <v>578655617</v>
      </c>
      <c r="S185" s="32">
        <f>SUM(S180:S184)</f>
        <v>253950769</v>
      </c>
      <c r="T185" s="37">
        <f t="shared" si="46"/>
        <v>0.44620227656860273</v>
      </c>
      <c r="U185" s="37">
        <f t="shared" si="47"/>
        <v>0.16019367084614244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100172469</v>
      </c>
      <c r="E186" s="31">
        <v>100172469</v>
      </c>
      <c r="F186" s="31">
        <v>12680873</v>
      </c>
      <c r="G186" s="36">
        <f t="shared" si="40"/>
        <v>0.12659040080164141</v>
      </c>
      <c r="H186" s="31">
        <v>18258396</v>
      </c>
      <c r="I186" s="36">
        <f t="shared" si="41"/>
        <v>0.18226960144109056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30939269</v>
      </c>
      <c r="O186" s="36">
        <f t="shared" si="45"/>
        <v>0.30886000224273197</v>
      </c>
      <c r="P186" s="31">
        <v>12340912</v>
      </c>
      <c r="Q186" s="31">
        <v>85344118</v>
      </c>
      <c r="R186" s="31">
        <v>85985607</v>
      </c>
      <c r="S186" s="31">
        <v>30630387</v>
      </c>
      <c r="T186" s="36">
        <f t="shared" si="46"/>
        <v>0.35890448829760008</v>
      </c>
      <c r="U186" s="36">
        <f t="shared" si="47"/>
        <v>0.47950135289839202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31287310</v>
      </c>
      <c r="E187" s="31">
        <v>31287310</v>
      </c>
      <c r="F187" s="31">
        <v>8794719</v>
      </c>
      <c r="G187" s="36">
        <f t="shared" si="40"/>
        <v>0.28109540257695531</v>
      </c>
      <c r="H187" s="31">
        <v>6312925</v>
      </c>
      <c r="I187" s="36">
        <f t="shared" si="41"/>
        <v>0.20177269953856691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15107644</v>
      </c>
      <c r="O187" s="36">
        <f t="shared" si="45"/>
        <v>0.48286810211552222</v>
      </c>
      <c r="P187" s="31">
        <v>6302258</v>
      </c>
      <c r="Q187" s="31">
        <v>24794358</v>
      </c>
      <c r="R187" s="31">
        <v>28931322</v>
      </c>
      <c r="S187" s="31">
        <v>12890773</v>
      </c>
      <c r="T187" s="36">
        <f t="shared" si="46"/>
        <v>0.51990751283013659</v>
      </c>
      <c r="U187" s="36">
        <f t="shared" si="47"/>
        <v>1.6925679653227999E-3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1544811202</v>
      </c>
      <c r="E188" s="31">
        <v>1544811202</v>
      </c>
      <c r="F188" s="31">
        <v>388014041</v>
      </c>
      <c r="G188" s="36">
        <f t="shared" si="40"/>
        <v>0.25117246722295583</v>
      </c>
      <c r="H188" s="31">
        <v>299802580</v>
      </c>
      <c r="I188" s="36">
        <f t="shared" si="41"/>
        <v>0.19407069265930918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687816621</v>
      </c>
      <c r="O188" s="36">
        <f t="shared" si="45"/>
        <v>0.44524315988226504</v>
      </c>
      <c r="P188" s="31">
        <v>248754980</v>
      </c>
      <c r="Q188" s="31">
        <v>1178920655</v>
      </c>
      <c r="R188" s="31">
        <v>1192056838</v>
      </c>
      <c r="S188" s="31">
        <v>581470950</v>
      </c>
      <c r="T188" s="36">
        <f t="shared" si="46"/>
        <v>0.49322314231571418</v>
      </c>
      <c r="U188" s="36">
        <f t="shared" si="47"/>
        <v>0.2052123740397076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13597671</v>
      </c>
      <c r="E189" s="31">
        <v>13597671</v>
      </c>
      <c r="F189" s="31">
        <v>3034442</v>
      </c>
      <c r="G189" s="36">
        <f t="shared" si="40"/>
        <v>0.2231589512645217</v>
      </c>
      <c r="H189" s="31">
        <v>2810455</v>
      </c>
      <c r="I189" s="36">
        <f t="shared" si="41"/>
        <v>0.20668649800395966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5844897</v>
      </c>
      <c r="O189" s="36">
        <f t="shared" si="45"/>
        <v>0.42984544926848134</v>
      </c>
      <c r="P189" s="31">
        <v>3271084</v>
      </c>
      <c r="Q189" s="31">
        <v>58191507</v>
      </c>
      <c r="R189" s="31">
        <v>13407798</v>
      </c>
      <c r="S189" s="31">
        <v>6710755</v>
      </c>
      <c r="T189" s="36">
        <f t="shared" si="46"/>
        <v>0.11532189740334445</v>
      </c>
      <c r="U189" s="36">
        <f t="shared" si="47"/>
        <v>-0.14081845651166403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1689868652</v>
      </c>
      <c r="E191" s="32">
        <f>SUM(E186:E190)</f>
        <v>1689868652</v>
      </c>
      <c r="F191" s="32">
        <f>SUM(F186:F190)</f>
        <v>412524075</v>
      </c>
      <c r="G191" s="37">
        <f t="shared" si="40"/>
        <v>0.24411605867223343</v>
      </c>
      <c r="H191" s="32">
        <f>SUM(H186:H190)</f>
        <v>327184356</v>
      </c>
      <c r="I191" s="37">
        <f t="shared" si="41"/>
        <v>0.19361525856626163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739708431</v>
      </c>
      <c r="O191" s="37">
        <f t="shared" si="45"/>
        <v>0.43773131723849507</v>
      </c>
      <c r="P191" s="32">
        <f>SUM(P186:P190)</f>
        <v>270669234</v>
      </c>
      <c r="Q191" s="32">
        <f>SUM(Q186:Q190)</f>
        <v>1347250638</v>
      </c>
      <c r="R191" s="32">
        <f>SUM(R186:R190)</f>
        <v>1320381565</v>
      </c>
      <c r="S191" s="32">
        <f>SUM(S186:S190)</f>
        <v>631702865</v>
      </c>
      <c r="T191" s="37">
        <f t="shared" si="46"/>
        <v>0.46888295851005563</v>
      </c>
      <c r="U191" s="37">
        <f t="shared" si="47"/>
        <v>0.20879773132989321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164803399</v>
      </c>
      <c r="E192" s="31">
        <v>164803399</v>
      </c>
      <c r="F192" s="31">
        <v>13063010</v>
      </c>
      <c r="G192" s="36">
        <f t="shared" si="40"/>
        <v>7.9264202554463092E-2</v>
      </c>
      <c r="H192" s="31">
        <v>32923309</v>
      </c>
      <c r="I192" s="36">
        <f t="shared" si="41"/>
        <v>0.19977324011381586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45986319</v>
      </c>
      <c r="O192" s="36">
        <f t="shared" si="45"/>
        <v>0.27903744266827896</v>
      </c>
      <c r="P192" s="31">
        <v>23945121</v>
      </c>
      <c r="Q192" s="31">
        <v>111921766</v>
      </c>
      <c r="R192" s="31">
        <v>144929726</v>
      </c>
      <c r="S192" s="31">
        <v>46746389</v>
      </c>
      <c r="T192" s="36">
        <f t="shared" si="46"/>
        <v>0.41767022332367415</v>
      </c>
      <c r="U192" s="36">
        <f t="shared" si="47"/>
        <v>0.37494853335675349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232323385</v>
      </c>
      <c r="E193" s="31">
        <v>232323385</v>
      </c>
      <c r="F193" s="31">
        <v>81830008</v>
      </c>
      <c r="G193" s="36">
        <f t="shared" si="40"/>
        <v>0.3522245855706691</v>
      </c>
      <c r="H193" s="31">
        <v>65200264</v>
      </c>
      <c r="I193" s="36">
        <f t="shared" si="41"/>
        <v>0.28064443017649732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147030272</v>
      </c>
      <c r="O193" s="36">
        <f t="shared" si="45"/>
        <v>0.63286901574716636</v>
      </c>
      <c r="P193" s="31">
        <v>43475527</v>
      </c>
      <c r="Q193" s="31">
        <v>194819588</v>
      </c>
      <c r="R193" s="31">
        <v>189662817</v>
      </c>
      <c r="S193" s="31">
        <v>79655627</v>
      </c>
      <c r="T193" s="36">
        <f t="shared" si="46"/>
        <v>0.40886867597728416</v>
      </c>
      <c r="U193" s="36">
        <f t="shared" si="47"/>
        <v>0.49970037165966952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183265753</v>
      </c>
      <c r="E194" s="31">
        <v>183265753</v>
      </c>
      <c r="F194" s="31">
        <v>44907231</v>
      </c>
      <c r="G194" s="36">
        <f t="shared" si="40"/>
        <v>0.24503885895145941</v>
      </c>
      <c r="H194" s="31">
        <v>36850609</v>
      </c>
      <c r="I194" s="36">
        <f t="shared" si="41"/>
        <v>0.20107744298521502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81757840</v>
      </c>
      <c r="O194" s="36">
        <f t="shared" si="45"/>
        <v>0.44611630193667445</v>
      </c>
      <c r="P194" s="31">
        <v>30881545</v>
      </c>
      <c r="Q194" s="31">
        <v>146683250</v>
      </c>
      <c r="R194" s="31">
        <v>147737223</v>
      </c>
      <c r="S194" s="31">
        <v>72607394</v>
      </c>
      <c r="T194" s="36">
        <f t="shared" si="46"/>
        <v>0.49499444551439925</v>
      </c>
      <c r="U194" s="36">
        <f t="shared" si="47"/>
        <v>0.19328903395215491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397512193</v>
      </c>
      <c r="E195" s="31">
        <v>397512193</v>
      </c>
      <c r="F195" s="31">
        <v>73919552</v>
      </c>
      <c r="G195" s="36">
        <f t="shared" si="40"/>
        <v>0.18595543307020018</v>
      </c>
      <c r="H195" s="31">
        <v>131962799</v>
      </c>
      <c r="I195" s="36">
        <f t="shared" si="41"/>
        <v>0.33197170130577602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205882351</v>
      </c>
      <c r="O195" s="36">
        <f t="shared" si="45"/>
        <v>0.51792713437597626</v>
      </c>
      <c r="P195" s="31">
        <v>84030954</v>
      </c>
      <c r="Q195" s="31">
        <v>363578282</v>
      </c>
      <c r="R195" s="31">
        <v>353810452</v>
      </c>
      <c r="S195" s="31">
        <v>178086480</v>
      </c>
      <c r="T195" s="36">
        <f t="shared" si="46"/>
        <v>0.48981605562457659</v>
      </c>
      <c r="U195" s="36">
        <f t="shared" si="47"/>
        <v>0.57040700739872596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310193397</v>
      </c>
      <c r="E196" s="31">
        <v>310193397</v>
      </c>
      <c r="F196" s="31">
        <v>110647584</v>
      </c>
      <c r="G196" s="36">
        <f t="shared" si="40"/>
        <v>0.35670515578382861</v>
      </c>
      <c r="H196" s="31">
        <v>77707450</v>
      </c>
      <c r="I196" s="36">
        <f t="shared" si="41"/>
        <v>0.25051290824220868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188355034</v>
      </c>
      <c r="O196" s="36">
        <f t="shared" si="45"/>
        <v>0.60721806402603729</v>
      </c>
      <c r="P196" s="31">
        <v>77003505</v>
      </c>
      <c r="Q196" s="31">
        <v>241622031</v>
      </c>
      <c r="R196" s="31">
        <v>246586031</v>
      </c>
      <c r="S196" s="31">
        <v>132868682</v>
      </c>
      <c r="T196" s="36">
        <f t="shared" si="46"/>
        <v>0.54990300946522541</v>
      </c>
      <c r="U196" s="36">
        <f t="shared" si="47"/>
        <v>9.1417267304909622E-3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1288098127</v>
      </c>
      <c r="E198" s="32">
        <f>SUM(E192:E197)</f>
        <v>1288098127</v>
      </c>
      <c r="F198" s="32">
        <f>SUM(F192:F197)</f>
        <v>324367385</v>
      </c>
      <c r="G198" s="37">
        <f t="shared" si="40"/>
        <v>0.25181884687268086</v>
      </c>
      <c r="H198" s="32">
        <f>SUM(H192:H197)</f>
        <v>344644431</v>
      </c>
      <c r="I198" s="37">
        <f t="shared" si="41"/>
        <v>0.26756069570777352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669011816</v>
      </c>
      <c r="O198" s="37">
        <f t="shared" si="45"/>
        <v>0.51937954258045438</v>
      </c>
      <c r="P198" s="32">
        <f>SUM(P192:P197)</f>
        <v>259336652</v>
      </c>
      <c r="Q198" s="32">
        <f>SUM(Q192:Q197)</f>
        <v>1058624917</v>
      </c>
      <c r="R198" s="32">
        <f>SUM(R192:R197)</f>
        <v>1082726249</v>
      </c>
      <c r="S198" s="32">
        <f>SUM(S192:S197)</f>
        <v>509964572</v>
      </c>
      <c r="T198" s="37">
        <f t="shared" si="46"/>
        <v>0.48172356781963033</v>
      </c>
      <c r="U198" s="37">
        <f t="shared" si="47"/>
        <v>0.32894609513197537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67924622</v>
      </c>
      <c r="E199" s="31">
        <v>67924622</v>
      </c>
      <c r="F199" s="31">
        <v>8999277</v>
      </c>
      <c r="G199" s="36">
        <f t="shared" si="40"/>
        <v>0.1324891730718796</v>
      </c>
      <c r="H199" s="31">
        <v>14538904</v>
      </c>
      <c r="I199" s="36">
        <f t="shared" si="41"/>
        <v>0.21404468029281046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23538181</v>
      </c>
      <c r="O199" s="36">
        <f t="shared" si="45"/>
        <v>0.34653385336469006</v>
      </c>
      <c r="P199" s="31">
        <v>8416082</v>
      </c>
      <c r="Q199" s="31">
        <v>72415938</v>
      </c>
      <c r="R199" s="31">
        <v>73071535</v>
      </c>
      <c r="S199" s="31">
        <v>23187321</v>
      </c>
      <c r="T199" s="36">
        <f t="shared" si="46"/>
        <v>0.32019637721187844</v>
      </c>
      <c r="U199" s="36">
        <f t="shared" si="47"/>
        <v>0.72751453704942515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133039263</v>
      </c>
      <c r="E200" s="31">
        <v>133039263</v>
      </c>
      <c r="F200" s="31">
        <v>28098420</v>
      </c>
      <c r="G200" s="36">
        <f t="shared" si="40"/>
        <v>0.21120396615546494</v>
      </c>
      <c r="H200" s="31">
        <v>28898695</v>
      </c>
      <c r="I200" s="36">
        <f t="shared" si="41"/>
        <v>0.21721929563004269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56997115</v>
      </c>
      <c r="O200" s="36">
        <f t="shared" si="45"/>
        <v>0.42842326178550766</v>
      </c>
      <c r="P200" s="31">
        <v>27321373</v>
      </c>
      <c r="Q200" s="31">
        <v>134925233</v>
      </c>
      <c r="R200" s="31">
        <v>114298408</v>
      </c>
      <c r="S200" s="31">
        <v>52143857</v>
      </c>
      <c r="T200" s="36">
        <f t="shared" si="46"/>
        <v>0.38646482826529566</v>
      </c>
      <c r="U200" s="36">
        <f t="shared" si="47"/>
        <v>5.7732164485291504E-2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3980374</v>
      </c>
      <c r="E201" s="31">
        <v>3980374</v>
      </c>
      <c r="F201" s="31">
        <v>1323258</v>
      </c>
      <c r="G201" s="36">
        <f t="shared" si="40"/>
        <v>0.33244564455500913</v>
      </c>
      <c r="H201" s="31">
        <v>1097145</v>
      </c>
      <c r="I201" s="36">
        <f t="shared" si="41"/>
        <v>0.27563867113994817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2420403</v>
      </c>
      <c r="O201" s="36">
        <f t="shared" si="45"/>
        <v>0.60808431569495736</v>
      </c>
      <c r="P201" s="31">
        <v>1805203</v>
      </c>
      <c r="Q201" s="31">
        <v>12074342</v>
      </c>
      <c r="R201" s="31">
        <v>12213867</v>
      </c>
      <c r="S201" s="31">
        <v>3047772</v>
      </c>
      <c r="T201" s="36">
        <f t="shared" si="46"/>
        <v>0.25241723317096698</v>
      </c>
      <c r="U201" s="36">
        <f t="shared" si="47"/>
        <v>-0.39223178778231593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204944259</v>
      </c>
      <c r="E204" s="32">
        <f>SUM(E199:E203)</f>
        <v>204944259</v>
      </c>
      <c r="F204" s="32">
        <f>SUM(F199:F203)</f>
        <v>38420955</v>
      </c>
      <c r="G204" s="37">
        <f t="shared" si="40"/>
        <v>0.1874702672203177</v>
      </c>
      <c r="H204" s="32">
        <f>SUM(H199:H203)</f>
        <v>44534744</v>
      </c>
      <c r="I204" s="37">
        <f t="shared" si="41"/>
        <v>0.21730173959154425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82955699</v>
      </c>
      <c r="O204" s="37">
        <f t="shared" si="45"/>
        <v>0.40477200681186193</v>
      </c>
      <c r="P204" s="32">
        <f>SUM(P199:P203)</f>
        <v>37542658</v>
      </c>
      <c r="Q204" s="32">
        <f>SUM(Q199:Q203)</f>
        <v>219415513</v>
      </c>
      <c r="R204" s="32">
        <f>SUM(R199:R203)</f>
        <v>199583810</v>
      </c>
      <c r="S204" s="32">
        <f>SUM(S199:S203)</f>
        <v>78378950</v>
      </c>
      <c r="T204" s="37">
        <f t="shared" si="46"/>
        <v>0.35721699404180235</v>
      </c>
      <c r="U204" s="37">
        <f t="shared" si="47"/>
        <v>0.18624376569181655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4829893610</v>
      </c>
      <c r="E205" s="32">
        <f>SUM(E173:E178,E180:E184,E186:E190,E192:E197,E199:E203)</f>
        <v>4829893610</v>
      </c>
      <c r="F205" s="32">
        <f>SUM(F173:F178,F180:F184,F186:F190,F192:F197,F199:F203)</f>
        <v>1161100288</v>
      </c>
      <c r="G205" s="37">
        <f t="shared" si="40"/>
        <v>0.24039872961094064</v>
      </c>
      <c r="H205" s="32">
        <f>SUM(H173:H178,H180:H184,H186:H190,H192:H197,H199:H203)</f>
        <v>1123790226</v>
      </c>
      <c r="I205" s="37">
        <f t="shared" si="41"/>
        <v>0.23267390893937309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2284890514</v>
      </c>
      <c r="O205" s="37">
        <f t="shared" si="45"/>
        <v>0.47307263855031373</v>
      </c>
      <c r="P205" s="32">
        <f>SUM(P173:P178,P180:P184,P186:P190,P192:P197,P199:P203)</f>
        <v>930045601</v>
      </c>
      <c r="Q205" s="32">
        <f>SUM(Q173:Q178,Q180:Q184,Q186:Q190,Q192:Q197,Q199:Q203)</f>
        <v>4115962173</v>
      </c>
      <c r="R205" s="32">
        <f>SUM(R173:R178,R180:R184,R186:R190,R192:R197,R199:R203)</f>
        <v>4151138127</v>
      </c>
      <c r="S205" s="32">
        <f>SUM(S173:S178,S180:S184,S186:S190,S192:S197,S199:S203)</f>
        <v>1915051854</v>
      </c>
      <c r="T205" s="37">
        <f t="shared" si="46"/>
        <v>0.46527440571791667</v>
      </c>
      <c r="U205" s="37">
        <f t="shared" si="47"/>
        <v>0.20831733926990537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172675236</v>
      </c>
      <c r="E208" s="31">
        <v>172675236</v>
      </c>
      <c r="F208" s="31">
        <v>18619170</v>
      </c>
      <c r="G208" s="36">
        <f t="shared" ref="G208:G231" si="48">IF(($D208     =0),0,($F208     /$D208     ))</f>
        <v>0.10782767947107366</v>
      </c>
      <c r="H208" s="31">
        <v>42900892</v>
      </c>
      <c r="I208" s="36">
        <f t="shared" ref="I208:I231" si="49">IF(($D208     =0),0,($H208     /$D208     ))</f>
        <v>0.24844843414605208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61520062</v>
      </c>
      <c r="O208" s="36">
        <f t="shared" ref="O208:O231" si="53">IF(($D208     =0),0,($N208     /$D208     ))</f>
        <v>0.35627611361712574</v>
      </c>
      <c r="P208" s="31">
        <v>36849904</v>
      </c>
      <c r="Q208" s="31">
        <v>139155907</v>
      </c>
      <c r="R208" s="31">
        <v>148910130</v>
      </c>
      <c r="S208" s="31">
        <v>72640135</v>
      </c>
      <c r="T208" s="36">
        <f t="shared" ref="T208:T231" si="54">IF(($Q208     =0),0,($S208     /$Q208     ))</f>
        <v>0.52200540074809765</v>
      </c>
      <c r="U208" s="36">
        <f t="shared" ref="U208:U231" si="55">IF(($P208     =0),0,(($H208     /$P208     )-1))</f>
        <v>0.16420634365831721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413982660</v>
      </c>
      <c r="E209" s="31">
        <v>413982660</v>
      </c>
      <c r="F209" s="31">
        <v>64832274</v>
      </c>
      <c r="G209" s="36">
        <f t="shared" si="48"/>
        <v>0.15660625495763519</v>
      </c>
      <c r="H209" s="31">
        <v>119713023</v>
      </c>
      <c r="I209" s="36">
        <f t="shared" si="49"/>
        <v>0.28917400308505675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184545297</v>
      </c>
      <c r="O209" s="36">
        <f t="shared" si="53"/>
        <v>0.44578025804269195</v>
      </c>
      <c r="P209" s="31">
        <v>65544924</v>
      </c>
      <c r="Q209" s="31">
        <v>424769252</v>
      </c>
      <c r="R209" s="31">
        <v>428473880</v>
      </c>
      <c r="S209" s="31">
        <v>150112082</v>
      </c>
      <c r="T209" s="36">
        <f t="shared" si="54"/>
        <v>0.35339677081899518</v>
      </c>
      <c r="U209" s="36">
        <f t="shared" si="55"/>
        <v>0.82642706245261643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274779779</v>
      </c>
      <c r="E210" s="31">
        <v>274779779</v>
      </c>
      <c r="F210" s="31">
        <v>57354732</v>
      </c>
      <c r="G210" s="36">
        <f t="shared" si="48"/>
        <v>0.20872981341177949</v>
      </c>
      <c r="H210" s="31">
        <v>46270566</v>
      </c>
      <c r="I210" s="36">
        <f t="shared" si="49"/>
        <v>0.16839145212355675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103625298</v>
      </c>
      <c r="O210" s="36">
        <f t="shared" si="53"/>
        <v>0.3771212655353362</v>
      </c>
      <c r="P210" s="31">
        <v>35786366</v>
      </c>
      <c r="Q210" s="31">
        <v>225098911</v>
      </c>
      <c r="R210" s="31">
        <v>230347180</v>
      </c>
      <c r="S210" s="31">
        <v>95310451</v>
      </c>
      <c r="T210" s="36">
        <f t="shared" si="54"/>
        <v>0.42341586894660721</v>
      </c>
      <c r="U210" s="36">
        <f t="shared" si="55"/>
        <v>0.29296632130795297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166784463</v>
      </c>
      <c r="E211" s="31">
        <v>166784463</v>
      </c>
      <c r="F211" s="31">
        <v>28370164</v>
      </c>
      <c r="G211" s="36">
        <f t="shared" si="48"/>
        <v>0.1701007605246779</v>
      </c>
      <c r="H211" s="31">
        <v>17249308</v>
      </c>
      <c r="I211" s="36">
        <f t="shared" si="49"/>
        <v>0.10342275107484082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45619472</v>
      </c>
      <c r="O211" s="36">
        <f t="shared" si="53"/>
        <v>0.27352351159951871</v>
      </c>
      <c r="P211" s="31">
        <v>17709721</v>
      </c>
      <c r="Q211" s="31">
        <v>147439833</v>
      </c>
      <c r="R211" s="31">
        <v>146579536</v>
      </c>
      <c r="S211" s="31">
        <v>43766593</v>
      </c>
      <c r="T211" s="36">
        <f t="shared" si="54"/>
        <v>0.29684375049448136</v>
      </c>
      <c r="U211" s="36">
        <f t="shared" si="55"/>
        <v>-2.5997755695868929E-2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687922553</v>
      </c>
      <c r="E212" s="31">
        <v>687922553</v>
      </c>
      <c r="F212" s="31">
        <v>252115243</v>
      </c>
      <c r="G212" s="36">
        <f t="shared" si="48"/>
        <v>0.36648782904490701</v>
      </c>
      <c r="H212" s="31">
        <v>177177591</v>
      </c>
      <c r="I212" s="36">
        <f t="shared" si="49"/>
        <v>0.25755456079661337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429292834</v>
      </c>
      <c r="O212" s="36">
        <f t="shared" si="53"/>
        <v>0.62404238984152038</v>
      </c>
      <c r="P212" s="31">
        <v>122327480</v>
      </c>
      <c r="Q212" s="31">
        <v>596080267</v>
      </c>
      <c r="R212" s="31">
        <v>596080267</v>
      </c>
      <c r="S212" s="31">
        <v>316400344</v>
      </c>
      <c r="T212" s="36">
        <f t="shared" si="54"/>
        <v>0.53080157407727102</v>
      </c>
      <c r="U212" s="36">
        <f t="shared" si="55"/>
        <v>0.44838748415319274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111063030</v>
      </c>
      <c r="E213" s="31">
        <v>111063030</v>
      </c>
      <c r="F213" s="31">
        <v>35876591</v>
      </c>
      <c r="G213" s="36">
        <f t="shared" si="48"/>
        <v>0.32302910338390733</v>
      </c>
      <c r="H213" s="31">
        <v>16041126</v>
      </c>
      <c r="I213" s="36">
        <f t="shared" si="49"/>
        <v>0.14443263433385528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51917717</v>
      </c>
      <c r="O213" s="36">
        <f t="shared" si="53"/>
        <v>0.46746173771776262</v>
      </c>
      <c r="P213" s="31">
        <v>18905938</v>
      </c>
      <c r="Q213" s="31">
        <v>100804000</v>
      </c>
      <c r="R213" s="31">
        <v>104804000</v>
      </c>
      <c r="S213" s="31">
        <v>51552905</v>
      </c>
      <c r="T213" s="36">
        <f t="shared" si="54"/>
        <v>0.51141725526764814</v>
      </c>
      <c r="U213" s="36">
        <f t="shared" si="55"/>
        <v>-0.15152974689750909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1107227118</v>
      </c>
      <c r="E214" s="31">
        <v>1107227118</v>
      </c>
      <c r="F214" s="31">
        <v>423015003</v>
      </c>
      <c r="G214" s="36">
        <f t="shared" si="48"/>
        <v>0.38204899078347898</v>
      </c>
      <c r="H214" s="31">
        <v>292468624</v>
      </c>
      <c r="I214" s="36">
        <f t="shared" si="49"/>
        <v>0.2641451055934127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715483627</v>
      </c>
      <c r="O214" s="36">
        <f t="shared" si="53"/>
        <v>0.64619409637689162</v>
      </c>
      <c r="P214" s="31">
        <v>260161980</v>
      </c>
      <c r="Q214" s="31">
        <v>974336963</v>
      </c>
      <c r="R214" s="31">
        <v>971636963</v>
      </c>
      <c r="S214" s="31">
        <v>515741654</v>
      </c>
      <c r="T214" s="36">
        <f t="shared" si="54"/>
        <v>0.52932576057878655</v>
      </c>
      <c r="U214" s="36">
        <f t="shared" si="55"/>
        <v>0.1241789595851015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2934434839</v>
      </c>
      <c r="E216" s="32">
        <f>SUM(E208:E215)</f>
        <v>2934434839</v>
      </c>
      <c r="F216" s="32">
        <f>SUM(F208:F215)</f>
        <v>880183177</v>
      </c>
      <c r="G216" s="37">
        <f t="shared" si="48"/>
        <v>0.29994981156233469</v>
      </c>
      <c r="H216" s="32">
        <f>SUM(H208:H215)</f>
        <v>711821130</v>
      </c>
      <c r="I216" s="37">
        <f t="shared" si="49"/>
        <v>0.24257520410389322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1592004307</v>
      </c>
      <c r="O216" s="37">
        <f t="shared" si="53"/>
        <v>0.54252501566622791</v>
      </c>
      <c r="P216" s="32">
        <f>SUM(P208:P215)</f>
        <v>557286313</v>
      </c>
      <c r="Q216" s="32">
        <f>SUM(Q208:Q215)</f>
        <v>2607685133</v>
      </c>
      <c r="R216" s="32">
        <f>SUM(R208:R215)</f>
        <v>2626831956</v>
      </c>
      <c r="S216" s="32">
        <f>SUM(S208:S215)</f>
        <v>1245524164</v>
      </c>
      <c r="T216" s="37">
        <f t="shared" si="54"/>
        <v>0.47763594930922204</v>
      </c>
      <c r="U216" s="37">
        <f t="shared" si="55"/>
        <v>0.27729878411709707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220121537</v>
      </c>
      <c r="E217" s="31">
        <v>220121537</v>
      </c>
      <c r="F217" s="31">
        <v>74475232</v>
      </c>
      <c r="G217" s="36">
        <f t="shared" si="48"/>
        <v>0.33833687068975898</v>
      </c>
      <c r="H217" s="31">
        <v>26569995</v>
      </c>
      <c r="I217" s="36">
        <f t="shared" si="49"/>
        <v>0.12070602160114846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101045227</v>
      </c>
      <c r="O217" s="36">
        <f t="shared" si="53"/>
        <v>0.45904289229090744</v>
      </c>
      <c r="P217" s="31">
        <v>84114588</v>
      </c>
      <c r="Q217" s="31">
        <v>255167482</v>
      </c>
      <c r="R217" s="31">
        <v>279599293</v>
      </c>
      <c r="S217" s="31">
        <v>134869938</v>
      </c>
      <c r="T217" s="36">
        <f t="shared" si="54"/>
        <v>0.52855456715287885</v>
      </c>
      <c r="U217" s="36">
        <f t="shared" si="55"/>
        <v>-0.68412143919673007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2445634888</v>
      </c>
      <c r="E218" s="31">
        <v>2445634888</v>
      </c>
      <c r="F218" s="31">
        <v>452492119</v>
      </c>
      <c r="G218" s="36">
        <f t="shared" si="48"/>
        <v>0.18502030749571152</v>
      </c>
      <c r="H218" s="31">
        <v>463963717</v>
      </c>
      <c r="I218" s="36">
        <f t="shared" si="49"/>
        <v>0.18971094960925336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916455836</v>
      </c>
      <c r="O218" s="36">
        <f t="shared" si="53"/>
        <v>0.37473125710496491</v>
      </c>
      <c r="P218" s="31">
        <v>281228046</v>
      </c>
      <c r="Q218" s="31">
        <v>1951461532</v>
      </c>
      <c r="R218" s="31">
        <v>2457441634</v>
      </c>
      <c r="S218" s="31">
        <v>1081639240</v>
      </c>
      <c r="T218" s="36">
        <f t="shared" si="54"/>
        <v>0.55427136136855193</v>
      </c>
      <c r="U218" s="36">
        <f t="shared" si="55"/>
        <v>0.64977755099148249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897346615</v>
      </c>
      <c r="E219" s="31">
        <v>923046615</v>
      </c>
      <c r="F219" s="31">
        <v>253419073</v>
      </c>
      <c r="G219" s="36">
        <f t="shared" si="48"/>
        <v>0.28240934858822642</v>
      </c>
      <c r="H219" s="31">
        <v>210343408</v>
      </c>
      <c r="I219" s="36">
        <f t="shared" si="49"/>
        <v>0.23440597477486444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463762481</v>
      </c>
      <c r="O219" s="36">
        <f t="shared" si="53"/>
        <v>0.51681532336309088</v>
      </c>
      <c r="P219" s="31">
        <v>183686452</v>
      </c>
      <c r="Q219" s="31">
        <v>845160170</v>
      </c>
      <c r="R219" s="31">
        <v>857146305</v>
      </c>
      <c r="S219" s="31">
        <v>379977459</v>
      </c>
      <c r="T219" s="36">
        <f t="shared" si="54"/>
        <v>0.44959224592895808</v>
      </c>
      <c r="U219" s="36">
        <f t="shared" si="55"/>
        <v>0.14512205832142699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106036281</v>
      </c>
      <c r="E220" s="31">
        <v>106036281</v>
      </c>
      <c r="F220" s="31">
        <v>26251747</v>
      </c>
      <c r="G220" s="36">
        <f t="shared" si="48"/>
        <v>0.24757325278128153</v>
      </c>
      <c r="H220" s="31">
        <v>19674693</v>
      </c>
      <c r="I220" s="36">
        <f t="shared" si="49"/>
        <v>0.18554680355113548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45926440</v>
      </c>
      <c r="O220" s="36">
        <f t="shared" si="53"/>
        <v>0.43312005633241701</v>
      </c>
      <c r="P220" s="31">
        <v>15378596</v>
      </c>
      <c r="Q220" s="31">
        <v>97943156</v>
      </c>
      <c r="R220" s="31">
        <v>102937973</v>
      </c>
      <c r="S220" s="31">
        <v>42557347</v>
      </c>
      <c r="T220" s="36">
        <f t="shared" si="54"/>
        <v>0.4345106767848077</v>
      </c>
      <c r="U220" s="36">
        <f t="shared" si="55"/>
        <v>0.27935560567427609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29766753</v>
      </c>
      <c r="E221" s="31">
        <v>29766753</v>
      </c>
      <c r="F221" s="31">
        <v>6157681</v>
      </c>
      <c r="G221" s="36">
        <f t="shared" si="48"/>
        <v>0.2068643832264809</v>
      </c>
      <c r="H221" s="31">
        <v>10532385</v>
      </c>
      <c r="I221" s="36">
        <f t="shared" si="49"/>
        <v>0.35383049672901845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16690066</v>
      </c>
      <c r="O221" s="36">
        <f t="shared" si="53"/>
        <v>0.56069487995549938</v>
      </c>
      <c r="P221" s="31">
        <v>6483141</v>
      </c>
      <c r="Q221" s="31">
        <v>22124203</v>
      </c>
      <c r="R221" s="31">
        <v>27436299</v>
      </c>
      <c r="S221" s="31">
        <v>11369679</v>
      </c>
      <c r="T221" s="36">
        <f t="shared" si="54"/>
        <v>0.51390230870689446</v>
      </c>
      <c r="U221" s="36">
        <f t="shared" si="55"/>
        <v>0.62458058524409688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45593287</v>
      </c>
      <c r="E222" s="31">
        <v>45593287</v>
      </c>
      <c r="F222" s="31">
        <v>17006362</v>
      </c>
      <c r="G222" s="36">
        <f t="shared" si="48"/>
        <v>0.37300144646294092</v>
      </c>
      <c r="H222" s="31">
        <v>18261565</v>
      </c>
      <c r="I222" s="36">
        <f t="shared" si="49"/>
        <v>0.40053188093238373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35267927</v>
      </c>
      <c r="O222" s="36">
        <f t="shared" si="53"/>
        <v>0.77353332739532465</v>
      </c>
      <c r="P222" s="31">
        <v>10856407</v>
      </c>
      <c r="Q222" s="31">
        <v>51267288</v>
      </c>
      <c r="R222" s="31">
        <v>48232053</v>
      </c>
      <c r="S222" s="31">
        <v>21036032</v>
      </c>
      <c r="T222" s="36">
        <f t="shared" si="54"/>
        <v>0.41032074877844132</v>
      </c>
      <c r="U222" s="36">
        <f t="shared" si="55"/>
        <v>0.68210025655817796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3744499361</v>
      </c>
      <c r="E224" s="32">
        <f>SUM(E217:E223)</f>
        <v>3770199361</v>
      </c>
      <c r="F224" s="32">
        <f>SUM(F217:F223)</f>
        <v>829802214</v>
      </c>
      <c r="G224" s="37">
        <f t="shared" si="48"/>
        <v>0.22160564978128194</v>
      </c>
      <c r="H224" s="32">
        <f>SUM(H217:H223)</f>
        <v>749345763</v>
      </c>
      <c r="I224" s="37">
        <f t="shared" si="49"/>
        <v>0.20011907888265226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1579147977</v>
      </c>
      <c r="O224" s="37">
        <f t="shared" si="53"/>
        <v>0.42172472866393418</v>
      </c>
      <c r="P224" s="32">
        <f>SUM(P217:P223)</f>
        <v>581747230</v>
      </c>
      <c r="Q224" s="32">
        <f>SUM(Q217:Q223)</f>
        <v>3223123831</v>
      </c>
      <c r="R224" s="32">
        <f>SUM(R217:R223)</f>
        <v>3772793557</v>
      </c>
      <c r="S224" s="32">
        <f>SUM(S217:S223)</f>
        <v>1671449695</v>
      </c>
      <c r="T224" s="37">
        <f t="shared" si="54"/>
        <v>0.51858066355502674</v>
      </c>
      <c r="U224" s="37">
        <f t="shared" si="55"/>
        <v>0.28809511134242949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306669036</v>
      </c>
      <c r="E225" s="31">
        <v>306669036</v>
      </c>
      <c r="F225" s="31">
        <v>88238375</v>
      </c>
      <c r="G225" s="36">
        <f t="shared" si="48"/>
        <v>0.28773160848231183</v>
      </c>
      <c r="H225" s="31">
        <v>87515393</v>
      </c>
      <c r="I225" s="36">
        <f t="shared" si="49"/>
        <v>0.28537407669680742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175753768</v>
      </c>
      <c r="O225" s="36">
        <f t="shared" si="53"/>
        <v>0.57310568517911931</v>
      </c>
      <c r="P225" s="31">
        <v>51319638</v>
      </c>
      <c r="Q225" s="31">
        <v>251396808</v>
      </c>
      <c r="R225" s="31">
        <v>251046808</v>
      </c>
      <c r="S225" s="31">
        <v>124324643</v>
      </c>
      <c r="T225" s="36">
        <f t="shared" si="54"/>
        <v>0.49453548749910936</v>
      </c>
      <c r="U225" s="36">
        <f t="shared" si="55"/>
        <v>0.70530027900820347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226450347</v>
      </c>
      <c r="E226" s="31">
        <v>231566435</v>
      </c>
      <c r="F226" s="31">
        <v>57366995</v>
      </c>
      <c r="G226" s="36">
        <f t="shared" si="48"/>
        <v>0.25333145106640087</v>
      </c>
      <c r="H226" s="31">
        <v>58997497</v>
      </c>
      <c r="I226" s="36">
        <f t="shared" si="49"/>
        <v>0.26053171382422302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116364492</v>
      </c>
      <c r="O226" s="36">
        <f t="shared" si="53"/>
        <v>0.51386316489062389</v>
      </c>
      <c r="P226" s="31">
        <v>51249466</v>
      </c>
      <c r="Q226" s="31">
        <v>209458275</v>
      </c>
      <c r="R226" s="31">
        <v>210158275</v>
      </c>
      <c r="S226" s="31">
        <v>99382944</v>
      </c>
      <c r="T226" s="36">
        <f t="shared" si="54"/>
        <v>0.47447609315029449</v>
      </c>
      <c r="U226" s="36">
        <f t="shared" si="55"/>
        <v>0.15118266793257895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96610637</v>
      </c>
      <c r="E227" s="31">
        <v>96610637</v>
      </c>
      <c r="F227" s="31">
        <v>18427177</v>
      </c>
      <c r="G227" s="36">
        <f t="shared" si="48"/>
        <v>0.19073652314289161</v>
      </c>
      <c r="H227" s="31">
        <v>32237599</v>
      </c>
      <c r="I227" s="36">
        <f t="shared" si="49"/>
        <v>0.33368581349898357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50664776</v>
      </c>
      <c r="O227" s="36">
        <f t="shared" si="53"/>
        <v>0.52442233664187521</v>
      </c>
      <c r="P227" s="31">
        <v>14283716</v>
      </c>
      <c r="Q227" s="31">
        <v>84967308</v>
      </c>
      <c r="R227" s="31">
        <v>84967308</v>
      </c>
      <c r="S227" s="31">
        <v>35793856</v>
      </c>
      <c r="T227" s="36">
        <f t="shared" si="54"/>
        <v>0.42126621217657029</v>
      </c>
      <c r="U227" s="36">
        <f t="shared" si="55"/>
        <v>1.2569476318347412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1497719625</v>
      </c>
      <c r="E228" s="31">
        <v>1497719625</v>
      </c>
      <c r="F228" s="31">
        <v>422225437</v>
      </c>
      <c r="G228" s="36">
        <f t="shared" si="48"/>
        <v>0.28191220169128783</v>
      </c>
      <c r="H228" s="31">
        <v>374866524</v>
      </c>
      <c r="I228" s="36">
        <f t="shared" si="49"/>
        <v>0.2502915216858429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797091961</v>
      </c>
      <c r="O228" s="36">
        <f t="shared" si="53"/>
        <v>0.53220372337713073</v>
      </c>
      <c r="P228" s="31">
        <v>296564500</v>
      </c>
      <c r="Q228" s="31">
        <v>1395444253</v>
      </c>
      <c r="R228" s="31">
        <v>1301916374</v>
      </c>
      <c r="S228" s="31">
        <v>690836053</v>
      </c>
      <c r="T228" s="36">
        <f t="shared" si="54"/>
        <v>0.49506531809837911</v>
      </c>
      <c r="U228" s="36">
        <f t="shared" si="55"/>
        <v>0.26403033404200427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2127449645</v>
      </c>
      <c r="E230" s="32">
        <f>SUM(E225:E229)</f>
        <v>2132565733</v>
      </c>
      <c r="F230" s="32">
        <f>SUM(F225:F229)</f>
        <v>586257984</v>
      </c>
      <c r="G230" s="37">
        <f t="shared" si="48"/>
        <v>0.27556844195012664</v>
      </c>
      <c r="H230" s="32">
        <f>SUM(H225:H229)</f>
        <v>553617013</v>
      </c>
      <c r="I230" s="37">
        <f t="shared" si="49"/>
        <v>0.26022567175732142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1139874997</v>
      </c>
      <c r="O230" s="37">
        <f t="shared" si="53"/>
        <v>0.53579411370744801</v>
      </c>
      <c r="P230" s="32">
        <f>SUM(P225:P229)</f>
        <v>413417320</v>
      </c>
      <c r="Q230" s="32">
        <f>SUM(Q225:Q229)</f>
        <v>1941266644</v>
      </c>
      <c r="R230" s="32">
        <f>SUM(R225:R229)</f>
        <v>1848088765</v>
      </c>
      <c r="S230" s="32">
        <f>SUM(S225:S229)</f>
        <v>950337496</v>
      </c>
      <c r="T230" s="37">
        <f t="shared" si="54"/>
        <v>0.4895450601478526</v>
      </c>
      <c r="U230" s="37">
        <f t="shared" si="55"/>
        <v>0.3391238978570128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8806383845</v>
      </c>
      <c r="E231" s="32">
        <f>SUM(E208:E215,E217:E223,E225:E229)</f>
        <v>8837199933</v>
      </c>
      <c r="F231" s="32">
        <f>SUM(F208:F215,F217:F223,F225:F229)</f>
        <v>2296243375</v>
      </c>
      <c r="G231" s="37">
        <f t="shared" si="48"/>
        <v>0.26074759122653257</v>
      </c>
      <c r="H231" s="32">
        <f>SUM(H208:H215,H217:H223,H225:H229)</f>
        <v>2014783906</v>
      </c>
      <c r="I231" s="37">
        <f t="shared" si="49"/>
        <v>0.22878674623567921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4311027281</v>
      </c>
      <c r="O231" s="37">
        <f t="shared" si="53"/>
        <v>0.48953433746221175</v>
      </c>
      <c r="P231" s="32">
        <f>SUM(P208:P215,P217:P223,P225:P229)</f>
        <v>1552450863</v>
      </c>
      <c r="Q231" s="32">
        <f>SUM(Q208:Q215,Q217:Q223,Q225:Q229)</f>
        <v>7772075608</v>
      </c>
      <c r="R231" s="32">
        <f>SUM(R208:R215,R217:R223,R225:R229)</f>
        <v>8247714278</v>
      </c>
      <c r="S231" s="32">
        <f>SUM(S208:S215,S217:S223,S225:S229)</f>
        <v>3867311355</v>
      </c>
      <c r="T231" s="37">
        <f t="shared" si="54"/>
        <v>0.49759054724316831</v>
      </c>
      <c r="U231" s="37">
        <f t="shared" si="55"/>
        <v>0.29780848722424258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16920121</v>
      </c>
      <c r="E234" s="31">
        <v>16920121</v>
      </c>
      <c r="F234" s="31">
        <v>4349893</v>
      </c>
      <c r="G234" s="36">
        <f t="shared" ref="G234:G260" si="56">IF(($D234     =0),0,($F234     /$D234     ))</f>
        <v>0.25708403621936271</v>
      </c>
      <c r="H234" s="31">
        <v>7284687</v>
      </c>
      <c r="I234" s="36">
        <f t="shared" ref="I234:I260" si="57">IF(($D234     =0),0,($H234     /$D234     ))</f>
        <v>0.43053397785985098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11634580</v>
      </c>
      <c r="O234" s="36">
        <f t="shared" ref="O234:O260" si="61">IF(($D234     =0),0,($N234     /$D234     ))</f>
        <v>0.68761801407921375</v>
      </c>
      <c r="P234" s="31">
        <v>3552321</v>
      </c>
      <c r="Q234" s="31">
        <v>14920152</v>
      </c>
      <c r="R234" s="31">
        <v>12920152</v>
      </c>
      <c r="S234" s="31">
        <v>7049562</v>
      </c>
      <c r="T234" s="36">
        <f t="shared" ref="T234:T260" si="62">IF(($Q234     =0),0,($S234     /$Q234     ))</f>
        <v>0.47248593714058679</v>
      </c>
      <c r="U234" s="36">
        <f t="shared" ref="U234:U260" si="63">IF(($P234     =0),0,(($H234     /$P234     )-1))</f>
        <v>1.0506837642206319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738593996</v>
      </c>
      <c r="E235" s="31">
        <v>738593996</v>
      </c>
      <c r="F235" s="31">
        <v>69573950</v>
      </c>
      <c r="G235" s="36">
        <f t="shared" si="56"/>
        <v>9.4197827733221925E-2</v>
      </c>
      <c r="H235" s="31">
        <v>309030993</v>
      </c>
      <c r="I235" s="36">
        <f t="shared" si="57"/>
        <v>0.41840442066090122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378604943</v>
      </c>
      <c r="O235" s="36">
        <f t="shared" si="61"/>
        <v>0.51260224839412316</v>
      </c>
      <c r="P235" s="31">
        <v>219579013</v>
      </c>
      <c r="Q235" s="31">
        <v>666107224</v>
      </c>
      <c r="R235" s="31">
        <v>665756250</v>
      </c>
      <c r="S235" s="31">
        <v>354068199</v>
      </c>
      <c r="T235" s="36">
        <f t="shared" si="62"/>
        <v>0.53154835474355999</v>
      </c>
      <c r="U235" s="36">
        <f t="shared" si="63"/>
        <v>0.40737946116917834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3637615223</v>
      </c>
      <c r="E236" s="31">
        <v>3637615223</v>
      </c>
      <c r="F236" s="31">
        <v>251657955</v>
      </c>
      <c r="G236" s="36">
        <f t="shared" si="56"/>
        <v>6.9182126083267709E-2</v>
      </c>
      <c r="H236" s="31">
        <v>714367604</v>
      </c>
      <c r="I236" s="36">
        <f t="shared" si="57"/>
        <v>0.19638349858533127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966025559</v>
      </c>
      <c r="O236" s="36">
        <f t="shared" si="61"/>
        <v>0.26556562466859901</v>
      </c>
      <c r="P236" s="31">
        <v>804274104</v>
      </c>
      <c r="Q236" s="31">
        <v>3045109600</v>
      </c>
      <c r="R236" s="31">
        <v>3037276590</v>
      </c>
      <c r="S236" s="31">
        <v>1506341811</v>
      </c>
      <c r="T236" s="36">
        <f t="shared" si="62"/>
        <v>0.49467572891300859</v>
      </c>
      <c r="U236" s="36">
        <f t="shared" si="63"/>
        <v>-0.11178589432738961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63781989</v>
      </c>
      <c r="E237" s="31">
        <v>63781989</v>
      </c>
      <c r="F237" s="31">
        <v>1397225</v>
      </c>
      <c r="G237" s="36">
        <f t="shared" si="56"/>
        <v>2.1906262597110291E-2</v>
      </c>
      <c r="H237" s="31">
        <v>4951372</v>
      </c>
      <c r="I237" s="36">
        <f t="shared" si="57"/>
        <v>7.7629626758739051E-2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6348597</v>
      </c>
      <c r="O237" s="36">
        <f t="shared" si="61"/>
        <v>9.9535889355849339E-2</v>
      </c>
      <c r="P237" s="31">
        <v>223470</v>
      </c>
      <c r="Q237" s="31">
        <v>52744323</v>
      </c>
      <c r="R237" s="31">
        <v>56506499</v>
      </c>
      <c r="S237" s="31">
        <v>7887433</v>
      </c>
      <c r="T237" s="36">
        <f t="shared" si="62"/>
        <v>0.14954088992667514</v>
      </c>
      <c r="U237" s="36">
        <f t="shared" si="63"/>
        <v>21.156763771423456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38507380</v>
      </c>
      <c r="E238" s="31">
        <v>38507380</v>
      </c>
      <c r="F238" s="31">
        <v>11178651</v>
      </c>
      <c r="G238" s="36">
        <f t="shared" si="56"/>
        <v>0.29029892451784567</v>
      </c>
      <c r="H238" s="31">
        <v>10686950</v>
      </c>
      <c r="I238" s="36">
        <f t="shared" si="57"/>
        <v>0.27752991764176116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21865601</v>
      </c>
      <c r="O238" s="36">
        <f t="shared" si="61"/>
        <v>0.56782884215960683</v>
      </c>
      <c r="P238" s="31">
        <v>9468849</v>
      </c>
      <c r="Q238" s="31">
        <v>29246890</v>
      </c>
      <c r="R238" s="31">
        <v>35508145</v>
      </c>
      <c r="S238" s="31">
        <v>20336727</v>
      </c>
      <c r="T238" s="36">
        <f t="shared" si="62"/>
        <v>0.69534665053275746</v>
      </c>
      <c r="U238" s="36">
        <f t="shared" si="63"/>
        <v>0.12864298501327887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4495418709</v>
      </c>
      <c r="E240" s="32">
        <f>SUM(E234:E239)</f>
        <v>4495418709</v>
      </c>
      <c r="F240" s="32">
        <f>SUM(F234:F239)</f>
        <v>338157674</v>
      </c>
      <c r="G240" s="37">
        <f t="shared" si="56"/>
        <v>7.5222731382728697E-2</v>
      </c>
      <c r="H240" s="32">
        <f>SUM(H234:H239)</f>
        <v>1046321606</v>
      </c>
      <c r="I240" s="37">
        <f t="shared" si="57"/>
        <v>0.2327528699173726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1384479280</v>
      </c>
      <c r="O240" s="37">
        <f t="shared" si="61"/>
        <v>0.30797560130010126</v>
      </c>
      <c r="P240" s="32">
        <f>SUM(P234:P239)</f>
        <v>1037097757</v>
      </c>
      <c r="Q240" s="32">
        <f>SUM(Q234:Q239)</f>
        <v>3808128189</v>
      </c>
      <c r="R240" s="32">
        <f>SUM(R234:R239)</f>
        <v>3807967636</v>
      </c>
      <c r="S240" s="32">
        <f>SUM(S234:S239)</f>
        <v>1895683732</v>
      </c>
      <c r="T240" s="37">
        <f t="shared" si="62"/>
        <v>0.49779934863426939</v>
      </c>
      <c r="U240" s="37">
        <f t="shared" si="63"/>
        <v>8.8939050708987111E-3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858</v>
      </c>
      <c r="G241" s="36">
        <f t="shared" si="56"/>
        <v>0</v>
      </c>
      <c r="H241" s="31">
        <v>1663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2521</v>
      </c>
      <c r="O241" s="36">
        <f t="shared" si="61"/>
        <v>0</v>
      </c>
      <c r="P241" s="31">
        <v>804</v>
      </c>
      <c r="Q241" s="31">
        <v>0</v>
      </c>
      <c r="R241" s="31">
        <v>0</v>
      </c>
      <c r="S241" s="31">
        <v>2455</v>
      </c>
      <c r="T241" s="36">
        <f t="shared" si="62"/>
        <v>0</v>
      </c>
      <c r="U241" s="36">
        <f t="shared" si="63"/>
        <v>1.0684079601990049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701079276</v>
      </c>
      <c r="E242" s="31">
        <v>701079276</v>
      </c>
      <c r="F242" s="31">
        <v>20555199</v>
      </c>
      <c r="G242" s="36">
        <f t="shared" si="56"/>
        <v>2.9319364733297295E-2</v>
      </c>
      <c r="H242" s="31">
        <v>13202807</v>
      </c>
      <c r="I242" s="36">
        <f t="shared" si="57"/>
        <v>1.8832117068598102E-2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33758006</v>
      </c>
      <c r="O242" s="36">
        <f t="shared" si="61"/>
        <v>4.8151481801895393E-2</v>
      </c>
      <c r="P242" s="31">
        <v>23676656</v>
      </c>
      <c r="Q242" s="31">
        <v>84029717</v>
      </c>
      <c r="R242" s="31">
        <v>83769007</v>
      </c>
      <c r="S242" s="31">
        <v>37478924</v>
      </c>
      <c r="T242" s="36">
        <f t="shared" si="62"/>
        <v>0.44601987651582831</v>
      </c>
      <c r="U242" s="36">
        <f t="shared" si="63"/>
        <v>-0.44237028235744102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80166907</v>
      </c>
      <c r="E243" s="31">
        <v>80166907</v>
      </c>
      <c r="F243" s="31">
        <v>12967827</v>
      </c>
      <c r="G243" s="36">
        <f t="shared" si="56"/>
        <v>0.16176035081408341</v>
      </c>
      <c r="H243" s="31">
        <v>14779629</v>
      </c>
      <c r="I243" s="36">
        <f t="shared" si="57"/>
        <v>0.18436072380839141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27747456</v>
      </c>
      <c r="O243" s="36">
        <f t="shared" si="61"/>
        <v>0.34612107462247482</v>
      </c>
      <c r="P243" s="31">
        <v>18072481</v>
      </c>
      <c r="Q243" s="31">
        <v>82921968</v>
      </c>
      <c r="R243" s="31">
        <v>84296968</v>
      </c>
      <c r="S243" s="31">
        <v>31746140</v>
      </c>
      <c r="T243" s="36">
        <f t="shared" si="62"/>
        <v>0.38284354273887949</v>
      </c>
      <c r="U243" s="36">
        <f t="shared" si="63"/>
        <v>-0.18220254319260321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232915989</v>
      </c>
      <c r="E244" s="31">
        <v>232915989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163640060</v>
      </c>
      <c r="R244" s="31">
        <v>163640060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113612580</v>
      </c>
      <c r="E245" s="31">
        <v>113612580</v>
      </c>
      <c r="F245" s="31">
        <v>20907389</v>
      </c>
      <c r="G245" s="36">
        <f t="shared" si="56"/>
        <v>0.18402353859053283</v>
      </c>
      <c r="H245" s="31">
        <v>15540844</v>
      </c>
      <c r="I245" s="36">
        <f t="shared" si="57"/>
        <v>0.13678805639305083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36448233</v>
      </c>
      <c r="O245" s="36">
        <f t="shared" si="61"/>
        <v>0.32081159498358369</v>
      </c>
      <c r="P245" s="31">
        <v>19109613</v>
      </c>
      <c r="Q245" s="31">
        <v>74938538</v>
      </c>
      <c r="R245" s="31">
        <v>97950584</v>
      </c>
      <c r="S245" s="31">
        <v>38988698</v>
      </c>
      <c r="T245" s="36">
        <f t="shared" si="62"/>
        <v>0.52027566910899703</v>
      </c>
      <c r="U245" s="36">
        <f t="shared" si="63"/>
        <v>-0.18675255223640586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1127774752</v>
      </c>
      <c r="E247" s="32">
        <f>SUM(E241:E246)</f>
        <v>1127774752</v>
      </c>
      <c r="F247" s="32">
        <f>SUM(F241:F246)</f>
        <v>54431273</v>
      </c>
      <c r="G247" s="37">
        <f t="shared" si="56"/>
        <v>4.826431244667552E-2</v>
      </c>
      <c r="H247" s="32">
        <f>SUM(H241:H246)</f>
        <v>43524943</v>
      </c>
      <c r="I247" s="37">
        <f t="shared" si="57"/>
        <v>3.8593649062290764E-2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97956216</v>
      </c>
      <c r="O247" s="37">
        <f t="shared" si="61"/>
        <v>8.6857961508966283E-2</v>
      </c>
      <c r="P247" s="32">
        <f>SUM(P241:P246)</f>
        <v>60859554</v>
      </c>
      <c r="Q247" s="32">
        <f>SUM(Q241:Q246)</f>
        <v>405530283</v>
      </c>
      <c r="R247" s="32">
        <f>SUM(R241:R246)</f>
        <v>429656619</v>
      </c>
      <c r="S247" s="32">
        <f>SUM(S241:S246)</f>
        <v>108216217</v>
      </c>
      <c r="T247" s="37">
        <f t="shared" si="62"/>
        <v>0.26685113673742583</v>
      </c>
      <c r="U247" s="37">
        <f t="shared" si="63"/>
        <v>-0.28482974094749358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174294360</v>
      </c>
      <c r="E248" s="31">
        <v>174294360</v>
      </c>
      <c r="F248" s="31">
        <v>1747526</v>
      </c>
      <c r="G248" s="36">
        <f t="shared" si="56"/>
        <v>1.0026291154802714E-2</v>
      </c>
      <c r="H248" s="31">
        <v>81168688</v>
      </c>
      <c r="I248" s="36">
        <f t="shared" si="57"/>
        <v>0.4656988786097267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82916214</v>
      </c>
      <c r="O248" s="36">
        <f t="shared" si="61"/>
        <v>0.47572516976452939</v>
      </c>
      <c r="P248" s="31">
        <v>36591092</v>
      </c>
      <c r="Q248" s="31">
        <v>132215709</v>
      </c>
      <c r="R248" s="31">
        <v>136262870</v>
      </c>
      <c r="S248" s="31">
        <v>71024721</v>
      </c>
      <c r="T248" s="36">
        <f t="shared" si="62"/>
        <v>0.53718821717319531</v>
      </c>
      <c r="U248" s="36">
        <f t="shared" si="63"/>
        <v>1.2182636145431243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35111868</v>
      </c>
      <c r="E249" s="31">
        <v>35111868</v>
      </c>
      <c r="F249" s="31">
        <v>20220097</v>
      </c>
      <c r="G249" s="36">
        <f t="shared" si="56"/>
        <v>0.57587642446138154</v>
      </c>
      <c r="H249" s="31">
        <v>3350501</v>
      </c>
      <c r="I249" s="36">
        <f t="shared" si="57"/>
        <v>9.542360434938979E-2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23570598</v>
      </c>
      <c r="O249" s="36">
        <f t="shared" si="61"/>
        <v>0.67130002881077133</v>
      </c>
      <c r="P249" s="31">
        <v>589185</v>
      </c>
      <c r="Q249" s="31">
        <v>30388888</v>
      </c>
      <c r="R249" s="31">
        <v>42225382</v>
      </c>
      <c r="S249" s="31">
        <v>12500112</v>
      </c>
      <c r="T249" s="36">
        <f t="shared" si="62"/>
        <v>0.41133824969179522</v>
      </c>
      <c r="U249" s="36">
        <f t="shared" si="63"/>
        <v>4.6866705703641474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41784581</v>
      </c>
      <c r="E250" s="31">
        <v>41784581</v>
      </c>
      <c r="F250" s="31">
        <v>11298057</v>
      </c>
      <c r="G250" s="36">
        <f t="shared" si="56"/>
        <v>0.27038818457937869</v>
      </c>
      <c r="H250" s="31">
        <v>8901983</v>
      </c>
      <c r="I250" s="36">
        <f t="shared" si="57"/>
        <v>0.21304468746497662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20200040</v>
      </c>
      <c r="O250" s="36">
        <f t="shared" si="61"/>
        <v>0.48343287204435531</v>
      </c>
      <c r="P250" s="31">
        <v>11684431</v>
      </c>
      <c r="Q250" s="31">
        <v>36092962</v>
      </c>
      <c r="R250" s="31">
        <v>45154962</v>
      </c>
      <c r="S250" s="31">
        <v>18667942</v>
      </c>
      <c r="T250" s="36">
        <f t="shared" si="62"/>
        <v>0.51721834301102798</v>
      </c>
      <c r="U250" s="36">
        <f t="shared" si="63"/>
        <v>-0.2381329480228862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78529220</v>
      </c>
      <c r="E251" s="31">
        <v>78529220</v>
      </c>
      <c r="F251" s="31">
        <v>16663735</v>
      </c>
      <c r="G251" s="36">
        <f t="shared" si="56"/>
        <v>0.21219789270796272</v>
      </c>
      <c r="H251" s="31">
        <v>12964332</v>
      </c>
      <c r="I251" s="36">
        <f t="shared" si="57"/>
        <v>0.16508927504946566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29628067</v>
      </c>
      <c r="O251" s="36">
        <f t="shared" si="61"/>
        <v>0.37728716775742838</v>
      </c>
      <c r="P251" s="31">
        <v>23030984</v>
      </c>
      <c r="Q251" s="31">
        <v>76333832</v>
      </c>
      <c r="R251" s="31">
        <v>76333832</v>
      </c>
      <c r="S251" s="31">
        <v>24504603</v>
      </c>
      <c r="T251" s="36">
        <f t="shared" si="62"/>
        <v>0.32101890286341184</v>
      </c>
      <c r="U251" s="36">
        <f t="shared" si="63"/>
        <v>-0.43709170220430005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329720029</v>
      </c>
      <c r="E254" s="32">
        <f>SUM(E248:E253)</f>
        <v>329720029</v>
      </c>
      <c r="F254" s="32">
        <f>SUM(F248:F253)</f>
        <v>49929415</v>
      </c>
      <c r="G254" s="37">
        <f t="shared" si="56"/>
        <v>0.15142973009989635</v>
      </c>
      <c r="H254" s="32">
        <f>SUM(H248:H253)</f>
        <v>106385504</v>
      </c>
      <c r="I254" s="37">
        <f t="shared" si="57"/>
        <v>0.32265405387308149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156314919</v>
      </c>
      <c r="O254" s="37">
        <f t="shared" si="61"/>
        <v>0.4740837839729779</v>
      </c>
      <c r="P254" s="32">
        <f>SUM(P248:P253)</f>
        <v>71895692</v>
      </c>
      <c r="Q254" s="32">
        <f>SUM(Q248:Q253)</f>
        <v>275031391</v>
      </c>
      <c r="R254" s="32">
        <f>SUM(R248:R253)</f>
        <v>299977046</v>
      </c>
      <c r="S254" s="32">
        <f>SUM(S248:S253)</f>
        <v>126697378</v>
      </c>
      <c r="T254" s="37">
        <f t="shared" si="62"/>
        <v>0.4606651536733129</v>
      </c>
      <c r="U254" s="37">
        <f t="shared" si="63"/>
        <v>0.47972014790538497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1683890420</v>
      </c>
      <c r="E255" s="31">
        <v>1683890420</v>
      </c>
      <c r="F255" s="31">
        <v>208212118</v>
      </c>
      <c r="G255" s="36">
        <f t="shared" si="56"/>
        <v>0.12364944626266119</v>
      </c>
      <c r="H255" s="31">
        <v>253924866</v>
      </c>
      <c r="I255" s="36">
        <f t="shared" si="57"/>
        <v>0.15079655005104192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462136984</v>
      </c>
      <c r="O255" s="36">
        <f t="shared" si="61"/>
        <v>0.27444599631370314</v>
      </c>
      <c r="P255" s="31">
        <v>166456559</v>
      </c>
      <c r="Q255" s="31">
        <v>1662841719</v>
      </c>
      <c r="R255" s="31">
        <v>1728329260</v>
      </c>
      <c r="S255" s="31">
        <v>317161211</v>
      </c>
      <c r="T255" s="36">
        <f t="shared" si="62"/>
        <v>0.19073445618788928</v>
      </c>
      <c r="U255" s="36">
        <f t="shared" si="63"/>
        <v>0.52547227652351025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84772588</v>
      </c>
      <c r="E256" s="31">
        <v>84772588</v>
      </c>
      <c r="F256" s="31">
        <v>19599917</v>
      </c>
      <c r="G256" s="36">
        <f t="shared" si="56"/>
        <v>0.23120583507489473</v>
      </c>
      <c r="H256" s="31">
        <v>26341565</v>
      </c>
      <c r="I256" s="36">
        <f t="shared" si="57"/>
        <v>0.31073210835559251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45941482</v>
      </c>
      <c r="O256" s="36">
        <f t="shared" si="61"/>
        <v>0.54193794343048718</v>
      </c>
      <c r="P256" s="31">
        <v>18725607</v>
      </c>
      <c r="Q256" s="31">
        <v>74324172</v>
      </c>
      <c r="R256" s="31">
        <v>82240492</v>
      </c>
      <c r="S256" s="31">
        <v>37195401</v>
      </c>
      <c r="T256" s="36">
        <f t="shared" si="62"/>
        <v>0.50044823910046388</v>
      </c>
      <c r="U256" s="36">
        <f t="shared" si="63"/>
        <v>0.40671354471980536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979747835</v>
      </c>
      <c r="E257" s="31">
        <v>979747835</v>
      </c>
      <c r="F257" s="31">
        <v>137773937</v>
      </c>
      <c r="G257" s="36">
        <f t="shared" si="56"/>
        <v>0.14062183357618749</v>
      </c>
      <c r="H257" s="31">
        <v>262399825</v>
      </c>
      <c r="I257" s="36">
        <f t="shared" si="57"/>
        <v>0.26782383754897504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400173762</v>
      </c>
      <c r="O257" s="36">
        <f t="shared" si="61"/>
        <v>0.4084456711251625</v>
      </c>
      <c r="P257" s="31">
        <v>200910052</v>
      </c>
      <c r="Q257" s="31">
        <v>842459583</v>
      </c>
      <c r="R257" s="31">
        <v>844369957</v>
      </c>
      <c r="S257" s="31">
        <v>397407539</v>
      </c>
      <c r="T257" s="36">
        <f t="shared" si="62"/>
        <v>0.47172297285150594</v>
      </c>
      <c r="U257" s="36">
        <f t="shared" si="63"/>
        <v>0.30605622958078782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2748410843</v>
      </c>
      <c r="E259" s="32">
        <f>SUM(E255:E258)</f>
        <v>2748410843</v>
      </c>
      <c r="F259" s="32">
        <f>SUM(F255:F258)</f>
        <v>365585972</v>
      </c>
      <c r="G259" s="37">
        <f t="shared" si="56"/>
        <v>0.13301722081730269</v>
      </c>
      <c r="H259" s="32">
        <f>SUM(H255:H258)</f>
        <v>542666256</v>
      </c>
      <c r="I259" s="37">
        <f t="shared" si="57"/>
        <v>0.19744728390303473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908252228</v>
      </c>
      <c r="O259" s="37">
        <f t="shared" si="61"/>
        <v>0.33046450472033739</v>
      </c>
      <c r="P259" s="32">
        <f>SUM(P255:P258)</f>
        <v>386092218</v>
      </c>
      <c r="Q259" s="32">
        <f>SUM(Q255:Q258)</f>
        <v>2579625474</v>
      </c>
      <c r="R259" s="32">
        <f>SUM(R255:R258)</f>
        <v>2654939709</v>
      </c>
      <c r="S259" s="32">
        <f>SUM(S255:S258)</f>
        <v>751764151</v>
      </c>
      <c r="T259" s="37">
        <f t="shared" si="62"/>
        <v>0.29142375843974938</v>
      </c>
      <c r="U259" s="37">
        <f t="shared" si="63"/>
        <v>0.40553533767417194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8701324333</v>
      </c>
      <c r="E260" s="32">
        <f>SUM(E234:E239,E241:E246,E248:E253,E255:E258)</f>
        <v>8701324333</v>
      </c>
      <c r="F260" s="32">
        <f>SUM(F234:F239,F241:F246,F248:F253,F255:F258)</f>
        <v>808104334</v>
      </c>
      <c r="G260" s="37">
        <f t="shared" si="56"/>
        <v>9.2871418542030806E-2</v>
      </c>
      <c r="H260" s="32">
        <f>SUM(H234:H239,H241:H246,H248:H253,H255:H258)</f>
        <v>1738898309</v>
      </c>
      <c r="I260" s="37">
        <f t="shared" si="57"/>
        <v>0.19984294832054272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2547002643</v>
      </c>
      <c r="O260" s="37">
        <f t="shared" si="61"/>
        <v>0.29271436686257352</v>
      </c>
      <c r="P260" s="32">
        <f>SUM(P234:P239,P241:P246,P248:P253,P255:P258)</f>
        <v>1555945221</v>
      </c>
      <c r="Q260" s="32">
        <f>SUM(Q234:Q239,Q241:Q246,Q248:Q253,Q255:Q258)</f>
        <v>7068315337</v>
      </c>
      <c r="R260" s="32">
        <f>SUM(R234:R239,R241:R246,R248:R253,R255:R258)</f>
        <v>7192541010</v>
      </c>
      <c r="S260" s="32">
        <f>SUM(S234:S239,S241:S246,S248:S253,S255:S258)</f>
        <v>2882361478</v>
      </c>
      <c r="T260" s="37">
        <f t="shared" si="62"/>
        <v>0.40778620372409113</v>
      </c>
      <c r="U260" s="37">
        <f t="shared" si="63"/>
        <v>0.11758324491810623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41463796</v>
      </c>
      <c r="E263" s="31">
        <v>41463796</v>
      </c>
      <c r="F263" s="31">
        <v>4568200</v>
      </c>
      <c r="G263" s="36">
        <f t="shared" ref="G263:G299" si="64">IF(($D263     =0),0,($F263     /$D263     ))</f>
        <v>0.11017322195970673</v>
      </c>
      <c r="H263" s="31">
        <v>6281533</v>
      </c>
      <c r="I263" s="36">
        <f t="shared" ref="I263:I299" si="65">IF(($D263     =0),0,($H263     /$D263     ))</f>
        <v>0.15149440249030746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10849733</v>
      </c>
      <c r="O263" s="36">
        <f t="shared" ref="O263:O299" si="69">IF(($D263     =0),0,($N263     /$D263     ))</f>
        <v>0.26166762445001418</v>
      </c>
      <c r="P263" s="31">
        <v>3145445</v>
      </c>
      <c r="Q263" s="31">
        <v>22102300</v>
      </c>
      <c r="R263" s="31">
        <v>47777436</v>
      </c>
      <c r="S263" s="31">
        <v>4579299</v>
      </c>
      <c r="T263" s="36">
        <f t="shared" ref="T263:T299" si="70">IF(($Q263     =0),0,($S263     /$Q263     ))</f>
        <v>0.20718653714771765</v>
      </c>
      <c r="U263" s="36">
        <f t="shared" ref="U263:U299" si="71">IF(($P263     =0),0,(($H263     /$P263     )-1))</f>
        <v>0.9970252221863678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160710085</v>
      </c>
      <c r="E264" s="31">
        <v>160710085</v>
      </c>
      <c r="F264" s="31">
        <v>41842283</v>
      </c>
      <c r="G264" s="36">
        <f t="shared" si="64"/>
        <v>0.26035878831126247</v>
      </c>
      <c r="H264" s="31">
        <v>39353734</v>
      </c>
      <c r="I264" s="36">
        <f t="shared" si="65"/>
        <v>0.24487407868647446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81196017</v>
      </c>
      <c r="O264" s="36">
        <f t="shared" si="69"/>
        <v>0.50523286699773695</v>
      </c>
      <c r="P264" s="31">
        <v>28940207</v>
      </c>
      <c r="Q264" s="31">
        <v>147819444</v>
      </c>
      <c r="R264" s="31">
        <v>152076983</v>
      </c>
      <c r="S264" s="31">
        <v>77656340</v>
      </c>
      <c r="T264" s="36">
        <f t="shared" si="70"/>
        <v>0.52534590780898893</v>
      </c>
      <c r="U264" s="36">
        <f t="shared" si="71"/>
        <v>0.35982904337899169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233675888</v>
      </c>
      <c r="E265" s="31">
        <v>233675888</v>
      </c>
      <c r="F265" s="31">
        <v>28944226</v>
      </c>
      <c r="G265" s="36">
        <f t="shared" si="64"/>
        <v>0.12386483795024671</v>
      </c>
      <c r="H265" s="31">
        <v>51581808</v>
      </c>
      <c r="I265" s="36">
        <f t="shared" si="65"/>
        <v>0.22074082371733622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80526034</v>
      </c>
      <c r="O265" s="36">
        <f t="shared" si="69"/>
        <v>0.34460566166758294</v>
      </c>
      <c r="P265" s="31">
        <v>49582278</v>
      </c>
      <c r="Q265" s="31">
        <v>200653896</v>
      </c>
      <c r="R265" s="31">
        <v>208623285</v>
      </c>
      <c r="S265" s="31">
        <v>92368372</v>
      </c>
      <c r="T265" s="36">
        <f t="shared" si="70"/>
        <v>0.46033679804552613</v>
      </c>
      <c r="U265" s="36">
        <f t="shared" si="71"/>
        <v>4.0327513794343961E-2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435849769</v>
      </c>
      <c r="E267" s="32">
        <f>SUM(E263:E266)</f>
        <v>435849769</v>
      </c>
      <c r="F267" s="32">
        <f>SUM(F263:F266)</f>
        <v>75354709</v>
      </c>
      <c r="G267" s="37">
        <f t="shared" si="64"/>
        <v>0.17289147398859811</v>
      </c>
      <c r="H267" s="32">
        <f>SUM(H263:H266)</f>
        <v>97217075</v>
      </c>
      <c r="I267" s="37">
        <f t="shared" si="65"/>
        <v>0.22305179884126541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172571784</v>
      </c>
      <c r="O267" s="37">
        <f t="shared" si="69"/>
        <v>0.39594327282986352</v>
      </c>
      <c r="P267" s="32">
        <f>SUM(P263:P266)</f>
        <v>81667930</v>
      </c>
      <c r="Q267" s="32">
        <f>SUM(Q263:Q266)</f>
        <v>370575640</v>
      </c>
      <c r="R267" s="32">
        <f>SUM(R263:R266)</f>
        <v>408477704</v>
      </c>
      <c r="S267" s="32">
        <f>SUM(S263:S266)</f>
        <v>174604011</v>
      </c>
      <c r="T267" s="37">
        <f t="shared" si="70"/>
        <v>0.47116969426268818</v>
      </c>
      <c r="U267" s="37">
        <f t="shared" si="71"/>
        <v>0.1903947485873585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28934024</v>
      </c>
      <c r="E268" s="31">
        <v>28934024</v>
      </c>
      <c r="F268" s="31">
        <v>300901</v>
      </c>
      <c r="G268" s="36">
        <f t="shared" si="64"/>
        <v>1.0399555900002019E-2</v>
      </c>
      <c r="H268" s="31">
        <v>5448147</v>
      </c>
      <c r="I268" s="36">
        <f t="shared" si="65"/>
        <v>0.18829551672453165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5749048</v>
      </c>
      <c r="O268" s="36">
        <f t="shared" si="69"/>
        <v>0.19869507262453368</v>
      </c>
      <c r="P268" s="31">
        <v>457544</v>
      </c>
      <c r="Q268" s="31">
        <v>25061099</v>
      </c>
      <c r="R268" s="31">
        <v>29011986</v>
      </c>
      <c r="S268" s="31">
        <v>2646461</v>
      </c>
      <c r="T268" s="36">
        <f t="shared" si="70"/>
        <v>0.10560035695162451</v>
      </c>
      <c r="U268" s="36">
        <f t="shared" si="71"/>
        <v>10.907372842830416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180888231</v>
      </c>
      <c r="E269" s="31">
        <v>180888231</v>
      </c>
      <c r="F269" s="31">
        <v>40687638</v>
      </c>
      <c r="G269" s="36">
        <f t="shared" si="64"/>
        <v>0.22493247777960745</v>
      </c>
      <c r="H269" s="31">
        <v>11688425</v>
      </c>
      <c r="I269" s="36">
        <f t="shared" si="65"/>
        <v>6.4616835132850631E-2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52376063</v>
      </c>
      <c r="O269" s="36">
        <f t="shared" si="69"/>
        <v>0.28954931291245806</v>
      </c>
      <c r="P269" s="31">
        <v>25027695</v>
      </c>
      <c r="Q269" s="31">
        <v>131465958</v>
      </c>
      <c r="R269" s="31">
        <v>131188019</v>
      </c>
      <c r="S269" s="31">
        <v>67640952</v>
      </c>
      <c r="T269" s="36">
        <f t="shared" si="70"/>
        <v>0.51451305744107534</v>
      </c>
      <c r="U269" s="36">
        <f t="shared" si="71"/>
        <v>-0.53298036435237051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25600537</v>
      </c>
      <c r="E270" s="31">
        <v>25600537</v>
      </c>
      <c r="F270" s="31">
        <v>592124</v>
      </c>
      <c r="G270" s="36">
        <f t="shared" si="64"/>
        <v>2.3129358575564255E-2</v>
      </c>
      <c r="H270" s="31">
        <v>351195</v>
      </c>
      <c r="I270" s="36">
        <f t="shared" si="65"/>
        <v>1.3718266925416448E-2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943319</v>
      </c>
      <c r="O270" s="36">
        <f t="shared" si="69"/>
        <v>3.6847625500980703E-2</v>
      </c>
      <c r="P270" s="31">
        <v>478931</v>
      </c>
      <c r="Q270" s="31">
        <v>20888281</v>
      </c>
      <c r="R270" s="31">
        <v>20888281</v>
      </c>
      <c r="S270" s="31">
        <v>739725</v>
      </c>
      <c r="T270" s="36">
        <f t="shared" si="70"/>
        <v>3.5413397588820256E-2</v>
      </c>
      <c r="U270" s="36">
        <f t="shared" si="71"/>
        <v>-0.26671065351793888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33359803</v>
      </c>
      <c r="E271" s="31">
        <v>33359803</v>
      </c>
      <c r="F271" s="31">
        <v>8028743</v>
      </c>
      <c r="G271" s="36">
        <f t="shared" si="64"/>
        <v>0.24067117542630573</v>
      </c>
      <c r="H271" s="31">
        <v>7983405</v>
      </c>
      <c r="I271" s="36">
        <f t="shared" si="65"/>
        <v>0.23931211464288324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16012148</v>
      </c>
      <c r="O271" s="36">
        <f t="shared" si="69"/>
        <v>0.47998329006918894</v>
      </c>
      <c r="P271" s="31">
        <v>7111249</v>
      </c>
      <c r="Q271" s="31">
        <v>35621370</v>
      </c>
      <c r="R271" s="31">
        <v>36180206</v>
      </c>
      <c r="S271" s="31">
        <v>14028922</v>
      </c>
      <c r="T271" s="36">
        <f t="shared" si="70"/>
        <v>0.39383443141013386</v>
      </c>
      <c r="U271" s="36">
        <f t="shared" si="71"/>
        <v>0.12264455934534135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23225698</v>
      </c>
      <c r="E272" s="31">
        <v>23225698</v>
      </c>
      <c r="F272" s="31">
        <v>2439565</v>
      </c>
      <c r="G272" s="36">
        <f t="shared" si="64"/>
        <v>0.10503731685480454</v>
      </c>
      <c r="H272" s="31">
        <v>3130715</v>
      </c>
      <c r="I272" s="36">
        <f t="shared" si="65"/>
        <v>0.13479530303028997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5570280</v>
      </c>
      <c r="O272" s="36">
        <f t="shared" si="69"/>
        <v>0.23983261988509452</v>
      </c>
      <c r="P272" s="31">
        <v>3159255</v>
      </c>
      <c r="Q272" s="31">
        <v>15685937</v>
      </c>
      <c r="R272" s="31">
        <v>16432934</v>
      </c>
      <c r="S272" s="31">
        <v>6527888</v>
      </c>
      <c r="T272" s="36">
        <f t="shared" si="70"/>
        <v>0.41616181424163567</v>
      </c>
      <c r="U272" s="36">
        <f t="shared" si="71"/>
        <v>-9.0337753679269328E-3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22597886</v>
      </c>
      <c r="E273" s="31">
        <v>22597886</v>
      </c>
      <c r="F273" s="31">
        <v>3384450</v>
      </c>
      <c r="G273" s="36">
        <f t="shared" si="64"/>
        <v>0.14976843409157831</v>
      </c>
      <c r="H273" s="31">
        <v>4549027</v>
      </c>
      <c r="I273" s="36">
        <f t="shared" si="65"/>
        <v>0.20130321039764515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7933477</v>
      </c>
      <c r="O273" s="36">
        <f t="shared" si="69"/>
        <v>0.35107164448922346</v>
      </c>
      <c r="P273" s="31">
        <v>3372708</v>
      </c>
      <c r="Q273" s="31">
        <v>22239214</v>
      </c>
      <c r="R273" s="31">
        <v>17218712</v>
      </c>
      <c r="S273" s="31">
        <v>7951996</v>
      </c>
      <c r="T273" s="36">
        <f t="shared" si="70"/>
        <v>0.35756641399286865</v>
      </c>
      <c r="U273" s="36">
        <f t="shared" si="71"/>
        <v>0.34877582049795008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314606179</v>
      </c>
      <c r="E275" s="32">
        <f>SUM(E268:E274)</f>
        <v>314606179</v>
      </c>
      <c r="F275" s="32">
        <f>SUM(F268:F274)</f>
        <v>55433421</v>
      </c>
      <c r="G275" s="37">
        <f t="shared" si="64"/>
        <v>0.17619940325456862</v>
      </c>
      <c r="H275" s="32">
        <f>SUM(H268:H274)</f>
        <v>33150914</v>
      </c>
      <c r="I275" s="37">
        <f t="shared" si="65"/>
        <v>0.10537273649669798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88584335</v>
      </c>
      <c r="O275" s="37">
        <f t="shared" si="69"/>
        <v>0.2815721397512666</v>
      </c>
      <c r="P275" s="32">
        <f>SUM(P268:P274)</f>
        <v>39607382</v>
      </c>
      <c r="Q275" s="32">
        <f>SUM(Q268:Q274)</f>
        <v>250961859</v>
      </c>
      <c r="R275" s="32">
        <f>SUM(R268:R274)</f>
        <v>250920138</v>
      </c>
      <c r="S275" s="32">
        <f>SUM(S268:S274)</f>
        <v>99535944</v>
      </c>
      <c r="T275" s="37">
        <f t="shared" si="70"/>
        <v>0.39661781434285598</v>
      </c>
      <c r="U275" s="37">
        <f t="shared" si="71"/>
        <v>-0.16301173351977671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31570134</v>
      </c>
      <c r="E276" s="31">
        <v>31570134</v>
      </c>
      <c r="F276" s="31">
        <v>6336184</v>
      </c>
      <c r="G276" s="36">
        <f t="shared" si="64"/>
        <v>0.20070184054334392</v>
      </c>
      <c r="H276" s="31">
        <v>5632502</v>
      </c>
      <c r="I276" s="36">
        <f t="shared" si="65"/>
        <v>0.17841235643789158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11968686</v>
      </c>
      <c r="O276" s="36">
        <f t="shared" si="69"/>
        <v>0.3791141969812355</v>
      </c>
      <c r="P276" s="31">
        <v>1778785</v>
      </c>
      <c r="Q276" s="31">
        <v>34630603</v>
      </c>
      <c r="R276" s="31">
        <v>30841413</v>
      </c>
      <c r="S276" s="31">
        <v>2278070</v>
      </c>
      <c r="T276" s="36">
        <f t="shared" si="70"/>
        <v>6.5781990570594459E-2</v>
      </c>
      <c r="U276" s="36">
        <f t="shared" si="71"/>
        <v>2.1664883614377231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63278647</v>
      </c>
      <c r="E277" s="31">
        <v>63278647</v>
      </c>
      <c r="F277" s="31">
        <v>12995790</v>
      </c>
      <c r="G277" s="36">
        <f t="shared" si="64"/>
        <v>0.20537401818973786</v>
      </c>
      <c r="H277" s="31">
        <v>7764020</v>
      </c>
      <c r="I277" s="36">
        <f t="shared" si="65"/>
        <v>0.12269573336484264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20759810</v>
      </c>
      <c r="O277" s="36">
        <f t="shared" si="69"/>
        <v>0.32806975155458051</v>
      </c>
      <c r="P277" s="31">
        <v>8645535</v>
      </c>
      <c r="Q277" s="31">
        <v>59490613</v>
      </c>
      <c r="R277" s="31">
        <v>65207222</v>
      </c>
      <c r="S277" s="31">
        <v>23651749</v>
      </c>
      <c r="T277" s="36">
        <f t="shared" si="70"/>
        <v>0.39757110924373901</v>
      </c>
      <c r="U277" s="36">
        <f t="shared" si="71"/>
        <v>-0.10196187974486248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108474902</v>
      </c>
      <c r="E278" s="31">
        <v>108474902</v>
      </c>
      <c r="F278" s="31">
        <v>18884794</v>
      </c>
      <c r="G278" s="36">
        <f t="shared" si="64"/>
        <v>0.1740936719168458</v>
      </c>
      <c r="H278" s="31">
        <v>29839664</v>
      </c>
      <c r="I278" s="36">
        <f t="shared" si="65"/>
        <v>0.275083576475598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48724458</v>
      </c>
      <c r="O278" s="36">
        <f t="shared" si="69"/>
        <v>0.44917724839244383</v>
      </c>
      <c r="P278" s="31">
        <v>4989799</v>
      </c>
      <c r="Q278" s="31">
        <v>142997695</v>
      </c>
      <c r="R278" s="31">
        <v>111720569</v>
      </c>
      <c r="S278" s="31">
        <v>38206497</v>
      </c>
      <c r="T278" s="36">
        <f t="shared" si="70"/>
        <v>0.26718260738398614</v>
      </c>
      <c r="U278" s="36">
        <f t="shared" si="71"/>
        <v>4.9801334683020295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25227857</v>
      </c>
      <c r="E279" s="31">
        <v>25227857</v>
      </c>
      <c r="F279" s="31">
        <v>712186</v>
      </c>
      <c r="G279" s="36">
        <f t="shared" si="64"/>
        <v>2.823014257612131E-2</v>
      </c>
      <c r="H279" s="31">
        <v>3629439</v>
      </c>
      <c r="I279" s="36">
        <f t="shared" si="65"/>
        <v>0.14386632205819147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4341625</v>
      </c>
      <c r="O279" s="36">
        <f t="shared" si="69"/>
        <v>0.17209646463431277</v>
      </c>
      <c r="P279" s="31">
        <v>5043962</v>
      </c>
      <c r="Q279" s="31">
        <v>23056719</v>
      </c>
      <c r="R279" s="31">
        <v>22474964</v>
      </c>
      <c r="S279" s="31">
        <v>10589329</v>
      </c>
      <c r="T279" s="36">
        <f t="shared" si="70"/>
        <v>0.45927302145634857</v>
      </c>
      <c r="U279" s="36">
        <f t="shared" si="71"/>
        <v>-0.2804388692856925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19075847</v>
      </c>
      <c r="E280" s="31">
        <v>19075847</v>
      </c>
      <c r="F280" s="31">
        <v>1658868</v>
      </c>
      <c r="G280" s="36">
        <f t="shared" si="64"/>
        <v>8.6961695593385707E-2</v>
      </c>
      <c r="H280" s="31">
        <v>2871261</v>
      </c>
      <c r="I280" s="36">
        <f t="shared" si="65"/>
        <v>0.15051813950908707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4530129</v>
      </c>
      <c r="O280" s="36">
        <f t="shared" si="69"/>
        <v>0.23747983510247278</v>
      </c>
      <c r="P280" s="31">
        <v>1721230</v>
      </c>
      <c r="Q280" s="31">
        <v>18228339</v>
      </c>
      <c r="R280" s="31">
        <v>18228336</v>
      </c>
      <c r="S280" s="31">
        <v>1730537</v>
      </c>
      <c r="T280" s="36">
        <f t="shared" si="70"/>
        <v>9.4936625876883243E-2</v>
      </c>
      <c r="U280" s="36">
        <f t="shared" si="71"/>
        <v>0.66814487314304305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20291278</v>
      </c>
      <c r="E281" s="31">
        <v>20291278</v>
      </c>
      <c r="F281" s="31">
        <v>387652</v>
      </c>
      <c r="G281" s="36">
        <f t="shared" si="64"/>
        <v>1.9104365925103388E-2</v>
      </c>
      <c r="H281" s="31">
        <v>810820</v>
      </c>
      <c r="I281" s="36">
        <f t="shared" si="65"/>
        <v>3.9959040529630514E-2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1198472</v>
      </c>
      <c r="O281" s="36">
        <f t="shared" si="69"/>
        <v>5.9063406454733902E-2</v>
      </c>
      <c r="P281" s="31">
        <v>577021</v>
      </c>
      <c r="Q281" s="31">
        <v>17130205</v>
      </c>
      <c r="R281" s="31">
        <v>19200205</v>
      </c>
      <c r="S281" s="31">
        <v>1177521</v>
      </c>
      <c r="T281" s="36">
        <f t="shared" si="70"/>
        <v>6.8739457583840938E-2</v>
      </c>
      <c r="U281" s="36">
        <f t="shared" si="71"/>
        <v>0.40518282696816921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39452559</v>
      </c>
      <c r="E282" s="31">
        <v>39452559</v>
      </c>
      <c r="F282" s="31">
        <v>798158</v>
      </c>
      <c r="G282" s="36">
        <f t="shared" si="64"/>
        <v>2.0230829640226888E-2</v>
      </c>
      <c r="H282" s="31">
        <v>3674768</v>
      </c>
      <c r="I282" s="36">
        <f t="shared" si="65"/>
        <v>9.3143970711760421E-2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4472926</v>
      </c>
      <c r="O282" s="36">
        <f t="shared" si="69"/>
        <v>0.11337480035198731</v>
      </c>
      <c r="P282" s="31">
        <v>4207784</v>
      </c>
      <c r="Q282" s="31">
        <v>34949132</v>
      </c>
      <c r="R282" s="31">
        <v>35434086</v>
      </c>
      <c r="S282" s="31">
        <v>4352843</v>
      </c>
      <c r="T282" s="36">
        <f t="shared" si="70"/>
        <v>0.12454795729976928</v>
      </c>
      <c r="U282" s="36">
        <f t="shared" si="71"/>
        <v>-0.12667380264766437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91613912</v>
      </c>
      <c r="E283" s="31">
        <v>91613912</v>
      </c>
      <c r="F283" s="31">
        <v>17576867</v>
      </c>
      <c r="G283" s="36">
        <f t="shared" si="64"/>
        <v>0.19185805535735664</v>
      </c>
      <c r="H283" s="31">
        <v>11858518</v>
      </c>
      <c r="I283" s="36">
        <f t="shared" si="65"/>
        <v>0.12944014441824075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29435385</v>
      </c>
      <c r="O283" s="36">
        <f t="shared" si="69"/>
        <v>0.32129819977559743</v>
      </c>
      <c r="P283" s="31">
        <v>27910289</v>
      </c>
      <c r="Q283" s="31">
        <v>74535615</v>
      </c>
      <c r="R283" s="31">
        <v>75866389</v>
      </c>
      <c r="S283" s="31">
        <v>30522466</v>
      </c>
      <c r="T283" s="36">
        <f t="shared" si="70"/>
        <v>0.40950176637034524</v>
      </c>
      <c r="U283" s="36">
        <f t="shared" si="71"/>
        <v>-0.57512020029602695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398985136</v>
      </c>
      <c r="E285" s="32">
        <f>SUM(E276:E284)</f>
        <v>398985136</v>
      </c>
      <c r="F285" s="32">
        <f>SUM(F276:F284)</f>
        <v>59350499</v>
      </c>
      <c r="G285" s="37">
        <f t="shared" si="64"/>
        <v>0.14875365933431667</v>
      </c>
      <c r="H285" s="32">
        <f>SUM(H276:H284)</f>
        <v>66080992</v>
      </c>
      <c r="I285" s="37">
        <f t="shared" si="65"/>
        <v>0.16562269126737594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125431491</v>
      </c>
      <c r="O285" s="37">
        <f t="shared" si="69"/>
        <v>0.31437635060169261</v>
      </c>
      <c r="P285" s="32">
        <f>SUM(P276:P284)</f>
        <v>54874405</v>
      </c>
      <c r="Q285" s="32">
        <f>SUM(Q276:Q284)</f>
        <v>405018921</v>
      </c>
      <c r="R285" s="32">
        <f>SUM(R276:R284)</f>
        <v>378973184</v>
      </c>
      <c r="S285" s="32">
        <f>SUM(S276:S284)</f>
        <v>112509012</v>
      </c>
      <c r="T285" s="37">
        <f t="shared" si="70"/>
        <v>0.27778705183010449</v>
      </c>
      <c r="U285" s="37">
        <f t="shared" si="71"/>
        <v>0.20422247858541698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145552840</v>
      </c>
      <c r="E286" s="31">
        <v>145552840</v>
      </c>
      <c r="F286" s="31">
        <v>3582819</v>
      </c>
      <c r="G286" s="36">
        <f t="shared" si="64"/>
        <v>2.4615246256960703E-2</v>
      </c>
      <c r="H286" s="31">
        <v>30493802</v>
      </c>
      <c r="I286" s="36">
        <f t="shared" si="65"/>
        <v>0.20950331164957001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34076621</v>
      </c>
      <c r="O286" s="36">
        <f t="shared" si="69"/>
        <v>0.23411855790653072</v>
      </c>
      <c r="P286" s="31">
        <v>1870711</v>
      </c>
      <c r="Q286" s="31">
        <v>93362984</v>
      </c>
      <c r="R286" s="31">
        <v>85220862</v>
      </c>
      <c r="S286" s="31">
        <v>3803111</v>
      </c>
      <c r="T286" s="36">
        <f t="shared" si="70"/>
        <v>4.0734677032173691E-2</v>
      </c>
      <c r="U286" s="36">
        <f t="shared" si="71"/>
        <v>15.300648256197778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2690000</v>
      </c>
      <c r="E287" s="31">
        <v>2690000</v>
      </c>
      <c r="F287" s="31">
        <v>99688</v>
      </c>
      <c r="G287" s="36">
        <f t="shared" si="64"/>
        <v>3.7058736059479555E-2</v>
      </c>
      <c r="H287" s="31">
        <v>646703</v>
      </c>
      <c r="I287" s="36">
        <f t="shared" si="65"/>
        <v>0.2404100371747212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746391</v>
      </c>
      <c r="O287" s="36">
        <f t="shared" si="69"/>
        <v>0.27746877323420072</v>
      </c>
      <c r="P287" s="31">
        <v>791507</v>
      </c>
      <c r="Q287" s="31">
        <v>2359062</v>
      </c>
      <c r="R287" s="31">
        <v>3619062</v>
      </c>
      <c r="S287" s="31">
        <v>986107</v>
      </c>
      <c r="T287" s="36">
        <f t="shared" si="70"/>
        <v>0.41800808965597341</v>
      </c>
      <c r="U287" s="36">
        <f t="shared" si="71"/>
        <v>-0.18294721335376696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62241861</v>
      </c>
      <c r="E288" s="31">
        <v>62241861</v>
      </c>
      <c r="F288" s="31">
        <v>1358089</v>
      </c>
      <c r="G288" s="36">
        <f t="shared" si="64"/>
        <v>2.1819543602656741E-2</v>
      </c>
      <c r="H288" s="31">
        <v>9934609</v>
      </c>
      <c r="I288" s="36">
        <f t="shared" si="65"/>
        <v>0.15961298136635085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11292698</v>
      </c>
      <c r="O288" s="36">
        <f t="shared" si="69"/>
        <v>0.18143252496900761</v>
      </c>
      <c r="P288" s="31">
        <v>8414874</v>
      </c>
      <c r="Q288" s="31">
        <v>59033860</v>
      </c>
      <c r="R288" s="31">
        <v>64433933</v>
      </c>
      <c r="S288" s="31">
        <v>23190930</v>
      </c>
      <c r="T288" s="36">
        <f t="shared" si="70"/>
        <v>0.39284115929400515</v>
      </c>
      <c r="U288" s="36">
        <f t="shared" si="71"/>
        <v>0.18060104049092129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33411578</v>
      </c>
      <c r="E289" s="31">
        <v>33411578</v>
      </c>
      <c r="F289" s="31">
        <v>606254</v>
      </c>
      <c r="G289" s="36">
        <f t="shared" si="64"/>
        <v>1.8145027451262553E-2</v>
      </c>
      <c r="H289" s="31">
        <v>2659771</v>
      </c>
      <c r="I289" s="36">
        <f t="shared" si="65"/>
        <v>7.9606267025161159E-2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3266025</v>
      </c>
      <c r="O289" s="36">
        <f t="shared" si="69"/>
        <v>9.7751294476423709E-2</v>
      </c>
      <c r="P289" s="31">
        <v>3802615</v>
      </c>
      <c r="Q289" s="31">
        <v>34691098</v>
      </c>
      <c r="R289" s="31">
        <v>31821958</v>
      </c>
      <c r="S289" s="31">
        <v>7262987</v>
      </c>
      <c r="T289" s="36">
        <f t="shared" si="70"/>
        <v>0.20936169273166275</v>
      </c>
      <c r="U289" s="36">
        <f t="shared" si="71"/>
        <v>-0.30054160097722227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349639233</v>
      </c>
      <c r="E290" s="31">
        <v>349639233</v>
      </c>
      <c r="F290" s="31">
        <v>88184938</v>
      </c>
      <c r="G290" s="36">
        <f t="shared" si="64"/>
        <v>0.25221694156959784</v>
      </c>
      <c r="H290" s="31">
        <v>71363881</v>
      </c>
      <c r="I290" s="36">
        <f t="shared" si="65"/>
        <v>0.20410718896640526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159548819</v>
      </c>
      <c r="O290" s="36">
        <f t="shared" si="69"/>
        <v>0.45632413053600307</v>
      </c>
      <c r="P290" s="31">
        <v>90262094</v>
      </c>
      <c r="Q290" s="31">
        <v>299869282</v>
      </c>
      <c r="R290" s="31">
        <v>300239821</v>
      </c>
      <c r="S290" s="31">
        <v>122708799</v>
      </c>
      <c r="T290" s="36">
        <f t="shared" si="70"/>
        <v>0.40920763267776122</v>
      </c>
      <c r="U290" s="36">
        <f t="shared" si="71"/>
        <v>-0.20937042519753646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593535512</v>
      </c>
      <c r="E292" s="32">
        <f>SUM(E286:E291)</f>
        <v>593535512</v>
      </c>
      <c r="F292" s="32">
        <f>SUM(F286:F291)</f>
        <v>93831788</v>
      </c>
      <c r="G292" s="37">
        <f t="shared" si="64"/>
        <v>0.15808959380344542</v>
      </c>
      <c r="H292" s="32">
        <f>SUM(H286:H291)</f>
        <v>115098766</v>
      </c>
      <c r="I292" s="37">
        <f t="shared" si="65"/>
        <v>0.1939206057143216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208930554</v>
      </c>
      <c r="O292" s="37">
        <f t="shared" si="69"/>
        <v>0.35201019951776702</v>
      </c>
      <c r="P292" s="32">
        <f>SUM(P286:P291)</f>
        <v>105141801</v>
      </c>
      <c r="Q292" s="32">
        <f>SUM(Q286:Q291)</f>
        <v>489316286</v>
      </c>
      <c r="R292" s="32">
        <f>SUM(R286:R291)</f>
        <v>485335636</v>
      </c>
      <c r="S292" s="32">
        <f>SUM(S286:S291)</f>
        <v>157951934</v>
      </c>
      <c r="T292" s="37">
        <f t="shared" si="70"/>
        <v>0.32280130156959458</v>
      </c>
      <c r="U292" s="37">
        <f t="shared" si="71"/>
        <v>9.4700346629976506E-2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1031152255</v>
      </c>
      <c r="E293" s="31">
        <v>1031152255</v>
      </c>
      <c r="F293" s="31">
        <v>221904924</v>
      </c>
      <c r="G293" s="36">
        <f t="shared" si="64"/>
        <v>0.21520092975988303</v>
      </c>
      <c r="H293" s="31">
        <v>301098778</v>
      </c>
      <c r="I293" s="36">
        <f t="shared" si="65"/>
        <v>0.29200224946412012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523003702</v>
      </c>
      <c r="O293" s="36">
        <f t="shared" si="69"/>
        <v>0.50720317922400315</v>
      </c>
      <c r="P293" s="31">
        <v>101589473</v>
      </c>
      <c r="Q293" s="31">
        <v>915682514</v>
      </c>
      <c r="R293" s="31">
        <v>979282514</v>
      </c>
      <c r="S293" s="31">
        <v>318214511</v>
      </c>
      <c r="T293" s="36">
        <f t="shared" si="70"/>
        <v>0.34751620363474583</v>
      </c>
      <c r="U293" s="36">
        <f t="shared" si="71"/>
        <v>1.9638777435138381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49947439</v>
      </c>
      <c r="E294" s="31">
        <v>49947439</v>
      </c>
      <c r="F294" s="31">
        <v>15775518</v>
      </c>
      <c r="G294" s="36">
        <f t="shared" si="64"/>
        <v>0.31584237982652125</v>
      </c>
      <c r="H294" s="31">
        <v>5816188</v>
      </c>
      <c r="I294" s="36">
        <f t="shared" si="65"/>
        <v>0.11644617054339863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21591706</v>
      </c>
      <c r="O294" s="36">
        <f t="shared" si="69"/>
        <v>0.43228855036991987</v>
      </c>
      <c r="P294" s="31">
        <v>5303605</v>
      </c>
      <c r="Q294" s="31">
        <v>81125256</v>
      </c>
      <c r="R294" s="31">
        <v>72119985</v>
      </c>
      <c r="S294" s="31">
        <v>5368260</v>
      </c>
      <c r="T294" s="36">
        <f t="shared" si="70"/>
        <v>6.6172487640593705E-2</v>
      </c>
      <c r="U294" s="36">
        <f t="shared" si="71"/>
        <v>9.6648034685841155E-2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35687712</v>
      </c>
      <c r="E295" s="31">
        <v>35687712</v>
      </c>
      <c r="F295" s="31">
        <v>1574092</v>
      </c>
      <c r="G295" s="36">
        <f t="shared" si="64"/>
        <v>4.4107394724548325E-2</v>
      </c>
      <c r="H295" s="31">
        <v>8401052</v>
      </c>
      <c r="I295" s="36">
        <f t="shared" si="65"/>
        <v>0.23540461209729557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9975144</v>
      </c>
      <c r="O295" s="36">
        <f t="shared" si="69"/>
        <v>0.27951200682184391</v>
      </c>
      <c r="P295" s="31">
        <v>11358851</v>
      </c>
      <c r="Q295" s="31">
        <v>44824261</v>
      </c>
      <c r="R295" s="31">
        <v>44315230</v>
      </c>
      <c r="S295" s="31">
        <v>14844727</v>
      </c>
      <c r="T295" s="36">
        <f t="shared" si="70"/>
        <v>0.33117616819159607</v>
      </c>
      <c r="U295" s="36">
        <f t="shared" si="71"/>
        <v>-0.26039596786682029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176916599</v>
      </c>
      <c r="E296" s="31">
        <v>176916599</v>
      </c>
      <c r="F296" s="31">
        <v>1573176</v>
      </c>
      <c r="G296" s="36">
        <f t="shared" si="64"/>
        <v>8.8921899295611034E-3</v>
      </c>
      <c r="H296" s="31">
        <v>14232582</v>
      </c>
      <c r="I296" s="36">
        <f t="shared" si="65"/>
        <v>8.044797424576311E-2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15805758</v>
      </c>
      <c r="O296" s="36">
        <f t="shared" si="69"/>
        <v>8.9340164175324213E-2</v>
      </c>
      <c r="P296" s="31">
        <v>55644772</v>
      </c>
      <c r="Q296" s="31">
        <v>149478816</v>
      </c>
      <c r="R296" s="31">
        <v>171809059</v>
      </c>
      <c r="S296" s="31">
        <v>58980402</v>
      </c>
      <c r="T296" s="36">
        <f t="shared" si="70"/>
        <v>0.39457364982072107</v>
      </c>
      <c r="U296" s="36">
        <f t="shared" si="71"/>
        <v>-0.74422427321653872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1293704005</v>
      </c>
      <c r="E298" s="32">
        <f>SUM(E293:E297)</f>
        <v>1293704005</v>
      </c>
      <c r="F298" s="32">
        <f>SUM(F293:F297)</f>
        <v>240827710</v>
      </c>
      <c r="G298" s="37">
        <f t="shared" si="64"/>
        <v>0.18615364029888737</v>
      </c>
      <c r="H298" s="32">
        <f>SUM(H293:H297)</f>
        <v>329548600</v>
      </c>
      <c r="I298" s="37">
        <f t="shared" si="65"/>
        <v>0.2547326117306099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570376310</v>
      </c>
      <c r="O298" s="37">
        <f t="shared" si="69"/>
        <v>0.44088625202949727</v>
      </c>
      <c r="P298" s="32">
        <f>SUM(P293:P297)</f>
        <v>173896701</v>
      </c>
      <c r="Q298" s="32">
        <f>SUM(Q293:Q297)</f>
        <v>1191110847</v>
      </c>
      <c r="R298" s="32">
        <f>SUM(R293:R297)</f>
        <v>1267526788</v>
      </c>
      <c r="S298" s="32">
        <f>SUM(S293:S297)</f>
        <v>397407900</v>
      </c>
      <c r="T298" s="37">
        <f t="shared" si="70"/>
        <v>0.33364476614492622</v>
      </c>
      <c r="U298" s="37">
        <f t="shared" si="71"/>
        <v>0.8950825294839837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3036680601</v>
      </c>
      <c r="E299" s="32">
        <f>SUM(E263:E266,E268:E274,E276:E284,E286:E291,E293:E297)</f>
        <v>3036680601</v>
      </c>
      <c r="F299" s="32">
        <f>SUM(F263:F266,F268:F274,F276:F284,F286:F291,F293:F297)</f>
        <v>524798127</v>
      </c>
      <c r="G299" s="37">
        <f t="shared" si="64"/>
        <v>0.17281966592969322</v>
      </c>
      <c r="H299" s="32">
        <f>SUM(H263:H266,H268:H274,H276:H284,H286:H291,H293:H297)</f>
        <v>641096347</v>
      </c>
      <c r="I299" s="37">
        <f t="shared" si="65"/>
        <v>0.21111747702042899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1165894474</v>
      </c>
      <c r="O299" s="37">
        <f t="shared" si="69"/>
        <v>0.38393714295012221</v>
      </c>
      <c r="P299" s="32">
        <f>SUM(P263:P266,P268:P274,P276:P284,P286:P291,P293:P297)</f>
        <v>455188219</v>
      </c>
      <c r="Q299" s="32">
        <f>SUM(Q263:Q266,Q268:Q274,Q276:Q284,Q286:Q291,Q293:Q297)</f>
        <v>2706983553</v>
      </c>
      <c r="R299" s="32">
        <f>SUM(R263:R266,R268:R274,R276:R284,R286:R291,R293:R297)</f>
        <v>2791233450</v>
      </c>
      <c r="S299" s="32">
        <f>SUM(S263:S266,S268:S274,S276:S284,S286:S291,S293:S297)</f>
        <v>942008801</v>
      </c>
      <c r="T299" s="37">
        <f t="shared" si="70"/>
        <v>0.34799206665146665</v>
      </c>
      <c r="U299" s="37">
        <f t="shared" si="71"/>
        <v>0.40842034182787135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17045289417</v>
      </c>
      <c r="E302" s="31">
        <v>17045957045</v>
      </c>
      <c r="F302" s="31">
        <v>3882744021</v>
      </c>
      <c r="G302" s="36">
        <f t="shared" ref="G302:G339" si="72">IF(($D302     =0),0,($F302     /$D302     ))</f>
        <v>0.22778985595442999</v>
      </c>
      <c r="H302" s="31">
        <v>3966514998</v>
      </c>
      <c r="I302" s="36">
        <f t="shared" ref="I302:I339" si="73">IF(($D302     =0),0,($H302     /$D302     ))</f>
        <v>0.23270446754890675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7849259019</v>
      </c>
      <c r="O302" s="36">
        <f t="shared" ref="O302:O339" si="77">IF(($D302     =0),0,($N302     /$D302     ))</f>
        <v>0.46049432350333674</v>
      </c>
      <c r="P302" s="31">
        <v>3242817017</v>
      </c>
      <c r="Q302" s="31">
        <v>14985682342</v>
      </c>
      <c r="R302" s="31">
        <v>15061815053</v>
      </c>
      <c r="S302" s="31">
        <v>6814443623</v>
      </c>
      <c r="T302" s="36">
        <f t="shared" ref="T302:T339" si="78">IF(($Q302     =0),0,($S302     /$Q302     ))</f>
        <v>0.45473028638151014</v>
      </c>
      <c r="U302" s="36">
        <f t="shared" ref="U302:U339" si="79">IF(($P302     =0),0,(($H302     /$P302     )-1))</f>
        <v>0.22316953969530751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17045289417</v>
      </c>
      <c r="E303" s="32">
        <f>E302</f>
        <v>17045957045</v>
      </c>
      <c r="F303" s="32">
        <f>F302</f>
        <v>3882744021</v>
      </c>
      <c r="G303" s="37">
        <f t="shared" si="72"/>
        <v>0.22778985595442999</v>
      </c>
      <c r="H303" s="32">
        <f>H302</f>
        <v>3966514998</v>
      </c>
      <c r="I303" s="37">
        <f t="shared" si="73"/>
        <v>0.23270446754890675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7849259019</v>
      </c>
      <c r="O303" s="37">
        <f t="shared" si="77"/>
        <v>0.46049432350333674</v>
      </c>
      <c r="P303" s="32">
        <f>P302</f>
        <v>3242817017</v>
      </c>
      <c r="Q303" s="32">
        <f>Q302</f>
        <v>14985682342</v>
      </c>
      <c r="R303" s="32">
        <f>R302</f>
        <v>15061815053</v>
      </c>
      <c r="S303" s="32">
        <f>S302</f>
        <v>6814443623</v>
      </c>
      <c r="T303" s="37">
        <f t="shared" si="78"/>
        <v>0.45473028638151014</v>
      </c>
      <c r="U303" s="37">
        <f t="shared" si="79"/>
        <v>0.22316953969530751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166968201</v>
      </c>
      <c r="E304" s="31">
        <v>169501653</v>
      </c>
      <c r="F304" s="31">
        <v>44694248</v>
      </c>
      <c r="G304" s="36">
        <f t="shared" si="72"/>
        <v>0.2676811975712669</v>
      </c>
      <c r="H304" s="31">
        <v>31552245</v>
      </c>
      <c r="I304" s="36">
        <f t="shared" si="73"/>
        <v>0.18897158148095516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76246493</v>
      </c>
      <c r="O304" s="36">
        <f t="shared" si="77"/>
        <v>0.45665277905222207</v>
      </c>
      <c r="P304" s="31">
        <v>32368209</v>
      </c>
      <c r="Q304" s="31">
        <v>144161492</v>
      </c>
      <c r="R304" s="31">
        <v>145213939</v>
      </c>
      <c r="S304" s="31">
        <v>72752116</v>
      </c>
      <c r="T304" s="36">
        <f t="shared" si="78"/>
        <v>0.50465706889326589</v>
      </c>
      <c r="U304" s="36">
        <f t="shared" si="79"/>
        <v>-2.5208809050880743E-2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121419163</v>
      </c>
      <c r="E305" s="31">
        <v>121919163</v>
      </c>
      <c r="F305" s="31">
        <v>32414958</v>
      </c>
      <c r="G305" s="36">
        <f t="shared" si="72"/>
        <v>0.26696739788924423</v>
      </c>
      <c r="H305" s="31">
        <v>19847094</v>
      </c>
      <c r="I305" s="36">
        <f t="shared" si="73"/>
        <v>0.16345932149112244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52262052</v>
      </c>
      <c r="O305" s="36">
        <f t="shared" si="77"/>
        <v>0.4304267193803667</v>
      </c>
      <c r="P305" s="31">
        <v>17451974</v>
      </c>
      <c r="Q305" s="31">
        <v>122669930</v>
      </c>
      <c r="R305" s="31">
        <v>115854390</v>
      </c>
      <c r="S305" s="31">
        <v>49762666</v>
      </c>
      <c r="T305" s="36">
        <f t="shared" si="78"/>
        <v>0.40566311564700491</v>
      </c>
      <c r="U305" s="36">
        <f t="shared" si="79"/>
        <v>0.13724063535735276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158727236</v>
      </c>
      <c r="E306" s="31">
        <v>158727236</v>
      </c>
      <c r="F306" s="31">
        <v>38691520</v>
      </c>
      <c r="G306" s="36">
        <f t="shared" si="72"/>
        <v>0.24376106442123141</v>
      </c>
      <c r="H306" s="31">
        <v>40500047</v>
      </c>
      <c r="I306" s="36">
        <f t="shared" si="73"/>
        <v>0.25515499431994143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79191567</v>
      </c>
      <c r="O306" s="36">
        <f t="shared" si="77"/>
        <v>0.49891605874117279</v>
      </c>
      <c r="P306" s="31">
        <v>32210546</v>
      </c>
      <c r="Q306" s="31">
        <v>150339200</v>
      </c>
      <c r="R306" s="31">
        <v>147549300</v>
      </c>
      <c r="S306" s="31">
        <v>64591253</v>
      </c>
      <c r="T306" s="36">
        <f t="shared" si="78"/>
        <v>0.42963680131329685</v>
      </c>
      <c r="U306" s="36">
        <f t="shared" si="79"/>
        <v>0.25735363194402239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514614001</v>
      </c>
      <c r="E307" s="31">
        <v>514614001</v>
      </c>
      <c r="F307" s="31">
        <v>120821658</v>
      </c>
      <c r="G307" s="36">
        <f t="shared" si="72"/>
        <v>0.23478113258717964</v>
      </c>
      <c r="H307" s="31">
        <v>105625792</v>
      </c>
      <c r="I307" s="36">
        <f t="shared" si="73"/>
        <v>0.20525246455546786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226447450</v>
      </c>
      <c r="O307" s="36">
        <f t="shared" si="77"/>
        <v>0.4400335971426475</v>
      </c>
      <c r="P307" s="31">
        <v>88020711</v>
      </c>
      <c r="Q307" s="31">
        <v>440686984</v>
      </c>
      <c r="R307" s="31">
        <v>438162635</v>
      </c>
      <c r="S307" s="31">
        <v>193941338</v>
      </c>
      <c r="T307" s="36">
        <f t="shared" si="78"/>
        <v>0.44008864577674933</v>
      </c>
      <c r="U307" s="36">
        <f t="shared" si="79"/>
        <v>0.20001066567162806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414005485</v>
      </c>
      <c r="E308" s="31">
        <v>392764047</v>
      </c>
      <c r="F308" s="31">
        <v>89362190</v>
      </c>
      <c r="G308" s="36">
        <f t="shared" si="72"/>
        <v>0.21584784075988753</v>
      </c>
      <c r="H308" s="31">
        <v>90094178</v>
      </c>
      <c r="I308" s="36">
        <f t="shared" si="73"/>
        <v>0.2176159042917028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179456368</v>
      </c>
      <c r="O308" s="36">
        <f t="shared" si="77"/>
        <v>0.4334637450515903</v>
      </c>
      <c r="P308" s="31">
        <v>79111590</v>
      </c>
      <c r="Q308" s="31">
        <v>386254455</v>
      </c>
      <c r="R308" s="31">
        <v>367213648</v>
      </c>
      <c r="S308" s="31">
        <v>160979101</v>
      </c>
      <c r="T308" s="36">
        <f t="shared" si="78"/>
        <v>0.41676956450897118</v>
      </c>
      <c r="U308" s="36">
        <f t="shared" si="79"/>
        <v>0.13882400796141248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1375734086</v>
      </c>
      <c r="E310" s="32">
        <f>SUM(E304:E309)</f>
        <v>1357526100</v>
      </c>
      <c r="F310" s="32">
        <f>SUM(F304:F309)</f>
        <v>325984574</v>
      </c>
      <c r="G310" s="37">
        <f t="shared" si="72"/>
        <v>0.23695318544284436</v>
      </c>
      <c r="H310" s="32">
        <f>SUM(H304:H309)</f>
        <v>287619356</v>
      </c>
      <c r="I310" s="37">
        <f t="shared" si="73"/>
        <v>0.20906609709458052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613603930</v>
      </c>
      <c r="O310" s="37">
        <f t="shared" si="77"/>
        <v>0.4460192825374249</v>
      </c>
      <c r="P310" s="32">
        <f>SUM(P304:P309)</f>
        <v>249163030</v>
      </c>
      <c r="Q310" s="32">
        <f>SUM(Q304:Q309)</f>
        <v>1244112061</v>
      </c>
      <c r="R310" s="32">
        <f>SUM(R304:R309)</f>
        <v>1213993912</v>
      </c>
      <c r="S310" s="32">
        <f>SUM(S304:S309)</f>
        <v>542026474</v>
      </c>
      <c r="T310" s="37">
        <f t="shared" si="78"/>
        <v>0.43567335370442967</v>
      </c>
      <c r="U310" s="37">
        <f t="shared" si="79"/>
        <v>0.15434202257052343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403518921</v>
      </c>
      <c r="E311" s="31">
        <v>403518921</v>
      </c>
      <c r="F311" s="31">
        <v>73614678</v>
      </c>
      <c r="G311" s="36">
        <f t="shared" si="72"/>
        <v>0.18243178738079546</v>
      </c>
      <c r="H311" s="31">
        <v>61403865</v>
      </c>
      <c r="I311" s="36">
        <f t="shared" si="73"/>
        <v>0.15217096845875042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135018543</v>
      </c>
      <c r="O311" s="36">
        <f t="shared" si="77"/>
        <v>0.33460275583954585</v>
      </c>
      <c r="P311" s="31">
        <v>62246598</v>
      </c>
      <c r="Q311" s="31">
        <v>353659857</v>
      </c>
      <c r="R311" s="31">
        <v>354936134</v>
      </c>
      <c r="S311" s="31">
        <v>136960802</v>
      </c>
      <c r="T311" s="36">
        <f t="shared" si="78"/>
        <v>0.38726702872585284</v>
      </c>
      <c r="U311" s="36">
        <f t="shared" si="79"/>
        <v>-1.3538619411778918E-2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1353377947</v>
      </c>
      <c r="E312" s="31">
        <v>1351672947</v>
      </c>
      <c r="F312" s="31">
        <v>362398959</v>
      </c>
      <c r="G312" s="36">
        <f t="shared" si="72"/>
        <v>0.26777365465672098</v>
      </c>
      <c r="H312" s="31">
        <v>321498084</v>
      </c>
      <c r="I312" s="36">
        <f t="shared" si="73"/>
        <v>0.23755232949720881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683897043</v>
      </c>
      <c r="O312" s="36">
        <f t="shared" si="77"/>
        <v>0.50532598415392982</v>
      </c>
      <c r="P312" s="31">
        <v>318609849</v>
      </c>
      <c r="Q312" s="31">
        <v>1290147105</v>
      </c>
      <c r="R312" s="31">
        <v>1214972116</v>
      </c>
      <c r="S312" s="31">
        <v>645515857</v>
      </c>
      <c r="T312" s="36">
        <f t="shared" si="78"/>
        <v>0.50034283261054946</v>
      </c>
      <c r="U312" s="36">
        <f t="shared" si="79"/>
        <v>9.065115246955191E-3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768674423</v>
      </c>
      <c r="E313" s="31">
        <v>755111645</v>
      </c>
      <c r="F313" s="31">
        <v>226717769</v>
      </c>
      <c r="G313" s="36">
        <f t="shared" si="72"/>
        <v>0.29494641972756258</v>
      </c>
      <c r="H313" s="31">
        <v>159332327</v>
      </c>
      <c r="I313" s="36">
        <f t="shared" si="73"/>
        <v>0.2072819417851243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386050096</v>
      </c>
      <c r="O313" s="36">
        <f t="shared" si="77"/>
        <v>0.5022283615126869</v>
      </c>
      <c r="P313" s="31">
        <v>136028705</v>
      </c>
      <c r="Q313" s="31">
        <v>678534476</v>
      </c>
      <c r="R313" s="31">
        <v>668375339</v>
      </c>
      <c r="S313" s="31">
        <v>290984050</v>
      </c>
      <c r="T313" s="36">
        <f t="shared" si="78"/>
        <v>0.42884195319796836</v>
      </c>
      <c r="U313" s="36">
        <f t="shared" si="79"/>
        <v>0.17131400317308021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527506683</v>
      </c>
      <c r="E314" s="31">
        <v>527506683</v>
      </c>
      <c r="F314" s="31">
        <v>121790134</v>
      </c>
      <c r="G314" s="36">
        <f t="shared" si="72"/>
        <v>0.23087884556715654</v>
      </c>
      <c r="H314" s="31">
        <v>118066610</v>
      </c>
      <c r="I314" s="36">
        <f t="shared" si="73"/>
        <v>0.22382012172535831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239856744</v>
      </c>
      <c r="O314" s="36">
        <f t="shared" si="77"/>
        <v>0.45469896729251486</v>
      </c>
      <c r="P314" s="31">
        <v>60136415</v>
      </c>
      <c r="Q314" s="31">
        <v>506388184</v>
      </c>
      <c r="R314" s="31">
        <v>506543270</v>
      </c>
      <c r="S314" s="31">
        <v>166201169</v>
      </c>
      <c r="T314" s="36">
        <f t="shared" si="78"/>
        <v>0.32820901879495673</v>
      </c>
      <c r="U314" s="36">
        <f t="shared" si="79"/>
        <v>0.96331307744234507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564556049</v>
      </c>
      <c r="E315" s="31">
        <v>547075528</v>
      </c>
      <c r="F315" s="31">
        <v>128954301</v>
      </c>
      <c r="G315" s="36">
        <f t="shared" si="72"/>
        <v>0.2284171805942336</v>
      </c>
      <c r="H315" s="31">
        <v>120540152</v>
      </c>
      <c r="I315" s="36">
        <f t="shared" si="73"/>
        <v>0.21351317059397942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249494453</v>
      </c>
      <c r="O315" s="36">
        <f t="shared" si="77"/>
        <v>0.441930351188213</v>
      </c>
      <c r="P315" s="31">
        <v>99877468</v>
      </c>
      <c r="Q315" s="31">
        <v>505805852</v>
      </c>
      <c r="R315" s="31">
        <v>506108654</v>
      </c>
      <c r="S315" s="31">
        <v>221704123</v>
      </c>
      <c r="T315" s="36">
        <f t="shared" si="78"/>
        <v>0.43831861992771093</v>
      </c>
      <c r="U315" s="36">
        <f t="shared" si="79"/>
        <v>0.20688033461160638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3617634023</v>
      </c>
      <c r="E317" s="32">
        <f>SUM(E311:E316)</f>
        <v>3584885724</v>
      </c>
      <c r="F317" s="32">
        <f>SUM(F311:F316)</f>
        <v>913475841</v>
      </c>
      <c r="G317" s="37">
        <f t="shared" si="72"/>
        <v>0.2525064269056384</v>
      </c>
      <c r="H317" s="32">
        <f>SUM(H311:H316)</f>
        <v>780841038</v>
      </c>
      <c r="I317" s="37">
        <f t="shared" si="73"/>
        <v>0.21584301591471405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1694316879</v>
      </c>
      <c r="O317" s="37">
        <f t="shared" si="77"/>
        <v>0.4683494428203524</v>
      </c>
      <c r="P317" s="32">
        <f>SUM(P311:P316)</f>
        <v>676899035</v>
      </c>
      <c r="Q317" s="32">
        <f>SUM(Q311:Q316)</f>
        <v>3334535474</v>
      </c>
      <c r="R317" s="32">
        <f>SUM(R311:R316)</f>
        <v>3250935513</v>
      </c>
      <c r="S317" s="32">
        <f>SUM(S311:S316)</f>
        <v>1461366001</v>
      </c>
      <c r="T317" s="37">
        <f t="shared" si="78"/>
        <v>0.43825174822536617</v>
      </c>
      <c r="U317" s="37">
        <f t="shared" si="79"/>
        <v>0.15355614002315732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113878750</v>
      </c>
      <c r="E318" s="31">
        <v>113878750</v>
      </c>
      <c r="F318" s="31">
        <v>31477248</v>
      </c>
      <c r="G318" s="36">
        <f t="shared" si="72"/>
        <v>0.27641019944458473</v>
      </c>
      <c r="H318" s="31">
        <v>56511196</v>
      </c>
      <c r="I318" s="36">
        <f t="shared" si="73"/>
        <v>0.4962400447844747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87988444</v>
      </c>
      <c r="O318" s="36">
        <f t="shared" si="77"/>
        <v>0.77265024422905937</v>
      </c>
      <c r="P318" s="31">
        <v>22857086</v>
      </c>
      <c r="Q318" s="31">
        <v>124459198</v>
      </c>
      <c r="R318" s="31">
        <v>104551623</v>
      </c>
      <c r="S318" s="31">
        <v>53613201</v>
      </c>
      <c r="T318" s="36">
        <f t="shared" si="78"/>
        <v>0.43076929517093626</v>
      </c>
      <c r="U318" s="36">
        <f t="shared" si="79"/>
        <v>1.4723709750228005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527574642</v>
      </c>
      <c r="E319" s="31">
        <v>527574642</v>
      </c>
      <c r="F319" s="31">
        <v>116195085</v>
      </c>
      <c r="G319" s="36">
        <f t="shared" si="72"/>
        <v>0.22024387783217222</v>
      </c>
      <c r="H319" s="31">
        <v>119442274</v>
      </c>
      <c r="I319" s="36">
        <f t="shared" si="73"/>
        <v>0.22639881543055665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235637359</v>
      </c>
      <c r="O319" s="36">
        <f t="shared" si="77"/>
        <v>0.44664269326272887</v>
      </c>
      <c r="P319" s="31">
        <v>99822288</v>
      </c>
      <c r="Q319" s="31">
        <v>480314815</v>
      </c>
      <c r="R319" s="31">
        <v>465206601</v>
      </c>
      <c r="S319" s="31">
        <v>206505366</v>
      </c>
      <c r="T319" s="36">
        <f t="shared" si="78"/>
        <v>0.42993753169991228</v>
      </c>
      <c r="U319" s="36">
        <f t="shared" si="79"/>
        <v>0.19654915142798579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148893590</v>
      </c>
      <c r="E320" s="31">
        <v>148893590</v>
      </c>
      <c r="F320" s="31">
        <v>48625838</v>
      </c>
      <c r="G320" s="36">
        <f t="shared" si="72"/>
        <v>0.32658113757617102</v>
      </c>
      <c r="H320" s="31">
        <v>36088711</v>
      </c>
      <c r="I320" s="36">
        <f t="shared" si="73"/>
        <v>0.24237921189219763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84714549</v>
      </c>
      <c r="O320" s="36">
        <f t="shared" si="77"/>
        <v>0.5689603494683686</v>
      </c>
      <c r="P320" s="31">
        <v>26834632</v>
      </c>
      <c r="Q320" s="31">
        <v>140201645</v>
      </c>
      <c r="R320" s="31">
        <v>141466339</v>
      </c>
      <c r="S320" s="31">
        <v>76436858</v>
      </c>
      <c r="T320" s="36">
        <f t="shared" si="78"/>
        <v>0.5451923049832974</v>
      </c>
      <c r="U320" s="36">
        <f t="shared" si="79"/>
        <v>0.34485581915190777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112790101</v>
      </c>
      <c r="E321" s="31">
        <v>112750101</v>
      </c>
      <c r="F321" s="31">
        <v>25675140</v>
      </c>
      <c r="G321" s="36">
        <f t="shared" si="72"/>
        <v>0.22763646607604332</v>
      </c>
      <c r="H321" s="31">
        <v>25115296</v>
      </c>
      <c r="I321" s="36">
        <f t="shared" si="73"/>
        <v>0.22267287445730721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50790436</v>
      </c>
      <c r="O321" s="36">
        <f t="shared" si="77"/>
        <v>0.45030934053335053</v>
      </c>
      <c r="P321" s="31">
        <v>30604922</v>
      </c>
      <c r="Q321" s="31">
        <v>109475836</v>
      </c>
      <c r="R321" s="31">
        <v>101907796</v>
      </c>
      <c r="S321" s="31">
        <v>44411407</v>
      </c>
      <c r="T321" s="36">
        <f t="shared" si="78"/>
        <v>0.40567314781683878</v>
      </c>
      <c r="U321" s="36">
        <f t="shared" si="79"/>
        <v>-0.17937069076666823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200000</v>
      </c>
      <c r="E322" s="31">
        <v>200000</v>
      </c>
      <c r="F322" s="31">
        <v>100440</v>
      </c>
      <c r="G322" s="36">
        <f t="shared" si="72"/>
        <v>0.50219999999999998</v>
      </c>
      <c r="H322" s="31">
        <v>74179</v>
      </c>
      <c r="I322" s="36">
        <f t="shared" si="73"/>
        <v>0.37089499999999997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174619</v>
      </c>
      <c r="O322" s="36">
        <f t="shared" si="77"/>
        <v>0.87309499999999995</v>
      </c>
      <c r="P322" s="31">
        <v>38602</v>
      </c>
      <c r="Q322" s="31">
        <v>400000</v>
      </c>
      <c r="R322" s="31">
        <v>250000</v>
      </c>
      <c r="S322" s="31">
        <v>38602</v>
      </c>
      <c r="T322" s="36">
        <f t="shared" si="78"/>
        <v>9.6504999999999994E-2</v>
      </c>
      <c r="U322" s="36">
        <f t="shared" si="79"/>
        <v>0.92163618465364494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903337083</v>
      </c>
      <c r="E323" s="32">
        <f>SUM(E318:E322)</f>
        <v>903297083</v>
      </c>
      <c r="F323" s="32">
        <f>SUM(F318:F322)</f>
        <v>222073751</v>
      </c>
      <c r="G323" s="37">
        <f t="shared" si="72"/>
        <v>0.24583708028733722</v>
      </c>
      <c r="H323" s="32">
        <f>SUM(H318:H322)</f>
        <v>237231656</v>
      </c>
      <c r="I323" s="37">
        <f t="shared" si="73"/>
        <v>0.26261697926996319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459305407</v>
      </c>
      <c r="O323" s="37">
        <f t="shared" si="77"/>
        <v>0.50845405955730039</v>
      </c>
      <c r="P323" s="32">
        <f>SUM(P318:P322)</f>
        <v>180157530</v>
      </c>
      <c r="Q323" s="32">
        <f>SUM(Q318:Q322)</f>
        <v>854851494</v>
      </c>
      <c r="R323" s="32">
        <f>SUM(R318:R322)</f>
        <v>813382359</v>
      </c>
      <c r="S323" s="32">
        <f>SUM(S318:S322)</f>
        <v>381005434</v>
      </c>
      <c r="T323" s="37">
        <f t="shared" si="78"/>
        <v>0.44569780444227663</v>
      </c>
      <c r="U323" s="37">
        <f t="shared" si="79"/>
        <v>0.31680122390665555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70336404</v>
      </c>
      <c r="E324" s="31">
        <v>70336404</v>
      </c>
      <c r="F324" s="31">
        <v>8271003</v>
      </c>
      <c r="G324" s="36">
        <f t="shared" si="72"/>
        <v>0.11759206512746941</v>
      </c>
      <c r="H324" s="31">
        <v>38278736</v>
      </c>
      <c r="I324" s="36">
        <f t="shared" si="73"/>
        <v>0.54422367114474601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46549739</v>
      </c>
      <c r="O324" s="36">
        <f t="shared" si="77"/>
        <v>0.66181573627221546</v>
      </c>
      <c r="P324" s="31">
        <v>8956609</v>
      </c>
      <c r="Q324" s="31">
        <v>68326179</v>
      </c>
      <c r="R324" s="31">
        <v>64387529</v>
      </c>
      <c r="S324" s="31">
        <v>16042156</v>
      </c>
      <c r="T324" s="36">
        <f t="shared" si="78"/>
        <v>0.23478784025080635</v>
      </c>
      <c r="U324" s="36">
        <f t="shared" si="79"/>
        <v>3.2737978179018423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229333941</v>
      </c>
      <c r="E325" s="31">
        <v>229825941</v>
      </c>
      <c r="F325" s="31">
        <v>58798137</v>
      </c>
      <c r="G325" s="36">
        <f t="shared" si="72"/>
        <v>0.25638654594088189</v>
      </c>
      <c r="H325" s="31">
        <v>32941093</v>
      </c>
      <c r="I325" s="36">
        <f t="shared" si="73"/>
        <v>0.14363810631937818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91739230</v>
      </c>
      <c r="O325" s="36">
        <f t="shared" si="77"/>
        <v>0.40002465226026007</v>
      </c>
      <c r="P325" s="31">
        <v>36086565</v>
      </c>
      <c r="Q325" s="31">
        <v>197085048</v>
      </c>
      <c r="R325" s="31">
        <v>199760269</v>
      </c>
      <c r="S325" s="31">
        <v>79882198</v>
      </c>
      <c r="T325" s="36">
        <f t="shared" si="78"/>
        <v>0.40531840852787576</v>
      </c>
      <c r="U325" s="36">
        <f t="shared" si="79"/>
        <v>-8.7164627611411638E-2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598291697</v>
      </c>
      <c r="E326" s="31">
        <v>598291697</v>
      </c>
      <c r="F326" s="31">
        <v>135835167</v>
      </c>
      <c r="G326" s="36">
        <f t="shared" si="72"/>
        <v>0.22703836219207971</v>
      </c>
      <c r="H326" s="31">
        <v>131769124</v>
      </c>
      <c r="I326" s="36">
        <f t="shared" si="73"/>
        <v>0.22024227422965556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267604291</v>
      </c>
      <c r="O326" s="36">
        <f t="shared" si="77"/>
        <v>0.44728063642173527</v>
      </c>
      <c r="P326" s="31">
        <v>113219020</v>
      </c>
      <c r="Q326" s="31">
        <v>515132938</v>
      </c>
      <c r="R326" s="31">
        <v>528446672</v>
      </c>
      <c r="S326" s="31">
        <v>228753168</v>
      </c>
      <c r="T326" s="36">
        <f t="shared" si="78"/>
        <v>0.44406628100337081</v>
      </c>
      <c r="U326" s="36">
        <f t="shared" si="79"/>
        <v>0.16384264763994594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892621153</v>
      </c>
      <c r="E327" s="31">
        <v>892921153</v>
      </c>
      <c r="F327" s="31">
        <v>201852168</v>
      </c>
      <c r="G327" s="36">
        <f t="shared" si="72"/>
        <v>0.22613419738216758</v>
      </c>
      <c r="H327" s="31">
        <v>194174532</v>
      </c>
      <c r="I327" s="36">
        <f t="shared" si="73"/>
        <v>0.21753297168390093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396026700</v>
      </c>
      <c r="O327" s="36">
        <f t="shared" si="77"/>
        <v>0.44366716906606851</v>
      </c>
      <c r="P327" s="31">
        <v>173789450</v>
      </c>
      <c r="Q327" s="31">
        <v>839398316</v>
      </c>
      <c r="R327" s="31">
        <v>818773122</v>
      </c>
      <c r="S327" s="31">
        <v>360803242</v>
      </c>
      <c r="T327" s="36">
        <f t="shared" si="78"/>
        <v>0.42983555616282654</v>
      </c>
      <c r="U327" s="36">
        <f t="shared" si="79"/>
        <v>0.11729758049179617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291467400</v>
      </c>
      <c r="E328" s="31">
        <v>291467400</v>
      </c>
      <c r="F328" s="31">
        <v>68582705</v>
      </c>
      <c r="G328" s="36">
        <f t="shared" si="72"/>
        <v>0.23530146081517178</v>
      </c>
      <c r="H328" s="31">
        <v>60058682</v>
      </c>
      <c r="I328" s="36">
        <f t="shared" si="73"/>
        <v>0.20605625877885486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128641387</v>
      </c>
      <c r="O328" s="36">
        <f t="shared" si="77"/>
        <v>0.44135771959402664</v>
      </c>
      <c r="P328" s="31">
        <v>53477837</v>
      </c>
      <c r="Q328" s="31">
        <v>265841400</v>
      </c>
      <c r="R328" s="31">
        <v>267457400</v>
      </c>
      <c r="S328" s="31">
        <v>116980817</v>
      </c>
      <c r="T328" s="36">
        <f t="shared" si="78"/>
        <v>0.44003987715984044</v>
      </c>
      <c r="U328" s="36">
        <f t="shared" si="79"/>
        <v>0.12305742657467622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258402205</v>
      </c>
      <c r="E329" s="31">
        <v>258402205</v>
      </c>
      <c r="F329" s="31">
        <v>55597750</v>
      </c>
      <c r="G329" s="36">
        <f t="shared" si="72"/>
        <v>0.21515973518879222</v>
      </c>
      <c r="H329" s="31">
        <v>49387556</v>
      </c>
      <c r="I329" s="36">
        <f t="shared" si="73"/>
        <v>0.19112668175567618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104985306</v>
      </c>
      <c r="O329" s="36">
        <f t="shared" si="77"/>
        <v>0.40628641694446843</v>
      </c>
      <c r="P329" s="31">
        <v>44024629</v>
      </c>
      <c r="Q329" s="31">
        <v>215443154</v>
      </c>
      <c r="R329" s="31">
        <v>229481702</v>
      </c>
      <c r="S329" s="31">
        <v>94586757</v>
      </c>
      <c r="T329" s="36">
        <f t="shared" si="78"/>
        <v>0.43903347701640127</v>
      </c>
      <c r="U329" s="36">
        <f t="shared" si="79"/>
        <v>0.12181651774964419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389691951</v>
      </c>
      <c r="E330" s="31">
        <v>389691951</v>
      </c>
      <c r="F330" s="31">
        <v>84305111</v>
      </c>
      <c r="G330" s="36">
        <f t="shared" si="72"/>
        <v>0.21633782987732278</v>
      </c>
      <c r="H330" s="31">
        <v>86125077</v>
      </c>
      <c r="I330" s="36">
        <f t="shared" si="73"/>
        <v>0.22100809826580176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170430188</v>
      </c>
      <c r="O330" s="36">
        <f t="shared" si="77"/>
        <v>0.43734592814312451</v>
      </c>
      <c r="P330" s="31">
        <v>70833729</v>
      </c>
      <c r="Q330" s="31">
        <v>339323872</v>
      </c>
      <c r="R330" s="31">
        <v>337814206</v>
      </c>
      <c r="S330" s="31">
        <v>148157329</v>
      </c>
      <c r="T330" s="36">
        <f t="shared" si="78"/>
        <v>0.43662512786604063</v>
      </c>
      <c r="U330" s="36">
        <f t="shared" si="79"/>
        <v>0.21587664825608721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2730144751</v>
      </c>
      <c r="E332" s="32">
        <f>SUM(E324:E331)</f>
        <v>2730936751</v>
      </c>
      <c r="F332" s="32">
        <f>SUM(F324:F331)</f>
        <v>613242041</v>
      </c>
      <c r="G332" s="37">
        <f t="shared" si="72"/>
        <v>0.22461887442978293</v>
      </c>
      <c r="H332" s="32">
        <f>SUM(H324:H331)</f>
        <v>592734800</v>
      </c>
      <c r="I332" s="37">
        <f t="shared" si="73"/>
        <v>0.21710746281232618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1205976841</v>
      </c>
      <c r="O332" s="37">
        <f t="shared" si="77"/>
        <v>0.44172633724210913</v>
      </c>
      <c r="P332" s="32">
        <f>SUM(P324:P331)</f>
        <v>500387839</v>
      </c>
      <c r="Q332" s="32">
        <f>SUM(Q324:Q331)</f>
        <v>2440550907</v>
      </c>
      <c r="R332" s="32">
        <f>SUM(R324:R331)</f>
        <v>2446120900</v>
      </c>
      <c r="S332" s="32">
        <f>SUM(S324:S331)</f>
        <v>1045205667</v>
      </c>
      <c r="T332" s="37">
        <f t="shared" si="78"/>
        <v>0.42826628365019392</v>
      </c>
      <c r="U332" s="37">
        <f t="shared" si="79"/>
        <v>0.1845507700278064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15611208</v>
      </c>
      <c r="E333" s="31">
        <v>15611208</v>
      </c>
      <c r="F333" s="31">
        <v>4208585</v>
      </c>
      <c r="G333" s="36">
        <f t="shared" si="72"/>
        <v>0.26958740156431199</v>
      </c>
      <c r="H333" s="31">
        <v>2753993</v>
      </c>
      <c r="I333" s="36">
        <f t="shared" si="73"/>
        <v>0.17641126810942498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6962578</v>
      </c>
      <c r="O333" s="36">
        <f t="shared" si="77"/>
        <v>0.44599866967373697</v>
      </c>
      <c r="P333" s="31">
        <v>2705652</v>
      </c>
      <c r="Q333" s="31">
        <v>15514428</v>
      </c>
      <c r="R333" s="31">
        <v>13992120</v>
      </c>
      <c r="S333" s="31">
        <v>6753191</v>
      </c>
      <c r="T333" s="36">
        <f t="shared" si="78"/>
        <v>0.43528456221524892</v>
      </c>
      <c r="U333" s="36">
        <f t="shared" si="79"/>
        <v>1.7866673171568204E-2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21631342</v>
      </c>
      <c r="E334" s="31">
        <v>22031342</v>
      </c>
      <c r="F334" s="31">
        <v>6204862</v>
      </c>
      <c r="G334" s="36">
        <f t="shared" si="72"/>
        <v>0.28684591090095102</v>
      </c>
      <c r="H334" s="31">
        <v>3364038</v>
      </c>
      <c r="I334" s="36">
        <f t="shared" si="73"/>
        <v>0.15551684218205233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9568900</v>
      </c>
      <c r="O334" s="36">
        <f t="shared" si="77"/>
        <v>0.44236275308300338</v>
      </c>
      <c r="P334" s="31">
        <v>3735747</v>
      </c>
      <c r="Q334" s="31">
        <v>20906733</v>
      </c>
      <c r="R334" s="31">
        <v>19432614</v>
      </c>
      <c r="S334" s="31">
        <v>9548479</v>
      </c>
      <c r="T334" s="36">
        <f t="shared" si="78"/>
        <v>0.45671789083449815</v>
      </c>
      <c r="U334" s="36">
        <f t="shared" si="79"/>
        <v>-9.9500581811348576E-2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126224059</v>
      </c>
      <c r="E335" s="31">
        <v>126224059</v>
      </c>
      <c r="F335" s="31">
        <v>26858904</v>
      </c>
      <c r="G335" s="36">
        <f t="shared" si="72"/>
        <v>0.21278751620560704</v>
      </c>
      <c r="H335" s="31">
        <v>23519230</v>
      </c>
      <c r="I335" s="36">
        <f t="shared" si="73"/>
        <v>0.18632921636595445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50378134</v>
      </c>
      <c r="O335" s="36">
        <f t="shared" si="77"/>
        <v>0.39911673257156149</v>
      </c>
      <c r="P335" s="31">
        <v>20424214</v>
      </c>
      <c r="Q335" s="31">
        <v>104959718</v>
      </c>
      <c r="R335" s="31">
        <v>102787252</v>
      </c>
      <c r="S335" s="31">
        <v>42645336</v>
      </c>
      <c r="T335" s="36">
        <f t="shared" si="78"/>
        <v>0.40630193004138976</v>
      </c>
      <c r="U335" s="36">
        <f t="shared" si="79"/>
        <v>0.15153660258358048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163466609</v>
      </c>
      <c r="E337" s="32">
        <f>SUM(E333:E336)</f>
        <v>163866609</v>
      </c>
      <c r="F337" s="32">
        <f>SUM(F333:F336)</f>
        <v>37272351</v>
      </c>
      <c r="G337" s="37">
        <f t="shared" si="72"/>
        <v>0.22801201559151446</v>
      </c>
      <c r="H337" s="32">
        <f>SUM(H333:H336)</f>
        <v>29637261</v>
      </c>
      <c r="I337" s="37">
        <f t="shared" si="73"/>
        <v>0.18130467855976629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66909612</v>
      </c>
      <c r="O337" s="37">
        <f t="shared" si="77"/>
        <v>0.40931669415128075</v>
      </c>
      <c r="P337" s="32">
        <f>SUM(P333:P336)</f>
        <v>26865613</v>
      </c>
      <c r="Q337" s="32">
        <f>SUM(Q333:Q336)</f>
        <v>141380879</v>
      </c>
      <c r="R337" s="32">
        <f>SUM(R333:R336)</f>
        <v>136211986</v>
      </c>
      <c r="S337" s="32">
        <f>SUM(S333:S336)</f>
        <v>58947006</v>
      </c>
      <c r="T337" s="37">
        <f t="shared" si="78"/>
        <v>0.41693761148563802</v>
      </c>
      <c r="U337" s="37">
        <f t="shared" si="79"/>
        <v>0.10316712296868125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25835605969</v>
      </c>
      <c r="E338" s="32">
        <f>SUM(E302,E304:E309,E311:E316,E318:E322,E324:E331,E333:E336)</f>
        <v>25786469312</v>
      </c>
      <c r="F338" s="32">
        <f>SUM(F302,F304:F309,F311:F316,F318:F322,F324:F331,F333:F336)</f>
        <v>5994792579</v>
      </c>
      <c r="G338" s="37">
        <f t="shared" si="72"/>
        <v>0.23203607402098941</v>
      </c>
      <c r="H338" s="32">
        <f>SUM(H302,H304:H309,H311:H316,H318:H322,H324:H331,H333:H336)</f>
        <v>5894579109</v>
      </c>
      <c r="I338" s="37">
        <f t="shared" si="73"/>
        <v>0.22815718416176778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11889371688</v>
      </c>
      <c r="O338" s="37">
        <f t="shared" si="77"/>
        <v>0.46019325818275719</v>
      </c>
      <c r="P338" s="32">
        <f>SUM(P302,P304:P309,P311:P316,P318:P322,P324:P331,P333:P336)</f>
        <v>4876290064</v>
      </c>
      <c r="Q338" s="32">
        <f>SUM(Q302,Q304:Q309,Q311:Q316,Q318:Q322,Q324:Q331,Q333:Q336)</f>
        <v>23001113157</v>
      </c>
      <c r="R338" s="32">
        <f>SUM(R302,R304:R309,R311:R316,R318:R322,R324:R331,R333:R336)</f>
        <v>22922459723</v>
      </c>
      <c r="S338" s="32">
        <f>SUM(S302,S304:S309,S311:S316,S318:S322,S324:S331,S333:S336)</f>
        <v>10302994205</v>
      </c>
      <c r="T338" s="37">
        <f t="shared" si="78"/>
        <v>0.44793459058586726</v>
      </c>
      <c r="U338" s="37">
        <f t="shared" si="79"/>
        <v>0.20882454317426347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168644322182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168693804816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39172703297</v>
      </c>
      <c r="G339" s="39">
        <f t="shared" si="72"/>
        <v>0.23228000083349998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46396526495</v>
      </c>
      <c r="I339" s="39">
        <f t="shared" si="73"/>
        <v>0.27511466674181378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85569229792</v>
      </c>
      <c r="O339" s="39">
        <f t="shared" si="77"/>
        <v>0.50739466757531371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28746247252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148474214597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148210621915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69266275507</v>
      </c>
      <c r="T339" s="39">
        <f t="shared" si="78"/>
        <v>0.46652057190541663</v>
      </c>
      <c r="U339" s="39">
        <f t="shared" si="79"/>
        <v>0.61400290230134291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614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844337699</v>
      </c>
      <c r="E8" s="31">
        <v>844337699</v>
      </c>
      <c r="F8" s="31">
        <v>273454307</v>
      </c>
      <c r="G8" s="36">
        <f>IF(($D8       =0),0,($F8       /$D8       ))</f>
        <v>0.32386840872303629</v>
      </c>
      <c r="H8" s="31">
        <v>194748856</v>
      </c>
      <c r="I8" s="36">
        <f>IF(($D8       =0),0,($H8       /$D8       ))</f>
        <v>0.23065280187139908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468203163</v>
      </c>
      <c r="O8" s="36">
        <f>IF(($D8       =0),0,($N8       /$D8       ))</f>
        <v>0.55452121059443538</v>
      </c>
      <c r="P8" s="31">
        <v>225584427</v>
      </c>
      <c r="Q8" s="31">
        <v>804628240</v>
      </c>
      <c r="R8" s="31">
        <v>796570546</v>
      </c>
      <c r="S8" s="31">
        <v>437753126</v>
      </c>
      <c r="T8" s="36">
        <f>IF(($Q8       =0),0,($S8       /$Q8       ))</f>
        <v>0.54404395003585759</v>
      </c>
      <c r="U8" s="36">
        <f>IF(($P8       =0),0,(($H8       /$P8       )-1))</f>
        <v>-0.13669193130960233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2743123050</v>
      </c>
      <c r="E9" s="31">
        <v>2743123050</v>
      </c>
      <c r="F9" s="31">
        <v>2649635291</v>
      </c>
      <c r="G9" s="36">
        <f>IF(($D9       =0),0,($F9       /$D9       ))</f>
        <v>0.96591922516928286</v>
      </c>
      <c r="H9" s="31">
        <v>251766595</v>
      </c>
      <c r="I9" s="36">
        <f>IF(($D9       =0),0,($H9       /$D9       ))</f>
        <v>9.1781006688708339E-2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2901401886</v>
      </c>
      <c r="O9" s="36">
        <f>IF(($D9       =0),0,($N9       /$D9       ))</f>
        <v>1.0577002318579911</v>
      </c>
      <c r="P9" s="31">
        <v>219607279</v>
      </c>
      <c r="Q9" s="31">
        <v>2374754590</v>
      </c>
      <c r="R9" s="31">
        <v>3439097550</v>
      </c>
      <c r="S9" s="31">
        <v>384915988</v>
      </c>
      <c r="T9" s="36">
        <f>IF(($Q9       =0),0,($S9       /$Q9       ))</f>
        <v>0.1620866381818426</v>
      </c>
      <c r="U9" s="36">
        <f>IF(($P9       =0),0,(($H9       /$P9       )-1))</f>
        <v>0.14644011868112994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3587460749</v>
      </c>
      <c r="E10" s="32">
        <f>SUM(E8:E9)</f>
        <v>3587460749</v>
      </c>
      <c r="F10" s="32">
        <f>SUM(F8:F9)</f>
        <v>2923089598</v>
      </c>
      <c r="G10" s="37">
        <f t="shared" ref="G10:G54" si="0">IF(($D10      =0),0,($F10      /$D10      ))</f>
        <v>0.81480740906079807</v>
      </c>
      <c r="H10" s="32">
        <f>SUM(H8:H9)</f>
        <v>446515451</v>
      </c>
      <c r="I10" s="37">
        <f t="shared" ref="I10:I54" si="1">IF(($D10      =0),0,($H10      /$D10      ))</f>
        <v>0.12446559899629998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3369605049</v>
      </c>
      <c r="O10" s="37">
        <f t="shared" ref="O10:O54" si="5">IF(($D10      =0),0,($N10      /$D10      ))</f>
        <v>0.93927300805709801</v>
      </c>
      <c r="P10" s="32">
        <f>SUM(P8:P9)</f>
        <v>445191706</v>
      </c>
      <c r="Q10" s="32">
        <f>SUM(Q8:Q9)</f>
        <v>3179382830</v>
      </c>
      <c r="R10" s="32">
        <f>SUM(R8:R9)</f>
        <v>4235668096</v>
      </c>
      <c r="S10" s="32">
        <f>SUM(S8:S9)</f>
        <v>822669114</v>
      </c>
      <c r="T10" s="37">
        <f t="shared" ref="T10:T54" si="6">IF(($Q10      =0),0,($S10      /$Q10      ))</f>
        <v>0.2587511973196383</v>
      </c>
      <c r="U10" s="37">
        <f t="shared" ref="U10:U54" si="7">IF(($P10      =0),0,(($H10      /$P10      )-1))</f>
        <v>2.9734269128545154E-3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68904630</v>
      </c>
      <c r="E11" s="31">
        <v>68904630</v>
      </c>
      <c r="F11" s="31">
        <v>14961464</v>
      </c>
      <c r="G11" s="36">
        <f t="shared" si="0"/>
        <v>0.21713292706165027</v>
      </c>
      <c r="H11" s="31">
        <v>15818766</v>
      </c>
      <c r="I11" s="36">
        <f t="shared" si="1"/>
        <v>0.22957479054745669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30780230</v>
      </c>
      <c r="O11" s="36">
        <f t="shared" si="5"/>
        <v>0.44670771760910699</v>
      </c>
      <c r="P11" s="31">
        <v>13151977</v>
      </c>
      <c r="Q11" s="31">
        <v>65752691</v>
      </c>
      <c r="R11" s="31">
        <v>61653064</v>
      </c>
      <c r="S11" s="31">
        <v>22780948</v>
      </c>
      <c r="T11" s="36">
        <f t="shared" si="6"/>
        <v>0.34646411657889409</v>
      </c>
      <c r="U11" s="36">
        <f t="shared" si="7"/>
        <v>0.20276715812383195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28683089</v>
      </c>
      <c r="E12" s="31">
        <v>28683089</v>
      </c>
      <c r="F12" s="31">
        <v>7073859</v>
      </c>
      <c r="G12" s="36">
        <f t="shared" si="0"/>
        <v>0.24662124082939602</v>
      </c>
      <c r="H12" s="31">
        <v>3622854</v>
      </c>
      <c r="I12" s="36">
        <f t="shared" si="1"/>
        <v>0.1263062705693937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10696713</v>
      </c>
      <c r="O12" s="36">
        <f t="shared" si="5"/>
        <v>0.37292751139878971</v>
      </c>
      <c r="P12" s="31">
        <v>7347624</v>
      </c>
      <c r="Q12" s="31">
        <v>30558409</v>
      </c>
      <c r="R12" s="31">
        <v>28888528</v>
      </c>
      <c r="S12" s="31">
        <v>14266306</v>
      </c>
      <c r="T12" s="36">
        <f t="shared" si="6"/>
        <v>0.46685368992868703</v>
      </c>
      <c r="U12" s="36">
        <f t="shared" si="7"/>
        <v>-0.50693530316739133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65815008</v>
      </c>
      <c r="E13" s="31">
        <v>65815008</v>
      </c>
      <c r="F13" s="31">
        <v>2038125</v>
      </c>
      <c r="G13" s="36">
        <f t="shared" si="0"/>
        <v>3.0967480851783837E-2</v>
      </c>
      <c r="H13" s="31">
        <v>8721569</v>
      </c>
      <c r="I13" s="36">
        <f t="shared" si="1"/>
        <v>0.13251641631647298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10759694</v>
      </c>
      <c r="O13" s="36">
        <f t="shared" si="5"/>
        <v>0.16348389716825681</v>
      </c>
      <c r="P13" s="31">
        <v>7111110</v>
      </c>
      <c r="Q13" s="31">
        <v>75838608</v>
      </c>
      <c r="R13" s="31">
        <v>71544536</v>
      </c>
      <c r="S13" s="31">
        <v>13664031</v>
      </c>
      <c r="T13" s="36">
        <f t="shared" si="6"/>
        <v>0.18017249209004468</v>
      </c>
      <c r="U13" s="36">
        <f t="shared" si="7"/>
        <v>0.22647083226106757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101506517</v>
      </c>
      <c r="E14" s="31">
        <v>101506517</v>
      </c>
      <c r="F14" s="31">
        <v>19103425</v>
      </c>
      <c r="G14" s="36">
        <f t="shared" si="0"/>
        <v>0.18819900007011373</v>
      </c>
      <c r="H14" s="31">
        <v>19366745</v>
      </c>
      <c r="I14" s="36">
        <f t="shared" si="1"/>
        <v>0.19079311922405928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38470170</v>
      </c>
      <c r="O14" s="36">
        <f t="shared" si="5"/>
        <v>0.37899211929417298</v>
      </c>
      <c r="P14" s="31">
        <v>18557720</v>
      </c>
      <c r="Q14" s="31">
        <v>78675697</v>
      </c>
      <c r="R14" s="31">
        <v>76904897</v>
      </c>
      <c r="S14" s="31">
        <v>36460678</v>
      </c>
      <c r="T14" s="36">
        <f t="shared" si="6"/>
        <v>0.46342999668627022</v>
      </c>
      <c r="U14" s="36">
        <f t="shared" si="7"/>
        <v>4.3595064479903689E-2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34540833</v>
      </c>
      <c r="E15" s="31">
        <v>34540833</v>
      </c>
      <c r="F15" s="31">
        <v>5653707</v>
      </c>
      <c r="G15" s="36">
        <f t="shared" si="0"/>
        <v>0.1636818370882949</v>
      </c>
      <c r="H15" s="31">
        <v>3488966</v>
      </c>
      <c r="I15" s="36">
        <f t="shared" si="1"/>
        <v>0.10100989747409972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9142673</v>
      </c>
      <c r="O15" s="36">
        <f t="shared" si="5"/>
        <v>0.26469173456239459</v>
      </c>
      <c r="P15" s="31">
        <v>8616606</v>
      </c>
      <c r="Q15" s="31">
        <v>37097671</v>
      </c>
      <c r="R15" s="31">
        <v>33507720</v>
      </c>
      <c r="S15" s="31">
        <v>13029081</v>
      </c>
      <c r="T15" s="36">
        <f t="shared" si="6"/>
        <v>0.35121021478679887</v>
      </c>
      <c r="U15" s="36">
        <f t="shared" si="7"/>
        <v>-0.59508813563020058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103891982</v>
      </c>
      <c r="E16" s="31">
        <v>107010848</v>
      </c>
      <c r="F16" s="31">
        <v>22404713</v>
      </c>
      <c r="G16" s="36">
        <f t="shared" si="0"/>
        <v>0.21565391831681485</v>
      </c>
      <c r="H16" s="31">
        <v>22970049</v>
      </c>
      <c r="I16" s="36">
        <f t="shared" si="1"/>
        <v>0.22109549320177566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45374762</v>
      </c>
      <c r="O16" s="36">
        <f t="shared" si="5"/>
        <v>0.43674941151859054</v>
      </c>
      <c r="P16" s="31">
        <v>28984398</v>
      </c>
      <c r="Q16" s="31">
        <v>99687512</v>
      </c>
      <c r="R16" s="31">
        <v>105113666</v>
      </c>
      <c r="S16" s="31">
        <v>49363328</v>
      </c>
      <c r="T16" s="36">
        <f t="shared" si="6"/>
        <v>0.49518066014126222</v>
      </c>
      <c r="U16" s="36">
        <f t="shared" si="7"/>
        <v>-0.2075029814315964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29524834</v>
      </c>
      <c r="E17" s="31">
        <v>29524834</v>
      </c>
      <c r="F17" s="31">
        <v>4397061</v>
      </c>
      <c r="G17" s="36">
        <f t="shared" si="0"/>
        <v>0.14892754350456297</v>
      </c>
      <c r="H17" s="31">
        <v>4899237</v>
      </c>
      <c r="I17" s="36">
        <f t="shared" si="1"/>
        <v>0.16593614040302479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9296298</v>
      </c>
      <c r="O17" s="36">
        <f t="shared" si="5"/>
        <v>0.31486368390758779</v>
      </c>
      <c r="P17" s="31">
        <v>3296636</v>
      </c>
      <c r="Q17" s="31">
        <v>32860299</v>
      </c>
      <c r="R17" s="31">
        <v>33393436</v>
      </c>
      <c r="S17" s="31">
        <v>7486223</v>
      </c>
      <c r="T17" s="36">
        <f t="shared" si="6"/>
        <v>0.22781968599859667</v>
      </c>
      <c r="U17" s="36">
        <f t="shared" si="7"/>
        <v>0.48613222691252544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4355822</v>
      </c>
      <c r="E18" s="31">
        <v>4359282</v>
      </c>
      <c r="F18" s="31">
        <v>572021</v>
      </c>
      <c r="G18" s="36">
        <f t="shared" si="0"/>
        <v>0.13132331853780985</v>
      </c>
      <c r="H18" s="31">
        <v>1832216</v>
      </c>
      <c r="I18" s="36">
        <f t="shared" si="1"/>
        <v>0.42063610496480341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2404237</v>
      </c>
      <c r="O18" s="36">
        <f t="shared" si="5"/>
        <v>0.55195942350261329</v>
      </c>
      <c r="P18" s="31">
        <v>2034092</v>
      </c>
      <c r="Q18" s="31">
        <v>6649960</v>
      </c>
      <c r="R18" s="31">
        <v>9475660</v>
      </c>
      <c r="S18" s="31">
        <v>2759942</v>
      </c>
      <c r="T18" s="36">
        <f t="shared" si="6"/>
        <v>0.415031368609736</v>
      </c>
      <c r="U18" s="36">
        <f t="shared" si="7"/>
        <v>-9.9246248448939367E-2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437222715</v>
      </c>
      <c r="E19" s="32">
        <f>SUM(E11:E18)</f>
        <v>440345041</v>
      </c>
      <c r="F19" s="32">
        <f>SUM(F11:F18)</f>
        <v>76204375</v>
      </c>
      <c r="G19" s="37">
        <f t="shared" si="0"/>
        <v>0.17429189377775123</v>
      </c>
      <c r="H19" s="32">
        <f>SUM(H11:H18)</f>
        <v>80720402</v>
      </c>
      <c r="I19" s="37">
        <f t="shared" si="1"/>
        <v>0.18462078760020509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156924777</v>
      </c>
      <c r="O19" s="37">
        <f t="shared" si="5"/>
        <v>0.35891268137795629</v>
      </c>
      <c r="P19" s="32">
        <f>SUM(P11:P18)</f>
        <v>89100163</v>
      </c>
      <c r="Q19" s="32">
        <f>SUM(Q11:Q18)</f>
        <v>427120847</v>
      </c>
      <c r="R19" s="32">
        <f>SUM(R11:R18)</f>
        <v>420481507</v>
      </c>
      <c r="S19" s="32">
        <f>SUM(S11:S18)</f>
        <v>159810537</v>
      </c>
      <c r="T19" s="37">
        <f t="shared" si="6"/>
        <v>0.37415766081771235</v>
      </c>
      <c r="U19" s="37">
        <f t="shared" si="7"/>
        <v>-9.4048772952300852E-2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944412655</v>
      </c>
      <c r="E26" s="31">
        <v>944412655</v>
      </c>
      <c r="F26" s="31">
        <v>78762177</v>
      </c>
      <c r="G26" s="36">
        <f t="shared" si="0"/>
        <v>8.339805336471269E-2</v>
      </c>
      <c r="H26" s="31">
        <v>84035104</v>
      </c>
      <c r="I26" s="36">
        <f t="shared" si="1"/>
        <v>8.8981340471343012E-2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162797281</v>
      </c>
      <c r="O26" s="36">
        <f t="shared" si="5"/>
        <v>0.17237939383605569</v>
      </c>
      <c r="P26" s="31">
        <v>92355427</v>
      </c>
      <c r="Q26" s="31">
        <v>656868100</v>
      </c>
      <c r="R26" s="31">
        <v>736412812</v>
      </c>
      <c r="S26" s="31">
        <v>155055988</v>
      </c>
      <c r="T26" s="36">
        <f t="shared" si="6"/>
        <v>0.23605346035223815</v>
      </c>
      <c r="U26" s="36">
        <f t="shared" si="7"/>
        <v>-9.0090244507234019E-2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944412655</v>
      </c>
      <c r="E27" s="32">
        <f>SUM(E20:E26)</f>
        <v>944412655</v>
      </c>
      <c r="F27" s="32">
        <f>SUM(F20:F26)</f>
        <v>78762177</v>
      </c>
      <c r="G27" s="37">
        <f t="shared" si="0"/>
        <v>8.339805336471269E-2</v>
      </c>
      <c r="H27" s="32">
        <f>SUM(H20:H26)</f>
        <v>84035104</v>
      </c>
      <c r="I27" s="37">
        <f t="shared" si="1"/>
        <v>8.8981340471343012E-2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162797281</v>
      </c>
      <c r="O27" s="37">
        <f t="shared" si="5"/>
        <v>0.17237939383605569</v>
      </c>
      <c r="P27" s="32">
        <f>SUM(P20:P26)</f>
        <v>92355427</v>
      </c>
      <c r="Q27" s="32">
        <f>SUM(Q20:Q26)</f>
        <v>656868100</v>
      </c>
      <c r="R27" s="32">
        <f>SUM(R20:R26)</f>
        <v>736412812</v>
      </c>
      <c r="S27" s="32">
        <f>SUM(S20:S26)</f>
        <v>155055988</v>
      </c>
      <c r="T27" s="37">
        <f t="shared" si="6"/>
        <v>0.23605346035223815</v>
      </c>
      <c r="U27" s="37">
        <f t="shared" si="7"/>
        <v>-9.0090244507234019E-2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1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506711589</v>
      </c>
      <c r="E34" s="31">
        <v>506711589</v>
      </c>
      <c r="F34" s="31">
        <v>173632659</v>
      </c>
      <c r="G34" s="36">
        <f t="shared" si="0"/>
        <v>0.34266565590628323</v>
      </c>
      <c r="H34" s="31">
        <v>203794759</v>
      </c>
      <c r="I34" s="36">
        <f t="shared" si="1"/>
        <v>0.40219083878107237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377427418</v>
      </c>
      <c r="O34" s="36">
        <f t="shared" si="5"/>
        <v>0.7448564946873556</v>
      </c>
      <c r="P34" s="31">
        <v>238644188</v>
      </c>
      <c r="Q34" s="31">
        <v>703919238</v>
      </c>
      <c r="R34" s="31">
        <v>705372091</v>
      </c>
      <c r="S34" s="31">
        <v>368566416</v>
      </c>
      <c r="T34" s="36">
        <f t="shared" si="6"/>
        <v>0.52359190671813971</v>
      </c>
      <c r="U34" s="36">
        <f t="shared" si="7"/>
        <v>-0.14603091444238314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506711589</v>
      </c>
      <c r="E35" s="32">
        <f>SUM(E28:E34)</f>
        <v>506711589</v>
      </c>
      <c r="F35" s="32">
        <f>SUM(F28:F34)</f>
        <v>173632659</v>
      </c>
      <c r="G35" s="37">
        <f t="shared" si="0"/>
        <v>0.34266565590628323</v>
      </c>
      <c r="H35" s="32">
        <f>SUM(H28:H34)</f>
        <v>203794759</v>
      </c>
      <c r="I35" s="37">
        <f t="shared" si="1"/>
        <v>0.40219083878107237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377427418</v>
      </c>
      <c r="O35" s="37">
        <f t="shared" si="5"/>
        <v>0.7448564946873556</v>
      </c>
      <c r="P35" s="32">
        <f>SUM(P28:P34)</f>
        <v>238644188</v>
      </c>
      <c r="Q35" s="32">
        <f>SUM(Q28:Q34)</f>
        <v>703919239</v>
      </c>
      <c r="R35" s="32">
        <f>SUM(R28:R34)</f>
        <v>705372091</v>
      </c>
      <c r="S35" s="32">
        <f>SUM(S28:S34)</f>
        <v>368566416</v>
      </c>
      <c r="T35" s="37">
        <f t="shared" si="6"/>
        <v>0.52359190597431593</v>
      </c>
      <c r="U35" s="37">
        <f t="shared" si="7"/>
        <v>-0.14603091444238314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253069190</v>
      </c>
      <c r="E39" s="31">
        <v>253069190</v>
      </c>
      <c r="F39" s="31">
        <v>46707523</v>
      </c>
      <c r="G39" s="36">
        <f t="shared" si="0"/>
        <v>0.18456424110734301</v>
      </c>
      <c r="H39" s="31">
        <v>54906895</v>
      </c>
      <c r="I39" s="36">
        <f t="shared" si="1"/>
        <v>0.21696396546730956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101614418</v>
      </c>
      <c r="O39" s="36">
        <f t="shared" si="5"/>
        <v>0.40152820657465255</v>
      </c>
      <c r="P39" s="31">
        <v>67273318</v>
      </c>
      <c r="Q39" s="31">
        <v>297107023</v>
      </c>
      <c r="R39" s="31">
        <v>296953403</v>
      </c>
      <c r="S39" s="31">
        <v>97308953</v>
      </c>
      <c r="T39" s="36">
        <f t="shared" si="6"/>
        <v>0.32752155104728037</v>
      </c>
      <c r="U39" s="36">
        <f t="shared" si="7"/>
        <v>-0.18382359258688563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253069190</v>
      </c>
      <c r="E40" s="32">
        <f>SUM(E36:E39)</f>
        <v>253069190</v>
      </c>
      <c r="F40" s="32">
        <f>SUM(F36:F39)</f>
        <v>46707523</v>
      </c>
      <c r="G40" s="37">
        <f t="shared" si="0"/>
        <v>0.18456424110734301</v>
      </c>
      <c r="H40" s="32">
        <f>SUM(H36:H39)</f>
        <v>54906895</v>
      </c>
      <c r="I40" s="37">
        <f t="shared" si="1"/>
        <v>0.21696396546730956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101614418</v>
      </c>
      <c r="O40" s="37">
        <f t="shared" si="5"/>
        <v>0.40152820657465255</v>
      </c>
      <c r="P40" s="32">
        <f>SUM(P36:P39)</f>
        <v>67273318</v>
      </c>
      <c r="Q40" s="32">
        <f>SUM(Q36:Q39)</f>
        <v>297107023</v>
      </c>
      <c r="R40" s="32">
        <f>SUM(R36:R39)</f>
        <v>296953403</v>
      </c>
      <c r="S40" s="32">
        <f>SUM(S36:S39)</f>
        <v>97308953</v>
      </c>
      <c r="T40" s="37">
        <f t="shared" si="6"/>
        <v>0.32752155104728037</v>
      </c>
      <c r="U40" s="37">
        <f t="shared" si="7"/>
        <v>-0.18382359258688563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156400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156400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768012365</v>
      </c>
      <c r="E46" s="31">
        <v>768012365</v>
      </c>
      <c r="F46" s="31">
        <v>23445984</v>
      </c>
      <c r="G46" s="36">
        <f t="shared" si="0"/>
        <v>3.052813348910079E-2</v>
      </c>
      <c r="H46" s="31">
        <v>212415469</v>
      </c>
      <c r="I46" s="36">
        <f t="shared" si="1"/>
        <v>0.27657818894621572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235861453</v>
      </c>
      <c r="O46" s="36">
        <f t="shared" si="5"/>
        <v>0.30710632243531649</v>
      </c>
      <c r="P46" s="31">
        <v>130425949</v>
      </c>
      <c r="Q46" s="31">
        <v>658607675</v>
      </c>
      <c r="R46" s="31">
        <v>693984078</v>
      </c>
      <c r="S46" s="31">
        <v>216868293</v>
      </c>
      <c r="T46" s="36">
        <f t="shared" si="6"/>
        <v>0.32928297259821637</v>
      </c>
      <c r="U46" s="36">
        <f t="shared" si="7"/>
        <v>0.62862889347272444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768012365</v>
      </c>
      <c r="E47" s="32">
        <f>SUM(E41:E46)</f>
        <v>768012365</v>
      </c>
      <c r="F47" s="32">
        <f>SUM(F41:F46)</f>
        <v>23445984</v>
      </c>
      <c r="G47" s="37">
        <f t="shared" si="0"/>
        <v>3.052813348910079E-2</v>
      </c>
      <c r="H47" s="32">
        <f>SUM(H41:H46)</f>
        <v>212571869</v>
      </c>
      <c r="I47" s="37">
        <f t="shared" si="1"/>
        <v>0.27678183150085089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236017853</v>
      </c>
      <c r="O47" s="37">
        <f t="shared" si="5"/>
        <v>0.30730996498995167</v>
      </c>
      <c r="P47" s="32">
        <f>SUM(P41:P46)</f>
        <v>130425949</v>
      </c>
      <c r="Q47" s="32">
        <f>SUM(Q41:Q46)</f>
        <v>658607675</v>
      </c>
      <c r="R47" s="32">
        <f>SUM(R41:R46)</f>
        <v>693984078</v>
      </c>
      <c r="S47" s="32">
        <f>SUM(S41:S46)</f>
        <v>216868293</v>
      </c>
      <c r="T47" s="37">
        <f t="shared" si="6"/>
        <v>0.32928297259821637</v>
      </c>
      <c r="U47" s="37">
        <f t="shared" si="7"/>
        <v>0.62982804135088188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342848070</v>
      </c>
      <c r="E52" s="31">
        <v>319645669</v>
      </c>
      <c r="F52" s="31">
        <v>54690532</v>
      </c>
      <c r="G52" s="36">
        <f t="shared" si="0"/>
        <v>0.15951827291896378</v>
      </c>
      <c r="H52" s="31">
        <v>61652302</v>
      </c>
      <c r="I52" s="36">
        <f t="shared" si="1"/>
        <v>0.17982397275854578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116342834</v>
      </c>
      <c r="O52" s="36">
        <f t="shared" si="5"/>
        <v>0.33934224567750959</v>
      </c>
      <c r="P52" s="31">
        <v>49112834</v>
      </c>
      <c r="Q52" s="31">
        <v>203495846</v>
      </c>
      <c r="R52" s="31">
        <v>204378831</v>
      </c>
      <c r="S52" s="31">
        <v>89378862</v>
      </c>
      <c r="T52" s="36">
        <f t="shared" si="6"/>
        <v>0.4392171327172939</v>
      </c>
      <c r="U52" s="36">
        <f t="shared" si="7"/>
        <v>0.25531957695619845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342848070</v>
      </c>
      <c r="E53" s="32">
        <f>SUM(E48:E52)</f>
        <v>319645669</v>
      </c>
      <c r="F53" s="32">
        <f>SUM(F48:F52)</f>
        <v>54690532</v>
      </c>
      <c r="G53" s="37">
        <f t="shared" si="0"/>
        <v>0.15951827291896378</v>
      </c>
      <c r="H53" s="32">
        <f>SUM(H48:H52)</f>
        <v>61652302</v>
      </c>
      <c r="I53" s="37">
        <f t="shared" si="1"/>
        <v>0.17982397275854578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116342834</v>
      </c>
      <c r="O53" s="37">
        <f t="shared" si="5"/>
        <v>0.33934224567750959</v>
      </c>
      <c r="P53" s="32">
        <f>SUM(P48:P52)</f>
        <v>49112834</v>
      </c>
      <c r="Q53" s="32">
        <f>SUM(Q48:Q52)</f>
        <v>203495846</v>
      </c>
      <c r="R53" s="32">
        <f>SUM(R48:R52)</f>
        <v>204378831</v>
      </c>
      <c r="S53" s="32">
        <f>SUM(S48:S52)</f>
        <v>89378862</v>
      </c>
      <c r="T53" s="37">
        <f t="shared" si="6"/>
        <v>0.4392171327172939</v>
      </c>
      <c r="U53" s="37">
        <f t="shared" si="7"/>
        <v>0.25531957695619845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6839737333</v>
      </c>
      <c r="E54" s="32">
        <f>SUM(E8:E9,E11:E18,E20:E26,E28:E34,E36:E39,E41:E46,E48:E52)</f>
        <v>6819657258</v>
      </c>
      <c r="F54" s="32">
        <f>SUM(F8:F9,F11:F18,F20:F26,F28:F34,F36:F39,F41:F46,F48:F52)</f>
        <v>3376532848</v>
      </c>
      <c r="G54" s="37">
        <f t="shared" si="0"/>
        <v>0.4936641107121299</v>
      </c>
      <c r="H54" s="32">
        <f>SUM(H8:H9,H11:H18,H20:H26,H28:H34,H36:H39,H41:H46,H48:H52)</f>
        <v>1144196782</v>
      </c>
      <c r="I54" s="37">
        <f t="shared" si="1"/>
        <v>0.16728665536314391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4520729630</v>
      </c>
      <c r="O54" s="37">
        <f t="shared" si="5"/>
        <v>0.66095076607527381</v>
      </c>
      <c r="P54" s="32">
        <f>SUM(P8:P9,P11:P18,P20:P26,P28:P34,P36:P39,P41:P46,P48:P52)</f>
        <v>1112103585</v>
      </c>
      <c r="Q54" s="32">
        <f>SUM(Q8:Q9,Q11:Q18,Q20:Q26,Q28:Q34,Q36:Q39,Q41:Q46,Q48:Q52)</f>
        <v>6126501560</v>
      </c>
      <c r="R54" s="32">
        <f>SUM(R8:R9,R11:R18,R20:R26,R28:R34,R36:R39,R41:R46,R48:R52)</f>
        <v>7293250818</v>
      </c>
      <c r="S54" s="32">
        <f>SUM(S8:S9,S11:S18,S20:S26,S28:S34,S36:S39,S41:S46,S48:S52)</f>
        <v>1909658163</v>
      </c>
      <c r="T54" s="37">
        <f t="shared" si="6"/>
        <v>0.31170450938398192</v>
      </c>
      <c r="U54" s="37">
        <f t="shared" si="7"/>
        <v>2.8858100479911775E-2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2117304125</v>
      </c>
      <c r="E57" s="31">
        <v>2117304125</v>
      </c>
      <c r="F57" s="31">
        <v>392893718</v>
      </c>
      <c r="G57" s="36">
        <f t="shared" ref="G57:G85" si="8">IF(($D57      =0),0,($F57      /$D57      ))</f>
        <v>0.18556319489530113</v>
      </c>
      <c r="H57" s="31">
        <v>375264002</v>
      </c>
      <c r="I57" s="36">
        <f t="shared" ref="I57:I85" si="9">IF(($D57      =0),0,($H57      /$D57      ))</f>
        <v>0.17723670282841394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768157720</v>
      </c>
      <c r="O57" s="36">
        <f t="shared" ref="O57:O85" si="13">IF(($D57      =0),0,($N57      /$D57      ))</f>
        <v>0.36279989772371507</v>
      </c>
      <c r="P57" s="31">
        <v>458425222</v>
      </c>
      <c r="Q57" s="31">
        <v>1942617495</v>
      </c>
      <c r="R57" s="31">
        <v>1983488534</v>
      </c>
      <c r="S57" s="31">
        <v>906749541</v>
      </c>
      <c r="T57" s="36">
        <f t="shared" ref="T57:T85" si="14">IF(($Q57      =0),0,($S57      /$Q57      ))</f>
        <v>0.46676689741229782</v>
      </c>
      <c r="U57" s="36">
        <f t="shared" ref="U57:U85" si="15">IF(($P57      =0),0,(($H57      /$P57      )-1))</f>
        <v>-0.18140629269303166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2117304125</v>
      </c>
      <c r="E58" s="32">
        <f>E57</f>
        <v>2117304125</v>
      </c>
      <c r="F58" s="32">
        <f>F57</f>
        <v>392893718</v>
      </c>
      <c r="G58" s="37">
        <f t="shared" si="8"/>
        <v>0.18556319489530113</v>
      </c>
      <c r="H58" s="32">
        <f>H57</f>
        <v>375264002</v>
      </c>
      <c r="I58" s="37">
        <f t="shared" si="9"/>
        <v>0.17723670282841394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768157720</v>
      </c>
      <c r="O58" s="37">
        <f t="shared" si="13"/>
        <v>0.36279989772371507</v>
      </c>
      <c r="P58" s="32">
        <f>P57</f>
        <v>458425222</v>
      </c>
      <c r="Q58" s="32">
        <f>Q57</f>
        <v>1942617495</v>
      </c>
      <c r="R58" s="32">
        <f>R57</f>
        <v>1983488534</v>
      </c>
      <c r="S58" s="32">
        <f>S57</f>
        <v>906749541</v>
      </c>
      <c r="T58" s="37">
        <f t="shared" si="14"/>
        <v>0.46676689741229782</v>
      </c>
      <c r="U58" s="37">
        <f t="shared" si="15"/>
        <v>-0.18140629269303166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9139241</v>
      </c>
      <c r="E59" s="31">
        <v>9139241</v>
      </c>
      <c r="F59" s="31">
        <v>38416</v>
      </c>
      <c r="G59" s="36">
        <f t="shared" si="8"/>
        <v>4.2034125153281327E-3</v>
      </c>
      <c r="H59" s="31">
        <v>2988625</v>
      </c>
      <c r="I59" s="36">
        <f t="shared" si="9"/>
        <v>0.32701019701745471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3027041</v>
      </c>
      <c r="O59" s="36">
        <f t="shared" si="13"/>
        <v>0.33121360953278284</v>
      </c>
      <c r="P59" s="31">
        <v>1665197</v>
      </c>
      <c r="Q59" s="31">
        <v>9110176</v>
      </c>
      <c r="R59" s="31">
        <v>10710176</v>
      </c>
      <c r="S59" s="31">
        <v>3319663</v>
      </c>
      <c r="T59" s="36">
        <f t="shared" si="14"/>
        <v>0.36439065502137391</v>
      </c>
      <c r="U59" s="36">
        <f t="shared" si="15"/>
        <v>0.79475761726690597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90033212</v>
      </c>
      <c r="E60" s="31">
        <v>90033212</v>
      </c>
      <c r="F60" s="31">
        <v>8849371</v>
      </c>
      <c r="G60" s="36">
        <f t="shared" si="8"/>
        <v>9.8290073223201227E-2</v>
      </c>
      <c r="H60" s="31">
        <v>12627156</v>
      </c>
      <c r="I60" s="36">
        <f t="shared" si="9"/>
        <v>0.14024997797479447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21476527</v>
      </c>
      <c r="O60" s="36">
        <f t="shared" si="13"/>
        <v>0.23854005119799568</v>
      </c>
      <c r="P60" s="31">
        <v>6358620</v>
      </c>
      <c r="Q60" s="31">
        <v>44524492</v>
      </c>
      <c r="R60" s="31">
        <v>31524492</v>
      </c>
      <c r="S60" s="31">
        <v>12717240</v>
      </c>
      <c r="T60" s="36">
        <f t="shared" si="14"/>
        <v>0.28562347213304534</v>
      </c>
      <c r="U60" s="36">
        <f t="shared" si="15"/>
        <v>0.98583277503609268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32550367</v>
      </c>
      <c r="E61" s="31">
        <v>32550367</v>
      </c>
      <c r="F61" s="31">
        <v>1683464</v>
      </c>
      <c r="G61" s="36">
        <f t="shared" si="8"/>
        <v>5.171874098992494E-2</v>
      </c>
      <c r="H61" s="31">
        <v>-3624041</v>
      </c>
      <c r="I61" s="36">
        <f t="shared" si="9"/>
        <v>-0.11133640981682326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-1940577</v>
      </c>
      <c r="O61" s="36">
        <f t="shared" si="13"/>
        <v>-5.9617668826898326E-2</v>
      </c>
      <c r="P61" s="31">
        <v>5938518</v>
      </c>
      <c r="Q61" s="31">
        <v>23985176</v>
      </c>
      <c r="R61" s="31">
        <v>26347026</v>
      </c>
      <c r="S61" s="31">
        <v>13173777</v>
      </c>
      <c r="T61" s="36">
        <f t="shared" si="14"/>
        <v>0.54924662633286492</v>
      </c>
      <c r="U61" s="36">
        <f t="shared" si="15"/>
        <v>-1.6102601692880278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131722820</v>
      </c>
      <c r="E63" s="32">
        <f>SUM(E59:E62)</f>
        <v>131722820</v>
      </c>
      <c r="F63" s="32">
        <f>SUM(F59:F62)</f>
        <v>10571251</v>
      </c>
      <c r="G63" s="37">
        <f t="shared" si="8"/>
        <v>8.0253755575533534E-2</v>
      </c>
      <c r="H63" s="32">
        <f>SUM(H59:H62)</f>
        <v>11991740</v>
      </c>
      <c r="I63" s="37">
        <f t="shared" si="9"/>
        <v>9.1037680486949796E-2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22562991</v>
      </c>
      <c r="O63" s="37">
        <f t="shared" si="13"/>
        <v>0.17129143606248332</v>
      </c>
      <c r="P63" s="32">
        <f>SUM(P59:P62)</f>
        <v>13962335</v>
      </c>
      <c r="Q63" s="32">
        <f>SUM(Q59:Q62)</f>
        <v>77619844</v>
      </c>
      <c r="R63" s="32">
        <f>SUM(R59:R62)</f>
        <v>68581694</v>
      </c>
      <c r="S63" s="32">
        <f>SUM(S59:S62)</f>
        <v>29210680</v>
      </c>
      <c r="T63" s="37">
        <f t="shared" si="14"/>
        <v>0.37633005291791105</v>
      </c>
      <c r="U63" s="37">
        <f t="shared" si="15"/>
        <v>-0.14113649328711853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1856312</v>
      </c>
      <c r="E64" s="31">
        <v>1856312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36170095</v>
      </c>
      <c r="R64" s="31">
        <v>36170095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18135108</v>
      </c>
      <c r="E65" s="31">
        <v>18135108</v>
      </c>
      <c r="F65" s="31">
        <v>3333710</v>
      </c>
      <c r="G65" s="36">
        <f t="shared" si="8"/>
        <v>0.18382631082208056</v>
      </c>
      <c r="H65" s="31">
        <v>1746070</v>
      </c>
      <c r="I65" s="36">
        <f t="shared" si="9"/>
        <v>9.628120218528613E-2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5079780</v>
      </c>
      <c r="O65" s="36">
        <f t="shared" si="13"/>
        <v>0.28010751300736669</v>
      </c>
      <c r="P65" s="31">
        <v>2201161</v>
      </c>
      <c r="Q65" s="31">
        <v>5938127</v>
      </c>
      <c r="R65" s="31">
        <v>10189590</v>
      </c>
      <c r="S65" s="31">
        <v>3462604</v>
      </c>
      <c r="T65" s="36">
        <f t="shared" si="14"/>
        <v>0.58311383370547654</v>
      </c>
      <c r="U65" s="36">
        <f t="shared" si="15"/>
        <v>-0.20675043760997036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22977561</v>
      </c>
      <c r="E66" s="31">
        <v>22977561</v>
      </c>
      <c r="F66" s="31">
        <v>5574376</v>
      </c>
      <c r="G66" s="36">
        <f t="shared" si="8"/>
        <v>0.24260085741911425</v>
      </c>
      <c r="H66" s="31">
        <v>6351507</v>
      </c>
      <c r="I66" s="36">
        <f t="shared" si="9"/>
        <v>0.27642215812200432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11925883</v>
      </c>
      <c r="O66" s="36">
        <f t="shared" si="13"/>
        <v>0.51902301554111863</v>
      </c>
      <c r="P66" s="31">
        <v>6702009</v>
      </c>
      <c r="Q66" s="31">
        <v>19591724</v>
      </c>
      <c r="R66" s="31">
        <v>30376724</v>
      </c>
      <c r="S66" s="31">
        <v>9757407</v>
      </c>
      <c r="T66" s="36">
        <f t="shared" si="14"/>
        <v>0.49803718141394804</v>
      </c>
      <c r="U66" s="36">
        <f t="shared" si="15"/>
        <v>-5.2298049734042396E-2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1363865180</v>
      </c>
      <c r="E67" s="31">
        <v>1363865180</v>
      </c>
      <c r="F67" s="31">
        <v>207211809</v>
      </c>
      <c r="G67" s="36">
        <f t="shared" si="8"/>
        <v>0.15192983297659965</v>
      </c>
      <c r="H67" s="31">
        <v>147778192</v>
      </c>
      <c r="I67" s="36">
        <f t="shared" si="9"/>
        <v>0.10835249272952331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354990001</v>
      </c>
      <c r="O67" s="36">
        <f t="shared" si="13"/>
        <v>0.26028232570612297</v>
      </c>
      <c r="P67" s="31">
        <v>67440034</v>
      </c>
      <c r="Q67" s="31">
        <v>1263849345</v>
      </c>
      <c r="R67" s="31">
        <v>1246766345</v>
      </c>
      <c r="S67" s="31">
        <v>118452387</v>
      </c>
      <c r="T67" s="36">
        <f t="shared" si="14"/>
        <v>9.37235023055695E-2</v>
      </c>
      <c r="U67" s="36">
        <f t="shared" si="15"/>
        <v>1.1912532250502719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90181182</v>
      </c>
      <c r="E68" s="31">
        <v>90181182</v>
      </c>
      <c r="F68" s="31">
        <v>9520442</v>
      </c>
      <c r="G68" s="36">
        <f t="shared" si="8"/>
        <v>0.10557016207660706</v>
      </c>
      <c r="H68" s="31">
        <v>20198788</v>
      </c>
      <c r="I68" s="36">
        <f t="shared" si="9"/>
        <v>0.22398007602073788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29719230</v>
      </c>
      <c r="O68" s="36">
        <f t="shared" si="13"/>
        <v>0.32955023809734496</v>
      </c>
      <c r="P68" s="31">
        <v>24457361</v>
      </c>
      <c r="Q68" s="31">
        <v>60021850</v>
      </c>
      <c r="R68" s="31">
        <v>60021850</v>
      </c>
      <c r="S68" s="31">
        <v>25451980</v>
      </c>
      <c r="T68" s="36">
        <f t="shared" si="14"/>
        <v>0.42404524352381673</v>
      </c>
      <c r="U68" s="36">
        <f t="shared" si="15"/>
        <v>-0.17412234296251339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1497015343</v>
      </c>
      <c r="E70" s="32">
        <f>SUM(E64:E69)</f>
        <v>1497015343</v>
      </c>
      <c r="F70" s="32">
        <f>SUM(F64:F69)</f>
        <v>225640337</v>
      </c>
      <c r="G70" s="37">
        <f t="shared" si="8"/>
        <v>0.15072680320551665</v>
      </c>
      <c r="H70" s="32">
        <f>SUM(H64:H69)</f>
        <v>176074557</v>
      </c>
      <c r="I70" s="37">
        <f t="shared" si="9"/>
        <v>0.11761706907235085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401714894</v>
      </c>
      <c r="O70" s="37">
        <f t="shared" si="13"/>
        <v>0.26834387227786749</v>
      </c>
      <c r="P70" s="32">
        <f>SUM(P64:P69)</f>
        <v>100800565</v>
      </c>
      <c r="Q70" s="32">
        <f>SUM(Q64:Q69)</f>
        <v>1385571141</v>
      </c>
      <c r="R70" s="32">
        <f>SUM(R64:R69)</f>
        <v>1383524604</v>
      </c>
      <c r="S70" s="32">
        <f>SUM(S64:S69)</f>
        <v>157124378</v>
      </c>
      <c r="T70" s="37">
        <f t="shared" si="14"/>
        <v>0.11340044069234839</v>
      </c>
      <c r="U70" s="37">
        <f t="shared" si="15"/>
        <v>0.74676160793344759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86132592</v>
      </c>
      <c r="E71" s="31">
        <v>86132592</v>
      </c>
      <c r="F71" s="31">
        <v>26095643</v>
      </c>
      <c r="G71" s="36">
        <f t="shared" si="8"/>
        <v>0.30297059909679719</v>
      </c>
      <c r="H71" s="31">
        <v>33324646</v>
      </c>
      <c r="I71" s="36">
        <f t="shared" si="9"/>
        <v>0.38689937486149262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59420289</v>
      </c>
      <c r="O71" s="36">
        <f t="shared" si="13"/>
        <v>0.68986997395828975</v>
      </c>
      <c r="P71" s="31">
        <v>12053168</v>
      </c>
      <c r="Q71" s="31">
        <v>62567508</v>
      </c>
      <c r="R71" s="31">
        <v>84585548</v>
      </c>
      <c r="S71" s="31">
        <v>24083610</v>
      </c>
      <c r="T71" s="36">
        <f t="shared" si="14"/>
        <v>0.38492199497541119</v>
      </c>
      <c r="U71" s="36">
        <f t="shared" si="15"/>
        <v>1.7648039088146783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122805220</v>
      </c>
      <c r="E72" s="31">
        <v>122805220</v>
      </c>
      <c r="F72" s="31">
        <v>9850087</v>
      </c>
      <c r="G72" s="36">
        <f t="shared" si="8"/>
        <v>8.0209025316676272E-2</v>
      </c>
      <c r="H72" s="31">
        <v>21162992</v>
      </c>
      <c r="I72" s="36">
        <f t="shared" si="9"/>
        <v>0.1723297429864952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31013079</v>
      </c>
      <c r="O72" s="36">
        <f t="shared" si="13"/>
        <v>0.25253876830317146</v>
      </c>
      <c r="P72" s="31">
        <v>18981418</v>
      </c>
      <c r="Q72" s="31">
        <v>90683517</v>
      </c>
      <c r="R72" s="31">
        <v>87129866</v>
      </c>
      <c r="S72" s="31">
        <v>28040481</v>
      </c>
      <c r="T72" s="36">
        <f t="shared" si="14"/>
        <v>0.30921254410545196</v>
      </c>
      <c r="U72" s="36">
        <f t="shared" si="15"/>
        <v>0.11493208779238717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107439427</v>
      </c>
      <c r="E73" s="31">
        <v>107439427</v>
      </c>
      <c r="F73" s="31">
        <v>9436361</v>
      </c>
      <c r="G73" s="36">
        <f t="shared" si="8"/>
        <v>8.7829591645160202E-2</v>
      </c>
      <c r="H73" s="31">
        <v>3433029</v>
      </c>
      <c r="I73" s="36">
        <f t="shared" si="9"/>
        <v>3.1953158126950917E-2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12869390</v>
      </c>
      <c r="O73" s="36">
        <f t="shared" si="13"/>
        <v>0.11978274977211113</v>
      </c>
      <c r="P73" s="31">
        <v>12369859</v>
      </c>
      <c r="Q73" s="31">
        <v>106194215</v>
      </c>
      <c r="R73" s="31">
        <v>104289449</v>
      </c>
      <c r="S73" s="31">
        <v>42346549</v>
      </c>
      <c r="T73" s="36">
        <f t="shared" si="14"/>
        <v>0.39876512105673551</v>
      </c>
      <c r="U73" s="36">
        <f t="shared" si="15"/>
        <v>-0.7224682189182593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119567116</v>
      </c>
      <c r="E74" s="31">
        <v>119567116</v>
      </c>
      <c r="F74" s="31">
        <v>20556361</v>
      </c>
      <c r="G74" s="36">
        <f t="shared" si="8"/>
        <v>0.17192319834828165</v>
      </c>
      <c r="H74" s="31">
        <v>13213793</v>
      </c>
      <c r="I74" s="36">
        <f t="shared" si="9"/>
        <v>0.11051360476069357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33770154</v>
      </c>
      <c r="O74" s="36">
        <f t="shared" si="13"/>
        <v>0.28243680310897523</v>
      </c>
      <c r="P74" s="31">
        <v>6960080</v>
      </c>
      <c r="Q74" s="31">
        <v>46557779</v>
      </c>
      <c r="R74" s="31">
        <v>93668086</v>
      </c>
      <c r="S74" s="31">
        <v>34918937</v>
      </c>
      <c r="T74" s="36">
        <f t="shared" si="14"/>
        <v>0.750012946279074</v>
      </c>
      <c r="U74" s="36">
        <f t="shared" si="15"/>
        <v>0.89851165503844777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29674963</v>
      </c>
      <c r="E75" s="31">
        <v>29674963</v>
      </c>
      <c r="F75" s="31">
        <v>4695630</v>
      </c>
      <c r="G75" s="36">
        <f t="shared" si="8"/>
        <v>0.15823541212165959</v>
      </c>
      <c r="H75" s="31">
        <v>5872967</v>
      </c>
      <c r="I75" s="36">
        <f t="shared" si="9"/>
        <v>0.19790983395665901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10568597</v>
      </c>
      <c r="O75" s="36">
        <f t="shared" si="13"/>
        <v>0.3561452460783186</v>
      </c>
      <c r="P75" s="31">
        <v>5467104</v>
      </c>
      <c r="Q75" s="31">
        <v>20290475</v>
      </c>
      <c r="R75" s="31">
        <v>23358977</v>
      </c>
      <c r="S75" s="31">
        <v>9454276</v>
      </c>
      <c r="T75" s="36">
        <f t="shared" si="14"/>
        <v>0.46594650938432935</v>
      </c>
      <c r="U75" s="36">
        <f t="shared" si="15"/>
        <v>7.4237292723899229E-2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35299365</v>
      </c>
      <c r="E76" s="31">
        <v>35299365</v>
      </c>
      <c r="F76" s="31">
        <v>1047900</v>
      </c>
      <c r="G76" s="36">
        <f t="shared" si="8"/>
        <v>2.9686086421101342E-2</v>
      </c>
      <c r="H76" s="31">
        <v>3430135</v>
      </c>
      <c r="I76" s="36">
        <f t="shared" si="9"/>
        <v>9.7172711180498569E-2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4478035</v>
      </c>
      <c r="O76" s="36">
        <f t="shared" si="13"/>
        <v>0.1268587976015999</v>
      </c>
      <c r="P76" s="31">
        <v>1479582</v>
      </c>
      <c r="Q76" s="31">
        <v>34499954</v>
      </c>
      <c r="R76" s="31">
        <v>71484006</v>
      </c>
      <c r="S76" s="31">
        <v>2805799</v>
      </c>
      <c r="T76" s="36">
        <f t="shared" si="14"/>
        <v>8.1327615683197726E-2</v>
      </c>
      <c r="U76" s="36">
        <f t="shared" si="15"/>
        <v>1.3183135507190546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500918683</v>
      </c>
      <c r="E78" s="32">
        <f>SUM(E71:E77)</f>
        <v>500918683</v>
      </c>
      <c r="F78" s="32">
        <f>SUM(F71:F77)</f>
        <v>71681982</v>
      </c>
      <c r="G78" s="37">
        <f t="shared" si="8"/>
        <v>0.14310103502368268</v>
      </c>
      <c r="H78" s="32">
        <f>SUM(H71:H77)</f>
        <v>80437562</v>
      </c>
      <c r="I78" s="37">
        <f t="shared" si="9"/>
        <v>0.16058007962142629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152119544</v>
      </c>
      <c r="O78" s="37">
        <f t="shared" si="13"/>
        <v>0.303681114645109</v>
      </c>
      <c r="P78" s="32">
        <f>SUM(P71:P77)</f>
        <v>57311211</v>
      </c>
      <c r="Q78" s="32">
        <f>SUM(Q71:Q77)</f>
        <v>360793448</v>
      </c>
      <c r="R78" s="32">
        <f>SUM(R71:R77)</f>
        <v>464515932</v>
      </c>
      <c r="S78" s="32">
        <f>SUM(S71:S77)</f>
        <v>141649652</v>
      </c>
      <c r="T78" s="37">
        <f t="shared" si="14"/>
        <v>0.3926059433318756</v>
      </c>
      <c r="U78" s="37">
        <f t="shared" si="15"/>
        <v>0.40352228816103719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104928636</v>
      </c>
      <c r="E79" s="31">
        <v>104928636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17424887</v>
      </c>
      <c r="Q79" s="31">
        <v>122614179</v>
      </c>
      <c r="R79" s="31">
        <v>82237978</v>
      </c>
      <c r="S79" s="31">
        <v>31412130</v>
      </c>
      <c r="T79" s="36">
        <f t="shared" si="14"/>
        <v>0.25618676613248781</v>
      </c>
      <c r="U79" s="36">
        <f t="shared" si="15"/>
        <v>-1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106371061</v>
      </c>
      <c r="E80" s="31">
        <v>106371061</v>
      </c>
      <c r="F80" s="31">
        <v>7751500</v>
      </c>
      <c r="G80" s="36">
        <f t="shared" si="8"/>
        <v>7.2872263631928988E-2</v>
      </c>
      <c r="H80" s="31">
        <v>10063240</v>
      </c>
      <c r="I80" s="36">
        <f t="shared" si="9"/>
        <v>9.4605054282574097E-2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17814740</v>
      </c>
      <c r="O80" s="36">
        <f t="shared" si="13"/>
        <v>0.16747731791450307</v>
      </c>
      <c r="P80" s="31">
        <v>4292167</v>
      </c>
      <c r="Q80" s="31">
        <v>83489409</v>
      </c>
      <c r="R80" s="31">
        <v>85839409</v>
      </c>
      <c r="S80" s="31">
        <v>8216763</v>
      </c>
      <c r="T80" s="36">
        <f t="shared" si="14"/>
        <v>9.8416830331138169E-2</v>
      </c>
      <c r="U80" s="36">
        <f t="shared" si="15"/>
        <v>1.3445592867192726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432391570</v>
      </c>
      <c r="E81" s="31">
        <v>432391570</v>
      </c>
      <c r="F81" s="31">
        <v>40251820</v>
      </c>
      <c r="G81" s="36">
        <f t="shared" si="8"/>
        <v>9.3091130338179354E-2</v>
      </c>
      <c r="H81" s="31">
        <v>70699137</v>
      </c>
      <c r="I81" s="36">
        <f t="shared" si="9"/>
        <v>0.16350720482362779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110950957</v>
      </c>
      <c r="O81" s="36">
        <f t="shared" si="13"/>
        <v>0.25659833516180713</v>
      </c>
      <c r="P81" s="31">
        <v>115442833</v>
      </c>
      <c r="Q81" s="31">
        <v>422871070</v>
      </c>
      <c r="R81" s="31">
        <v>415044090</v>
      </c>
      <c r="S81" s="31">
        <v>187416603</v>
      </c>
      <c r="T81" s="36">
        <f t="shared" si="14"/>
        <v>0.44320034236439965</v>
      </c>
      <c r="U81" s="36">
        <f t="shared" si="15"/>
        <v>-0.38758314255853377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35023226</v>
      </c>
      <c r="E82" s="31">
        <v>35023226</v>
      </c>
      <c r="F82" s="31">
        <v>3093162</v>
      </c>
      <c r="G82" s="36">
        <f t="shared" si="8"/>
        <v>8.831744968324734E-2</v>
      </c>
      <c r="H82" s="31">
        <v>6750153</v>
      </c>
      <c r="I82" s="36">
        <f t="shared" si="9"/>
        <v>0.19273361625796551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9843315</v>
      </c>
      <c r="O82" s="36">
        <f t="shared" si="13"/>
        <v>0.28105106594121282</v>
      </c>
      <c r="P82" s="31">
        <v>7583575</v>
      </c>
      <c r="Q82" s="31">
        <v>35603302</v>
      </c>
      <c r="R82" s="31">
        <v>35925686</v>
      </c>
      <c r="S82" s="31">
        <v>11406112</v>
      </c>
      <c r="T82" s="36">
        <f t="shared" si="14"/>
        <v>0.32036668958401665</v>
      </c>
      <c r="U82" s="36">
        <f t="shared" si="15"/>
        <v>-0.10989829994428746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678714493</v>
      </c>
      <c r="E84" s="32">
        <f>SUM(E79:E83)</f>
        <v>678714493</v>
      </c>
      <c r="F84" s="32">
        <f>SUM(F79:F83)</f>
        <v>51096482</v>
      </c>
      <c r="G84" s="37">
        <f t="shared" si="8"/>
        <v>7.5284206432880751E-2</v>
      </c>
      <c r="H84" s="32">
        <f>SUM(H79:H83)</f>
        <v>87512530</v>
      </c>
      <c r="I84" s="37">
        <f t="shared" si="9"/>
        <v>0.12893864931804247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138609012</v>
      </c>
      <c r="O84" s="37">
        <f t="shared" si="13"/>
        <v>0.20422285575092325</v>
      </c>
      <c r="P84" s="32">
        <f>SUM(P79:P83)</f>
        <v>144743462</v>
      </c>
      <c r="Q84" s="32">
        <f>SUM(Q79:Q83)</f>
        <v>664577960</v>
      </c>
      <c r="R84" s="32">
        <f>SUM(R79:R83)</f>
        <v>619047163</v>
      </c>
      <c r="S84" s="32">
        <f>SUM(S79:S83)</f>
        <v>238451608</v>
      </c>
      <c r="T84" s="37">
        <f t="shared" si="14"/>
        <v>0.35880155881185105</v>
      </c>
      <c r="U84" s="37">
        <f t="shared" si="15"/>
        <v>-0.39539562761045466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4925675464</v>
      </c>
      <c r="E85" s="32">
        <f>SUM(E57,E59:E62,E64:E69,E71:E77,E79:E83)</f>
        <v>4925675464</v>
      </c>
      <c r="F85" s="32">
        <f>SUM(F57,F59:F62,F64:F69,F71:F77,F79:F83)</f>
        <v>751883770</v>
      </c>
      <c r="G85" s="37">
        <f t="shared" si="8"/>
        <v>0.15264581994799487</v>
      </c>
      <c r="H85" s="32">
        <f>SUM(H57,H59:H62,H64:H69,H71:H77,H79:H83)</f>
        <v>731280391</v>
      </c>
      <c r="I85" s="37">
        <f t="shared" si="9"/>
        <v>0.14846296641844692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1483164161</v>
      </c>
      <c r="O85" s="37">
        <f t="shared" si="13"/>
        <v>0.30110878636644178</v>
      </c>
      <c r="P85" s="32">
        <f>SUM(P57,P59:P62,P64:P69,P71:P77,P79:P83)</f>
        <v>775242795</v>
      </c>
      <c r="Q85" s="32">
        <f>SUM(Q57,Q59:Q62,Q64:Q69,Q71:Q77,Q79:Q83)</f>
        <v>4431179888</v>
      </c>
      <c r="R85" s="32">
        <f>SUM(R57,R59:R62,R64:R69,R71:R77,R79:R83)</f>
        <v>4519157927</v>
      </c>
      <c r="S85" s="32">
        <f>SUM(S57,S59:S62,S64:S69,S71:S77,S79:S83)</f>
        <v>1473185859</v>
      </c>
      <c r="T85" s="37">
        <f t="shared" si="14"/>
        <v>0.33245905068975162</v>
      </c>
      <c r="U85" s="37">
        <f t="shared" si="15"/>
        <v>-5.6707916904922717E-2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11133051521</v>
      </c>
      <c r="E88" s="31">
        <v>11133051521</v>
      </c>
      <c r="F88" s="31">
        <v>2439337111</v>
      </c>
      <c r="G88" s="36">
        <f t="shared" ref="G88:G99" si="16">IF(($D88      =0),0,($F88      /$D88      ))</f>
        <v>0.21910768187848037</v>
      </c>
      <c r="H88" s="31">
        <v>2690319664</v>
      </c>
      <c r="I88" s="36">
        <f t="shared" ref="I88:I99" si="17">IF(($D88      =0),0,($H88      /$D88      ))</f>
        <v>0.24165159560479141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5129656775</v>
      </c>
      <c r="O88" s="36">
        <f t="shared" ref="O88:O99" si="21">IF(($D88      =0),0,($N88      /$D88      ))</f>
        <v>0.46075927748327178</v>
      </c>
      <c r="P88" s="31">
        <v>2517652734</v>
      </c>
      <c r="Q88" s="31">
        <v>9362378289</v>
      </c>
      <c r="R88" s="31">
        <v>10147533872</v>
      </c>
      <c r="S88" s="31">
        <v>4305425136</v>
      </c>
      <c r="T88" s="36">
        <f t="shared" ref="T88:T99" si="22">IF(($Q88      =0),0,($S88      /$Q88      ))</f>
        <v>0.45986447066110425</v>
      </c>
      <c r="U88" s="36">
        <f t="shared" ref="U88:U99" si="23">IF(($P88      =0),0,(($H88      /$P88      )-1))</f>
        <v>6.8582504516288001E-2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11196091000</v>
      </c>
      <c r="E89" s="31">
        <v>11196091000</v>
      </c>
      <c r="F89" s="31">
        <v>2715208264</v>
      </c>
      <c r="G89" s="36">
        <f t="shared" si="16"/>
        <v>0.24251395098521439</v>
      </c>
      <c r="H89" s="31">
        <v>2458080322</v>
      </c>
      <c r="I89" s="36">
        <f t="shared" si="17"/>
        <v>0.21954808352307961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5173288586</v>
      </c>
      <c r="O89" s="36">
        <f t="shared" si="21"/>
        <v>0.46206203450829403</v>
      </c>
      <c r="P89" s="31">
        <v>2286287807</v>
      </c>
      <c r="Q89" s="31">
        <v>8507321000</v>
      </c>
      <c r="R89" s="31">
        <v>10982439682</v>
      </c>
      <c r="S89" s="31">
        <v>4463892877</v>
      </c>
      <c r="T89" s="36">
        <f t="shared" si="22"/>
        <v>0.52471193657791915</v>
      </c>
      <c r="U89" s="36">
        <f t="shared" si="23"/>
        <v>7.5140371423937813E-2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5156712495</v>
      </c>
      <c r="E90" s="31">
        <v>5156712495</v>
      </c>
      <c r="F90" s="31">
        <v>442506668</v>
      </c>
      <c r="G90" s="36">
        <f t="shared" si="16"/>
        <v>8.581177803281817E-2</v>
      </c>
      <c r="H90" s="31">
        <v>2423916123</v>
      </c>
      <c r="I90" s="36">
        <f t="shared" si="17"/>
        <v>0.47005066219034963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2866422791</v>
      </c>
      <c r="O90" s="36">
        <f t="shared" si="21"/>
        <v>0.55586244022316778</v>
      </c>
      <c r="P90" s="31">
        <v>362616807</v>
      </c>
      <c r="Q90" s="31">
        <v>5226959268</v>
      </c>
      <c r="R90" s="31">
        <v>4831544169</v>
      </c>
      <c r="S90" s="31">
        <v>1200475311</v>
      </c>
      <c r="T90" s="36">
        <f t="shared" si="22"/>
        <v>0.22966991886648846</v>
      </c>
      <c r="U90" s="36">
        <f t="shared" si="23"/>
        <v>5.6845112421940218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27485855016</v>
      </c>
      <c r="E91" s="32">
        <f>SUM(E88:E90)</f>
        <v>27485855016</v>
      </c>
      <c r="F91" s="32">
        <f>SUM(F88:F90)</f>
        <v>5597052043</v>
      </c>
      <c r="G91" s="37">
        <f t="shared" si="16"/>
        <v>0.20363390695839215</v>
      </c>
      <c r="H91" s="32">
        <f>SUM(H88:H90)</f>
        <v>7572316109</v>
      </c>
      <c r="I91" s="37">
        <f t="shared" si="17"/>
        <v>0.27549865574827564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13169368152</v>
      </c>
      <c r="O91" s="37">
        <f t="shared" si="21"/>
        <v>0.47913256270666782</v>
      </c>
      <c r="P91" s="32">
        <f>SUM(P88:P90)</f>
        <v>5166557348</v>
      </c>
      <c r="Q91" s="32">
        <f>SUM(Q88:Q90)</f>
        <v>23096658557</v>
      </c>
      <c r="R91" s="32">
        <f>SUM(R88:R90)</f>
        <v>25961517723</v>
      </c>
      <c r="S91" s="32">
        <f>SUM(S88:S90)</f>
        <v>9969793324</v>
      </c>
      <c r="T91" s="37">
        <f t="shared" si="22"/>
        <v>0.43165522404012047</v>
      </c>
      <c r="U91" s="37">
        <f t="shared" si="23"/>
        <v>0.46564058016916832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1781699479</v>
      </c>
      <c r="E92" s="31">
        <v>1781699479</v>
      </c>
      <c r="F92" s="31">
        <v>504201991</v>
      </c>
      <c r="G92" s="36">
        <f t="shared" si="16"/>
        <v>0.28298935760086169</v>
      </c>
      <c r="H92" s="31">
        <v>530501198</v>
      </c>
      <c r="I92" s="36">
        <f t="shared" si="17"/>
        <v>0.29775009997631591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1034703189</v>
      </c>
      <c r="O92" s="36">
        <f t="shared" si="21"/>
        <v>0.5807394575771776</v>
      </c>
      <c r="P92" s="31">
        <v>254737602</v>
      </c>
      <c r="Q92" s="31">
        <v>1395590416</v>
      </c>
      <c r="R92" s="31">
        <v>1490281939</v>
      </c>
      <c r="S92" s="31">
        <v>603685700</v>
      </c>
      <c r="T92" s="36">
        <f t="shared" si="22"/>
        <v>0.43256652745600399</v>
      </c>
      <c r="U92" s="36">
        <f t="shared" si="23"/>
        <v>1.0825398128698724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262164617</v>
      </c>
      <c r="E93" s="31">
        <v>262164617</v>
      </c>
      <c r="F93" s="31">
        <v>41630655</v>
      </c>
      <c r="G93" s="36">
        <f t="shared" si="16"/>
        <v>0.15879585687949643</v>
      </c>
      <c r="H93" s="31">
        <v>61882081</v>
      </c>
      <c r="I93" s="36">
        <f t="shared" si="17"/>
        <v>0.23604284097575226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103512736</v>
      </c>
      <c r="O93" s="36">
        <f t="shared" si="21"/>
        <v>0.39483869785524872</v>
      </c>
      <c r="P93" s="31">
        <v>55805771</v>
      </c>
      <c r="Q93" s="31">
        <v>236087046</v>
      </c>
      <c r="R93" s="31">
        <v>242915988</v>
      </c>
      <c r="S93" s="31">
        <v>106310345</v>
      </c>
      <c r="T93" s="36">
        <f t="shared" si="22"/>
        <v>0.45030147482128263</v>
      </c>
      <c r="U93" s="36">
        <f t="shared" si="23"/>
        <v>0.10888318342559944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190770646</v>
      </c>
      <c r="E94" s="31">
        <v>190770646</v>
      </c>
      <c r="F94" s="31">
        <v>28993403</v>
      </c>
      <c r="G94" s="36">
        <f t="shared" si="16"/>
        <v>0.15198042050976751</v>
      </c>
      <c r="H94" s="31">
        <v>47978552</v>
      </c>
      <c r="I94" s="36">
        <f t="shared" si="17"/>
        <v>0.25149860843895239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76971955</v>
      </c>
      <c r="O94" s="36">
        <f t="shared" si="21"/>
        <v>0.4034790289487199</v>
      </c>
      <c r="P94" s="31">
        <v>21912960</v>
      </c>
      <c r="Q94" s="31">
        <v>158447419</v>
      </c>
      <c r="R94" s="31">
        <v>174418429</v>
      </c>
      <c r="S94" s="31">
        <v>50751959</v>
      </c>
      <c r="T94" s="36">
        <f t="shared" si="22"/>
        <v>0.32030789343435123</v>
      </c>
      <c r="U94" s="36">
        <f t="shared" si="23"/>
        <v>1.1895057536727123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2234634742</v>
      </c>
      <c r="E96" s="32">
        <f>SUM(E92:E95)</f>
        <v>2234634742</v>
      </c>
      <c r="F96" s="32">
        <f>SUM(F92:F95)</f>
        <v>574826049</v>
      </c>
      <c r="G96" s="37">
        <f t="shared" si="16"/>
        <v>0.25723490206078609</v>
      </c>
      <c r="H96" s="32">
        <f>SUM(H92:H95)</f>
        <v>640361831</v>
      </c>
      <c r="I96" s="37">
        <f t="shared" si="17"/>
        <v>0.28656219245337411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1215187880</v>
      </c>
      <c r="O96" s="37">
        <f t="shared" si="21"/>
        <v>0.54379709451416025</v>
      </c>
      <c r="P96" s="32">
        <f>SUM(P92:P95)</f>
        <v>332456333</v>
      </c>
      <c r="Q96" s="32">
        <f>SUM(Q92:Q95)</f>
        <v>1790124881</v>
      </c>
      <c r="R96" s="32">
        <f>SUM(R92:R95)</f>
        <v>1907616356</v>
      </c>
      <c r="S96" s="32">
        <f>SUM(S92:S95)</f>
        <v>760748004</v>
      </c>
      <c r="T96" s="37">
        <f t="shared" si="22"/>
        <v>0.42496923654568208</v>
      </c>
      <c r="U96" s="37">
        <f t="shared" si="23"/>
        <v>0.92615320400589263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687087571</v>
      </c>
      <c r="E97" s="31">
        <v>687087571</v>
      </c>
      <c r="F97" s="31">
        <v>172570516</v>
      </c>
      <c r="G97" s="36">
        <f t="shared" si="16"/>
        <v>0.2511623310968028</v>
      </c>
      <c r="H97" s="31">
        <v>166080731</v>
      </c>
      <c r="I97" s="36">
        <f t="shared" si="17"/>
        <v>0.24171697758741731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338651247</v>
      </c>
      <c r="O97" s="36">
        <f t="shared" si="21"/>
        <v>0.49287930868422009</v>
      </c>
      <c r="P97" s="31">
        <v>165828365</v>
      </c>
      <c r="Q97" s="31">
        <v>600098550</v>
      </c>
      <c r="R97" s="31">
        <v>668325648</v>
      </c>
      <c r="S97" s="31">
        <v>322503137</v>
      </c>
      <c r="T97" s="36">
        <f t="shared" si="22"/>
        <v>0.53741695759804786</v>
      </c>
      <c r="U97" s="36">
        <f t="shared" si="23"/>
        <v>1.5218506194643044E-3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589317046</v>
      </c>
      <c r="E98" s="31">
        <v>589317046</v>
      </c>
      <c r="F98" s="31">
        <v>113930702</v>
      </c>
      <c r="G98" s="36">
        <f t="shared" si="16"/>
        <v>0.19332666986863298</v>
      </c>
      <c r="H98" s="31">
        <v>87102417</v>
      </c>
      <c r="I98" s="36">
        <f t="shared" si="17"/>
        <v>0.14780230368561237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201033119</v>
      </c>
      <c r="O98" s="36">
        <f t="shared" si="21"/>
        <v>0.34112897355424537</v>
      </c>
      <c r="P98" s="31">
        <v>102016113</v>
      </c>
      <c r="Q98" s="31">
        <v>530626601</v>
      </c>
      <c r="R98" s="31">
        <v>586033446</v>
      </c>
      <c r="S98" s="31">
        <v>188920874</v>
      </c>
      <c r="T98" s="36">
        <f t="shared" si="22"/>
        <v>0.35603355286743343</v>
      </c>
      <c r="U98" s="36">
        <f t="shared" si="23"/>
        <v>-0.14618961222331617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442982529</v>
      </c>
      <c r="E99" s="31">
        <v>442982529</v>
      </c>
      <c r="F99" s="31">
        <v>23750002</v>
      </c>
      <c r="G99" s="36">
        <f t="shared" si="16"/>
        <v>5.3613857082837682E-2</v>
      </c>
      <c r="H99" s="31">
        <v>230733180</v>
      </c>
      <c r="I99" s="36">
        <f t="shared" si="17"/>
        <v>0.52086293452895971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254483182</v>
      </c>
      <c r="O99" s="36">
        <f t="shared" si="21"/>
        <v>0.57447679161179743</v>
      </c>
      <c r="P99" s="31">
        <v>-44280452</v>
      </c>
      <c r="Q99" s="31">
        <v>423102318</v>
      </c>
      <c r="R99" s="31">
        <v>391789600</v>
      </c>
      <c r="S99" s="31">
        <v>47937191</v>
      </c>
      <c r="T99" s="36">
        <f t="shared" si="22"/>
        <v>0.11329928710057316</v>
      </c>
      <c r="U99" s="36">
        <f t="shared" si="23"/>
        <v>-6.2107232329064752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1719387146</v>
      </c>
      <c r="E101" s="32">
        <f>SUM(E97:E100)</f>
        <v>1719387146</v>
      </c>
      <c r="F101" s="32">
        <f>SUM(F97:F100)</f>
        <v>310251220</v>
      </c>
      <c r="G101" s="37">
        <f>IF(($D101     =0),0,($F101     /$D101     ))</f>
        <v>0.18044290997625034</v>
      </c>
      <c r="H101" s="32">
        <f>SUM(H97:H100)</f>
        <v>483916328</v>
      </c>
      <c r="I101" s="37">
        <f>IF(($D101     =0),0,($H101     /$D101     ))</f>
        <v>0.28144698483165231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794167548</v>
      </c>
      <c r="O101" s="37">
        <f>IF(($D101     =0),0,($N101     /$D101     ))</f>
        <v>0.46188989480790266</v>
      </c>
      <c r="P101" s="32">
        <f>SUM(P97:P100)</f>
        <v>223564026</v>
      </c>
      <c r="Q101" s="32">
        <f>SUM(Q97:Q100)</f>
        <v>1553827469</v>
      </c>
      <c r="R101" s="32">
        <f>SUM(R97:R100)</f>
        <v>1646148694</v>
      </c>
      <c r="S101" s="32">
        <f>SUM(S97:S100)</f>
        <v>559361202</v>
      </c>
      <c r="T101" s="37">
        <f>IF(($Q101     =0),0,($S101     /$Q101     ))</f>
        <v>0.35998926081541682</v>
      </c>
      <c r="U101" s="37">
        <f>IF(($P101     =0),0,(($H101     /$P101     )-1))</f>
        <v>1.164553647821676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31439876904</v>
      </c>
      <c r="E102" s="32">
        <f>SUM(E88:E90,E92:E95,E97:E100)</f>
        <v>31439876904</v>
      </c>
      <c r="F102" s="32">
        <f>SUM(F88:F90,F92:F95,F97:F100)</f>
        <v>6482129312</v>
      </c>
      <c r="G102" s="37">
        <f>IF(($D102     =0),0,($F102     /$D102     ))</f>
        <v>0.20617540366944942</v>
      </c>
      <c r="H102" s="32">
        <f>SUM(H88:H90,H92:H95,H97:H100)</f>
        <v>8696594268</v>
      </c>
      <c r="I102" s="37">
        <f>IF(($D102     =0),0,($H102     /$D102     ))</f>
        <v>0.27661031544603659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15178723580</v>
      </c>
      <c r="O102" s="37">
        <f>IF(($D102     =0),0,($N102     /$D102     ))</f>
        <v>0.48278571911548601</v>
      </c>
      <c r="P102" s="32">
        <f>SUM(P88:P90,P92:P95,P97:P100)</f>
        <v>5722577707</v>
      </c>
      <c r="Q102" s="32">
        <f>SUM(Q88:Q90,Q92:Q95,Q97:Q100)</f>
        <v>26440610907</v>
      </c>
      <c r="R102" s="32">
        <f>SUM(R88:R90,R92:R95,R97:R100)</f>
        <v>29515282773</v>
      </c>
      <c r="S102" s="32">
        <f>SUM(S88:S90,S92:S95,S97:S100)</f>
        <v>11289902530</v>
      </c>
      <c r="T102" s="37">
        <f>IF(($Q102     =0),0,($S102     /$Q102     ))</f>
        <v>0.42699098631685029</v>
      </c>
      <c r="U102" s="37">
        <f>IF(($P102     =0),0,(($H102     /$P102     )-1))</f>
        <v>0.51969876396123182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8687483690</v>
      </c>
      <c r="E105" s="31">
        <v>8687483690</v>
      </c>
      <c r="F105" s="31">
        <v>1849216699</v>
      </c>
      <c r="G105" s="36">
        <f t="shared" ref="G105:G136" si="24">IF(($D105     =0),0,($F105     /$D105     ))</f>
        <v>0.21285987576915957</v>
      </c>
      <c r="H105" s="31">
        <v>2385484298</v>
      </c>
      <c r="I105" s="36">
        <f t="shared" ref="I105:I136" si="25">IF(($D105     =0),0,($H105     /$D105     ))</f>
        <v>0.27458863614856466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4234700997</v>
      </c>
      <c r="O105" s="36">
        <f t="shared" ref="O105:O136" si="29">IF(($D105     =0),0,($N105     /$D105     ))</f>
        <v>0.48744851191772426</v>
      </c>
      <c r="P105" s="31">
        <v>1874461625</v>
      </c>
      <c r="Q105" s="31">
        <v>6884617980</v>
      </c>
      <c r="R105" s="31">
        <v>7032500680</v>
      </c>
      <c r="S105" s="31">
        <v>3322982220</v>
      </c>
      <c r="T105" s="36">
        <f t="shared" ref="T105:T136" si="30">IF(($Q105     =0),0,($S105     /$Q105     ))</f>
        <v>0.48266762653401429</v>
      </c>
      <c r="U105" s="36">
        <f t="shared" ref="U105:U136" si="31">IF(($P105     =0),0,(($H105     /$P105     )-1))</f>
        <v>0.2726237049531488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8687483690</v>
      </c>
      <c r="E106" s="32">
        <f>E105</f>
        <v>8687483690</v>
      </c>
      <c r="F106" s="32">
        <f>F105</f>
        <v>1849216699</v>
      </c>
      <c r="G106" s="37">
        <f t="shared" si="24"/>
        <v>0.21285987576915957</v>
      </c>
      <c r="H106" s="32">
        <f>H105</f>
        <v>2385484298</v>
      </c>
      <c r="I106" s="37">
        <f t="shared" si="25"/>
        <v>0.27458863614856466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4234700997</v>
      </c>
      <c r="O106" s="37">
        <f t="shared" si="29"/>
        <v>0.48744851191772426</v>
      </c>
      <c r="P106" s="32">
        <f>P105</f>
        <v>1874461625</v>
      </c>
      <c r="Q106" s="32">
        <f>Q105</f>
        <v>6884617980</v>
      </c>
      <c r="R106" s="32">
        <f>R105</f>
        <v>7032500680</v>
      </c>
      <c r="S106" s="32">
        <f>S105</f>
        <v>3322982220</v>
      </c>
      <c r="T106" s="37">
        <f t="shared" si="30"/>
        <v>0.48266762653401429</v>
      </c>
      <c r="U106" s="37">
        <f t="shared" si="31"/>
        <v>0.2726237049531488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395001030</v>
      </c>
      <c r="E111" s="31">
        <v>395001030</v>
      </c>
      <c r="F111" s="31">
        <v>183123884</v>
      </c>
      <c r="G111" s="36">
        <f t="shared" si="24"/>
        <v>0.46360356072995557</v>
      </c>
      <c r="H111" s="31">
        <v>209076674</v>
      </c>
      <c r="I111" s="36">
        <f t="shared" si="25"/>
        <v>0.52930665522568388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392200558</v>
      </c>
      <c r="O111" s="36">
        <f t="shared" si="29"/>
        <v>0.99291021595563944</v>
      </c>
      <c r="P111" s="31">
        <v>221541825</v>
      </c>
      <c r="Q111" s="31">
        <v>500402348</v>
      </c>
      <c r="R111" s="31">
        <v>448714307</v>
      </c>
      <c r="S111" s="31">
        <v>381288600</v>
      </c>
      <c r="T111" s="36">
        <f t="shared" si="30"/>
        <v>0.76196405057635741</v>
      </c>
      <c r="U111" s="36">
        <f t="shared" si="31"/>
        <v>-5.6265452358713719E-2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395001030</v>
      </c>
      <c r="E112" s="32">
        <f>SUM(E107:E111)</f>
        <v>395001030</v>
      </c>
      <c r="F112" s="32">
        <f>SUM(F107:F111)</f>
        <v>183123884</v>
      </c>
      <c r="G112" s="37">
        <f t="shared" si="24"/>
        <v>0.46360356072995557</v>
      </c>
      <c r="H112" s="32">
        <f>SUM(H107:H111)</f>
        <v>209076674</v>
      </c>
      <c r="I112" s="37">
        <f t="shared" si="25"/>
        <v>0.52930665522568388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392200558</v>
      </c>
      <c r="O112" s="37">
        <f t="shared" si="29"/>
        <v>0.99291021595563944</v>
      </c>
      <c r="P112" s="32">
        <f>SUM(P107:P111)</f>
        <v>221541825</v>
      </c>
      <c r="Q112" s="32">
        <f>SUM(Q107:Q111)</f>
        <v>500402348</v>
      </c>
      <c r="R112" s="32">
        <f>SUM(R107:R111)</f>
        <v>448714307</v>
      </c>
      <c r="S112" s="32">
        <f>SUM(S107:S111)</f>
        <v>381288600</v>
      </c>
      <c r="T112" s="37">
        <f t="shared" si="30"/>
        <v>0.76196405057635741</v>
      </c>
      <c r="U112" s="37">
        <f t="shared" si="31"/>
        <v>-5.6265452358713719E-2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750000</v>
      </c>
      <c r="E113" s="31">
        <v>750000</v>
      </c>
      <c r="F113" s="31">
        <v>43328</v>
      </c>
      <c r="G113" s="36">
        <f t="shared" si="24"/>
        <v>5.7770666666666665E-2</v>
      </c>
      <c r="H113" s="31">
        <v>215959</v>
      </c>
      <c r="I113" s="36">
        <f t="shared" si="25"/>
        <v>0.28794533333333333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259287</v>
      </c>
      <c r="O113" s="36">
        <f t="shared" si="29"/>
        <v>0.34571600000000002</v>
      </c>
      <c r="P113" s="31">
        <v>190767</v>
      </c>
      <c r="Q113" s="31">
        <v>170000</v>
      </c>
      <c r="R113" s="31">
        <v>700000</v>
      </c>
      <c r="S113" s="31">
        <v>348868</v>
      </c>
      <c r="T113" s="36">
        <f t="shared" si="30"/>
        <v>2.0521647058823529</v>
      </c>
      <c r="U113" s="36">
        <f t="shared" si="31"/>
        <v>0.13205638291738087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1338423608</v>
      </c>
      <c r="E117" s="31">
        <v>1338423608</v>
      </c>
      <c r="F117" s="31">
        <v>217273744</v>
      </c>
      <c r="G117" s="36">
        <f t="shared" si="24"/>
        <v>0.16233555856405665</v>
      </c>
      <c r="H117" s="31">
        <v>235201373</v>
      </c>
      <c r="I117" s="36">
        <f t="shared" si="25"/>
        <v>0.17573014372591669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452475117</v>
      </c>
      <c r="O117" s="36">
        <f t="shared" si="29"/>
        <v>0.33806570228997335</v>
      </c>
      <c r="P117" s="31">
        <v>260391060</v>
      </c>
      <c r="Q117" s="31">
        <v>803962133</v>
      </c>
      <c r="R117" s="31">
        <v>1013073282</v>
      </c>
      <c r="S117" s="31">
        <v>362461557</v>
      </c>
      <c r="T117" s="36">
        <f t="shared" si="30"/>
        <v>0.45084406606001182</v>
      </c>
      <c r="U117" s="36">
        <f t="shared" si="31"/>
        <v>-9.6737910280022654E-2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655186410</v>
      </c>
      <c r="E120" s="31">
        <v>373614607</v>
      </c>
      <c r="F120" s="31">
        <v>91646642</v>
      </c>
      <c r="G120" s="36">
        <f t="shared" si="24"/>
        <v>0.13987872855909816</v>
      </c>
      <c r="H120" s="31">
        <v>149098160</v>
      </c>
      <c r="I120" s="36">
        <f t="shared" si="25"/>
        <v>0.22756601438054858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240744802</v>
      </c>
      <c r="O120" s="36">
        <f t="shared" si="29"/>
        <v>0.36744474293964674</v>
      </c>
      <c r="P120" s="31">
        <v>126379061</v>
      </c>
      <c r="Q120" s="31">
        <v>309756913</v>
      </c>
      <c r="R120" s="31">
        <v>565564839</v>
      </c>
      <c r="S120" s="31">
        <v>182882495</v>
      </c>
      <c r="T120" s="36">
        <f t="shared" si="30"/>
        <v>0.59040650046767484</v>
      </c>
      <c r="U120" s="36">
        <f t="shared" si="31"/>
        <v>0.179769487288721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1994360018</v>
      </c>
      <c r="E121" s="32">
        <f>SUM(E113:E120)</f>
        <v>1712788215</v>
      </c>
      <c r="F121" s="32">
        <f>SUM(F113:F120)</f>
        <v>308963714</v>
      </c>
      <c r="G121" s="37">
        <f t="shared" si="24"/>
        <v>0.15491872641421955</v>
      </c>
      <c r="H121" s="32">
        <f>SUM(H113:H120)</f>
        <v>384515492</v>
      </c>
      <c r="I121" s="37">
        <f t="shared" si="25"/>
        <v>0.19280144433781965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693479206</v>
      </c>
      <c r="O121" s="37">
        <f t="shared" si="29"/>
        <v>0.3477201707520392</v>
      </c>
      <c r="P121" s="32">
        <f>SUM(P113:P120)</f>
        <v>386960888</v>
      </c>
      <c r="Q121" s="32">
        <f>SUM(Q113:Q120)</f>
        <v>1113889046</v>
      </c>
      <c r="R121" s="32">
        <f>SUM(R113:R120)</f>
        <v>1579338121</v>
      </c>
      <c r="S121" s="32">
        <f>SUM(S113:S120)</f>
        <v>545692920</v>
      </c>
      <c r="T121" s="37">
        <f t="shared" si="30"/>
        <v>0.48989881169906035</v>
      </c>
      <c r="U121" s="37">
        <f t="shared" si="31"/>
        <v>-6.3194913900446181E-3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24950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24950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556975068</v>
      </c>
      <c r="E125" s="31">
        <v>556975068</v>
      </c>
      <c r="F125" s="31">
        <v>84986491</v>
      </c>
      <c r="G125" s="36">
        <f t="shared" si="24"/>
        <v>0.15258580838307828</v>
      </c>
      <c r="H125" s="31">
        <v>119275007</v>
      </c>
      <c r="I125" s="36">
        <f t="shared" si="25"/>
        <v>0.21414783866052689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204261498</v>
      </c>
      <c r="O125" s="36">
        <f t="shared" si="29"/>
        <v>0.36673364704360517</v>
      </c>
      <c r="P125" s="31">
        <v>124063306</v>
      </c>
      <c r="Q125" s="31">
        <v>545743041</v>
      </c>
      <c r="R125" s="31">
        <v>484300320</v>
      </c>
      <c r="S125" s="31">
        <v>204434580</v>
      </c>
      <c r="T125" s="36">
        <f t="shared" si="30"/>
        <v>0.37459860161551745</v>
      </c>
      <c r="U125" s="36">
        <f t="shared" si="31"/>
        <v>-3.8595610212096121E-2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556975068</v>
      </c>
      <c r="E126" s="32">
        <f>SUM(E122:E125)</f>
        <v>556975068</v>
      </c>
      <c r="F126" s="32">
        <f>SUM(F122:F125)</f>
        <v>85011441</v>
      </c>
      <c r="G126" s="37">
        <f t="shared" si="24"/>
        <v>0.15263060392498573</v>
      </c>
      <c r="H126" s="32">
        <f>SUM(H122:H125)</f>
        <v>119275007</v>
      </c>
      <c r="I126" s="37">
        <f t="shared" si="25"/>
        <v>0.21414783866052689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204286448</v>
      </c>
      <c r="O126" s="37">
        <f t="shared" si="29"/>
        <v>0.36677844258551262</v>
      </c>
      <c r="P126" s="32">
        <f>SUM(P122:P125)</f>
        <v>124063306</v>
      </c>
      <c r="Q126" s="32">
        <f>SUM(Q122:Q125)</f>
        <v>545743041</v>
      </c>
      <c r="R126" s="32">
        <f>SUM(R122:R125)</f>
        <v>484300320</v>
      </c>
      <c r="S126" s="32">
        <f>SUM(S122:S125)</f>
        <v>204434580</v>
      </c>
      <c r="T126" s="37">
        <f t="shared" si="30"/>
        <v>0.37459860161551745</v>
      </c>
      <c r="U126" s="37">
        <f t="shared" si="31"/>
        <v>-3.8595610212096121E-2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300279793</v>
      </c>
      <c r="E131" s="31">
        <v>300279793</v>
      </c>
      <c r="F131" s="31">
        <v>67934883</v>
      </c>
      <c r="G131" s="36">
        <f t="shared" si="24"/>
        <v>0.22623861006857693</v>
      </c>
      <c r="H131" s="31">
        <v>86457234</v>
      </c>
      <c r="I131" s="36">
        <f t="shared" si="25"/>
        <v>0.28792225123187026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154392117</v>
      </c>
      <c r="O131" s="36">
        <f t="shared" si="29"/>
        <v>0.51416086130044725</v>
      </c>
      <c r="P131" s="31">
        <v>88616029</v>
      </c>
      <c r="Q131" s="31">
        <v>357880898</v>
      </c>
      <c r="R131" s="31">
        <v>339573936</v>
      </c>
      <c r="S131" s="31">
        <v>170508448</v>
      </c>
      <c r="T131" s="36">
        <f t="shared" si="30"/>
        <v>0.47643908616771158</v>
      </c>
      <c r="U131" s="36">
        <f t="shared" si="31"/>
        <v>-2.4361224762170286E-2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300279793</v>
      </c>
      <c r="E132" s="32">
        <f>SUM(E127:E131)</f>
        <v>300279793</v>
      </c>
      <c r="F132" s="32">
        <f>SUM(F127:F131)</f>
        <v>67934883</v>
      </c>
      <c r="G132" s="37">
        <f t="shared" si="24"/>
        <v>0.22623861006857693</v>
      </c>
      <c r="H132" s="32">
        <f>SUM(H127:H131)</f>
        <v>86457234</v>
      </c>
      <c r="I132" s="37">
        <f t="shared" si="25"/>
        <v>0.28792225123187026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154392117</v>
      </c>
      <c r="O132" s="37">
        <f t="shared" si="29"/>
        <v>0.51416086130044725</v>
      </c>
      <c r="P132" s="32">
        <f>SUM(P127:P131)</f>
        <v>88616029</v>
      </c>
      <c r="Q132" s="32">
        <f>SUM(Q127:Q131)</f>
        <v>357880898</v>
      </c>
      <c r="R132" s="32">
        <f>SUM(R127:R131)</f>
        <v>339573936</v>
      </c>
      <c r="S132" s="32">
        <f>SUM(S127:S131)</f>
        <v>170508448</v>
      </c>
      <c r="T132" s="37">
        <f t="shared" si="30"/>
        <v>0.47643908616771158</v>
      </c>
      <c r="U132" s="37">
        <f t="shared" si="31"/>
        <v>-2.4361224762170286E-2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657652391</v>
      </c>
      <c r="E133" s="31">
        <v>657652391</v>
      </c>
      <c r="F133" s="31">
        <v>85026719</v>
      </c>
      <c r="G133" s="36">
        <f t="shared" si="24"/>
        <v>0.12928823822979152</v>
      </c>
      <c r="H133" s="31">
        <v>78121832</v>
      </c>
      <c r="I133" s="36">
        <f t="shared" si="25"/>
        <v>0.11878894240954717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163148551</v>
      </c>
      <c r="O133" s="36">
        <f t="shared" si="29"/>
        <v>0.2480771806393387</v>
      </c>
      <c r="P133" s="31">
        <v>128720270</v>
      </c>
      <c r="Q133" s="31">
        <v>597906920</v>
      </c>
      <c r="R133" s="31">
        <v>472546728</v>
      </c>
      <c r="S133" s="31">
        <v>192889493</v>
      </c>
      <c r="T133" s="36">
        <f t="shared" si="30"/>
        <v>0.32260789522221955</v>
      </c>
      <c r="U133" s="36">
        <f t="shared" si="31"/>
        <v>-0.39308834575937424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71303500</v>
      </c>
      <c r="E136" s="31">
        <v>71303500</v>
      </c>
      <c r="F136" s="31">
        <v>17022411</v>
      </c>
      <c r="G136" s="36">
        <f t="shared" si="24"/>
        <v>0.23873177333510978</v>
      </c>
      <c r="H136" s="31">
        <v>16178021</v>
      </c>
      <c r="I136" s="36">
        <f t="shared" si="25"/>
        <v>0.22688957765046597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33200432</v>
      </c>
      <c r="O136" s="36">
        <f t="shared" si="29"/>
        <v>0.46562135098557572</v>
      </c>
      <c r="P136" s="31">
        <v>15513599</v>
      </c>
      <c r="Q136" s="31">
        <v>62625286</v>
      </c>
      <c r="R136" s="31">
        <v>80572092</v>
      </c>
      <c r="S136" s="31">
        <v>31102742</v>
      </c>
      <c r="T136" s="36">
        <f t="shared" si="30"/>
        <v>0.49664830273190291</v>
      </c>
      <c r="U136" s="36">
        <f t="shared" si="31"/>
        <v>4.2828359815153094E-2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728955891</v>
      </c>
      <c r="E137" s="32">
        <f>SUM(E133:E136)</f>
        <v>728955891</v>
      </c>
      <c r="F137" s="32">
        <f>SUM(F133:F136)</f>
        <v>102049130</v>
      </c>
      <c r="G137" s="37">
        <f t="shared" ref="G137:G170" si="32">IF(($D137     =0),0,($F137     /$D137     ))</f>
        <v>0.13999355963775317</v>
      </c>
      <c r="H137" s="32">
        <f>SUM(H133:H136)</f>
        <v>94299853</v>
      </c>
      <c r="I137" s="37">
        <f t="shared" ref="I137:I170" si="33">IF(($D137     =0),0,($H137     /$D137     ))</f>
        <v>0.12936290681544133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196348983</v>
      </c>
      <c r="O137" s="37">
        <f t="shared" ref="O137:O170" si="37">IF(($D137     =0),0,($N137     /$D137     ))</f>
        <v>0.2693564664531945</v>
      </c>
      <c r="P137" s="32">
        <f>SUM(P133:P136)</f>
        <v>144233869</v>
      </c>
      <c r="Q137" s="32">
        <f>SUM(Q133:Q136)</f>
        <v>660532206</v>
      </c>
      <c r="R137" s="32">
        <f>SUM(R133:R136)</f>
        <v>553118820</v>
      </c>
      <c r="S137" s="32">
        <f>SUM(S133:S136)</f>
        <v>223992235</v>
      </c>
      <c r="T137" s="37">
        <f t="shared" ref="T137:T170" si="38">IF(($Q137     =0),0,($S137     /$Q137     ))</f>
        <v>0.33910872621402505</v>
      </c>
      <c r="U137" s="37">
        <f t="shared" ref="U137:U170" si="39">IF(($P137     =0),0,(($H137     /$P137     )-1))</f>
        <v>-0.34620173712458613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54692305</v>
      </c>
      <c r="E140" s="31">
        <v>54692305</v>
      </c>
      <c r="F140" s="31">
        <v>12863898</v>
      </c>
      <c r="G140" s="36">
        <f t="shared" si="32"/>
        <v>0.23520489765424954</v>
      </c>
      <c r="H140" s="31">
        <v>19701951</v>
      </c>
      <c r="I140" s="36">
        <f t="shared" si="33"/>
        <v>0.36023259579204059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32565849</v>
      </c>
      <c r="O140" s="36">
        <f t="shared" si="37"/>
        <v>0.59543749344629016</v>
      </c>
      <c r="P140" s="31">
        <v>10611117</v>
      </c>
      <c r="Q140" s="31">
        <v>47040875</v>
      </c>
      <c r="R140" s="31">
        <v>47060158</v>
      </c>
      <c r="S140" s="31">
        <v>19091738</v>
      </c>
      <c r="T140" s="36">
        <f t="shared" si="38"/>
        <v>0.40585422783908676</v>
      </c>
      <c r="U140" s="36">
        <f t="shared" si="39"/>
        <v>0.8567273360570804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4396</v>
      </c>
      <c r="G141" s="36">
        <f t="shared" si="32"/>
        <v>0</v>
      </c>
      <c r="H141" s="31">
        <v>2972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7368</v>
      </c>
      <c r="O141" s="36">
        <f t="shared" si="37"/>
        <v>0</v>
      </c>
      <c r="P141" s="31">
        <v>4374</v>
      </c>
      <c r="Q141" s="31">
        <v>0</v>
      </c>
      <c r="R141" s="31">
        <v>0</v>
      </c>
      <c r="S141" s="31">
        <v>8748</v>
      </c>
      <c r="T141" s="36">
        <f t="shared" si="38"/>
        <v>0</v>
      </c>
      <c r="U141" s="36">
        <f t="shared" si="39"/>
        <v>-0.32053040695016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386071155</v>
      </c>
      <c r="E143" s="31">
        <v>386071155</v>
      </c>
      <c r="F143" s="31">
        <v>73165559</v>
      </c>
      <c r="G143" s="36">
        <f t="shared" si="32"/>
        <v>0.18951314557545745</v>
      </c>
      <c r="H143" s="31">
        <v>111989073</v>
      </c>
      <c r="I143" s="36">
        <f t="shared" si="33"/>
        <v>0.29007366012620134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185154632</v>
      </c>
      <c r="O143" s="36">
        <f t="shared" si="37"/>
        <v>0.47958680570165879</v>
      </c>
      <c r="P143" s="31">
        <v>112980121</v>
      </c>
      <c r="Q143" s="31">
        <v>332231389</v>
      </c>
      <c r="R143" s="31">
        <v>344334858</v>
      </c>
      <c r="S143" s="31">
        <v>196987503</v>
      </c>
      <c r="T143" s="36">
        <f t="shared" si="38"/>
        <v>0.59292261213765085</v>
      </c>
      <c r="U143" s="36">
        <f t="shared" si="39"/>
        <v>-8.771879435321206E-3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440763460</v>
      </c>
      <c r="E144" s="32">
        <f>SUM(E138:E143)</f>
        <v>440763460</v>
      </c>
      <c r="F144" s="32">
        <f>SUM(F138:F143)</f>
        <v>86033853</v>
      </c>
      <c r="G144" s="37">
        <f t="shared" si="32"/>
        <v>0.19519279796923275</v>
      </c>
      <c r="H144" s="32">
        <f>SUM(H138:H143)</f>
        <v>131693996</v>
      </c>
      <c r="I144" s="37">
        <f t="shared" si="33"/>
        <v>0.29878610173356929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217727849</v>
      </c>
      <c r="O144" s="37">
        <f t="shared" si="37"/>
        <v>0.49397889970280207</v>
      </c>
      <c r="P144" s="32">
        <f>SUM(P138:P143)</f>
        <v>123595612</v>
      </c>
      <c r="Q144" s="32">
        <f>SUM(Q138:Q143)</f>
        <v>379272264</v>
      </c>
      <c r="R144" s="32">
        <f>SUM(R138:R143)</f>
        <v>391395016</v>
      </c>
      <c r="S144" s="32">
        <f>SUM(S138:S143)</f>
        <v>216087989</v>
      </c>
      <c r="T144" s="37">
        <f t="shared" si="38"/>
        <v>0.56974371582310068</v>
      </c>
      <c r="U144" s="37">
        <f t="shared" si="39"/>
        <v>6.5523232329639747E-2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-331</v>
      </c>
      <c r="Q146" s="31">
        <v>0</v>
      </c>
      <c r="R146" s="31">
        <v>0</v>
      </c>
      <c r="S146" s="31">
        <v>-1</v>
      </c>
      <c r="T146" s="36">
        <f t="shared" si="38"/>
        <v>0</v>
      </c>
      <c r="U146" s="36">
        <f t="shared" si="39"/>
        <v>-1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272606134</v>
      </c>
      <c r="E149" s="31">
        <v>272606134</v>
      </c>
      <c r="F149" s="31">
        <v>49597001</v>
      </c>
      <c r="G149" s="36">
        <f t="shared" si="32"/>
        <v>0.18193648203088489</v>
      </c>
      <c r="H149" s="31">
        <v>56413301</v>
      </c>
      <c r="I149" s="36">
        <f t="shared" si="33"/>
        <v>0.20694068828253145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106010302</v>
      </c>
      <c r="O149" s="36">
        <f t="shared" si="37"/>
        <v>0.38887717031341634</v>
      </c>
      <c r="P149" s="31">
        <v>93834640</v>
      </c>
      <c r="Q149" s="31">
        <v>226876415</v>
      </c>
      <c r="R149" s="31">
        <v>233460162</v>
      </c>
      <c r="S149" s="31">
        <v>107452068</v>
      </c>
      <c r="T149" s="36">
        <f t="shared" si="38"/>
        <v>0.47361497668234931</v>
      </c>
      <c r="U149" s="36">
        <f t="shared" si="39"/>
        <v>-0.39880090124499867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272606134</v>
      </c>
      <c r="E150" s="32">
        <f>SUM(E145:E149)</f>
        <v>272606134</v>
      </c>
      <c r="F150" s="32">
        <f>SUM(F145:F149)</f>
        <v>49597001</v>
      </c>
      <c r="G150" s="37">
        <f t="shared" si="32"/>
        <v>0.18193648203088489</v>
      </c>
      <c r="H150" s="32">
        <f>SUM(H145:H149)</f>
        <v>56413301</v>
      </c>
      <c r="I150" s="37">
        <f t="shared" si="33"/>
        <v>0.20694068828253145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106010302</v>
      </c>
      <c r="O150" s="37">
        <f t="shared" si="37"/>
        <v>0.38887717031341634</v>
      </c>
      <c r="P150" s="32">
        <f>SUM(P145:P149)</f>
        <v>93834309</v>
      </c>
      <c r="Q150" s="32">
        <f>SUM(Q145:Q149)</f>
        <v>226876415</v>
      </c>
      <c r="R150" s="32">
        <f>SUM(R145:R149)</f>
        <v>233460162</v>
      </c>
      <c r="S150" s="32">
        <f>SUM(S145:S149)</f>
        <v>107452067</v>
      </c>
      <c r="T150" s="37">
        <f t="shared" si="38"/>
        <v>0.47361497227466326</v>
      </c>
      <c r="U150" s="37">
        <f t="shared" si="39"/>
        <v>-0.39879878051854145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103958</v>
      </c>
      <c r="E151" s="31">
        <v>103958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10326</v>
      </c>
      <c r="Q151" s="31">
        <v>42071</v>
      </c>
      <c r="R151" s="31">
        <v>257995</v>
      </c>
      <c r="S151" s="31">
        <v>20653</v>
      </c>
      <c r="T151" s="36">
        <f t="shared" si="38"/>
        <v>0.49090822656937083</v>
      </c>
      <c r="U151" s="36">
        <f t="shared" si="39"/>
        <v>-1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1049454600</v>
      </c>
      <c r="E152" s="31">
        <v>1076641800</v>
      </c>
      <c r="F152" s="31">
        <v>326782274</v>
      </c>
      <c r="G152" s="36">
        <f t="shared" si="32"/>
        <v>0.3113829545365755</v>
      </c>
      <c r="H152" s="31">
        <v>294434451</v>
      </c>
      <c r="I152" s="36">
        <f t="shared" si="33"/>
        <v>0.2805594934740388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621216725</v>
      </c>
      <c r="O152" s="36">
        <f t="shared" si="37"/>
        <v>0.59194244801061424</v>
      </c>
      <c r="P152" s="31">
        <v>269344652</v>
      </c>
      <c r="Q152" s="31">
        <v>992718000</v>
      </c>
      <c r="R152" s="31">
        <v>994840994</v>
      </c>
      <c r="S152" s="31">
        <v>517662879</v>
      </c>
      <c r="T152" s="36">
        <f t="shared" si="38"/>
        <v>0.52146015182559402</v>
      </c>
      <c r="U152" s="36">
        <f t="shared" si="39"/>
        <v>9.3151279647460727E-2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49623</v>
      </c>
      <c r="G154" s="36">
        <f t="shared" si="32"/>
        <v>0</v>
      </c>
      <c r="H154" s="31">
        <v>-33081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16542</v>
      </c>
      <c r="O154" s="36">
        <f t="shared" si="37"/>
        <v>0</v>
      </c>
      <c r="P154" s="31">
        <v>49623</v>
      </c>
      <c r="Q154" s="31">
        <v>10000</v>
      </c>
      <c r="R154" s="31">
        <v>0</v>
      </c>
      <c r="S154" s="31">
        <v>99246</v>
      </c>
      <c r="T154" s="36">
        <f t="shared" si="38"/>
        <v>9.9245999999999999</v>
      </c>
      <c r="U154" s="36">
        <f t="shared" si="39"/>
        <v>-1.6666465147209963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539457002</v>
      </c>
      <c r="E156" s="31">
        <v>539130002</v>
      </c>
      <c r="F156" s="31">
        <v>132581358</v>
      </c>
      <c r="G156" s="36">
        <f t="shared" si="32"/>
        <v>0.24576816596774845</v>
      </c>
      <c r="H156" s="31">
        <v>120200544</v>
      </c>
      <c r="I156" s="36">
        <f t="shared" si="33"/>
        <v>0.22281765470531423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252781902</v>
      </c>
      <c r="O156" s="36">
        <f t="shared" si="37"/>
        <v>0.46858582067306265</v>
      </c>
      <c r="P156" s="31">
        <v>156996244</v>
      </c>
      <c r="Q156" s="31">
        <v>520808533</v>
      </c>
      <c r="R156" s="31">
        <v>625731651</v>
      </c>
      <c r="S156" s="31">
        <v>290559979</v>
      </c>
      <c r="T156" s="36">
        <f t="shared" si="38"/>
        <v>0.55790172508559877</v>
      </c>
      <c r="U156" s="36">
        <f t="shared" si="39"/>
        <v>-0.23437312296464874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1589015560</v>
      </c>
      <c r="E157" s="32">
        <f>SUM(E151:E156)</f>
        <v>1615875760</v>
      </c>
      <c r="F157" s="32">
        <f>SUM(F151:F156)</f>
        <v>459413255</v>
      </c>
      <c r="G157" s="37">
        <f t="shared" si="32"/>
        <v>0.2891181600512458</v>
      </c>
      <c r="H157" s="32">
        <f>SUM(H151:H156)</f>
        <v>414601914</v>
      </c>
      <c r="I157" s="37">
        <f t="shared" si="33"/>
        <v>0.26091746640920244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874015169</v>
      </c>
      <c r="O157" s="37">
        <f t="shared" si="37"/>
        <v>0.55003562646044823</v>
      </c>
      <c r="P157" s="32">
        <f>SUM(P151:P156)</f>
        <v>426400845</v>
      </c>
      <c r="Q157" s="32">
        <f>SUM(Q151:Q156)</f>
        <v>1513578604</v>
      </c>
      <c r="R157" s="32">
        <f>SUM(R151:R156)</f>
        <v>1620830640</v>
      </c>
      <c r="S157" s="32">
        <f>SUM(S151:S156)</f>
        <v>808342757</v>
      </c>
      <c r="T157" s="37">
        <f t="shared" si="38"/>
        <v>0.53406063937727277</v>
      </c>
      <c r="U157" s="37">
        <f t="shared" si="39"/>
        <v>-2.7670984094789963E-2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722854278</v>
      </c>
      <c r="E162" s="31">
        <v>729515549</v>
      </c>
      <c r="F162" s="31">
        <v>66038396</v>
      </c>
      <c r="G162" s="36">
        <f t="shared" si="32"/>
        <v>9.1357826895229366E-2</v>
      </c>
      <c r="H162" s="31">
        <v>220124417</v>
      </c>
      <c r="I162" s="36">
        <f t="shared" si="33"/>
        <v>0.30452115135714808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286162813</v>
      </c>
      <c r="O162" s="36">
        <f t="shared" si="37"/>
        <v>0.39587897825237744</v>
      </c>
      <c r="P162" s="31">
        <v>147968279</v>
      </c>
      <c r="Q162" s="31">
        <v>602806146</v>
      </c>
      <c r="R162" s="31">
        <v>664264886</v>
      </c>
      <c r="S162" s="31">
        <v>214308266</v>
      </c>
      <c r="T162" s="36">
        <f t="shared" si="38"/>
        <v>0.35551771895835982</v>
      </c>
      <c r="U162" s="36">
        <f t="shared" si="39"/>
        <v>0.4876459906653372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722854278</v>
      </c>
      <c r="E163" s="32">
        <f>SUM(E158:E162)</f>
        <v>729515549</v>
      </c>
      <c r="F163" s="32">
        <f>SUM(F158:F162)</f>
        <v>66038396</v>
      </c>
      <c r="G163" s="37">
        <f t="shared" si="32"/>
        <v>9.1357826895229366E-2</v>
      </c>
      <c r="H163" s="32">
        <f>SUM(H158:H162)</f>
        <v>220124417</v>
      </c>
      <c r="I163" s="37">
        <f t="shared" si="33"/>
        <v>0.30452115135714808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286162813</v>
      </c>
      <c r="O163" s="37">
        <f t="shared" si="37"/>
        <v>0.39587897825237744</v>
      </c>
      <c r="P163" s="32">
        <f>SUM(P158:P162)</f>
        <v>147968279</v>
      </c>
      <c r="Q163" s="32">
        <f>SUM(Q158:Q162)</f>
        <v>602806146</v>
      </c>
      <c r="R163" s="32">
        <f>SUM(R158:R162)</f>
        <v>664264886</v>
      </c>
      <c r="S163" s="32">
        <f>SUM(S158:S162)</f>
        <v>214308266</v>
      </c>
      <c r="T163" s="37">
        <f t="shared" si="38"/>
        <v>0.35551771895835982</v>
      </c>
      <c r="U163" s="37">
        <f t="shared" si="39"/>
        <v>0.4876459906653372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255000</v>
      </c>
      <c r="E166" s="31">
        <v>255000</v>
      </c>
      <c r="F166" s="31">
        <v>22585</v>
      </c>
      <c r="G166" s="36">
        <f t="shared" si="32"/>
        <v>8.8568627450980389E-2</v>
      </c>
      <c r="H166" s="31">
        <v>48663</v>
      </c>
      <c r="I166" s="36">
        <f t="shared" si="33"/>
        <v>0.19083529411764705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71248</v>
      </c>
      <c r="O166" s="36">
        <f t="shared" si="37"/>
        <v>0.27940392156862748</v>
      </c>
      <c r="P166" s="31">
        <v>34939</v>
      </c>
      <c r="Q166" s="31">
        <v>246000</v>
      </c>
      <c r="R166" s="31">
        <v>198000</v>
      </c>
      <c r="S166" s="31">
        <v>83264</v>
      </c>
      <c r="T166" s="36">
        <f t="shared" si="38"/>
        <v>0.33847154471544716</v>
      </c>
      <c r="U166" s="36">
        <f t="shared" si="39"/>
        <v>0.3927988780445919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200518266</v>
      </c>
      <c r="E168" s="31">
        <v>200518266</v>
      </c>
      <c r="F168" s="31">
        <v>45558428</v>
      </c>
      <c r="G168" s="36">
        <f t="shared" si="32"/>
        <v>0.22720338106255117</v>
      </c>
      <c r="H168" s="31">
        <v>43140227</v>
      </c>
      <c r="I168" s="36">
        <f t="shared" si="33"/>
        <v>0.2151436268653949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88698655</v>
      </c>
      <c r="O168" s="36">
        <f t="shared" si="37"/>
        <v>0.44234700792794607</v>
      </c>
      <c r="P168" s="31">
        <v>45761797</v>
      </c>
      <c r="Q168" s="31">
        <v>162341948</v>
      </c>
      <c r="R168" s="31">
        <v>174015613</v>
      </c>
      <c r="S168" s="31">
        <v>92560839</v>
      </c>
      <c r="T168" s="36">
        <f t="shared" si="38"/>
        <v>0.5701597162059433</v>
      </c>
      <c r="U168" s="36">
        <f t="shared" si="39"/>
        <v>-5.7287304517346649E-2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200773266</v>
      </c>
      <c r="E169" s="32">
        <f>SUM(E164:E168)</f>
        <v>200773266</v>
      </c>
      <c r="F169" s="32">
        <f>SUM(F164:F168)</f>
        <v>45581013</v>
      </c>
      <c r="G169" s="37">
        <f t="shared" si="32"/>
        <v>0.22702730252941147</v>
      </c>
      <c r="H169" s="32">
        <f>SUM(H164:H168)</f>
        <v>43188890</v>
      </c>
      <c r="I169" s="37">
        <f t="shared" si="33"/>
        <v>0.21511275310927103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88769903</v>
      </c>
      <c r="O169" s="37">
        <f t="shared" si="37"/>
        <v>0.44214005563868247</v>
      </c>
      <c r="P169" s="32">
        <f>SUM(P164:P168)</f>
        <v>45796736</v>
      </c>
      <c r="Q169" s="32">
        <f>SUM(Q164:Q168)</f>
        <v>162587948</v>
      </c>
      <c r="R169" s="32">
        <f>SUM(R164:R168)</f>
        <v>174213613</v>
      </c>
      <c r="S169" s="32">
        <f>SUM(S164:S168)</f>
        <v>92644103</v>
      </c>
      <c r="T169" s="37">
        <f t="shared" si="38"/>
        <v>0.5698091656830554</v>
      </c>
      <c r="U169" s="37">
        <f t="shared" si="39"/>
        <v>-5.6943927182932841E-2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15889068188</v>
      </c>
      <c r="E170" s="32">
        <f>SUM(E105,E107:E111,E113:E120,E122:E125,E127:E131,E133:E136,E138:E143,E145:E149,E151:E156,E158:E162,E164:E168)</f>
        <v>15641017856</v>
      </c>
      <c r="F170" s="32">
        <f>SUM(F105,F107:F111,F113:F120,F122:F125,F127:F131,F133:F136,F138:F143,F145:F149,F151:F156,F158:F162,F164:F168)</f>
        <v>3302963269</v>
      </c>
      <c r="G170" s="37">
        <f t="shared" si="32"/>
        <v>0.2078764613455758</v>
      </c>
      <c r="H170" s="32">
        <f>SUM(H105,H107:H111,H113:H120,H122:H125,H127:H131,H133:H136,H138:H143,H145:H149,H151:H156,H158:H162,H164:H168)</f>
        <v>4145131076</v>
      </c>
      <c r="I170" s="37">
        <f t="shared" si="33"/>
        <v>0.26087943150313581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7448094345</v>
      </c>
      <c r="O170" s="37">
        <f t="shared" si="37"/>
        <v>0.46875589284871161</v>
      </c>
      <c r="P170" s="32">
        <f>SUM(P105,P107:P111,P113:P120,P122:P125,P127:P131,P133:P136,P138:P143,P145:P149,P151:P156,P158:P162,P164:P168)</f>
        <v>3677473323</v>
      </c>
      <c r="Q170" s="32">
        <f>SUM(Q105,Q107:Q111,Q113:Q120,Q122:Q125,Q127:Q131,Q133:Q136,Q138:Q143,Q145:Q149,Q151:Q156,Q158:Q162,Q164:Q168)</f>
        <v>12948186896</v>
      </c>
      <c r="R170" s="32">
        <f>SUM(R105,R107:R111,R113:R120,R122:R125,R127:R131,R133:R136,R138:R143,R145:R149,R151:R156,R158:R162,R164:R168)</f>
        <v>13521710501</v>
      </c>
      <c r="S170" s="32">
        <f>SUM(S105,S107:S111,S113:S120,S122:S125,S127:S131,S133:S136,S138:S143,S145:S149,S151:S156,S158:S162,S164:S168)</f>
        <v>6287734185</v>
      </c>
      <c r="T170" s="37">
        <f t="shared" si="38"/>
        <v>0.48560730822802917</v>
      </c>
      <c r="U170" s="37">
        <f t="shared" si="39"/>
        <v>0.12716822446409903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0</v>
      </c>
      <c r="O173" s="36">
        <f t="shared" ref="O173:O205" si="45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IF(($Q173     =0),0,($S173     /$Q173     ))</f>
        <v>0</v>
      </c>
      <c r="U173" s="36">
        <f t="shared" ref="U173:U205" si="47">IF(($P173     =0),0,(($H173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2145518</v>
      </c>
      <c r="G174" s="36">
        <f t="shared" si="40"/>
        <v>0</v>
      </c>
      <c r="H174" s="31">
        <v>-1755566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389952</v>
      </c>
      <c r="O174" s="36">
        <f t="shared" si="45"/>
        <v>0</v>
      </c>
      <c r="P174" s="31">
        <v>-16327</v>
      </c>
      <c r="Q174" s="31">
        <v>0</v>
      </c>
      <c r="R174" s="31">
        <v>0</v>
      </c>
      <c r="S174" s="31">
        <v>177503</v>
      </c>
      <c r="T174" s="36">
        <f t="shared" si="46"/>
        <v>0</v>
      </c>
      <c r="U174" s="36">
        <f t="shared" si="47"/>
        <v>106.52532614687328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800000</v>
      </c>
      <c r="E175" s="31">
        <v>800000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65004</v>
      </c>
      <c r="E177" s="31">
        <v>65004</v>
      </c>
      <c r="F177" s="31">
        <v>1051938</v>
      </c>
      <c r="G177" s="36">
        <f t="shared" si="40"/>
        <v>16.182665682111871</v>
      </c>
      <c r="H177" s="31">
        <v>888107</v>
      </c>
      <c r="I177" s="36">
        <f t="shared" si="41"/>
        <v>13.662343855762723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1940045</v>
      </c>
      <c r="O177" s="36">
        <f t="shared" si="45"/>
        <v>29.845009537874592</v>
      </c>
      <c r="P177" s="31">
        <v>1406820</v>
      </c>
      <c r="Q177" s="31">
        <v>0</v>
      </c>
      <c r="R177" s="31">
        <v>0</v>
      </c>
      <c r="S177" s="31">
        <v>2287610</v>
      </c>
      <c r="T177" s="36">
        <f t="shared" si="46"/>
        <v>0</v>
      </c>
      <c r="U177" s="36">
        <f t="shared" si="47"/>
        <v>-0.36871312605734918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1083440451</v>
      </c>
      <c r="E178" s="31">
        <v>1083440451</v>
      </c>
      <c r="F178" s="31">
        <v>119038310</v>
      </c>
      <c r="G178" s="36">
        <f t="shared" si="40"/>
        <v>0.10987065314953798</v>
      </c>
      <c r="H178" s="31">
        <v>174686489</v>
      </c>
      <c r="I178" s="36">
        <f t="shared" si="41"/>
        <v>0.16123312438516291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293724799</v>
      </c>
      <c r="O178" s="36">
        <f t="shared" si="45"/>
        <v>0.27110377753470088</v>
      </c>
      <c r="P178" s="31">
        <v>101414625</v>
      </c>
      <c r="Q178" s="31">
        <v>844546798</v>
      </c>
      <c r="R178" s="31">
        <v>841261058</v>
      </c>
      <c r="S178" s="31">
        <v>211799591</v>
      </c>
      <c r="T178" s="36">
        <f t="shared" si="46"/>
        <v>0.25078490795485792</v>
      </c>
      <c r="U178" s="36">
        <f t="shared" si="47"/>
        <v>0.72249800263029118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1084305455</v>
      </c>
      <c r="E179" s="32">
        <f>SUM(E173:E178)</f>
        <v>1084305455</v>
      </c>
      <c r="F179" s="32">
        <f>SUM(F173:F178)</f>
        <v>122235766</v>
      </c>
      <c r="G179" s="37">
        <f t="shared" si="40"/>
        <v>0.11273185561904232</v>
      </c>
      <c r="H179" s="32">
        <f>SUM(H173:H178)</f>
        <v>173819030</v>
      </c>
      <c r="I179" s="37">
        <f t="shared" si="41"/>
        <v>0.16030448726277044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296054796</v>
      </c>
      <c r="O179" s="37">
        <f t="shared" si="45"/>
        <v>0.27303634288181278</v>
      </c>
      <c r="P179" s="32">
        <f>SUM(P173:P178)</f>
        <v>102805118</v>
      </c>
      <c r="Q179" s="32">
        <f>SUM(Q173:Q178)</f>
        <v>844546798</v>
      </c>
      <c r="R179" s="32">
        <f>SUM(R173:R178)</f>
        <v>841261058</v>
      </c>
      <c r="S179" s="32">
        <f>SUM(S173:S178)</f>
        <v>214264704</v>
      </c>
      <c r="T179" s="37">
        <f t="shared" si="46"/>
        <v>0.2537037669284965</v>
      </c>
      <c r="U179" s="37">
        <f t="shared" si="47"/>
        <v>0.69076241904610236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19891</v>
      </c>
      <c r="G180" s="36">
        <f t="shared" si="40"/>
        <v>0</v>
      </c>
      <c r="H180" s="31">
        <v>23486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43377</v>
      </c>
      <c r="O180" s="36">
        <f t="shared" si="45"/>
        <v>0</v>
      </c>
      <c r="P180" s="31">
        <v>21724</v>
      </c>
      <c r="Q180" s="31">
        <v>0</v>
      </c>
      <c r="R180" s="31">
        <v>51580</v>
      </c>
      <c r="S180" s="31">
        <v>30324</v>
      </c>
      <c r="T180" s="36">
        <f t="shared" si="46"/>
        <v>0</v>
      </c>
      <c r="U180" s="36">
        <f t="shared" si="47"/>
        <v>8.1108451482231558E-2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110310</v>
      </c>
      <c r="E182" s="31">
        <v>110310</v>
      </c>
      <c r="F182" s="31">
        <v>116140</v>
      </c>
      <c r="G182" s="36">
        <f t="shared" si="40"/>
        <v>1.0528510561145861</v>
      </c>
      <c r="H182" s="31">
        <v>30504</v>
      </c>
      <c r="I182" s="36">
        <f t="shared" si="41"/>
        <v>0.27652977971172149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146644</v>
      </c>
      <c r="O182" s="36">
        <f t="shared" si="45"/>
        <v>1.3293808358263077</v>
      </c>
      <c r="P182" s="31">
        <v>9973</v>
      </c>
      <c r="Q182" s="31">
        <v>104758</v>
      </c>
      <c r="R182" s="31">
        <v>104758</v>
      </c>
      <c r="S182" s="31">
        <v>34942</v>
      </c>
      <c r="T182" s="36">
        <f t="shared" si="46"/>
        <v>0.33354970503446035</v>
      </c>
      <c r="U182" s="36">
        <f t="shared" si="47"/>
        <v>2.0586583776195728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888502057</v>
      </c>
      <c r="E184" s="31">
        <v>888502057</v>
      </c>
      <c r="F184" s="31">
        <v>609853017</v>
      </c>
      <c r="G184" s="36">
        <f t="shared" si="40"/>
        <v>0.68638334846308635</v>
      </c>
      <c r="H184" s="31">
        <v>-71572423</v>
      </c>
      <c r="I184" s="36">
        <f t="shared" si="41"/>
        <v>-8.0554031851836225E-2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538280594</v>
      </c>
      <c r="O184" s="36">
        <f t="shared" si="45"/>
        <v>0.60582931661125017</v>
      </c>
      <c r="P184" s="31">
        <v>175790261</v>
      </c>
      <c r="Q184" s="31">
        <v>833702384</v>
      </c>
      <c r="R184" s="31">
        <v>740796279</v>
      </c>
      <c r="S184" s="31">
        <v>309698294</v>
      </c>
      <c r="T184" s="36">
        <f t="shared" si="46"/>
        <v>0.37147344177439706</v>
      </c>
      <c r="U184" s="36">
        <f t="shared" si="47"/>
        <v>-1.4071466905666634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888612367</v>
      </c>
      <c r="E185" s="32">
        <f>SUM(E180:E184)</f>
        <v>888612367</v>
      </c>
      <c r="F185" s="32">
        <f>SUM(F180:F184)</f>
        <v>609989048</v>
      </c>
      <c r="G185" s="37">
        <f t="shared" si="40"/>
        <v>0.68645122513808088</v>
      </c>
      <c r="H185" s="32">
        <f>SUM(H180:H184)</f>
        <v>-71518433</v>
      </c>
      <c r="I185" s="37">
        <f t="shared" si="41"/>
        <v>-8.0483274435454707E-2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538470615</v>
      </c>
      <c r="O185" s="37">
        <f t="shared" si="45"/>
        <v>0.60596795070262621</v>
      </c>
      <c r="P185" s="32">
        <f>SUM(P180:P184)</f>
        <v>175821958</v>
      </c>
      <c r="Q185" s="32">
        <f>SUM(Q180:Q184)</f>
        <v>833807142</v>
      </c>
      <c r="R185" s="32">
        <f>SUM(R180:R184)</f>
        <v>740952617</v>
      </c>
      <c r="S185" s="32">
        <f>SUM(S180:S184)</f>
        <v>309763560</v>
      </c>
      <c r="T185" s="37">
        <f t="shared" si="46"/>
        <v>0.37150504522783279</v>
      </c>
      <c r="U185" s="37">
        <f t="shared" si="47"/>
        <v>-1.4067662185857355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5224628</v>
      </c>
      <c r="E187" s="31">
        <v>5224628</v>
      </c>
      <c r="F187" s="31">
        <v>1531222</v>
      </c>
      <c r="G187" s="36">
        <f t="shared" si="40"/>
        <v>0.2930777081162525</v>
      </c>
      <c r="H187" s="31">
        <v>1430847</v>
      </c>
      <c r="I187" s="36">
        <f t="shared" si="41"/>
        <v>0.27386581398713938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2962069</v>
      </c>
      <c r="O187" s="36">
        <f t="shared" si="45"/>
        <v>0.56694352210339183</v>
      </c>
      <c r="P187" s="31">
        <v>1207840</v>
      </c>
      <c r="Q187" s="31">
        <v>5959405</v>
      </c>
      <c r="R187" s="31">
        <v>5473295</v>
      </c>
      <c r="S187" s="31">
        <v>2748996</v>
      </c>
      <c r="T187" s="36">
        <f t="shared" si="46"/>
        <v>0.46128699089925923</v>
      </c>
      <c r="U187" s="36">
        <f t="shared" si="47"/>
        <v>0.18463289839713859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612879263</v>
      </c>
      <c r="E188" s="31">
        <v>612879263</v>
      </c>
      <c r="F188" s="31">
        <v>203674860</v>
      </c>
      <c r="G188" s="36">
        <f t="shared" si="40"/>
        <v>0.33232460664931979</v>
      </c>
      <c r="H188" s="31">
        <v>216992917</v>
      </c>
      <c r="I188" s="36">
        <f t="shared" si="41"/>
        <v>0.35405491766491698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420667777</v>
      </c>
      <c r="O188" s="36">
        <f t="shared" si="45"/>
        <v>0.68637952431423677</v>
      </c>
      <c r="P188" s="31">
        <v>187529391</v>
      </c>
      <c r="Q188" s="31">
        <v>569373829</v>
      </c>
      <c r="R188" s="31">
        <v>588304882</v>
      </c>
      <c r="S188" s="31">
        <v>285866503</v>
      </c>
      <c r="T188" s="36">
        <f t="shared" si="46"/>
        <v>0.50207172939801559</v>
      </c>
      <c r="U188" s="36">
        <f t="shared" si="47"/>
        <v>0.15711417737180189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350367000</v>
      </c>
      <c r="E190" s="31">
        <v>350367000</v>
      </c>
      <c r="F190" s="31">
        <v>76189723</v>
      </c>
      <c r="G190" s="36">
        <f t="shared" si="40"/>
        <v>0.21745690376091356</v>
      </c>
      <c r="H190" s="31">
        <v>51890231</v>
      </c>
      <c r="I190" s="36">
        <f t="shared" si="41"/>
        <v>0.14810250680001255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128079954</v>
      </c>
      <c r="O190" s="36">
        <f t="shared" si="45"/>
        <v>0.36555941056092611</v>
      </c>
      <c r="P190" s="31">
        <v>58406570</v>
      </c>
      <c r="Q190" s="31">
        <v>321773000</v>
      </c>
      <c r="R190" s="31">
        <v>334152000</v>
      </c>
      <c r="S190" s="31">
        <v>118532783</v>
      </c>
      <c r="T190" s="36">
        <f t="shared" si="46"/>
        <v>0.36837392509626349</v>
      </c>
      <c r="U190" s="36">
        <f t="shared" si="47"/>
        <v>-0.11156859579324718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968470891</v>
      </c>
      <c r="E191" s="32">
        <f>SUM(E186:E190)</f>
        <v>968470891</v>
      </c>
      <c r="F191" s="32">
        <f>SUM(F186:F190)</f>
        <v>281395805</v>
      </c>
      <c r="G191" s="37">
        <f t="shared" si="40"/>
        <v>0.29055680208358475</v>
      </c>
      <c r="H191" s="32">
        <f>SUM(H186:H190)</f>
        <v>270313995</v>
      </c>
      <c r="I191" s="37">
        <f t="shared" si="41"/>
        <v>0.27911421758983979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551709800</v>
      </c>
      <c r="O191" s="37">
        <f t="shared" si="45"/>
        <v>0.56967101967342459</v>
      </c>
      <c r="P191" s="32">
        <f>SUM(P186:P190)</f>
        <v>247143801</v>
      </c>
      <c r="Q191" s="32">
        <f>SUM(Q186:Q190)</f>
        <v>897106234</v>
      </c>
      <c r="R191" s="32">
        <f>SUM(R186:R190)</f>
        <v>927930177</v>
      </c>
      <c r="S191" s="32">
        <f>SUM(S186:S190)</f>
        <v>407148282</v>
      </c>
      <c r="T191" s="37">
        <f t="shared" si="46"/>
        <v>0.45384622976547057</v>
      </c>
      <c r="U191" s="37">
        <f t="shared" si="47"/>
        <v>9.375187201235935E-2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85524638</v>
      </c>
      <c r="E192" s="31">
        <v>85524638</v>
      </c>
      <c r="F192" s="31">
        <v>14368824</v>
      </c>
      <c r="G192" s="36">
        <f t="shared" si="40"/>
        <v>0.16800800723646442</v>
      </c>
      <c r="H192" s="31">
        <v>23967152</v>
      </c>
      <c r="I192" s="36">
        <f t="shared" si="41"/>
        <v>0.28023681316254151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38335976</v>
      </c>
      <c r="O192" s="36">
        <f t="shared" si="45"/>
        <v>0.44824482039900598</v>
      </c>
      <c r="P192" s="31">
        <v>8336539</v>
      </c>
      <c r="Q192" s="31">
        <v>71976701</v>
      </c>
      <c r="R192" s="31">
        <v>70789487</v>
      </c>
      <c r="S192" s="31">
        <v>17918930</v>
      </c>
      <c r="T192" s="36">
        <f t="shared" si="46"/>
        <v>0.24895458879117008</v>
      </c>
      <c r="U192" s="36">
        <f t="shared" si="47"/>
        <v>1.874952303347948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138018380</v>
      </c>
      <c r="E193" s="31">
        <v>138018380</v>
      </c>
      <c r="F193" s="31">
        <v>27108978</v>
      </c>
      <c r="G193" s="36">
        <f t="shared" si="40"/>
        <v>0.19641570927002622</v>
      </c>
      <c r="H193" s="31">
        <v>26731254</v>
      </c>
      <c r="I193" s="36">
        <f t="shared" si="41"/>
        <v>0.19367894334073477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53840232</v>
      </c>
      <c r="O193" s="36">
        <f t="shared" si="45"/>
        <v>0.39009465261076098</v>
      </c>
      <c r="P193" s="31">
        <v>18189359</v>
      </c>
      <c r="Q193" s="31">
        <v>106277208</v>
      </c>
      <c r="R193" s="31">
        <v>115254428</v>
      </c>
      <c r="S193" s="31">
        <v>32818639</v>
      </c>
      <c r="T193" s="36">
        <f t="shared" si="46"/>
        <v>0.30880223161300963</v>
      </c>
      <c r="U193" s="36">
        <f t="shared" si="47"/>
        <v>0.46960945682582866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40897678</v>
      </c>
      <c r="E194" s="31">
        <v>40897678</v>
      </c>
      <c r="F194" s="31">
        <v>4927708</v>
      </c>
      <c r="G194" s="36">
        <f t="shared" si="40"/>
        <v>0.1204886986493463</v>
      </c>
      <c r="H194" s="31">
        <v>8752709</v>
      </c>
      <c r="I194" s="36">
        <f t="shared" si="41"/>
        <v>0.21401481521762677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13680417</v>
      </c>
      <c r="O194" s="36">
        <f t="shared" si="45"/>
        <v>0.33450351386697308</v>
      </c>
      <c r="P194" s="31">
        <v>5898567</v>
      </c>
      <c r="Q194" s="31">
        <v>33858408</v>
      </c>
      <c r="R194" s="31">
        <v>34268408</v>
      </c>
      <c r="S194" s="31">
        <v>11151131</v>
      </c>
      <c r="T194" s="36">
        <f t="shared" si="46"/>
        <v>0.32934599287716065</v>
      </c>
      <c r="U194" s="36">
        <f t="shared" si="47"/>
        <v>0.48387040445586194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185225184</v>
      </c>
      <c r="E195" s="31">
        <v>185225184</v>
      </c>
      <c r="F195" s="31">
        <v>37655424</v>
      </c>
      <c r="G195" s="36">
        <f t="shared" si="40"/>
        <v>0.203295379099205</v>
      </c>
      <c r="H195" s="31">
        <v>42572807</v>
      </c>
      <c r="I195" s="36">
        <f t="shared" si="41"/>
        <v>0.2298435130721749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80228231</v>
      </c>
      <c r="O195" s="36">
        <f t="shared" si="45"/>
        <v>0.43313889217137991</v>
      </c>
      <c r="P195" s="31">
        <v>20545979</v>
      </c>
      <c r="Q195" s="31">
        <v>175133607</v>
      </c>
      <c r="R195" s="31">
        <v>169333594</v>
      </c>
      <c r="S195" s="31">
        <v>37047329</v>
      </c>
      <c r="T195" s="36">
        <f t="shared" si="46"/>
        <v>0.21153752060848036</v>
      </c>
      <c r="U195" s="36">
        <f t="shared" si="47"/>
        <v>1.0720748814159697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76760920</v>
      </c>
      <c r="E196" s="31">
        <v>76760920</v>
      </c>
      <c r="F196" s="31">
        <v>12857704</v>
      </c>
      <c r="G196" s="36">
        <f t="shared" si="40"/>
        <v>0.16750325556285672</v>
      </c>
      <c r="H196" s="31">
        <v>12742845</v>
      </c>
      <c r="I196" s="36">
        <f t="shared" si="41"/>
        <v>0.16600693425769258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25600549</v>
      </c>
      <c r="O196" s="36">
        <f t="shared" si="45"/>
        <v>0.33351018982054931</v>
      </c>
      <c r="P196" s="31">
        <v>12312296</v>
      </c>
      <c r="Q196" s="31">
        <v>61675660</v>
      </c>
      <c r="R196" s="31">
        <v>63951098</v>
      </c>
      <c r="S196" s="31">
        <v>22058272</v>
      </c>
      <c r="T196" s="36">
        <f t="shared" si="46"/>
        <v>0.35764954927113873</v>
      </c>
      <c r="U196" s="36">
        <f t="shared" si="47"/>
        <v>3.4969026085792665E-2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526426800</v>
      </c>
      <c r="E198" s="32">
        <f>SUM(E192:E197)</f>
        <v>526426800</v>
      </c>
      <c r="F198" s="32">
        <f>SUM(F192:F197)</f>
        <v>96918638</v>
      </c>
      <c r="G198" s="37">
        <f t="shared" si="40"/>
        <v>0.1841065804400536</v>
      </c>
      <c r="H198" s="32">
        <f>SUM(H192:H197)</f>
        <v>114766767</v>
      </c>
      <c r="I198" s="37">
        <f t="shared" si="41"/>
        <v>0.21801087444636177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211685405</v>
      </c>
      <c r="O198" s="37">
        <f t="shared" si="45"/>
        <v>0.40211745488641537</v>
      </c>
      <c r="P198" s="32">
        <f>SUM(P192:P197)</f>
        <v>65282740</v>
      </c>
      <c r="Q198" s="32">
        <f>SUM(Q192:Q197)</f>
        <v>448921584</v>
      </c>
      <c r="R198" s="32">
        <f>SUM(R192:R197)</f>
        <v>453597015</v>
      </c>
      <c r="S198" s="32">
        <f>SUM(S192:S197)</f>
        <v>120994301</v>
      </c>
      <c r="T198" s="37">
        <f t="shared" si="46"/>
        <v>0.26952212883575677</v>
      </c>
      <c r="U198" s="37">
        <f t="shared" si="47"/>
        <v>0.75799555900993121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20000000</v>
      </c>
      <c r="E201" s="31">
        <v>20000000</v>
      </c>
      <c r="F201" s="31">
        <v>0</v>
      </c>
      <c r="G201" s="36">
        <f t="shared" si="40"/>
        <v>0</v>
      </c>
      <c r="H201" s="31">
        <v>6014998</v>
      </c>
      <c r="I201" s="36">
        <f t="shared" si="41"/>
        <v>0.30074990000000001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6014998</v>
      </c>
      <c r="O201" s="36">
        <f t="shared" si="45"/>
        <v>0.30074990000000001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537507902</v>
      </c>
      <c r="E203" s="31">
        <v>537507902</v>
      </c>
      <c r="F203" s="31">
        <v>123560682</v>
      </c>
      <c r="G203" s="36">
        <f t="shared" si="40"/>
        <v>0.22987695909259395</v>
      </c>
      <c r="H203" s="31">
        <v>193003529</v>
      </c>
      <c r="I203" s="36">
        <f t="shared" si="41"/>
        <v>0.35907105417773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316564211</v>
      </c>
      <c r="O203" s="36">
        <f t="shared" si="45"/>
        <v>0.58894801327032398</v>
      </c>
      <c r="P203" s="31">
        <v>69315042</v>
      </c>
      <c r="Q203" s="31">
        <v>569958867</v>
      </c>
      <c r="R203" s="31">
        <v>496366506</v>
      </c>
      <c r="S203" s="31">
        <v>131901283</v>
      </c>
      <c r="T203" s="36">
        <f t="shared" si="46"/>
        <v>0.23142245982463153</v>
      </c>
      <c r="U203" s="36">
        <f t="shared" si="47"/>
        <v>1.7844393284793796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557507902</v>
      </c>
      <c r="E204" s="32">
        <f>SUM(E199:E203)</f>
        <v>557507902</v>
      </c>
      <c r="F204" s="32">
        <f>SUM(F199:F203)</f>
        <v>123560682</v>
      </c>
      <c r="G204" s="37">
        <f t="shared" si="40"/>
        <v>0.22163036892703988</v>
      </c>
      <c r="H204" s="32">
        <f>SUM(H199:H203)</f>
        <v>199018527</v>
      </c>
      <c r="I204" s="37">
        <f t="shared" si="41"/>
        <v>0.35697884511778633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322579209</v>
      </c>
      <c r="O204" s="37">
        <f t="shared" si="45"/>
        <v>0.57860921404482624</v>
      </c>
      <c r="P204" s="32">
        <f>SUM(P199:P203)</f>
        <v>69315042</v>
      </c>
      <c r="Q204" s="32">
        <f>SUM(Q199:Q203)</f>
        <v>569958867</v>
      </c>
      <c r="R204" s="32">
        <f>SUM(R199:R203)</f>
        <v>496366506</v>
      </c>
      <c r="S204" s="32">
        <f>SUM(S199:S203)</f>
        <v>131901283</v>
      </c>
      <c r="T204" s="37">
        <f t="shared" si="46"/>
        <v>0.23142245982463153</v>
      </c>
      <c r="U204" s="37">
        <f t="shared" si="47"/>
        <v>1.8712170007774072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4025323415</v>
      </c>
      <c r="E205" s="32">
        <f>SUM(E173:E178,E180:E184,E186:E190,E192:E197,E199:E203)</f>
        <v>4025323415</v>
      </c>
      <c r="F205" s="32">
        <f>SUM(F173:F178,F180:F184,F186:F190,F192:F197,F199:F203)</f>
        <v>1234099939</v>
      </c>
      <c r="G205" s="37">
        <f t="shared" si="40"/>
        <v>0.3065840459927367</v>
      </c>
      <c r="H205" s="32">
        <f>SUM(H173:H178,H180:H184,H186:H190,H192:H197,H199:H203)</f>
        <v>686399886</v>
      </c>
      <c r="I205" s="37">
        <f t="shared" si="41"/>
        <v>0.17052043158624064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1920499825</v>
      </c>
      <c r="O205" s="37">
        <f t="shared" si="45"/>
        <v>0.47710447757897734</v>
      </c>
      <c r="P205" s="32">
        <f>SUM(P173:P178,P180:P184,P186:P190,P192:P197,P199:P203)</f>
        <v>660368659</v>
      </c>
      <c r="Q205" s="32">
        <f>SUM(Q173:Q178,Q180:Q184,Q186:Q190,Q192:Q197,Q199:Q203)</f>
        <v>3594340625</v>
      </c>
      <c r="R205" s="32">
        <f>SUM(R173:R178,R180:R184,R186:R190,R192:R197,R199:R203)</f>
        <v>3460107373</v>
      </c>
      <c r="S205" s="32">
        <f>SUM(S173:S178,S180:S184,S186:S190,S192:S197,S199:S203)</f>
        <v>1184072130</v>
      </c>
      <c r="T205" s="37">
        <f t="shared" si="46"/>
        <v>0.32942679994331364</v>
      </c>
      <c r="U205" s="37">
        <f t="shared" si="47"/>
        <v>3.9419234461276931E-2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92208108</v>
      </c>
      <c r="E208" s="31">
        <v>92208108</v>
      </c>
      <c r="F208" s="31">
        <v>6009898</v>
      </c>
      <c r="G208" s="36">
        <f t="shared" ref="G208:G231" si="48">IF(($D208     =0),0,($F208     /$D208     ))</f>
        <v>6.5177543822935835E-2</v>
      </c>
      <c r="H208" s="31">
        <v>24211168</v>
      </c>
      <c r="I208" s="36">
        <f t="shared" ref="I208:I231" si="49">IF(($D208     =0),0,($H208     /$D208     ))</f>
        <v>0.26257092272189342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30221066</v>
      </c>
      <c r="O208" s="36">
        <f t="shared" ref="O208:O231" si="53">IF(($D208     =0),0,($N208     /$D208     ))</f>
        <v>0.3277484665448292</v>
      </c>
      <c r="P208" s="31">
        <v>27292086</v>
      </c>
      <c r="Q208" s="31">
        <v>115284440</v>
      </c>
      <c r="R208" s="31">
        <v>92880763</v>
      </c>
      <c r="S208" s="31">
        <v>46599225</v>
      </c>
      <c r="T208" s="36">
        <f t="shared" ref="T208:T231" si="54">IF(($Q208     =0),0,($S208     /$Q208     ))</f>
        <v>0.40421088049696907</v>
      </c>
      <c r="U208" s="36">
        <f t="shared" ref="U208:U231" si="55">IF(($P208     =0),0,(($H208     /$P208     )-1))</f>
        <v>-0.11288686397954339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116384504</v>
      </c>
      <c r="E209" s="31">
        <v>116384504</v>
      </c>
      <c r="F209" s="31">
        <v>11037544</v>
      </c>
      <c r="G209" s="36">
        <f t="shared" si="48"/>
        <v>9.4836886532592007E-2</v>
      </c>
      <c r="H209" s="31">
        <v>16186442</v>
      </c>
      <c r="I209" s="36">
        <f t="shared" si="49"/>
        <v>0.13907729503233524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27223986</v>
      </c>
      <c r="O209" s="36">
        <f t="shared" si="53"/>
        <v>0.23391418156492724</v>
      </c>
      <c r="P209" s="31">
        <v>10343376</v>
      </c>
      <c r="Q209" s="31">
        <v>139092424</v>
      </c>
      <c r="R209" s="31">
        <v>135084745</v>
      </c>
      <c r="S209" s="31">
        <v>16896045</v>
      </c>
      <c r="T209" s="36">
        <f t="shared" si="54"/>
        <v>0.12147351030419888</v>
      </c>
      <c r="U209" s="36">
        <f t="shared" si="55"/>
        <v>0.56490898136159795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98660431</v>
      </c>
      <c r="E210" s="31">
        <v>98660431</v>
      </c>
      <c r="F210" s="31">
        <v>23149712</v>
      </c>
      <c r="G210" s="36">
        <f t="shared" si="48"/>
        <v>0.23464028856715616</v>
      </c>
      <c r="H210" s="31">
        <v>31494806</v>
      </c>
      <c r="I210" s="36">
        <f t="shared" si="49"/>
        <v>0.31922428962427701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54644518</v>
      </c>
      <c r="O210" s="36">
        <f t="shared" si="53"/>
        <v>0.5538645781914332</v>
      </c>
      <c r="P210" s="31">
        <v>39084711</v>
      </c>
      <c r="Q210" s="31">
        <v>86117177</v>
      </c>
      <c r="R210" s="31">
        <v>96703907</v>
      </c>
      <c r="S210" s="31">
        <v>51685253</v>
      </c>
      <c r="T210" s="36">
        <f t="shared" si="54"/>
        <v>0.60017356351567352</v>
      </c>
      <c r="U210" s="36">
        <f t="shared" si="55"/>
        <v>-0.1941911506010624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124039135</v>
      </c>
      <c r="E211" s="31">
        <v>124039135</v>
      </c>
      <c r="F211" s="31">
        <v>30563145</v>
      </c>
      <c r="G211" s="36">
        <f t="shared" si="48"/>
        <v>0.24639921102319845</v>
      </c>
      <c r="H211" s="31">
        <v>12578249</v>
      </c>
      <c r="I211" s="36">
        <f t="shared" si="49"/>
        <v>0.10140548787283948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43141394</v>
      </c>
      <c r="O211" s="36">
        <f t="shared" si="53"/>
        <v>0.34780469889603793</v>
      </c>
      <c r="P211" s="31">
        <v>18276606</v>
      </c>
      <c r="Q211" s="31">
        <v>63979445</v>
      </c>
      <c r="R211" s="31">
        <v>96718477</v>
      </c>
      <c r="S211" s="31">
        <v>26438486</v>
      </c>
      <c r="T211" s="36">
        <f t="shared" si="54"/>
        <v>0.41323406290879827</v>
      </c>
      <c r="U211" s="36">
        <f t="shared" si="55"/>
        <v>-0.31178420107103033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122165962</v>
      </c>
      <c r="E212" s="31">
        <v>122165962</v>
      </c>
      <c r="F212" s="31">
        <v>12665859</v>
      </c>
      <c r="G212" s="36">
        <f t="shared" si="48"/>
        <v>0.10367747932930778</v>
      </c>
      <c r="H212" s="31">
        <v>12447874</v>
      </c>
      <c r="I212" s="36">
        <f t="shared" si="49"/>
        <v>0.10189314434408497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25113733</v>
      </c>
      <c r="O212" s="36">
        <f t="shared" si="53"/>
        <v>0.20557062367339277</v>
      </c>
      <c r="P212" s="31">
        <v>4875517</v>
      </c>
      <c r="Q212" s="31">
        <v>132576257</v>
      </c>
      <c r="R212" s="31">
        <v>132576257</v>
      </c>
      <c r="S212" s="31">
        <v>11564506</v>
      </c>
      <c r="T212" s="36">
        <f t="shared" si="54"/>
        <v>8.7229088086262688E-2</v>
      </c>
      <c r="U212" s="36">
        <f t="shared" si="55"/>
        <v>1.5531392875873471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10752609</v>
      </c>
      <c r="E213" s="31">
        <v>10752609</v>
      </c>
      <c r="F213" s="31">
        <v>708148</v>
      </c>
      <c r="G213" s="36">
        <f t="shared" si="48"/>
        <v>6.5858248914286752E-2</v>
      </c>
      <c r="H213" s="31">
        <v>6569615</v>
      </c>
      <c r="I213" s="36">
        <f t="shared" si="49"/>
        <v>0.61097869363612123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7277763</v>
      </c>
      <c r="O213" s="36">
        <f t="shared" si="53"/>
        <v>0.67683694255040805</v>
      </c>
      <c r="P213" s="31">
        <v>2443965</v>
      </c>
      <c r="Q213" s="31">
        <v>8933000</v>
      </c>
      <c r="R213" s="31">
        <v>10153000</v>
      </c>
      <c r="S213" s="31">
        <v>7367751</v>
      </c>
      <c r="T213" s="36">
        <f t="shared" si="54"/>
        <v>0.82477902160528382</v>
      </c>
      <c r="U213" s="36">
        <f t="shared" si="55"/>
        <v>1.68809700629919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516161373</v>
      </c>
      <c r="E214" s="31">
        <v>516161373</v>
      </c>
      <c r="F214" s="31">
        <v>113364924</v>
      </c>
      <c r="G214" s="36">
        <f t="shared" si="48"/>
        <v>0.21963077814426071</v>
      </c>
      <c r="H214" s="31">
        <v>109483752</v>
      </c>
      <c r="I214" s="36">
        <f t="shared" si="49"/>
        <v>0.21211147855498283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222848676</v>
      </c>
      <c r="O214" s="36">
        <f t="shared" si="53"/>
        <v>0.43174225669924354</v>
      </c>
      <c r="P214" s="31">
        <v>106198982</v>
      </c>
      <c r="Q214" s="31">
        <v>484999051</v>
      </c>
      <c r="R214" s="31">
        <v>489099051</v>
      </c>
      <c r="S214" s="31">
        <v>211740108</v>
      </c>
      <c r="T214" s="36">
        <f t="shared" si="54"/>
        <v>0.43657839652143982</v>
      </c>
      <c r="U214" s="36">
        <f t="shared" si="55"/>
        <v>3.0930334153297157E-2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16648870</v>
      </c>
      <c r="E215" s="31">
        <v>16648870</v>
      </c>
      <c r="F215" s="31">
        <v>3257914</v>
      </c>
      <c r="G215" s="36">
        <f t="shared" si="48"/>
        <v>0.19568379115219231</v>
      </c>
      <c r="H215" s="31">
        <v>3255328</v>
      </c>
      <c r="I215" s="36">
        <f t="shared" si="49"/>
        <v>0.19552846529524226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6513242</v>
      </c>
      <c r="O215" s="36">
        <f t="shared" si="53"/>
        <v>0.39121225644743457</v>
      </c>
      <c r="P215" s="31">
        <v>3549346</v>
      </c>
      <c r="Q215" s="31">
        <v>15643890</v>
      </c>
      <c r="R215" s="31">
        <v>15743890</v>
      </c>
      <c r="S215" s="31">
        <v>7030585</v>
      </c>
      <c r="T215" s="36">
        <f t="shared" si="54"/>
        <v>0.44941411630994593</v>
      </c>
      <c r="U215" s="36">
        <f t="shared" si="55"/>
        <v>-8.2837232549320405E-2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1097020992</v>
      </c>
      <c r="E216" s="32">
        <f>SUM(E208:E215)</f>
        <v>1097020992</v>
      </c>
      <c r="F216" s="32">
        <f>SUM(F208:F215)</f>
        <v>200757144</v>
      </c>
      <c r="G216" s="37">
        <f t="shared" si="48"/>
        <v>0.1830020988331279</v>
      </c>
      <c r="H216" s="32">
        <f>SUM(H208:H215)</f>
        <v>216227234</v>
      </c>
      <c r="I216" s="37">
        <f t="shared" si="49"/>
        <v>0.19710400765056646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416984378</v>
      </c>
      <c r="O216" s="37">
        <f t="shared" si="53"/>
        <v>0.38010610648369436</v>
      </c>
      <c r="P216" s="32">
        <f>SUM(P208:P215)</f>
        <v>212064589</v>
      </c>
      <c r="Q216" s="32">
        <f>SUM(Q208:Q215)</f>
        <v>1046625684</v>
      </c>
      <c r="R216" s="32">
        <f>SUM(R208:R215)</f>
        <v>1068960090</v>
      </c>
      <c r="S216" s="32">
        <f>SUM(S208:S215)</f>
        <v>379321959</v>
      </c>
      <c r="T216" s="37">
        <f t="shared" si="54"/>
        <v>0.36242370581840222</v>
      </c>
      <c r="U216" s="37">
        <f t="shared" si="55"/>
        <v>1.9629137611466119E-2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113796317</v>
      </c>
      <c r="E217" s="31">
        <v>113796317</v>
      </c>
      <c r="F217" s="31">
        <v>30153716</v>
      </c>
      <c r="G217" s="36">
        <f t="shared" si="48"/>
        <v>0.26497971810458504</v>
      </c>
      <c r="H217" s="31">
        <v>12806524</v>
      </c>
      <c r="I217" s="36">
        <f t="shared" si="49"/>
        <v>0.11253900247052812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42960240</v>
      </c>
      <c r="O217" s="36">
        <f t="shared" si="53"/>
        <v>0.37751872057511315</v>
      </c>
      <c r="P217" s="31">
        <v>29815634</v>
      </c>
      <c r="Q217" s="31">
        <v>151315285</v>
      </c>
      <c r="R217" s="31">
        <v>142051904</v>
      </c>
      <c r="S217" s="31">
        <v>50213546</v>
      </c>
      <c r="T217" s="36">
        <f t="shared" si="54"/>
        <v>0.3318471494799749</v>
      </c>
      <c r="U217" s="36">
        <f t="shared" si="55"/>
        <v>-0.57047621392186398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597725421</v>
      </c>
      <c r="E218" s="31">
        <v>597725421</v>
      </c>
      <c r="F218" s="31">
        <v>79826886</v>
      </c>
      <c r="G218" s="36">
        <f t="shared" si="48"/>
        <v>0.13355109753647235</v>
      </c>
      <c r="H218" s="31">
        <v>82982338</v>
      </c>
      <c r="I218" s="36">
        <f t="shared" si="49"/>
        <v>0.13883019708475808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162809224</v>
      </c>
      <c r="O218" s="36">
        <f t="shared" si="53"/>
        <v>0.27238129462123045</v>
      </c>
      <c r="P218" s="31">
        <v>50220823</v>
      </c>
      <c r="Q218" s="31">
        <v>530126828</v>
      </c>
      <c r="R218" s="31">
        <v>531281963</v>
      </c>
      <c r="S218" s="31">
        <v>183847598</v>
      </c>
      <c r="T218" s="36">
        <f t="shared" si="54"/>
        <v>0.34679927196591531</v>
      </c>
      <c r="U218" s="36">
        <f t="shared" si="55"/>
        <v>0.65234922573849508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164745153</v>
      </c>
      <c r="E219" s="31">
        <v>155795152</v>
      </c>
      <c r="F219" s="31">
        <v>34767495</v>
      </c>
      <c r="G219" s="36">
        <f t="shared" si="48"/>
        <v>0.2110380449250607</v>
      </c>
      <c r="H219" s="31">
        <v>33204321</v>
      </c>
      <c r="I219" s="36">
        <f t="shared" si="49"/>
        <v>0.20154960795720647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67971816</v>
      </c>
      <c r="O219" s="36">
        <f t="shared" si="53"/>
        <v>0.41258765288226718</v>
      </c>
      <c r="P219" s="31">
        <v>31160149</v>
      </c>
      <c r="Q219" s="31">
        <v>139595134</v>
      </c>
      <c r="R219" s="31">
        <v>153368862</v>
      </c>
      <c r="S219" s="31">
        <v>61966164</v>
      </c>
      <c r="T219" s="36">
        <f t="shared" si="54"/>
        <v>0.4438991691501224</v>
      </c>
      <c r="U219" s="36">
        <f t="shared" si="55"/>
        <v>6.5602125330016969E-2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15534408</v>
      </c>
      <c r="E220" s="31">
        <v>15534408</v>
      </c>
      <c r="F220" s="31">
        <v>2032557</v>
      </c>
      <c r="G220" s="36">
        <f t="shared" si="48"/>
        <v>0.1308422567503055</v>
      </c>
      <c r="H220" s="31">
        <v>5095567</v>
      </c>
      <c r="I220" s="36">
        <f t="shared" si="49"/>
        <v>0.32801810020697281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7128124</v>
      </c>
      <c r="O220" s="36">
        <f t="shared" si="53"/>
        <v>0.45886035695727834</v>
      </c>
      <c r="P220" s="31">
        <v>3385287</v>
      </c>
      <c r="Q220" s="31">
        <v>26858780</v>
      </c>
      <c r="R220" s="31">
        <v>25747709</v>
      </c>
      <c r="S220" s="31">
        <v>5720987</v>
      </c>
      <c r="T220" s="36">
        <f t="shared" si="54"/>
        <v>0.21300248931634275</v>
      </c>
      <c r="U220" s="36">
        <f t="shared" si="55"/>
        <v>0.50520975031068271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211923193</v>
      </c>
      <c r="E221" s="31">
        <v>211923193</v>
      </c>
      <c r="F221" s="31">
        <v>23059676</v>
      </c>
      <c r="G221" s="36">
        <f t="shared" si="48"/>
        <v>0.1088114786945476</v>
      </c>
      <c r="H221" s="31">
        <v>62114066</v>
      </c>
      <c r="I221" s="36">
        <f t="shared" si="49"/>
        <v>0.29309706559583593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85173742</v>
      </c>
      <c r="O221" s="36">
        <f t="shared" si="53"/>
        <v>0.40190854429038353</v>
      </c>
      <c r="P221" s="31">
        <v>42617265</v>
      </c>
      <c r="Q221" s="31">
        <v>204810868</v>
      </c>
      <c r="R221" s="31">
        <v>213042252</v>
      </c>
      <c r="S221" s="31">
        <v>91980189</v>
      </c>
      <c r="T221" s="36">
        <f t="shared" si="54"/>
        <v>0.44909818457485373</v>
      </c>
      <c r="U221" s="36">
        <f t="shared" si="55"/>
        <v>0.4574859742876507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108413865</v>
      </c>
      <c r="E222" s="31">
        <v>108413865</v>
      </c>
      <c r="F222" s="31">
        <v>30037115</v>
      </c>
      <c r="G222" s="36">
        <f t="shared" si="48"/>
        <v>0.2770597192526989</v>
      </c>
      <c r="H222" s="31">
        <v>27983725</v>
      </c>
      <c r="I222" s="36">
        <f t="shared" si="49"/>
        <v>0.25811942965044188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58020840</v>
      </c>
      <c r="O222" s="36">
        <f t="shared" si="53"/>
        <v>0.53517914890314078</v>
      </c>
      <c r="P222" s="31">
        <v>21271473</v>
      </c>
      <c r="Q222" s="31">
        <v>99443988</v>
      </c>
      <c r="R222" s="31">
        <v>109698732</v>
      </c>
      <c r="S222" s="31">
        <v>38771400</v>
      </c>
      <c r="T222" s="36">
        <f t="shared" si="54"/>
        <v>0.38988178953563285</v>
      </c>
      <c r="U222" s="36">
        <f t="shared" si="55"/>
        <v>0.31555181909593188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1212138357</v>
      </c>
      <c r="E224" s="32">
        <f>SUM(E217:E223)</f>
        <v>1203188356</v>
      </c>
      <c r="F224" s="32">
        <f>SUM(F217:F223)</f>
        <v>199877445</v>
      </c>
      <c r="G224" s="37">
        <f t="shared" si="48"/>
        <v>0.16489655974148831</v>
      </c>
      <c r="H224" s="32">
        <f>SUM(H217:H223)</f>
        <v>224186541</v>
      </c>
      <c r="I224" s="37">
        <f t="shared" si="49"/>
        <v>0.18495128027699234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424063986</v>
      </c>
      <c r="O224" s="37">
        <f t="shared" si="53"/>
        <v>0.34984784001848068</v>
      </c>
      <c r="P224" s="32">
        <f>SUM(P217:P223)</f>
        <v>178470631</v>
      </c>
      <c r="Q224" s="32">
        <f>SUM(Q217:Q223)</f>
        <v>1152150883</v>
      </c>
      <c r="R224" s="32">
        <f>SUM(R217:R223)</f>
        <v>1175191422</v>
      </c>
      <c r="S224" s="32">
        <f>SUM(S217:S223)</f>
        <v>432499884</v>
      </c>
      <c r="T224" s="37">
        <f t="shared" si="54"/>
        <v>0.37538476112941538</v>
      </c>
      <c r="U224" s="37">
        <f t="shared" si="55"/>
        <v>0.25615368614906719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65764987</v>
      </c>
      <c r="E225" s="31">
        <v>65764987</v>
      </c>
      <c r="F225" s="31">
        <v>5133891</v>
      </c>
      <c r="G225" s="36">
        <f t="shared" si="48"/>
        <v>7.8064198507330346E-2</v>
      </c>
      <c r="H225" s="31">
        <v>7585906</v>
      </c>
      <c r="I225" s="36">
        <f t="shared" si="49"/>
        <v>0.11534870371068423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12719797</v>
      </c>
      <c r="O225" s="36">
        <f t="shared" si="53"/>
        <v>0.19341290221801458</v>
      </c>
      <c r="P225" s="31">
        <v>5425430</v>
      </c>
      <c r="Q225" s="31">
        <v>58732416</v>
      </c>
      <c r="R225" s="31">
        <v>60232416</v>
      </c>
      <c r="S225" s="31">
        <v>12025545</v>
      </c>
      <c r="T225" s="36">
        <f t="shared" si="54"/>
        <v>0.20475141019228632</v>
      </c>
      <c r="U225" s="36">
        <f t="shared" si="55"/>
        <v>0.39821286054745886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229349108</v>
      </c>
      <c r="E226" s="31">
        <v>230169108</v>
      </c>
      <c r="F226" s="31">
        <v>53121489</v>
      </c>
      <c r="G226" s="36">
        <f t="shared" si="48"/>
        <v>0.23161846785992296</v>
      </c>
      <c r="H226" s="31">
        <v>83885678</v>
      </c>
      <c r="I226" s="36">
        <f t="shared" si="49"/>
        <v>0.36575541423078045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137007167</v>
      </c>
      <c r="O226" s="36">
        <f t="shared" si="53"/>
        <v>0.59737388209070341</v>
      </c>
      <c r="P226" s="31">
        <v>57672600</v>
      </c>
      <c r="Q226" s="31">
        <v>181306842</v>
      </c>
      <c r="R226" s="31">
        <v>180306842</v>
      </c>
      <c r="S226" s="31">
        <v>100782651</v>
      </c>
      <c r="T226" s="36">
        <f t="shared" si="54"/>
        <v>0.55586788611099414</v>
      </c>
      <c r="U226" s="36">
        <f t="shared" si="55"/>
        <v>0.45451528108668593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174767183</v>
      </c>
      <c r="E227" s="31">
        <v>174767183</v>
      </c>
      <c r="F227" s="31">
        <v>53352644</v>
      </c>
      <c r="G227" s="36">
        <f t="shared" si="48"/>
        <v>0.30527838856337236</v>
      </c>
      <c r="H227" s="31">
        <v>79575299</v>
      </c>
      <c r="I227" s="36">
        <f t="shared" si="49"/>
        <v>0.45532174653178453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132927943</v>
      </c>
      <c r="O227" s="36">
        <f t="shared" si="53"/>
        <v>0.76060013509515689</v>
      </c>
      <c r="P227" s="31">
        <v>34913197</v>
      </c>
      <c r="Q227" s="31">
        <v>221303325</v>
      </c>
      <c r="R227" s="31">
        <v>261719543</v>
      </c>
      <c r="S227" s="31">
        <v>90987753</v>
      </c>
      <c r="T227" s="36">
        <f t="shared" si="54"/>
        <v>0.41114498844515779</v>
      </c>
      <c r="U227" s="36">
        <f t="shared" si="55"/>
        <v>1.2792326637975893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277537401</v>
      </c>
      <c r="E228" s="31">
        <v>277537401</v>
      </c>
      <c r="F228" s="31">
        <v>67071136</v>
      </c>
      <c r="G228" s="36">
        <f t="shared" si="48"/>
        <v>0.24166521614144537</v>
      </c>
      <c r="H228" s="31">
        <v>134166455</v>
      </c>
      <c r="I228" s="36">
        <f t="shared" si="49"/>
        <v>0.48341756648503026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201237591</v>
      </c>
      <c r="O228" s="36">
        <f t="shared" si="53"/>
        <v>0.72508278262647563</v>
      </c>
      <c r="P228" s="31">
        <v>87332762</v>
      </c>
      <c r="Q228" s="31">
        <v>370756032</v>
      </c>
      <c r="R228" s="31">
        <v>299923950</v>
      </c>
      <c r="S228" s="31">
        <v>154860190</v>
      </c>
      <c r="T228" s="36">
        <f t="shared" si="54"/>
        <v>0.41768758060286931</v>
      </c>
      <c r="U228" s="36">
        <f t="shared" si="55"/>
        <v>0.53626716855697287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5273124</v>
      </c>
      <c r="E229" s="31">
        <v>5273124</v>
      </c>
      <c r="F229" s="31">
        <v>720038</v>
      </c>
      <c r="G229" s="36">
        <f t="shared" si="48"/>
        <v>0.13654865692519272</v>
      </c>
      <c r="H229" s="31">
        <v>673875</v>
      </c>
      <c r="I229" s="36">
        <f t="shared" si="49"/>
        <v>0.12779426389366152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1393913</v>
      </c>
      <c r="O229" s="36">
        <f t="shared" si="53"/>
        <v>0.26434292081885424</v>
      </c>
      <c r="P229" s="31">
        <v>621321</v>
      </c>
      <c r="Q229" s="31">
        <v>5237979</v>
      </c>
      <c r="R229" s="31">
        <v>4542230</v>
      </c>
      <c r="S229" s="31">
        <v>1254698</v>
      </c>
      <c r="T229" s="36">
        <f t="shared" si="54"/>
        <v>0.23953857012408794</v>
      </c>
      <c r="U229" s="36">
        <f t="shared" si="55"/>
        <v>8.4584297005895426E-2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752691803</v>
      </c>
      <c r="E230" s="32">
        <f>SUM(E225:E229)</f>
        <v>753511803</v>
      </c>
      <c r="F230" s="32">
        <f>SUM(F225:F229)</f>
        <v>179399198</v>
      </c>
      <c r="G230" s="37">
        <f t="shared" si="48"/>
        <v>0.23834349900579427</v>
      </c>
      <c r="H230" s="32">
        <f>SUM(H225:H229)</f>
        <v>305887213</v>
      </c>
      <c r="I230" s="37">
        <f t="shared" si="49"/>
        <v>0.40639105113251778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485286411</v>
      </c>
      <c r="O230" s="37">
        <f t="shared" si="53"/>
        <v>0.64473455013831205</v>
      </c>
      <c r="P230" s="32">
        <f>SUM(P225:P229)</f>
        <v>185965310</v>
      </c>
      <c r="Q230" s="32">
        <f>SUM(Q225:Q229)</f>
        <v>837336594</v>
      </c>
      <c r="R230" s="32">
        <f>SUM(R225:R229)</f>
        <v>806724981</v>
      </c>
      <c r="S230" s="32">
        <f>SUM(S225:S229)</f>
        <v>359910837</v>
      </c>
      <c r="T230" s="37">
        <f t="shared" si="54"/>
        <v>0.42982814746061365</v>
      </c>
      <c r="U230" s="37">
        <f t="shared" si="55"/>
        <v>0.64486168414958689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3061851152</v>
      </c>
      <c r="E231" s="32">
        <f>SUM(E208:E215,E217:E223,E225:E229)</f>
        <v>3053721151</v>
      </c>
      <c r="F231" s="32">
        <f>SUM(F208:F215,F217:F223,F225:F229)</f>
        <v>580033787</v>
      </c>
      <c r="G231" s="37">
        <f t="shared" si="48"/>
        <v>0.18943892377691912</v>
      </c>
      <c r="H231" s="32">
        <f>SUM(H208:H215,H217:H223,H225:H229)</f>
        <v>746300988</v>
      </c>
      <c r="I231" s="37">
        <f t="shared" si="49"/>
        <v>0.24374175978885076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1326334775</v>
      </c>
      <c r="O231" s="37">
        <f t="shared" si="53"/>
        <v>0.43318068356576989</v>
      </c>
      <c r="P231" s="32">
        <f>SUM(P208:P215,P217:P223,P225:P229)</f>
        <v>576500530</v>
      </c>
      <c r="Q231" s="32">
        <f>SUM(Q208:Q215,Q217:Q223,Q225:Q229)</f>
        <v>3036113161</v>
      </c>
      <c r="R231" s="32">
        <f>SUM(R208:R215,R217:R223,R225:R229)</f>
        <v>3050876493</v>
      </c>
      <c r="S231" s="32">
        <f>SUM(S208:S215,S217:S223,S225:S229)</f>
        <v>1171732680</v>
      </c>
      <c r="T231" s="37">
        <f t="shared" si="54"/>
        <v>0.38593182067498044</v>
      </c>
      <c r="U231" s="37">
        <f t="shared" si="55"/>
        <v>0.29453651673138959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153669798</v>
      </c>
      <c r="E234" s="31">
        <v>153669798</v>
      </c>
      <c r="F234" s="31">
        <v>42091012</v>
      </c>
      <c r="G234" s="36">
        <f t="shared" ref="G234:G260" si="56">IF(($D234     =0),0,($F234     /$D234     ))</f>
        <v>0.27390555950363127</v>
      </c>
      <c r="H234" s="31">
        <v>-16086024</v>
      </c>
      <c r="I234" s="36">
        <f t="shared" ref="I234:I260" si="57">IF(($D234     =0),0,($H234     /$D234     ))</f>
        <v>-0.10467915107170246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26004988</v>
      </c>
      <c r="O234" s="36">
        <f t="shared" ref="O234:O260" si="61">IF(($D234     =0),0,($N234     /$D234     ))</f>
        <v>0.16922640843192882</v>
      </c>
      <c r="P234" s="31">
        <v>16617601</v>
      </c>
      <c r="Q234" s="31">
        <v>167548275</v>
      </c>
      <c r="R234" s="31">
        <v>169209892</v>
      </c>
      <c r="S234" s="31">
        <v>28741781</v>
      </c>
      <c r="T234" s="36">
        <f t="shared" ref="T234:T260" si="62">IF(($Q234     =0),0,($S234     /$Q234     ))</f>
        <v>0.17154328207795633</v>
      </c>
      <c r="U234" s="36">
        <f t="shared" ref="U234:U260" si="63">IF(($P234     =0),0,(($H234     /$P234     )-1))</f>
        <v>-1.968011206912478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317527122</v>
      </c>
      <c r="E235" s="31">
        <v>317527122</v>
      </c>
      <c r="F235" s="31">
        <v>44964702</v>
      </c>
      <c r="G235" s="36">
        <f t="shared" si="56"/>
        <v>0.14160901190670572</v>
      </c>
      <c r="H235" s="31">
        <v>59332962</v>
      </c>
      <c r="I235" s="36">
        <f t="shared" si="57"/>
        <v>0.18685950865009887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104297664</v>
      </c>
      <c r="O235" s="36">
        <f t="shared" si="61"/>
        <v>0.32846852055680459</v>
      </c>
      <c r="P235" s="31">
        <v>89377056</v>
      </c>
      <c r="Q235" s="31">
        <v>280908341</v>
      </c>
      <c r="R235" s="31">
        <v>280590430</v>
      </c>
      <c r="S235" s="31">
        <v>152231233</v>
      </c>
      <c r="T235" s="36">
        <f t="shared" si="62"/>
        <v>0.54192492988308949</v>
      </c>
      <c r="U235" s="36">
        <f t="shared" si="63"/>
        <v>-0.33614996224534399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1117338203</v>
      </c>
      <c r="E236" s="31">
        <v>1117338203</v>
      </c>
      <c r="F236" s="31">
        <v>81146031</v>
      </c>
      <c r="G236" s="36">
        <f t="shared" si="56"/>
        <v>7.2624412896763718E-2</v>
      </c>
      <c r="H236" s="31">
        <v>295936621</v>
      </c>
      <c r="I236" s="36">
        <f t="shared" si="57"/>
        <v>0.26485859000025619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377082652</v>
      </c>
      <c r="O236" s="36">
        <f t="shared" si="61"/>
        <v>0.33748300289701988</v>
      </c>
      <c r="P236" s="31">
        <v>169948836</v>
      </c>
      <c r="Q236" s="31">
        <v>990713285</v>
      </c>
      <c r="R236" s="31">
        <v>992579425</v>
      </c>
      <c r="S236" s="31">
        <v>300363668</v>
      </c>
      <c r="T236" s="36">
        <f t="shared" si="62"/>
        <v>0.30317920688829764</v>
      </c>
      <c r="U236" s="36">
        <f t="shared" si="63"/>
        <v>0.74132773112962069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21294501</v>
      </c>
      <c r="E237" s="31">
        <v>21294501</v>
      </c>
      <c r="F237" s="31">
        <v>2349089</v>
      </c>
      <c r="G237" s="36">
        <f t="shared" si="56"/>
        <v>0.11031434829113863</v>
      </c>
      <c r="H237" s="31">
        <v>5361429</v>
      </c>
      <c r="I237" s="36">
        <f t="shared" si="57"/>
        <v>0.25177528226653445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7710518</v>
      </c>
      <c r="O237" s="36">
        <f t="shared" si="61"/>
        <v>0.36208963055767307</v>
      </c>
      <c r="P237" s="31">
        <v>3216092</v>
      </c>
      <c r="Q237" s="31">
        <v>14818362</v>
      </c>
      <c r="R237" s="31">
        <v>15638662</v>
      </c>
      <c r="S237" s="31">
        <v>5482797</v>
      </c>
      <c r="T237" s="36">
        <f t="shared" si="62"/>
        <v>0.37000020650055654</v>
      </c>
      <c r="U237" s="36">
        <f t="shared" si="63"/>
        <v>0.66706331784040995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492992874</v>
      </c>
      <c r="E238" s="31">
        <v>492992874</v>
      </c>
      <c r="F238" s="31">
        <v>642273072</v>
      </c>
      <c r="G238" s="36">
        <f t="shared" si="56"/>
        <v>1.302803967101561</v>
      </c>
      <c r="H238" s="31">
        <v>116716305</v>
      </c>
      <c r="I238" s="36">
        <f t="shared" si="57"/>
        <v>0.23675049104259466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758989377</v>
      </c>
      <c r="O238" s="36">
        <f t="shared" si="61"/>
        <v>1.5395544581441556</v>
      </c>
      <c r="P238" s="31">
        <v>157727951</v>
      </c>
      <c r="Q238" s="31">
        <v>462074451</v>
      </c>
      <c r="R238" s="31">
        <v>472074451</v>
      </c>
      <c r="S238" s="31">
        <v>210372525</v>
      </c>
      <c r="T238" s="36">
        <f t="shared" si="62"/>
        <v>0.4552784178928776</v>
      </c>
      <c r="U238" s="36">
        <f t="shared" si="63"/>
        <v>-0.26001508128384931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1104124</v>
      </c>
      <c r="E239" s="31">
        <v>1104124</v>
      </c>
      <c r="F239" s="31">
        <v>239571</v>
      </c>
      <c r="G239" s="36">
        <f t="shared" si="56"/>
        <v>0.21697834663497939</v>
      </c>
      <c r="H239" s="31">
        <v>257246</v>
      </c>
      <c r="I239" s="36">
        <f t="shared" si="57"/>
        <v>0.23298651238447857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496817</v>
      </c>
      <c r="O239" s="36">
        <f t="shared" si="61"/>
        <v>0.44996485901945799</v>
      </c>
      <c r="P239" s="31">
        <v>761920</v>
      </c>
      <c r="Q239" s="31">
        <v>3755290</v>
      </c>
      <c r="R239" s="31">
        <v>3096355</v>
      </c>
      <c r="S239" s="31">
        <v>1216035</v>
      </c>
      <c r="T239" s="36">
        <f t="shared" si="62"/>
        <v>0.32381919904987366</v>
      </c>
      <c r="U239" s="36">
        <f t="shared" si="63"/>
        <v>-0.66237137757244857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2103926622</v>
      </c>
      <c r="E240" s="32">
        <f>SUM(E234:E239)</f>
        <v>2103926622</v>
      </c>
      <c r="F240" s="32">
        <f>SUM(F234:F239)</f>
        <v>813063477</v>
      </c>
      <c r="G240" s="37">
        <f t="shared" si="56"/>
        <v>0.38645049142783272</v>
      </c>
      <c r="H240" s="32">
        <f>SUM(H234:H239)</f>
        <v>461518539</v>
      </c>
      <c r="I240" s="37">
        <f t="shared" si="57"/>
        <v>0.219360568079736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1274582016</v>
      </c>
      <c r="O240" s="37">
        <f t="shared" si="61"/>
        <v>0.60581105950756875</v>
      </c>
      <c r="P240" s="32">
        <f>SUM(P234:P239)</f>
        <v>437649456</v>
      </c>
      <c r="Q240" s="32">
        <f>SUM(Q234:Q239)</f>
        <v>1919818004</v>
      </c>
      <c r="R240" s="32">
        <f>SUM(R234:R239)</f>
        <v>1933189215</v>
      </c>
      <c r="S240" s="32">
        <f>SUM(S234:S239)</f>
        <v>698408039</v>
      </c>
      <c r="T240" s="37">
        <f t="shared" si="62"/>
        <v>0.36378867035565104</v>
      </c>
      <c r="U240" s="37">
        <f t="shared" si="63"/>
        <v>5.4539272636500158E-2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15138851</v>
      </c>
      <c r="E242" s="31">
        <v>15138851</v>
      </c>
      <c r="F242" s="31">
        <v>954762</v>
      </c>
      <c r="G242" s="36">
        <f t="shared" si="56"/>
        <v>6.3067005547514807E-2</v>
      </c>
      <c r="H242" s="31">
        <v>1182620</v>
      </c>
      <c r="I242" s="36">
        <f t="shared" si="57"/>
        <v>7.8118213859162761E-2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2137382</v>
      </c>
      <c r="O242" s="36">
        <f t="shared" si="61"/>
        <v>0.14118521940667755</v>
      </c>
      <c r="P242" s="31">
        <v>1672276</v>
      </c>
      <c r="Q242" s="31">
        <v>7124832</v>
      </c>
      <c r="R242" s="31">
        <v>6611004</v>
      </c>
      <c r="S242" s="31">
        <v>3076980</v>
      </c>
      <c r="T242" s="36">
        <f t="shared" si="62"/>
        <v>0.43186702507511754</v>
      </c>
      <c r="U242" s="36">
        <f t="shared" si="63"/>
        <v>-0.29280812497458553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118436498</v>
      </c>
      <c r="E243" s="31">
        <v>118436498</v>
      </c>
      <c r="F243" s="31">
        <v>19315078</v>
      </c>
      <c r="G243" s="36">
        <f t="shared" si="56"/>
        <v>0.16308383248548941</v>
      </c>
      <c r="H243" s="31">
        <v>14373504</v>
      </c>
      <c r="I243" s="36">
        <f t="shared" si="57"/>
        <v>0.1213604272561318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33688582</v>
      </c>
      <c r="O243" s="36">
        <f t="shared" si="61"/>
        <v>0.28444425974162119</v>
      </c>
      <c r="P243" s="31">
        <v>22733377</v>
      </c>
      <c r="Q243" s="31">
        <v>119173116</v>
      </c>
      <c r="R243" s="31">
        <v>122211116</v>
      </c>
      <c r="S243" s="31">
        <v>33337607</v>
      </c>
      <c r="T243" s="36">
        <f t="shared" si="62"/>
        <v>0.27974100299601129</v>
      </c>
      <c r="U243" s="36">
        <f t="shared" si="63"/>
        <v>-0.3677356426192202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26578627</v>
      </c>
      <c r="E244" s="31">
        <v>26578627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17038357</v>
      </c>
      <c r="R244" s="31">
        <v>17038357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15522756</v>
      </c>
      <c r="E245" s="31">
        <v>15522756</v>
      </c>
      <c r="F245" s="31">
        <v>2855489</v>
      </c>
      <c r="G245" s="36">
        <f t="shared" si="56"/>
        <v>0.18395502705833938</v>
      </c>
      <c r="H245" s="31">
        <v>2739384</v>
      </c>
      <c r="I245" s="36">
        <f t="shared" si="57"/>
        <v>0.17647536300899144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5594873</v>
      </c>
      <c r="O245" s="36">
        <f t="shared" si="61"/>
        <v>0.36043039006733085</v>
      </c>
      <c r="P245" s="31">
        <v>2776326</v>
      </c>
      <c r="Q245" s="31">
        <v>13262357</v>
      </c>
      <c r="R245" s="31">
        <v>13966285</v>
      </c>
      <c r="S245" s="31">
        <v>5225102</v>
      </c>
      <c r="T245" s="36">
        <f t="shared" si="62"/>
        <v>0.39397989361921115</v>
      </c>
      <c r="U245" s="36">
        <f t="shared" si="63"/>
        <v>-1.3306074286665193E-2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185045435</v>
      </c>
      <c r="E246" s="31">
        <v>185045435</v>
      </c>
      <c r="F246" s="31">
        <v>133706074</v>
      </c>
      <c r="G246" s="36">
        <f t="shared" si="56"/>
        <v>0.72255807877670697</v>
      </c>
      <c r="H246" s="31">
        <v>-3091365</v>
      </c>
      <c r="I246" s="36">
        <f t="shared" si="57"/>
        <v>-1.6705978183141887E-2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130614709</v>
      </c>
      <c r="O246" s="36">
        <f t="shared" si="61"/>
        <v>0.70585210059356507</v>
      </c>
      <c r="P246" s="31">
        <v>230012481</v>
      </c>
      <c r="Q246" s="31">
        <v>341414553</v>
      </c>
      <c r="R246" s="31">
        <v>341414553</v>
      </c>
      <c r="S246" s="31">
        <v>352063249</v>
      </c>
      <c r="T246" s="36">
        <f t="shared" si="62"/>
        <v>1.0311899299734888</v>
      </c>
      <c r="U246" s="36">
        <f t="shared" si="63"/>
        <v>-1.0134399880674301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360722167</v>
      </c>
      <c r="E247" s="32">
        <f>SUM(E241:E246)</f>
        <v>360722167</v>
      </c>
      <c r="F247" s="32">
        <f>SUM(F241:F246)</f>
        <v>156831403</v>
      </c>
      <c r="G247" s="37">
        <f t="shared" si="56"/>
        <v>0.43477062777791531</v>
      </c>
      <c r="H247" s="32">
        <f>SUM(H241:H246)</f>
        <v>15204143</v>
      </c>
      <c r="I247" s="37">
        <f t="shared" si="57"/>
        <v>4.2149178483949397E-2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172035546</v>
      </c>
      <c r="O247" s="37">
        <f t="shared" si="61"/>
        <v>0.4769198062618647</v>
      </c>
      <c r="P247" s="32">
        <f>SUM(P241:P246)</f>
        <v>257194460</v>
      </c>
      <c r="Q247" s="32">
        <f>SUM(Q241:Q246)</f>
        <v>498013215</v>
      </c>
      <c r="R247" s="32">
        <f>SUM(R241:R246)</f>
        <v>501241315</v>
      </c>
      <c r="S247" s="32">
        <f>SUM(S241:S246)</f>
        <v>393702938</v>
      </c>
      <c r="T247" s="37">
        <f t="shared" si="62"/>
        <v>0.79054717052036461</v>
      </c>
      <c r="U247" s="37">
        <f t="shared" si="63"/>
        <v>-0.9408846403612271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21408918</v>
      </c>
      <c r="E248" s="31">
        <v>21408918</v>
      </c>
      <c r="F248" s="31">
        <v>1083171</v>
      </c>
      <c r="G248" s="36">
        <f t="shared" si="56"/>
        <v>5.0594383144444761E-2</v>
      </c>
      <c r="H248" s="31">
        <v>6359276</v>
      </c>
      <c r="I248" s="36">
        <f t="shared" si="57"/>
        <v>0.29703864529725416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7442447</v>
      </c>
      <c r="O248" s="36">
        <f t="shared" si="61"/>
        <v>0.34763302844169891</v>
      </c>
      <c r="P248" s="31">
        <v>3607905</v>
      </c>
      <c r="Q248" s="31">
        <v>31801130</v>
      </c>
      <c r="R248" s="31">
        <v>32329165</v>
      </c>
      <c r="S248" s="31">
        <v>7318544</v>
      </c>
      <c r="T248" s="36">
        <f t="shared" si="62"/>
        <v>0.23013471533873167</v>
      </c>
      <c r="U248" s="36">
        <f t="shared" si="63"/>
        <v>0.76259519028355793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20676960</v>
      </c>
      <c r="E249" s="31">
        <v>20676960</v>
      </c>
      <c r="F249" s="31">
        <v>2520884</v>
      </c>
      <c r="G249" s="36">
        <f t="shared" si="56"/>
        <v>0.12191753526630607</v>
      </c>
      <c r="H249" s="31">
        <v>768710</v>
      </c>
      <c r="I249" s="36">
        <f t="shared" si="57"/>
        <v>3.717712855274663E-2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3289594</v>
      </c>
      <c r="O249" s="36">
        <f t="shared" si="61"/>
        <v>0.15909466381905271</v>
      </c>
      <c r="P249" s="31">
        <v>1461039</v>
      </c>
      <c r="Q249" s="31">
        <v>7933046</v>
      </c>
      <c r="R249" s="31">
        <v>9481188</v>
      </c>
      <c r="S249" s="31">
        <v>3007617</v>
      </c>
      <c r="T249" s="36">
        <f t="shared" si="62"/>
        <v>0.37912511789292536</v>
      </c>
      <c r="U249" s="36">
        <f t="shared" si="63"/>
        <v>-0.4738607251414918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3497370</v>
      </c>
      <c r="E250" s="31">
        <v>3497370</v>
      </c>
      <c r="F250" s="31">
        <v>799140</v>
      </c>
      <c r="G250" s="36">
        <f t="shared" si="56"/>
        <v>0.22849741377091928</v>
      </c>
      <c r="H250" s="31">
        <v>1561503</v>
      </c>
      <c r="I250" s="36">
        <f t="shared" si="57"/>
        <v>0.44647921152180065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2360643</v>
      </c>
      <c r="O250" s="36">
        <f t="shared" si="61"/>
        <v>0.67497662529271996</v>
      </c>
      <c r="P250" s="31">
        <v>1495204</v>
      </c>
      <c r="Q250" s="31">
        <v>3052232</v>
      </c>
      <c r="R250" s="31">
        <v>4851232</v>
      </c>
      <c r="S250" s="31">
        <v>3034261</v>
      </c>
      <c r="T250" s="36">
        <f t="shared" si="62"/>
        <v>0.9941121775802102</v>
      </c>
      <c r="U250" s="36">
        <f t="shared" si="63"/>
        <v>4.4341106631603511E-2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9719623</v>
      </c>
      <c r="E251" s="31">
        <v>9719623</v>
      </c>
      <c r="F251" s="31">
        <v>1727521</v>
      </c>
      <c r="G251" s="36">
        <f t="shared" si="56"/>
        <v>0.17773539158874785</v>
      </c>
      <c r="H251" s="31">
        <v>8091966</v>
      </c>
      <c r="I251" s="36">
        <f t="shared" si="57"/>
        <v>0.8325390809911043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9819487</v>
      </c>
      <c r="O251" s="36">
        <f t="shared" si="61"/>
        <v>1.010274472579852</v>
      </c>
      <c r="P251" s="31">
        <v>1298281</v>
      </c>
      <c r="Q251" s="31">
        <v>10815119</v>
      </c>
      <c r="R251" s="31">
        <v>10815119</v>
      </c>
      <c r="S251" s="31">
        <v>2336769</v>
      </c>
      <c r="T251" s="36">
        <f t="shared" si="62"/>
        <v>0.21606502896546953</v>
      </c>
      <c r="U251" s="36">
        <f t="shared" si="63"/>
        <v>5.2328309510806985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221678435</v>
      </c>
      <c r="E253" s="31">
        <v>221678435</v>
      </c>
      <c r="F253" s="31">
        <v>23707983</v>
      </c>
      <c r="G253" s="36">
        <f t="shared" si="56"/>
        <v>0.10694762889317583</v>
      </c>
      <c r="H253" s="31">
        <v>32529709</v>
      </c>
      <c r="I253" s="36">
        <f t="shared" si="57"/>
        <v>0.14674277631019905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56237692</v>
      </c>
      <c r="O253" s="36">
        <f t="shared" si="61"/>
        <v>0.25369040520337488</v>
      </c>
      <c r="P253" s="31">
        <v>20428300</v>
      </c>
      <c r="Q253" s="31">
        <v>196807182</v>
      </c>
      <c r="R253" s="31">
        <v>245167182</v>
      </c>
      <c r="S253" s="31">
        <v>34062675</v>
      </c>
      <c r="T253" s="36">
        <f t="shared" si="62"/>
        <v>0.17307638193813477</v>
      </c>
      <c r="U253" s="36">
        <f t="shared" si="63"/>
        <v>0.5923845351791388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276981306</v>
      </c>
      <c r="E254" s="32">
        <f>SUM(E248:E253)</f>
        <v>276981306</v>
      </c>
      <c r="F254" s="32">
        <f>SUM(F248:F253)</f>
        <v>29838699</v>
      </c>
      <c r="G254" s="37">
        <f t="shared" si="56"/>
        <v>0.1077282053107223</v>
      </c>
      <c r="H254" s="32">
        <f>SUM(H248:H253)</f>
        <v>49311164</v>
      </c>
      <c r="I254" s="37">
        <f t="shared" si="57"/>
        <v>0.17803065741916893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79149863</v>
      </c>
      <c r="O254" s="37">
        <f t="shared" si="61"/>
        <v>0.28575886272989126</v>
      </c>
      <c r="P254" s="32">
        <f>SUM(P248:P253)</f>
        <v>28290729</v>
      </c>
      <c r="Q254" s="32">
        <f>SUM(Q248:Q253)</f>
        <v>250408709</v>
      </c>
      <c r="R254" s="32">
        <f>SUM(R248:R253)</f>
        <v>302643886</v>
      </c>
      <c r="S254" s="32">
        <f>SUM(S248:S253)</f>
        <v>49759866</v>
      </c>
      <c r="T254" s="37">
        <f t="shared" si="62"/>
        <v>0.1987145982211026</v>
      </c>
      <c r="U254" s="37">
        <f t="shared" si="63"/>
        <v>0.74301496437225079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672384967</v>
      </c>
      <c r="E255" s="31">
        <v>672384967</v>
      </c>
      <c r="F255" s="31">
        <v>50680020</v>
      </c>
      <c r="G255" s="36">
        <f t="shared" si="56"/>
        <v>7.5373517385614E-2</v>
      </c>
      <c r="H255" s="31">
        <v>91152016</v>
      </c>
      <c r="I255" s="36">
        <f t="shared" si="57"/>
        <v>0.13556522003562282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141832036</v>
      </c>
      <c r="O255" s="36">
        <f t="shared" si="61"/>
        <v>0.21093873742123684</v>
      </c>
      <c r="P255" s="31">
        <v>127292084</v>
      </c>
      <c r="Q255" s="31">
        <v>422781466</v>
      </c>
      <c r="R255" s="31">
        <v>755576525</v>
      </c>
      <c r="S255" s="31">
        <v>267739829</v>
      </c>
      <c r="T255" s="36">
        <f t="shared" si="62"/>
        <v>0.63328185015565464</v>
      </c>
      <c r="U255" s="36">
        <f t="shared" si="63"/>
        <v>-0.28391449699260163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88154335</v>
      </c>
      <c r="E256" s="31">
        <v>88154335</v>
      </c>
      <c r="F256" s="31">
        <v>12413001</v>
      </c>
      <c r="G256" s="36">
        <f t="shared" si="56"/>
        <v>0.14080987622446475</v>
      </c>
      <c r="H256" s="31">
        <v>22894827</v>
      </c>
      <c r="I256" s="36">
        <f t="shared" si="57"/>
        <v>0.25971300220233073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35307828</v>
      </c>
      <c r="O256" s="36">
        <f t="shared" si="61"/>
        <v>0.40052287842679546</v>
      </c>
      <c r="P256" s="31">
        <v>3870046</v>
      </c>
      <c r="Q256" s="31">
        <v>76452668</v>
      </c>
      <c r="R256" s="31">
        <v>77097668</v>
      </c>
      <c r="S256" s="31">
        <v>10654037</v>
      </c>
      <c r="T256" s="36">
        <f t="shared" si="62"/>
        <v>0.13935467889753697</v>
      </c>
      <c r="U256" s="36">
        <f t="shared" si="63"/>
        <v>4.9159056507338672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126220684</v>
      </c>
      <c r="E257" s="31">
        <v>126220684</v>
      </c>
      <c r="F257" s="31">
        <v>12530607</v>
      </c>
      <c r="G257" s="36">
        <f t="shared" si="56"/>
        <v>9.9275385007420808E-2</v>
      </c>
      <c r="H257" s="31">
        <v>15668134</v>
      </c>
      <c r="I257" s="36">
        <f t="shared" si="57"/>
        <v>0.12413285606977062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28198741</v>
      </c>
      <c r="O257" s="36">
        <f t="shared" si="61"/>
        <v>0.22340824107719143</v>
      </c>
      <c r="P257" s="31">
        <v>53220989</v>
      </c>
      <c r="Q257" s="31">
        <v>122135334</v>
      </c>
      <c r="R257" s="31">
        <v>115612004</v>
      </c>
      <c r="S257" s="31">
        <v>55952927</v>
      </c>
      <c r="T257" s="36">
        <f t="shared" si="62"/>
        <v>0.45812235630354115</v>
      </c>
      <c r="U257" s="36">
        <f t="shared" si="63"/>
        <v>-0.70560235173382435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886759986</v>
      </c>
      <c r="E259" s="32">
        <f>SUM(E255:E258)</f>
        <v>886759986</v>
      </c>
      <c r="F259" s="32">
        <f>SUM(F255:F258)</f>
        <v>75623628</v>
      </c>
      <c r="G259" s="37">
        <f t="shared" si="56"/>
        <v>8.5280830432057864E-2</v>
      </c>
      <c r="H259" s="32">
        <f>SUM(H255:H258)</f>
        <v>129714977</v>
      </c>
      <c r="I259" s="37">
        <f t="shared" si="57"/>
        <v>0.1462796912895436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205338605</v>
      </c>
      <c r="O259" s="37">
        <f t="shared" si="61"/>
        <v>0.23156052172160146</v>
      </c>
      <c r="P259" s="32">
        <f>SUM(P255:P258)</f>
        <v>184383119</v>
      </c>
      <c r="Q259" s="32">
        <f>SUM(Q255:Q258)</f>
        <v>621369468</v>
      </c>
      <c r="R259" s="32">
        <f>SUM(R255:R258)</f>
        <v>948286197</v>
      </c>
      <c r="S259" s="32">
        <f>SUM(S255:S258)</f>
        <v>334346793</v>
      </c>
      <c r="T259" s="37">
        <f t="shared" si="62"/>
        <v>0.53808049834852845</v>
      </c>
      <c r="U259" s="37">
        <f t="shared" si="63"/>
        <v>-0.29649212084323184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3628390081</v>
      </c>
      <c r="E260" s="32">
        <f>SUM(E234:E239,E241:E246,E248:E253,E255:E258)</f>
        <v>3628390081</v>
      </c>
      <c r="F260" s="32">
        <f>SUM(F234:F239,F241:F246,F248:F253,F255:F258)</f>
        <v>1075357207</v>
      </c>
      <c r="G260" s="37">
        <f t="shared" si="56"/>
        <v>0.29637309743268475</v>
      </c>
      <c r="H260" s="32">
        <f>SUM(H234:H239,H241:H246,H248:H253,H255:H258)</f>
        <v>655748823</v>
      </c>
      <c r="I260" s="37">
        <f t="shared" si="57"/>
        <v>0.18072721189318014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1731106030</v>
      </c>
      <c r="O260" s="37">
        <f t="shared" si="61"/>
        <v>0.47710030932586489</v>
      </c>
      <c r="P260" s="32">
        <f>SUM(P234:P239,P241:P246,P248:P253,P255:P258)</f>
        <v>907517764</v>
      </c>
      <c r="Q260" s="32">
        <f>SUM(Q234:Q239,Q241:Q246,Q248:Q253,Q255:Q258)</f>
        <v>3289609396</v>
      </c>
      <c r="R260" s="32">
        <f>SUM(R234:R239,R241:R246,R248:R253,R255:R258)</f>
        <v>3685360613</v>
      </c>
      <c r="S260" s="32">
        <f>SUM(S234:S239,S241:S246,S248:S253,S255:S258)</f>
        <v>1476217636</v>
      </c>
      <c r="T260" s="37">
        <f t="shared" si="62"/>
        <v>0.44875164747371121</v>
      </c>
      <c r="U260" s="37">
        <f t="shared" si="63"/>
        <v>-0.27742590942825884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82143300</v>
      </c>
      <c r="E263" s="31">
        <v>82143300</v>
      </c>
      <c r="F263" s="31">
        <v>7099445</v>
      </c>
      <c r="G263" s="36">
        <f t="shared" ref="G263:G299" si="64">IF(($D263     =0),0,($F263     /$D263     ))</f>
        <v>8.6427560129675826E-2</v>
      </c>
      <c r="H263" s="31">
        <v>9209612</v>
      </c>
      <c r="I263" s="36">
        <f t="shared" ref="I263:I299" si="65">IF(($D263     =0),0,($H263     /$D263     ))</f>
        <v>0.11211641119847876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16309057</v>
      </c>
      <c r="O263" s="36">
        <f t="shared" ref="O263:O299" si="69">IF(($D263     =0),0,($N263     /$D263     ))</f>
        <v>0.19854397132815457</v>
      </c>
      <c r="P263" s="31">
        <v>7496043</v>
      </c>
      <c r="Q263" s="31">
        <v>73446400</v>
      </c>
      <c r="R263" s="31">
        <v>85767189</v>
      </c>
      <c r="S263" s="31">
        <v>10097159</v>
      </c>
      <c r="T263" s="36">
        <f t="shared" ref="T263:T299" si="70">IF(($Q263     =0),0,($S263     /$Q263     ))</f>
        <v>0.13747656794614849</v>
      </c>
      <c r="U263" s="36">
        <f t="shared" ref="U263:U299" si="71">IF(($P263     =0),0,(($H263     /$P263     )-1))</f>
        <v>0.2285964741664368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55880090</v>
      </c>
      <c r="E264" s="31">
        <v>55880090</v>
      </c>
      <c r="F264" s="31">
        <v>13735538</v>
      </c>
      <c r="G264" s="36">
        <f t="shared" si="64"/>
        <v>0.24580379165459468</v>
      </c>
      <c r="H264" s="31">
        <v>14530633</v>
      </c>
      <c r="I264" s="36">
        <f t="shared" si="65"/>
        <v>0.26003238362715592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28266171</v>
      </c>
      <c r="O264" s="36">
        <f t="shared" si="69"/>
        <v>0.50583617528175062</v>
      </c>
      <c r="P264" s="31">
        <v>11055099</v>
      </c>
      <c r="Q264" s="31">
        <v>54983510</v>
      </c>
      <c r="R264" s="31">
        <v>52561423</v>
      </c>
      <c r="S264" s="31">
        <v>18612498</v>
      </c>
      <c r="T264" s="36">
        <f t="shared" si="70"/>
        <v>0.3385105461619311</v>
      </c>
      <c r="U264" s="36">
        <f t="shared" si="71"/>
        <v>0.31438289245532758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69855796</v>
      </c>
      <c r="E265" s="31">
        <v>69855796</v>
      </c>
      <c r="F265" s="31">
        <v>9047679</v>
      </c>
      <c r="G265" s="36">
        <f t="shared" si="64"/>
        <v>0.12951937445534226</v>
      </c>
      <c r="H265" s="31">
        <v>20608555</v>
      </c>
      <c r="I265" s="36">
        <f t="shared" si="65"/>
        <v>0.29501567772558202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29656234</v>
      </c>
      <c r="O265" s="36">
        <f t="shared" si="69"/>
        <v>0.42453505218092424</v>
      </c>
      <c r="P265" s="31">
        <v>13350792</v>
      </c>
      <c r="Q265" s="31">
        <v>60870902</v>
      </c>
      <c r="R265" s="31">
        <v>69512977</v>
      </c>
      <c r="S265" s="31">
        <v>24116787</v>
      </c>
      <c r="T265" s="36">
        <f t="shared" si="70"/>
        <v>0.39619565683452496</v>
      </c>
      <c r="U265" s="36">
        <f t="shared" si="71"/>
        <v>0.54362040843719228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207879186</v>
      </c>
      <c r="E267" s="32">
        <f>SUM(E263:E266)</f>
        <v>207879186</v>
      </c>
      <c r="F267" s="32">
        <f>SUM(F263:F266)</f>
        <v>29882662</v>
      </c>
      <c r="G267" s="37">
        <f t="shared" si="64"/>
        <v>0.14375013956423707</v>
      </c>
      <c r="H267" s="32">
        <f>SUM(H263:H266)</f>
        <v>44348800</v>
      </c>
      <c r="I267" s="37">
        <f t="shared" si="65"/>
        <v>0.2133392998758423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74231462</v>
      </c>
      <c r="O267" s="37">
        <f t="shared" si="69"/>
        <v>0.35708943944007937</v>
      </c>
      <c r="P267" s="32">
        <f>SUM(P263:P266)</f>
        <v>31901934</v>
      </c>
      <c r="Q267" s="32">
        <f>SUM(Q263:Q266)</f>
        <v>189300812</v>
      </c>
      <c r="R267" s="32">
        <f>SUM(R263:R266)</f>
        <v>207841589</v>
      </c>
      <c r="S267" s="32">
        <f>SUM(S263:S266)</f>
        <v>52826444</v>
      </c>
      <c r="T267" s="37">
        <f t="shared" si="70"/>
        <v>0.27906084206337162</v>
      </c>
      <c r="U267" s="37">
        <f t="shared" si="71"/>
        <v>0.39016023291879409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11454411</v>
      </c>
      <c r="E268" s="31">
        <v>11454411</v>
      </c>
      <c r="F268" s="31">
        <v>405699</v>
      </c>
      <c r="G268" s="36">
        <f t="shared" si="64"/>
        <v>3.5418582413360232E-2</v>
      </c>
      <c r="H268" s="31">
        <v>1073866</v>
      </c>
      <c r="I268" s="36">
        <f t="shared" si="65"/>
        <v>9.3751306810974391E-2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1479565</v>
      </c>
      <c r="O268" s="36">
        <f t="shared" si="69"/>
        <v>0.12916988922433462</v>
      </c>
      <c r="P268" s="31">
        <v>948881</v>
      </c>
      <c r="Q268" s="31">
        <v>7665276</v>
      </c>
      <c r="R268" s="31">
        <v>11583000</v>
      </c>
      <c r="S268" s="31">
        <v>1430071</v>
      </c>
      <c r="T268" s="36">
        <f t="shared" si="70"/>
        <v>0.18656484123989794</v>
      </c>
      <c r="U268" s="36">
        <f t="shared" si="71"/>
        <v>0.13171830819670749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89021880</v>
      </c>
      <c r="E269" s="31">
        <v>89021880</v>
      </c>
      <c r="F269" s="31">
        <v>11081550</v>
      </c>
      <c r="G269" s="36">
        <f t="shared" si="64"/>
        <v>0.12448119496016036</v>
      </c>
      <c r="H269" s="31">
        <v>10701046</v>
      </c>
      <c r="I269" s="36">
        <f t="shared" si="65"/>
        <v>0.12020691991676653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21782596</v>
      </c>
      <c r="O269" s="36">
        <f t="shared" si="69"/>
        <v>0.24468811487692688</v>
      </c>
      <c r="P269" s="31">
        <v>12307908</v>
      </c>
      <c r="Q269" s="31">
        <v>79997619</v>
      </c>
      <c r="R269" s="31">
        <v>82700441</v>
      </c>
      <c r="S269" s="31">
        <v>23867510</v>
      </c>
      <c r="T269" s="36">
        <f t="shared" si="70"/>
        <v>0.29835275472386247</v>
      </c>
      <c r="U269" s="36">
        <f t="shared" si="71"/>
        <v>-0.13055524951925213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5695847</v>
      </c>
      <c r="E270" s="31">
        <v>5695847</v>
      </c>
      <c r="F270" s="31">
        <v>910481</v>
      </c>
      <c r="G270" s="36">
        <f t="shared" si="64"/>
        <v>0.15984997490276687</v>
      </c>
      <c r="H270" s="31">
        <v>672290</v>
      </c>
      <c r="I270" s="36">
        <f t="shared" si="65"/>
        <v>0.1180316114530464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1582771</v>
      </c>
      <c r="O270" s="36">
        <f t="shared" si="69"/>
        <v>0.27788158635581328</v>
      </c>
      <c r="P270" s="31">
        <v>818853</v>
      </c>
      <c r="Q270" s="31">
        <v>5378203</v>
      </c>
      <c r="R270" s="31">
        <v>5378203</v>
      </c>
      <c r="S270" s="31">
        <v>1376887</v>
      </c>
      <c r="T270" s="36">
        <f t="shared" si="70"/>
        <v>0.25601246364259589</v>
      </c>
      <c r="U270" s="36">
        <f t="shared" si="71"/>
        <v>-0.17898572759701681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20190976</v>
      </c>
      <c r="E271" s="31">
        <v>20190976</v>
      </c>
      <c r="F271" s="31">
        <v>2260856</v>
      </c>
      <c r="G271" s="36">
        <f t="shared" si="64"/>
        <v>0.11197358661611999</v>
      </c>
      <c r="H271" s="31">
        <v>2465014</v>
      </c>
      <c r="I271" s="36">
        <f t="shared" si="65"/>
        <v>0.12208493536914709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4725870</v>
      </c>
      <c r="O271" s="36">
        <f t="shared" si="69"/>
        <v>0.23405852198526708</v>
      </c>
      <c r="P271" s="31">
        <v>1988658</v>
      </c>
      <c r="Q271" s="31">
        <v>18394866</v>
      </c>
      <c r="R271" s="31">
        <v>22630075</v>
      </c>
      <c r="S271" s="31">
        <v>4862183</v>
      </c>
      <c r="T271" s="36">
        <f t="shared" si="70"/>
        <v>0.26432282790208966</v>
      </c>
      <c r="U271" s="36">
        <f t="shared" si="71"/>
        <v>0.23953641098670553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5828542</v>
      </c>
      <c r="E272" s="31">
        <v>5828542</v>
      </c>
      <c r="F272" s="31">
        <v>215266</v>
      </c>
      <c r="G272" s="36">
        <f t="shared" si="64"/>
        <v>3.6933078632700941E-2</v>
      </c>
      <c r="H272" s="31">
        <v>781284</v>
      </c>
      <c r="I272" s="36">
        <f t="shared" si="65"/>
        <v>0.13404450032272222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996550</v>
      </c>
      <c r="O272" s="36">
        <f t="shared" si="69"/>
        <v>0.17097757895542315</v>
      </c>
      <c r="P272" s="31">
        <v>274130</v>
      </c>
      <c r="Q272" s="31">
        <v>8275740</v>
      </c>
      <c r="R272" s="31">
        <v>9038248</v>
      </c>
      <c r="S272" s="31">
        <v>609731</v>
      </c>
      <c r="T272" s="36">
        <f t="shared" si="70"/>
        <v>7.3676915901176213E-2</v>
      </c>
      <c r="U272" s="36">
        <f t="shared" si="71"/>
        <v>1.8500492467077665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17530058</v>
      </c>
      <c r="E273" s="31">
        <v>17530058</v>
      </c>
      <c r="F273" s="31">
        <v>916994</v>
      </c>
      <c r="G273" s="36">
        <f t="shared" si="64"/>
        <v>5.2309809813521436E-2</v>
      </c>
      <c r="H273" s="31">
        <v>1347520</v>
      </c>
      <c r="I273" s="36">
        <f t="shared" si="65"/>
        <v>7.6869112469565126E-2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2264514</v>
      </c>
      <c r="O273" s="36">
        <f t="shared" si="69"/>
        <v>0.12917892228308658</v>
      </c>
      <c r="P273" s="31">
        <v>1260335</v>
      </c>
      <c r="Q273" s="31">
        <v>17238554</v>
      </c>
      <c r="R273" s="31">
        <v>18742564</v>
      </c>
      <c r="S273" s="31">
        <v>2577329</v>
      </c>
      <c r="T273" s="36">
        <f t="shared" si="70"/>
        <v>0.14950958183615634</v>
      </c>
      <c r="U273" s="36">
        <f t="shared" si="71"/>
        <v>6.9176052398767007E-2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149721714</v>
      </c>
      <c r="E275" s="32">
        <f>SUM(E268:E274)</f>
        <v>149721714</v>
      </c>
      <c r="F275" s="32">
        <f>SUM(F268:F274)</f>
        <v>15790846</v>
      </c>
      <c r="G275" s="37">
        <f t="shared" si="64"/>
        <v>0.10546797507274062</v>
      </c>
      <c r="H275" s="32">
        <f>SUM(H268:H274)</f>
        <v>17041020</v>
      </c>
      <c r="I275" s="37">
        <f t="shared" si="65"/>
        <v>0.1138179596314266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32831866</v>
      </c>
      <c r="O275" s="37">
        <f t="shared" si="69"/>
        <v>0.21928593470416721</v>
      </c>
      <c r="P275" s="32">
        <f>SUM(P268:P274)</f>
        <v>17598765</v>
      </c>
      <c r="Q275" s="32">
        <f>SUM(Q268:Q274)</f>
        <v>136950258</v>
      </c>
      <c r="R275" s="32">
        <f>SUM(R268:R274)</f>
        <v>150072531</v>
      </c>
      <c r="S275" s="32">
        <f>SUM(S268:S274)</f>
        <v>34723711</v>
      </c>
      <c r="T275" s="37">
        <f t="shared" si="70"/>
        <v>0.25354980346221767</v>
      </c>
      <c r="U275" s="37">
        <f t="shared" si="71"/>
        <v>-3.1692280679922691E-2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9090365</v>
      </c>
      <c r="E276" s="31">
        <v>9090365</v>
      </c>
      <c r="F276" s="31">
        <v>1392170</v>
      </c>
      <c r="G276" s="36">
        <f t="shared" si="64"/>
        <v>0.15314786589977411</v>
      </c>
      <c r="H276" s="31">
        <v>1991280</v>
      </c>
      <c r="I276" s="36">
        <f t="shared" si="65"/>
        <v>0.21905391037653604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3383450</v>
      </c>
      <c r="O276" s="36">
        <f t="shared" si="69"/>
        <v>0.37220177627631013</v>
      </c>
      <c r="P276" s="31">
        <v>833792</v>
      </c>
      <c r="Q276" s="31">
        <v>7863781</v>
      </c>
      <c r="R276" s="31">
        <v>8013776</v>
      </c>
      <c r="S276" s="31">
        <v>1661926</v>
      </c>
      <c r="T276" s="36">
        <f t="shared" si="70"/>
        <v>0.2113393035741967</v>
      </c>
      <c r="U276" s="36">
        <f t="shared" si="71"/>
        <v>1.3882215228738102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32588976</v>
      </c>
      <c r="E277" s="31">
        <v>32588976</v>
      </c>
      <c r="F277" s="31">
        <v>3156750</v>
      </c>
      <c r="G277" s="36">
        <f t="shared" si="64"/>
        <v>9.6865578102239239E-2</v>
      </c>
      <c r="H277" s="31">
        <v>3341008</v>
      </c>
      <c r="I277" s="36">
        <f t="shared" si="65"/>
        <v>0.1025195759449453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6497758</v>
      </c>
      <c r="O277" s="36">
        <f t="shared" si="69"/>
        <v>0.19938515404718454</v>
      </c>
      <c r="P277" s="31">
        <v>3231572</v>
      </c>
      <c r="Q277" s="31">
        <v>35745199</v>
      </c>
      <c r="R277" s="31">
        <v>36368611</v>
      </c>
      <c r="S277" s="31">
        <v>6451092</v>
      </c>
      <c r="T277" s="36">
        <f t="shared" si="70"/>
        <v>0.18047436244514964</v>
      </c>
      <c r="U277" s="36">
        <f t="shared" si="71"/>
        <v>3.3864633064031979E-2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9177604</v>
      </c>
      <c r="E278" s="31">
        <v>9177604</v>
      </c>
      <c r="F278" s="31">
        <v>715632</v>
      </c>
      <c r="G278" s="36">
        <f t="shared" si="64"/>
        <v>7.7975907437278835E-2</v>
      </c>
      <c r="H278" s="31">
        <v>620176</v>
      </c>
      <c r="I278" s="36">
        <f t="shared" si="65"/>
        <v>6.7574935680380199E-2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1335808</v>
      </c>
      <c r="O278" s="36">
        <f t="shared" si="69"/>
        <v>0.14555084311765903</v>
      </c>
      <c r="P278" s="31">
        <v>1682260</v>
      </c>
      <c r="Q278" s="31">
        <v>11916176</v>
      </c>
      <c r="R278" s="31">
        <v>15288952</v>
      </c>
      <c r="S278" s="31">
        <v>3105651</v>
      </c>
      <c r="T278" s="36">
        <f t="shared" si="70"/>
        <v>0.26062480111069186</v>
      </c>
      <c r="U278" s="36">
        <f t="shared" si="71"/>
        <v>-0.63134354974855256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4688171</v>
      </c>
      <c r="E279" s="31">
        <v>4688171</v>
      </c>
      <c r="F279" s="31">
        <v>92972</v>
      </c>
      <c r="G279" s="36">
        <f t="shared" si="64"/>
        <v>1.9831187898222996E-2</v>
      </c>
      <c r="H279" s="31">
        <v>304577</v>
      </c>
      <c r="I279" s="36">
        <f t="shared" si="65"/>
        <v>6.4967126839016745E-2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397549</v>
      </c>
      <c r="O279" s="36">
        <f t="shared" si="69"/>
        <v>8.4798314737239741E-2</v>
      </c>
      <c r="P279" s="31">
        <v>1392207</v>
      </c>
      <c r="Q279" s="31">
        <v>4752714</v>
      </c>
      <c r="R279" s="31">
        <v>4593326</v>
      </c>
      <c r="S279" s="31">
        <v>2035482</v>
      </c>
      <c r="T279" s="36">
        <f t="shared" si="70"/>
        <v>0.42827782189292263</v>
      </c>
      <c r="U279" s="36">
        <f t="shared" si="71"/>
        <v>-0.78122721692966635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12490888</v>
      </c>
      <c r="E280" s="31">
        <v>12490888</v>
      </c>
      <c r="F280" s="31">
        <v>995580</v>
      </c>
      <c r="G280" s="36">
        <f t="shared" si="64"/>
        <v>7.9704501393335681E-2</v>
      </c>
      <c r="H280" s="31">
        <v>948128</v>
      </c>
      <c r="I280" s="36">
        <f t="shared" si="65"/>
        <v>7.5905572125856871E-2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1943708</v>
      </c>
      <c r="O280" s="36">
        <f t="shared" si="69"/>
        <v>0.15561007351919254</v>
      </c>
      <c r="P280" s="31">
        <v>958136</v>
      </c>
      <c r="Q280" s="31">
        <v>8515590</v>
      </c>
      <c r="R280" s="31">
        <v>10892520</v>
      </c>
      <c r="S280" s="31">
        <v>1772662</v>
      </c>
      <c r="T280" s="36">
        <f t="shared" si="70"/>
        <v>0.2081666684281418</v>
      </c>
      <c r="U280" s="36">
        <f t="shared" si="71"/>
        <v>-1.0445281254435668E-2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11800892</v>
      </c>
      <c r="E281" s="31">
        <v>11800892</v>
      </c>
      <c r="F281" s="31">
        <v>1207621</v>
      </c>
      <c r="G281" s="36">
        <f t="shared" si="64"/>
        <v>0.10233302702880426</v>
      </c>
      <c r="H281" s="31">
        <v>1820769</v>
      </c>
      <c r="I281" s="36">
        <f t="shared" si="65"/>
        <v>0.15429079428910966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3028390</v>
      </c>
      <c r="O281" s="36">
        <f t="shared" si="69"/>
        <v>0.25662382131791395</v>
      </c>
      <c r="P281" s="31">
        <v>2255159</v>
      </c>
      <c r="Q281" s="31">
        <v>12374008</v>
      </c>
      <c r="R281" s="31">
        <v>12323183</v>
      </c>
      <c r="S281" s="31">
        <v>3904050</v>
      </c>
      <c r="T281" s="36">
        <f t="shared" si="70"/>
        <v>0.3155040791956818</v>
      </c>
      <c r="U281" s="36">
        <f t="shared" si="71"/>
        <v>-0.19262056466971955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17087092</v>
      </c>
      <c r="E282" s="31">
        <v>17087092</v>
      </c>
      <c r="F282" s="31">
        <v>1408918</v>
      </c>
      <c r="G282" s="36">
        <f t="shared" si="64"/>
        <v>8.24551070480571E-2</v>
      </c>
      <c r="H282" s="31">
        <v>2305627</v>
      </c>
      <c r="I282" s="36">
        <f t="shared" si="65"/>
        <v>0.13493384362886324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3714545</v>
      </c>
      <c r="O282" s="36">
        <f t="shared" si="69"/>
        <v>0.21738895067692032</v>
      </c>
      <c r="P282" s="31">
        <v>1638246</v>
      </c>
      <c r="Q282" s="31">
        <v>18860460</v>
      </c>
      <c r="R282" s="31">
        <v>20972817</v>
      </c>
      <c r="S282" s="31">
        <v>2373947</v>
      </c>
      <c r="T282" s="36">
        <f t="shared" si="70"/>
        <v>0.12586898728875118</v>
      </c>
      <c r="U282" s="36">
        <f t="shared" si="71"/>
        <v>0.4073753270265883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15999717</v>
      </c>
      <c r="E283" s="31">
        <v>15999717</v>
      </c>
      <c r="F283" s="31">
        <v>803793</v>
      </c>
      <c r="G283" s="36">
        <f t="shared" si="64"/>
        <v>5.0237951083759794E-2</v>
      </c>
      <c r="H283" s="31">
        <v>553157</v>
      </c>
      <c r="I283" s="36">
        <f t="shared" si="65"/>
        <v>3.4572924008593402E-2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1356950</v>
      </c>
      <c r="O283" s="36">
        <f t="shared" si="69"/>
        <v>8.4810875092353202E-2</v>
      </c>
      <c r="P283" s="31">
        <v>1286907</v>
      </c>
      <c r="Q283" s="31">
        <v>14326072</v>
      </c>
      <c r="R283" s="31">
        <v>13760438</v>
      </c>
      <c r="S283" s="31">
        <v>2023164</v>
      </c>
      <c r="T283" s="36">
        <f t="shared" si="70"/>
        <v>0.14122252073003683</v>
      </c>
      <c r="U283" s="36">
        <f t="shared" si="71"/>
        <v>-0.57016552089622641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112923705</v>
      </c>
      <c r="E285" s="32">
        <f>SUM(E276:E284)</f>
        <v>112923705</v>
      </c>
      <c r="F285" s="32">
        <f>SUM(F276:F284)</f>
        <v>9773436</v>
      </c>
      <c r="G285" s="37">
        <f t="shared" si="64"/>
        <v>8.6549019977692015E-2</v>
      </c>
      <c r="H285" s="32">
        <f>SUM(H276:H284)</f>
        <v>11884722</v>
      </c>
      <c r="I285" s="37">
        <f t="shared" si="65"/>
        <v>0.10524559037449223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21658158</v>
      </c>
      <c r="O285" s="37">
        <f t="shared" si="69"/>
        <v>0.19179461035218426</v>
      </c>
      <c r="P285" s="32">
        <f>SUM(P276:P284)</f>
        <v>13278279</v>
      </c>
      <c r="Q285" s="32">
        <f>SUM(Q276:Q284)</f>
        <v>114354000</v>
      </c>
      <c r="R285" s="32">
        <f>SUM(R276:R284)</f>
        <v>122213623</v>
      </c>
      <c r="S285" s="32">
        <f>SUM(S276:S284)</f>
        <v>23327974</v>
      </c>
      <c r="T285" s="37">
        <f t="shared" si="70"/>
        <v>0.20399788376445074</v>
      </c>
      <c r="U285" s="37">
        <f t="shared" si="71"/>
        <v>-0.10495012192468622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24601686</v>
      </c>
      <c r="E286" s="31">
        <v>24601686</v>
      </c>
      <c r="F286" s="31">
        <v>4390122</v>
      </c>
      <c r="G286" s="36">
        <f t="shared" si="64"/>
        <v>0.17844801368491575</v>
      </c>
      <c r="H286" s="31">
        <v>5869133</v>
      </c>
      <c r="I286" s="36">
        <f t="shared" si="65"/>
        <v>0.23856629175740232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10259255</v>
      </c>
      <c r="O286" s="36">
        <f t="shared" si="69"/>
        <v>0.41701430544231805</v>
      </c>
      <c r="P286" s="31">
        <v>4172554</v>
      </c>
      <c r="Q286" s="31">
        <v>32789980</v>
      </c>
      <c r="R286" s="31">
        <v>20808664</v>
      </c>
      <c r="S286" s="31">
        <v>7944693</v>
      </c>
      <c r="T286" s="36">
        <f t="shared" si="70"/>
        <v>0.24229026672172413</v>
      </c>
      <c r="U286" s="36">
        <f t="shared" si="71"/>
        <v>0.40660444418454511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11106246</v>
      </c>
      <c r="E287" s="31">
        <v>11106246</v>
      </c>
      <c r="F287" s="31">
        <v>2471531</v>
      </c>
      <c r="G287" s="36">
        <f t="shared" si="64"/>
        <v>0.22253522927549058</v>
      </c>
      <c r="H287" s="31">
        <v>1806246</v>
      </c>
      <c r="I287" s="36">
        <f t="shared" si="65"/>
        <v>0.16263335063891074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4277777</v>
      </c>
      <c r="O287" s="36">
        <f t="shared" si="69"/>
        <v>0.38516857991440134</v>
      </c>
      <c r="P287" s="31">
        <v>1659316</v>
      </c>
      <c r="Q287" s="31">
        <v>8859522</v>
      </c>
      <c r="R287" s="31">
        <v>9334748</v>
      </c>
      <c r="S287" s="31">
        <v>2636109</v>
      </c>
      <c r="T287" s="36">
        <f t="shared" si="70"/>
        <v>0.2975452851745275</v>
      </c>
      <c r="U287" s="36">
        <f t="shared" si="71"/>
        <v>8.8548534456366346E-2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38207153</v>
      </c>
      <c r="E288" s="31">
        <v>38207153</v>
      </c>
      <c r="F288" s="31">
        <v>1352409</v>
      </c>
      <c r="G288" s="36">
        <f t="shared" si="64"/>
        <v>3.5396748875792972E-2</v>
      </c>
      <c r="H288" s="31">
        <v>8962092</v>
      </c>
      <c r="I288" s="36">
        <f t="shared" si="65"/>
        <v>0.23456581546392635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10314501</v>
      </c>
      <c r="O288" s="36">
        <f t="shared" si="69"/>
        <v>0.26996256433971932</v>
      </c>
      <c r="P288" s="31">
        <v>8730375</v>
      </c>
      <c r="Q288" s="31">
        <v>29480134</v>
      </c>
      <c r="R288" s="31">
        <v>26678384</v>
      </c>
      <c r="S288" s="31">
        <v>11717308</v>
      </c>
      <c r="T288" s="36">
        <f t="shared" si="70"/>
        <v>0.3974645434108271</v>
      </c>
      <c r="U288" s="36">
        <f t="shared" si="71"/>
        <v>2.6541471586271959E-2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5034373</v>
      </c>
      <c r="E289" s="31">
        <v>5034373</v>
      </c>
      <c r="F289" s="31">
        <v>641439</v>
      </c>
      <c r="G289" s="36">
        <f t="shared" si="64"/>
        <v>0.1274118941921864</v>
      </c>
      <c r="H289" s="31">
        <v>409998</v>
      </c>
      <c r="I289" s="36">
        <f t="shared" si="65"/>
        <v>8.1439734401880834E-2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1051437</v>
      </c>
      <c r="O289" s="36">
        <f t="shared" si="69"/>
        <v>0.20885162859406722</v>
      </c>
      <c r="P289" s="31">
        <v>253997</v>
      </c>
      <c r="Q289" s="31">
        <v>6730557</v>
      </c>
      <c r="R289" s="31">
        <v>6361786</v>
      </c>
      <c r="S289" s="31">
        <v>404595</v>
      </c>
      <c r="T289" s="36">
        <f t="shared" si="70"/>
        <v>6.011315259643444E-2</v>
      </c>
      <c r="U289" s="36">
        <f t="shared" si="71"/>
        <v>0.61418441950101776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70140147</v>
      </c>
      <c r="E290" s="31">
        <v>70140147</v>
      </c>
      <c r="F290" s="31">
        <v>10467777</v>
      </c>
      <c r="G290" s="36">
        <f t="shared" si="64"/>
        <v>0.14924087627019089</v>
      </c>
      <c r="H290" s="31">
        <v>12510884</v>
      </c>
      <c r="I290" s="36">
        <f t="shared" si="65"/>
        <v>0.17836980010891623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22978661</v>
      </c>
      <c r="O290" s="36">
        <f t="shared" si="69"/>
        <v>0.32761067637910712</v>
      </c>
      <c r="P290" s="31">
        <v>9757826</v>
      </c>
      <c r="Q290" s="31">
        <v>69805974</v>
      </c>
      <c r="R290" s="31">
        <v>69473898</v>
      </c>
      <c r="S290" s="31">
        <v>17517007</v>
      </c>
      <c r="T290" s="36">
        <f t="shared" si="70"/>
        <v>0.25093850850071941</v>
      </c>
      <c r="U290" s="36">
        <f t="shared" si="71"/>
        <v>0.28213845993974473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149089605</v>
      </c>
      <c r="E292" s="32">
        <f>SUM(E286:E291)</f>
        <v>149089605</v>
      </c>
      <c r="F292" s="32">
        <f>SUM(F286:F291)</f>
        <v>19323278</v>
      </c>
      <c r="G292" s="37">
        <f t="shared" si="64"/>
        <v>0.12960848611813011</v>
      </c>
      <c r="H292" s="32">
        <f>SUM(H286:H291)</f>
        <v>29558353</v>
      </c>
      <c r="I292" s="37">
        <f t="shared" si="65"/>
        <v>0.19825897989333327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48881631</v>
      </c>
      <c r="O292" s="37">
        <f t="shared" si="69"/>
        <v>0.32786746601146338</v>
      </c>
      <c r="P292" s="32">
        <f>SUM(P286:P291)</f>
        <v>24574068</v>
      </c>
      <c r="Q292" s="32">
        <f>SUM(Q286:Q291)</f>
        <v>147666167</v>
      </c>
      <c r="R292" s="32">
        <f>SUM(R286:R291)</f>
        <v>132657480</v>
      </c>
      <c r="S292" s="32">
        <f>SUM(S286:S291)</f>
        <v>40219712</v>
      </c>
      <c r="T292" s="37">
        <f t="shared" si="70"/>
        <v>0.27236917445009595</v>
      </c>
      <c r="U292" s="37">
        <f t="shared" si="71"/>
        <v>0.20282702074398107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341800244</v>
      </c>
      <c r="E293" s="31">
        <v>341800244</v>
      </c>
      <c r="F293" s="31">
        <v>48266924</v>
      </c>
      <c r="G293" s="36">
        <f t="shared" si="64"/>
        <v>0.14121383716741875</v>
      </c>
      <c r="H293" s="31">
        <v>127821366</v>
      </c>
      <c r="I293" s="36">
        <f t="shared" si="65"/>
        <v>0.37396511045205688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176088290</v>
      </c>
      <c r="O293" s="36">
        <f t="shared" si="69"/>
        <v>0.51517894761947569</v>
      </c>
      <c r="P293" s="31">
        <v>102720718</v>
      </c>
      <c r="Q293" s="31">
        <v>322468772</v>
      </c>
      <c r="R293" s="31">
        <v>352071772</v>
      </c>
      <c r="S293" s="31">
        <v>162377768</v>
      </c>
      <c r="T293" s="36">
        <f t="shared" si="70"/>
        <v>0.50354571387768365</v>
      </c>
      <c r="U293" s="36">
        <f t="shared" si="71"/>
        <v>0.24435818293248301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35372766</v>
      </c>
      <c r="E294" s="31">
        <v>35372766</v>
      </c>
      <c r="F294" s="31">
        <v>7291354</v>
      </c>
      <c r="G294" s="36">
        <f t="shared" si="64"/>
        <v>0.20612903158322424</v>
      </c>
      <c r="H294" s="31">
        <v>6479844</v>
      </c>
      <c r="I294" s="36">
        <f t="shared" si="65"/>
        <v>0.1831873707586226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13771198</v>
      </c>
      <c r="O294" s="36">
        <f t="shared" si="69"/>
        <v>0.38931640234184683</v>
      </c>
      <c r="P294" s="31">
        <v>6366827</v>
      </c>
      <c r="Q294" s="31">
        <v>32988849</v>
      </c>
      <c r="R294" s="31">
        <v>33917161</v>
      </c>
      <c r="S294" s="31">
        <v>7944962</v>
      </c>
      <c r="T294" s="36">
        <f t="shared" si="70"/>
        <v>0.24083780552634618</v>
      </c>
      <c r="U294" s="36">
        <f t="shared" si="71"/>
        <v>1.7750914230903359E-2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24969968</v>
      </c>
      <c r="E295" s="31">
        <v>24969968</v>
      </c>
      <c r="F295" s="31">
        <v>3298823</v>
      </c>
      <c r="G295" s="36">
        <f t="shared" si="64"/>
        <v>0.13211162305053814</v>
      </c>
      <c r="H295" s="31">
        <v>7004221</v>
      </c>
      <c r="I295" s="36">
        <f t="shared" si="65"/>
        <v>0.28050580601464925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10303044</v>
      </c>
      <c r="O295" s="36">
        <f t="shared" si="69"/>
        <v>0.41261742906518745</v>
      </c>
      <c r="P295" s="31">
        <v>9394554</v>
      </c>
      <c r="Q295" s="31">
        <v>28868454</v>
      </c>
      <c r="R295" s="31">
        <v>27252930</v>
      </c>
      <c r="S295" s="31">
        <v>10601243</v>
      </c>
      <c r="T295" s="36">
        <f t="shared" si="70"/>
        <v>0.36722586529919476</v>
      </c>
      <c r="U295" s="36">
        <f t="shared" si="71"/>
        <v>-0.25443815640423162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86711991</v>
      </c>
      <c r="E296" s="31">
        <v>86711991</v>
      </c>
      <c r="F296" s="31">
        <v>6395440</v>
      </c>
      <c r="G296" s="36">
        <f t="shared" si="64"/>
        <v>7.3754966599717448E-2</v>
      </c>
      <c r="H296" s="31">
        <v>13603197</v>
      </c>
      <c r="I296" s="36">
        <f t="shared" si="65"/>
        <v>0.15687792245480789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19998637</v>
      </c>
      <c r="O296" s="36">
        <f t="shared" si="69"/>
        <v>0.23063288905452534</v>
      </c>
      <c r="P296" s="31">
        <v>17029416</v>
      </c>
      <c r="Q296" s="31">
        <v>78103055</v>
      </c>
      <c r="R296" s="31">
        <v>101988483</v>
      </c>
      <c r="S296" s="31">
        <v>22363324</v>
      </c>
      <c r="T296" s="36">
        <f t="shared" si="70"/>
        <v>0.28633097642595412</v>
      </c>
      <c r="U296" s="36">
        <f t="shared" si="71"/>
        <v>-0.2011941572159609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488854969</v>
      </c>
      <c r="E298" s="32">
        <f>SUM(E293:E297)</f>
        <v>488854969</v>
      </c>
      <c r="F298" s="32">
        <f>SUM(F293:F297)</f>
        <v>65252541</v>
      </c>
      <c r="G298" s="37">
        <f t="shared" si="64"/>
        <v>0.13348036767117324</v>
      </c>
      <c r="H298" s="32">
        <f>SUM(H293:H297)</f>
        <v>154908628</v>
      </c>
      <c r="I298" s="37">
        <f t="shared" si="65"/>
        <v>0.3168805429489252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220161169</v>
      </c>
      <c r="O298" s="37">
        <f t="shared" si="69"/>
        <v>0.45036091062009848</v>
      </c>
      <c r="P298" s="32">
        <f>SUM(P293:P297)</f>
        <v>135511515</v>
      </c>
      <c r="Q298" s="32">
        <f>SUM(Q293:Q297)</f>
        <v>462429130</v>
      </c>
      <c r="R298" s="32">
        <f>SUM(R293:R297)</f>
        <v>515230346</v>
      </c>
      <c r="S298" s="32">
        <f>SUM(S293:S297)</f>
        <v>203287297</v>
      </c>
      <c r="T298" s="37">
        <f t="shared" si="70"/>
        <v>0.43960746374260634</v>
      </c>
      <c r="U298" s="37">
        <f t="shared" si="71"/>
        <v>0.14313996120551087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1108469179</v>
      </c>
      <c r="E299" s="32">
        <f>SUM(E263:E266,E268:E274,E276:E284,E286:E291,E293:E297)</f>
        <v>1108469179</v>
      </c>
      <c r="F299" s="32">
        <f>SUM(F263:F266,F268:F274,F276:F284,F286:F291,F293:F297)</f>
        <v>140022763</v>
      </c>
      <c r="G299" s="37">
        <f t="shared" si="64"/>
        <v>0.12632084468629146</v>
      </c>
      <c r="H299" s="32">
        <f>SUM(H263:H266,H268:H274,H276:H284,H286:H291,H293:H297)</f>
        <v>257741523</v>
      </c>
      <c r="I299" s="37">
        <f t="shared" si="65"/>
        <v>0.2325202431271208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397764286</v>
      </c>
      <c r="O299" s="37">
        <f t="shared" si="69"/>
        <v>0.35884108781341229</v>
      </c>
      <c r="P299" s="32">
        <f>SUM(P263:P266,P268:P274,P276:P284,P286:P291,P293:P297)</f>
        <v>222864561</v>
      </c>
      <c r="Q299" s="32">
        <f>SUM(Q263:Q266,Q268:Q274,Q276:Q284,Q286:Q291,Q293:Q297)</f>
        <v>1050700367</v>
      </c>
      <c r="R299" s="32">
        <f>SUM(R263:R266,R268:R274,R276:R284,R286:R291,R293:R297)</f>
        <v>1128015569</v>
      </c>
      <c r="S299" s="32">
        <f>SUM(S263:S266,S268:S274,S276:S284,S286:S291,S293:S297)</f>
        <v>354385138</v>
      </c>
      <c r="T299" s="37">
        <f t="shared" si="70"/>
        <v>0.33728468089513858</v>
      </c>
      <c r="U299" s="37">
        <f t="shared" si="71"/>
        <v>0.15649397931867681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7691240849</v>
      </c>
      <c r="E302" s="31">
        <v>7688896589</v>
      </c>
      <c r="F302" s="31">
        <v>639270104</v>
      </c>
      <c r="G302" s="36">
        <f t="shared" ref="G302:G339" si="72">IF(($D302     =0),0,($F302     /$D302     ))</f>
        <v>8.3116640936178279E-2</v>
      </c>
      <c r="H302" s="31">
        <v>2379860227</v>
      </c>
      <c r="I302" s="36">
        <f t="shared" ref="I302:I339" si="73">IF(($D302     =0),0,($H302     /$D302     ))</f>
        <v>0.30942474351319071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3019130331</v>
      </c>
      <c r="O302" s="36">
        <f t="shared" ref="O302:O339" si="77">IF(($D302     =0),0,($N302     /$D302     ))</f>
        <v>0.39254138444936898</v>
      </c>
      <c r="P302" s="31">
        <v>1760988204</v>
      </c>
      <c r="Q302" s="31">
        <v>6826831973</v>
      </c>
      <c r="R302" s="31">
        <v>7014778863</v>
      </c>
      <c r="S302" s="31">
        <v>2627724099</v>
      </c>
      <c r="T302" s="36">
        <f t="shared" ref="T302:T339" si="78">IF(($Q302     =0),0,($S302     /$Q302     ))</f>
        <v>0.38491120176863919</v>
      </c>
      <c r="U302" s="36">
        <f t="shared" ref="U302:U339" si="79">IF(($P302     =0),0,(($H302     /$P302     )-1))</f>
        <v>0.35143450796221232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7691240849</v>
      </c>
      <c r="E303" s="32">
        <f>E302</f>
        <v>7688896589</v>
      </c>
      <c r="F303" s="32">
        <f>F302</f>
        <v>639270104</v>
      </c>
      <c r="G303" s="37">
        <f t="shared" si="72"/>
        <v>8.3116640936178279E-2</v>
      </c>
      <c r="H303" s="32">
        <f>H302</f>
        <v>2379860227</v>
      </c>
      <c r="I303" s="37">
        <f t="shared" si="73"/>
        <v>0.30942474351319071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3019130331</v>
      </c>
      <c r="O303" s="37">
        <f t="shared" si="77"/>
        <v>0.39254138444936898</v>
      </c>
      <c r="P303" s="32">
        <f>P302</f>
        <v>1760988204</v>
      </c>
      <c r="Q303" s="32">
        <f>Q302</f>
        <v>6826831973</v>
      </c>
      <c r="R303" s="32">
        <f>R302</f>
        <v>7014778863</v>
      </c>
      <c r="S303" s="32">
        <f>S302</f>
        <v>2627724099</v>
      </c>
      <c r="T303" s="37">
        <f t="shared" si="78"/>
        <v>0.38491120176863919</v>
      </c>
      <c r="U303" s="37">
        <f t="shared" si="79"/>
        <v>0.35143450796221232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36782096</v>
      </c>
      <c r="E304" s="31">
        <v>35924096</v>
      </c>
      <c r="F304" s="31">
        <v>5126614</v>
      </c>
      <c r="G304" s="36">
        <f t="shared" si="72"/>
        <v>0.13937797345752129</v>
      </c>
      <c r="H304" s="31">
        <v>7150618</v>
      </c>
      <c r="I304" s="36">
        <f t="shared" si="73"/>
        <v>0.19440485392675827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12277232</v>
      </c>
      <c r="O304" s="36">
        <f t="shared" si="77"/>
        <v>0.33378282738427956</v>
      </c>
      <c r="P304" s="31">
        <v>8544252</v>
      </c>
      <c r="Q304" s="31">
        <v>30205531</v>
      </c>
      <c r="R304" s="31">
        <v>38759512</v>
      </c>
      <c r="S304" s="31">
        <v>13069265</v>
      </c>
      <c r="T304" s="36">
        <f t="shared" si="78"/>
        <v>0.43267787611480824</v>
      </c>
      <c r="U304" s="36">
        <f t="shared" si="79"/>
        <v>-0.16310778286969996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33566147</v>
      </c>
      <c r="E305" s="31">
        <v>33566147</v>
      </c>
      <c r="F305" s="31">
        <v>7333627</v>
      </c>
      <c r="G305" s="36">
        <f t="shared" si="72"/>
        <v>0.21848283629336426</v>
      </c>
      <c r="H305" s="31">
        <v>8725486</v>
      </c>
      <c r="I305" s="36">
        <f t="shared" si="73"/>
        <v>0.25994898967700997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16059113</v>
      </c>
      <c r="O305" s="36">
        <f t="shared" si="77"/>
        <v>0.47843182597037426</v>
      </c>
      <c r="P305" s="31">
        <v>8019801</v>
      </c>
      <c r="Q305" s="31">
        <v>29885800</v>
      </c>
      <c r="R305" s="31">
        <v>32025491</v>
      </c>
      <c r="S305" s="31">
        <v>14823249</v>
      </c>
      <c r="T305" s="36">
        <f t="shared" si="78"/>
        <v>0.49599639293577552</v>
      </c>
      <c r="U305" s="36">
        <f t="shared" si="79"/>
        <v>8.7992831742333744E-2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30034990</v>
      </c>
      <c r="E306" s="31">
        <v>30034990</v>
      </c>
      <c r="F306" s="31">
        <v>5503863</v>
      </c>
      <c r="G306" s="36">
        <f t="shared" si="72"/>
        <v>0.18324837131625482</v>
      </c>
      <c r="H306" s="31">
        <v>7278119</v>
      </c>
      <c r="I306" s="36">
        <f t="shared" si="73"/>
        <v>0.24232133921136648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12781982</v>
      </c>
      <c r="O306" s="36">
        <f t="shared" si="77"/>
        <v>0.42556971052762127</v>
      </c>
      <c r="P306" s="31">
        <v>6087973</v>
      </c>
      <c r="Q306" s="31">
        <v>23508750</v>
      </c>
      <c r="R306" s="31">
        <v>29006100</v>
      </c>
      <c r="S306" s="31">
        <v>10705012</v>
      </c>
      <c r="T306" s="36">
        <f t="shared" si="78"/>
        <v>0.45536287552507043</v>
      </c>
      <c r="U306" s="36">
        <f t="shared" si="79"/>
        <v>0.19549134005686297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155077553</v>
      </c>
      <c r="E307" s="31">
        <v>155086193</v>
      </c>
      <c r="F307" s="31">
        <v>23964365</v>
      </c>
      <c r="G307" s="36">
        <f t="shared" si="72"/>
        <v>0.15453148786787987</v>
      </c>
      <c r="H307" s="31">
        <v>29334461</v>
      </c>
      <c r="I307" s="36">
        <f t="shared" si="73"/>
        <v>0.18915994244505521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53298826</v>
      </c>
      <c r="O307" s="36">
        <f t="shared" si="77"/>
        <v>0.34369143031293509</v>
      </c>
      <c r="P307" s="31">
        <v>37661666</v>
      </c>
      <c r="Q307" s="31">
        <v>128743397</v>
      </c>
      <c r="R307" s="31">
        <v>151903634</v>
      </c>
      <c r="S307" s="31">
        <v>62382172</v>
      </c>
      <c r="T307" s="36">
        <f t="shared" si="78"/>
        <v>0.48454657445461069</v>
      </c>
      <c r="U307" s="36">
        <f t="shared" si="79"/>
        <v>-0.22110559315140232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107650377</v>
      </c>
      <c r="E308" s="31">
        <v>101791740</v>
      </c>
      <c r="F308" s="31">
        <v>6385990</v>
      </c>
      <c r="G308" s="36">
        <f t="shared" si="72"/>
        <v>5.9321575808322528E-2</v>
      </c>
      <c r="H308" s="31">
        <v>16730892</v>
      </c>
      <c r="I308" s="36">
        <f t="shared" si="73"/>
        <v>0.15541879616455034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23116882</v>
      </c>
      <c r="O308" s="36">
        <f t="shared" si="77"/>
        <v>0.21474037197287288</v>
      </c>
      <c r="P308" s="31">
        <v>15094882</v>
      </c>
      <c r="Q308" s="31">
        <v>91449846</v>
      </c>
      <c r="R308" s="31">
        <v>96425985</v>
      </c>
      <c r="S308" s="31">
        <v>20736611</v>
      </c>
      <c r="T308" s="36">
        <f t="shared" si="78"/>
        <v>0.22675391930129657</v>
      </c>
      <c r="U308" s="36">
        <f t="shared" si="79"/>
        <v>0.10838176807211886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144429657</v>
      </c>
      <c r="E309" s="31">
        <v>144429657</v>
      </c>
      <c r="F309" s="31">
        <v>25921838</v>
      </c>
      <c r="G309" s="36">
        <f t="shared" si="72"/>
        <v>0.17947725237622075</v>
      </c>
      <c r="H309" s="31">
        <v>22492954</v>
      </c>
      <c r="I309" s="36">
        <f t="shared" si="73"/>
        <v>0.1557363942226907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48414792</v>
      </c>
      <c r="O309" s="36">
        <f t="shared" si="77"/>
        <v>0.33521364659891145</v>
      </c>
      <c r="P309" s="31">
        <v>55995971</v>
      </c>
      <c r="Q309" s="31">
        <v>124835834</v>
      </c>
      <c r="R309" s="31">
        <v>124735834</v>
      </c>
      <c r="S309" s="31">
        <v>76244717</v>
      </c>
      <c r="T309" s="36">
        <f t="shared" si="78"/>
        <v>0.6107598640307077</v>
      </c>
      <c r="U309" s="36">
        <f t="shared" si="79"/>
        <v>-0.59831120706880858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507540820</v>
      </c>
      <c r="E310" s="32">
        <f>SUM(E304:E309)</f>
        <v>500832823</v>
      </c>
      <c r="F310" s="32">
        <f>SUM(F304:F309)</f>
        <v>74236297</v>
      </c>
      <c r="G310" s="37">
        <f t="shared" si="72"/>
        <v>0.14626665299551669</v>
      </c>
      <c r="H310" s="32">
        <f>SUM(H304:H309)</f>
        <v>91712530</v>
      </c>
      <c r="I310" s="37">
        <f t="shared" si="73"/>
        <v>0.18069981050982264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165948827</v>
      </c>
      <c r="O310" s="37">
        <f t="shared" si="77"/>
        <v>0.32696646350533931</v>
      </c>
      <c r="P310" s="32">
        <f>SUM(P304:P309)</f>
        <v>131404545</v>
      </c>
      <c r="Q310" s="32">
        <f>SUM(Q304:Q309)</f>
        <v>428629158</v>
      </c>
      <c r="R310" s="32">
        <f>SUM(R304:R309)</f>
        <v>472856556</v>
      </c>
      <c r="S310" s="32">
        <f>SUM(S304:S309)</f>
        <v>197961026</v>
      </c>
      <c r="T310" s="37">
        <f t="shared" si="78"/>
        <v>0.4618468489724164</v>
      </c>
      <c r="U310" s="37">
        <f t="shared" si="79"/>
        <v>-0.3020596814212172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51024496</v>
      </c>
      <c r="E311" s="31">
        <v>51633190</v>
      </c>
      <c r="F311" s="31">
        <v>7819252</v>
      </c>
      <c r="G311" s="36">
        <f t="shared" si="72"/>
        <v>0.15324506096052373</v>
      </c>
      <c r="H311" s="31">
        <v>14498871</v>
      </c>
      <c r="I311" s="36">
        <f t="shared" si="73"/>
        <v>0.28415510463836818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22318123</v>
      </c>
      <c r="O311" s="36">
        <f t="shared" si="77"/>
        <v>0.43740016559889194</v>
      </c>
      <c r="P311" s="31">
        <v>12568628</v>
      </c>
      <c r="Q311" s="31">
        <v>40654930</v>
      </c>
      <c r="R311" s="31">
        <v>44237879</v>
      </c>
      <c r="S311" s="31">
        <v>21024964</v>
      </c>
      <c r="T311" s="36">
        <f t="shared" si="78"/>
        <v>0.51715656625162065</v>
      </c>
      <c r="U311" s="36">
        <f t="shared" si="79"/>
        <v>0.15357626942256553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144825307</v>
      </c>
      <c r="E312" s="31">
        <v>146825307</v>
      </c>
      <c r="F312" s="31">
        <v>12817195</v>
      </c>
      <c r="G312" s="36">
        <f t="shared" si="72"/>
        <v>8.8501072536997974E-2</v>
      </c>
      <c r="H312" s="31">
        <v>43851992</v>
      </c>
      <c r="I312" s="36">
        <f t="shared" si="73"/>
        <v>0.30279232896775421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56669187</v>
      </c>
      <c r="O312" s="36">
        <f t="shared" si="77"/>
        <v>0.39129340150475223</v>
      </c>
      <c r="P312" s="31">
        <v>42598339</v>
      </c>
      <c r="Q312" s="31">
        <v>137002143</v>
      </c>
      <c r="R312" s="31">
        <v>135548012</v>
      </c>
      <c r="S312" s="31">
        <v>55364223</v>
      </c>
      <c r="T312" s="36">
        <f t="shared" si="78"/>
        <v>0.40411209480131999</v>
      </c>
      <c r="U312" s="36">
        <f t="shared" si="79"/>
        <v>2.9429621657313998E-2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146032394</v>
      </c>
      <c r="E313" s="31">
        <v>165535117</v>
      </c>
      <c r="F313" s="31">
        <v>16953104</v>
      </c>
      <c r="G313" s="36">
        <f t="shared" si="72"/>
        <v>0.1160913927083877</v>
      </c>
      <c r="H313" s="31">
        <v>31585764</v>
      </c>
      <c r="I313" s="36">
        <f t="shared" si="73"/>
        <v>0.21629285896662079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48538868</v>
      </c>
      <c r="O313" s="36">
        <f t="shared" si="77"/>
        <v>0.33238425167500851</v>
      </c>
      <c r="P313" s="31">
        <v>30558461</v>
      </c>
      <c r="Q313" s="31">
        <v>132423536</v>
      </c>
      <c r="R313" s="31">
        <v>144739894</v>
      </c>
      <c r="S313" s="31">
        <v>45492205</v>
      </c>
      <c r="T313" s="36">
        <f t="shared" si="78"/>
        <v>0.34353564611052223</v>
      </c>
      <c r="U313" s="36">
        <f t="shared" si="79"/>
        <v>3.3617628845902914E-2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76905820</v>
      </c>
      <c r="E314" s="31">
        <v>76905820</v>
      </c>
      <c r="F314" s="31">
        <v>11040374</v>
      </c>
      <c r="G314" s="36">
        <f t="shared" si="72"/>
        <v>0.14355706759254372</v>
      </c>
      <c r="H314" s="31">
        <v>13880519</v>
      </c>
      <c r="I314" s="36">
        <f t="shared" si="73"/>
        <v>0.1804872375068623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24920893</v>
      </c>
      <c r="O314" s="36">
        <f t="shared" si="77"/>
        <v>0.32404430509940602</v>
      </c>
      <c r="P314" s="31">
        <v>6233388</v>
      </c>
      <c r="Q314" s="31">
        <v>70156798</v>
      </c>
      <c r="R314" s="31">
        <v>69675036</v>
      </c>
      <c r="S314" s="31">
        <v>15010422</v>
      </c>
      <c r="T314" s="36">
        <f t="shared" si="78"/>
        <v>0.21395534613766154</v>
      </c>
      <c r="U314" s="36">
        <f t="shared" si="79"/>
        <v>1.2268017007765279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43381140</v>
      </c>
      <c r="E315" s="31">
        <v>43552962</v>
      </c>
      <c r="F315" s="31">
        <v>7670314</v>
      </c>
      <c r="G315" s="36">
        <f t="shared" si="72"/>
        <v>0.1768121815148242</v>
      </c>
      <c r="H315" s="31">
        <v>15904249</v>
      </c>
      <c r="I315" s="36">
        <f t="shared" si="73"/>
        <v>0.36661666798060172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23574563</v>
      </c>
      <c r="O315" s="36">
        <f t="shared" si="77"/>
        <v>0.54342884949542591</v>
      </c>
      <c r="P315" s="31">
        <v>8273427</v>
      </c>
      <c r="Q315" s="31">
        <v>36138632</v>
      </c>
      <c r="R315" s="31">
        <v>43584249</v>
      </c>
      <c r="S315" s="31">
        <v>14872126</v>
      </c>
      <c r="T315" s="36">
        <f t="shared" si="78"/>
        <v>0.41152985536364523</v>
      </c>
      <c r="U315" s="36">
        <f t="shared" si="79"/>
        <v>0.92232904212486555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462169157</v>
      </c>
      <c r="E317" s="32">
        <f>SUM(E311:E316)</f>
        <v>484452396</v>
      </c>
      <c r="F317" s="32">
        <f>SUM(F311:F316)</f>
        <v>56300239</v>
      </c>
      <c r="G317" s="37">
        <f t="shared" si="72"/>
        <v>0.12181738687508306</v>
      </c>
      <c r="H317" s="32">
        <f>SUM(H311:H316)</f>
        <v>119721395</v>
      </c>
      <c r="I317" s="37">
        <f t="shared" si="73"/>
        <v>0.25904237266096924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176021634</v>
      </c>
      <c r="O317" s="37">
        <f t="shared" si="77"/>
        <v>0.38085975953605228</v>
      </c>
      <c r="P317" s="32">
        <f>SUM(P311:P316)</f>
        <v>100232243</v>
      </c>
      <c r="Q317" s="32">
        <f>SUM(Q311:Q316)</f>
        <v>416376039</v>
      </c>
      <c r="R317" s="32">
        <f>SUM(R311:R316)</f>
        <v>437785070</v>
      </c>
      <c r="S317" s="32">
        <f>SUM(S311:S316)</f>
        <v>151763940</v>
      </c>
      <c r="T317" s="37">
        <f t="shared" si="78"/>
        <v>0.36448768849544677</v>
      </c>
      <c r="U317" s="37">
        <f t="shared" si="79"/>
        <v>0.19443994683427368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111443176</v>
      </c>
      <c r="E318" s="31">
        <v>111443176</v>
      </c>
      <c r="F318" s="31">
        <v>51747471</v>
      </c>
      <c r="G318" s="36">
        <f t="shared" si="72"/>
        <v>0.46433952133596768</v>
      </c>
      <c r="H318" s="31">
        <v>25553333</v>
      </c>
      <c r="I318" s="36">
        <f t="shared" si="73"/>
        <v>0.22929473043733067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77300804</v>
      </c>
      <c r="O318" s="36">
        <f t="shared" si="77"/>
        <v>0.69363425177329829</v>
      </c>
      <c r="P318" s="31">
        <v>44992649</v>
      </c>
      <c r="Q318" s="31">
        <v>66577481</v>
      </c>
      <c r="R318" s="31">
        <v>88091237</v>
      </c>
      <c r="S318" s="31">
        <v>70127396</v>
      </c>
      <c r="T318" s="36">
        <f t="shared" si="78"/>
        <v>1.0533200557708093</v>
      </c>
      <c r="U318" s="36">
        <f t="shared" si="79"/>
        <v>-0.43205537864640953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149900782</v>
      </c>
      <c r="E319" s="31">
        <v>149900782</v>
      </c>
      <c r="F319" s="31">
        <v>25297281</v>
      </c>
      <c r="G319" s="36">
        <f t="shared" si="72"/>
        <v>0.1687601669749795</v>
      </c>
      <c r="H319" s="31">
        <v>41103050</v>
      </c>
      <c r="I319" s="36">
        <f t="shared" si="73"/>
        <v>0.27420170496508817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66400331</v>
      </c>
      <c r="O319" s="36">
        <f t="shared" si="77"/>
        <v>0.44296187194006764</v>
      </c>
      <c r="P319" s="31">
        <v>35316499</v>
      </c>
      <c r="Q319" s="31">
        <v>133992307</v>
      </c>
      <c r="R319" s="31">
        <v>140737543</v>
      </c>
      <c r="S319" s="31">
        <v>57711006</v>
      </c>
      <c r="T319" s="36">
        <f t="shared" si="78"/>
        <v>0.43070387615611394</v>
      </c>
      <c r="U319" s="36">
        <f t="shared" si="79"/>
        <v>0.16384837579738587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29101613</v>
      </c>
      <c r="E320" s="31">
        <v>29101613</v>
      </c>
      <c r="F320" s="31">
        <v>5666801</v>
      </c>
      <c r="G320" s="36">
        <f t="shared" si="72"/>
        <v>0.19472463605367854</v>
      </c>
      <c r="H320" s="31">
        <v>8060908</v>
      </c>
      <c r="I320" s="36">
        <f t="shared" si="73"/>
        <v>0.2769917942349106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13727709</v>
      </c>
      <c r="O320" s="36">
        <f t="shared" si="77"/>
        <v>0.47171643028858917</v>
      </c>
      <c r="P320" s="31">
        <v>6366642</v>
      </c>
      <c r="Q320" s="31">
        <v>24946220</v>
      </c>
      <c r="R320" s="31">
        <v>25624205</v>
      </c>
      <c r="S320" s="31">
        <v>11498112</v>
      </c>
      <c r="T320" s="36">
        <f t="shared" si="78"/>
        <v>0.46091600250458786</v>
      </c>
      <c r="U320" s="36">
        <f t="shared" si="79"/>
        <v>0.26611610955979614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26334069</v>
      </c>
      <c r="E321" s="31">
        <v>27059721</v>
      </c>
      <c r="F321" s="31">
        <v>6175817</v>
      </c>
      <c r="G321" s="36">
        <f t="shared" si="72"/>
        <v>0.23451814453740513</v>
      </c>
      <c r="H321" s="31">
        <v>4881778</v>
      </c>
      <c r="I321" s="36">
        <f t="shared" si="73"/>
        <v>0.18537879581009681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11057595</v>
      </c>
      <c r="O321" s="36">
        <f t="shared" si="77"/>
        <v>0.41989694034750191</v>
      </c>
      <c r="P321" s="31">
        <v>4240467</v>
      </c>
      <c r="Q321" s="31">
        <v>23983487</v>
      </c>
      <c r="R321" s="31">
        <v>26023916</v>
      </c>
      <c r="S321" s="31">
        <v>9823549</v>
      </c>
      <c r="T321" s="36">
        <f t="shared" si="78"/>
        <v>0.40959636102957003</v>
      </c>
      <c r="U321" s="36">
        <f t="shared" si="79"/>
        <v>0.15123593698524251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316779640</v>
      </c>
      <c r="E323" s="32">
        <f>SUM(E318:E322)</f>
        <v>317505292</v>
      </c>
      <c r="F323" s="32">
        <f>SUM(F318:F322)</f>
        <v>88887370</v>
      </c>
      <c r="G323" s="37">
        <f t="shared" si="72"/>
        <v>0.28059685275227914</v>
      </c>
      <c r="H323" s="32">
        <f>SUM(H318:H322)</f>
        <v>79599069</v>
      </c>
      <c r="I323" s="37">
        <f t="shared" si="73"/>
        <v>0.25127583641423418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168486439</v>
      </c>
      <c r="O323" s="37">
        <f t="shared" si="77"/>
        <v>0.53187268916651331</v>
      </c>
      <c r="P323" s="32">
        <f>SUM(P318:P322)</f>
        <v>90916257</v>
      </c>
      <c r="Q323" s="32">
        <f>SUM(Q318:Q322)</f>
        <v>249499495</v>
      </c>
      <c r="R323" s="32">
        <f>SUM(R318:R322)</f>
        <v>280476901</v>
      </c>
      <c r="S323" s="32">
        <f>SUM(S318:S322)</f>
        <v>149160063</v>
      </c>
      <c r="T323" s="37">
        <f t="shared" si="78"/>
        <v>0.5978371338988081</v>
      </c>
      <c r="U323" s="37">
        <f t="shared" si="79"/>
        <v>-0.12447925567371299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14005916</v>
      </c>
      <c r="E324" s="31">
        <v>14005916</v>
      </c>
      <c r="F324" s="31">
        <v>2922961</v>
      </c>
      <c r="G324" s="36">
        <f t="shared" si="72"/>
        <v>0.20869474013695355</v>
      </c>
      <c r="H324" s="31">
        <v>12695249</v>
      </c>
      <c r="I324" s="36">
        <f t="shared" si="73"/>
        <v>0.90642047260600445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15618210</v>
      </c>
      <c r="O324" s="36">
        <f t="shared" si="77"/>
        <v>1.115115212742958</v>
      </c>
      <c r="P324" s="31">
        <v>5577142</v>
      </c>
      <c r="Q324" s="31">
        <v>20485186</v>
      </c>
      <c r="R324" s="31">
        <v>21642796</v>
      </c>
      <c r="S324" s="31">
        <v>7714332</v>
      </c>
      <c r="T324" s="36">
        <f t="shared" si="78"/>
        <v>0.37658100834427377</v>
      </c>
      <c r="U324" s="36">
        <f t="shared" si="79"/>
        <v>1.27630011930842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49394727</v>
      </c>
      <c r="E325" s="31">
        <v>47142498</v>
      </c>
      <c r="F325" s="31">
        <v>9746720</v>
      </c>
      <c r="G325" s="36">
        <f t="shared" si="72"/>
        <v>0.19732308673352927</v>
      </c>
      <c r="H325" s="31">
        <v>10961705</v>
      </c>
      <c r="I325" s="36">
        <f t="shared" si="73"/>
        <v>0.22192055034538402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20708425</v>
      </c>
      <c r="O325" s="36">
        <f t="shared" si="77"/>
        <v>0.41924363707891332</v>
      </c>
      <c r="P325" s="31">
        <v>12671868</v>
      </c>
      <c r="Q325" s="31">
        <v>41212993</v>
      </c>
      <c r="R325" s="31">
        <v>40409714</v>
      </c>
      <c r="S325" s="31">
        <v>19602850</v>
      </c>
      <c r="T325" s="36">
        <f t="shared" si="78"/>
        <v>0.47564732801619142</v>
      </c>
      <c r="U325" s="36">
        <f t="shared" si="79"/>
        <v>-0.13495745063000975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140370003</v>
      </c>
      <c r="E326" s="31">
        <v>140370003</v>
      </c>
      <c r="F326" s="31">
        <v>6466062</v>
      </c>
      <c r="G326" s="36">
        <f t="shared" si="72"/>
        <v>4.606441448889903E-2</v>
      </c>
      <c r="H326" s="31">
        <v>18709949</v>
      </c>
      <c r="I326" s="36">
        <f t="shared" si="73"/>
        <v>0.13329022298304005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25176011</v>
      </c>
      <c r="O326" s="36">
        <f t="shared" si="77"/>
        <v>0.17935463747193908</v>
      </c>
      <c r="P326" s="31">
        <v>18166806</v>
      </c>
      <c r="Q326" s="31">
        <v>115624312</v>
      </c>
      <c r="R326" s="31">
        <v>124302867</v>
      </c>
      <c r="S326" s="31">
        <v>50628505</v>
      </c>
      <c r="T326" s="36">
        <f t="shared" si="78"/>
        <v>0.43787075680069776</v>
      </c>
      <c r="U326" s="36">
        <f t="shared" si="79"/>
        <v>2.9897550510530113E-2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425698811</v>
      </c>
      <c r="E327" s="31">
        <v>425698811</v>
      </c>
      <c r="F327" s="31">
        <v>88914005</v>
      </c>
      <c r="G327" s="36">
        <f t="shared" si="72"/>
        <v>0.20886599328556735</v>
      </c>
      <c r="H327" s="31">
        <v>55003895</v>
      </c>
      <c r="I327" s="36">
        <f t="shared" si="73"/>
        <v>0.12920847692947868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143917900</v>
      </c>
      <c r="O327" s="36">
        <f t="shared" si="77"/>
        <v>0.338074470215046</v>
      </c>
      <c r="P327" s="31">
        <v>50959981</v>
      </c>
      <c r="Q327" s="31">
        <v>392324143</v>
      </c>
      <c r="R327" s="31">
        <v>429917552</v>
      </c>
      <c r="S327" s="31">
        <v>87381010</v>
      </c>
      <c r="T327" s="36">
        <f t="shared" si="78"/>
        <v>0.2227265682193818</v>
      </c>
      <c r="U327" s="36">
        <f t="shared" si="79"/>
        <v>7.9354699916391214E-2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115660300</v>
      </c>
      <c r="E328" s="31">
        <v>115660300</v>
      </c>
      <c r="F328" s="31">
        <v>13446680</v>
      </c>
      <c r="G328" s="36">
        <f t="shared" si="72"/>
        <v>0.11626011691133431</v>
      </c>
      <c r="H328" s="31">
        <v>16154811</v>
      </c>
      <c r="I328" s="36">
        <f t="shared" si="73"/>
        <v>0.13967464203361049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29601491</v>
      </c>
      <c r="O328" s="36">
        <f t="shared" si="77"/>
        <v>0.25593475894494483</v>
      </c>
      <c r="P328" s="31">
        <v>12002149</v>
      </c>
      <c r="Q328" s="31">
        <v>45222000</v>
      </c>
      <c r="R328" s="31">
        <v>55869000</v>
      </c>
      <c r="S328" s="31">
        <v>27072373</v>
      </c>
      <c r="T328" s="36">
        <f t="shared" si="78"/>
        <v>0.59865492459422409</v>
      </c>
      <c r="U328" s="36">
        <f t="shared" si="79"/>
        <v>0.34599320505019548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74486742</v>
      </c>
      <c r="E329" s="31">
        <v>74486742</v>
      </c>
      <c r="F329" s="31">
        <v>16437961</v>
      </c>
      <c r="G329" s="36">
        <f t="shared" si="72"/>
        <v>0.22068304450743731</v>
      </c>
      <c r="H329" s="31">
        <v>16620013</v>
      </c>
      <c r="I329" s="36">
        <f t="shared" si="73"/>
        <v>0.22312713046302923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33057974</v>
      </c>
      <c r="O329" s="36">
        <f t="shared" si="77"/>
        <v>0.44381017497046654</v>
      </c>
      <c r="P329" s="31">
        <v>10918029</v>
      </c>
      <c r="Q329" s="31">
        <v>86881608</v>
      </c>
      <c r="R329" s="31">
        <v>69335524</v>
      </c>
      <c r="S329" s="31">
        <v>32173950</v>
      </c>
      <c r="T329" s="36">
        <f t="shared" si="78"/>
        <v>0.37031945817577411</v>
      </c>
      <c r="U329" s="36">
        <f t="shared" si="79"/>
        <v>0.52225397093193293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98024068</v>
      </c>
      <c r="E330" s="31">
        <v>98024068</v>
      </c>
      <c r="F330" s="31">
        <v>19488711</v>
      </c>
      <c r="G330" s="36">
        <f t="shared" si="72"/>
        <v>0.19881557047805851</v>
      </c>
      <c r="H330" s="31">
        <v>25276645</v>
      </c>
      <c r="I330" s="36">
        <f t="shared" si="73"/>
        <v>0.25786162027064619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44765356</v>
      </c>
      <c r="O330" s="36">
        <f t="shared" si="77"/>
        <v>0.45667719074870472</v>
      </c>
      <c r="P330" s="31">
        <v>26553567</v>
      </c>
      <c r="Q330" s="31">
        <v>73560299</v>
      </c>
      <c r="R330" s="31">
        <v>83355124</v>
      </c>
      <c r="S330" s="31">
        <v>44436509</v>
      </c>
      <c r="T330" s="36">
        <f t="shared" si="78"/>
        <v>0.60408276752654311</v>
      </c>
      <c r="U330" s="36">
        <f t="shared" si="79"/>
        <v>-4.8088529876230912E-2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917640567</v>
      </c>
      <c r="E332" s="32">
        <f>SUM(E324:E331)</f>
        <v>915388338</v>
      </c>
      <c r="F332" s="32">
        <f>SUM(F324:F331)</f>
        <v>157423100</v>
      </c>
      <c r="G332" s="37">
        <f t="shared" si="72"/>
        <v>0.17155202773418801</v>
      </c>
      <c r="H332" s="32">
        <f>SUM(H324:H331)</f>
        <v>155422267</v>
      </c>
      <c r="I332" s="37">
        <f t="shared" si="73"/>
        <v>0.16937161737314518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312845367</v>
      </c>
      <c r="O332" s="37">
        <f t="shared" si="77"/>
        <v>0.3409236451073332</v>
      </c>
      <c r="P332" s="32">
        <f>SUM(P324:P331)</f>
        <v>136849542</v>
      </c>
      <c r="Q332" s="32">
        <f>SUM(Q324:Q331)</f>
        <v>775310541</v>
      </c>
      <c r="R332" s="32">
        <f>SUM(R324:R331)</f>
        <v>824832577</v>
      </c>
      <c r="S332" s="32">
        <f>SUM(S324:S331)</f>
        <v>269009529</v>
      </c>
      <c r="T332" s="37">
        <f t="shared" si="78"/>
        <v>0.34697003945416499</v>
      </c>
      <c r="U332" s="37">
        <f t="shared" si="79"/>
        <v>0.13571638405629449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6565404</v>
      </c>
      <c r="E333" s="31">
        <v>6565404</v>
      </c>
      <c r="F333" s="31">
        <v>1050709</v>
      </c>
      <c r="G333" s="36">
        <f t="shared" si="72"/>
        <v>0.16003721933943441</v>
      </c>
      <c r="H333" s="31">
        <v>1106867</v>
      </c>
      <c r="I333" s="36">
        <f t="shared" si="73"/>
        <v>0.1685908437622422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2157576</v>
      </c>
      <c r="O333" s="36">
        <f t="shared" si="77"/>
        <v>0.32862806310167658</v>
      </c>
      <c r="P333" s="31">
        <v>1221239</v>
      </c>
      <c r="Q333" s="31">
        <v>5299056</v>
      </c>
      <c r="R333" s="31">
        <v>6017940</v>
      </c>
      <c r="S333" s="31">
        <v>2281559</v>
      </c>
      <c r="T333" s="36">
        <f t="shared" si="78"/>
        <v>0.43055951852556379</v>
      </c>
      <c r="U333" s="36">
        <f t="shared" si="79"/>
        <v>-9.3652430032123091E-2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6323797</v>
      </c>
      <c r="E334" s="31">
        <v>6323797</v>
      </c>
      <c r="F334" s="31">
        <v>2415343</v>
      </c>
      <c r="G334" s="36">
        <f t="shared" si="72"/>
        <v>0.38194505611106744</v>
      </c>
      <c r="H334" s="31">
        <v>1893873</v>
      </c>
      <c r="I334" s="36">
        <f t="shared" si="73"/>
        <v>0.29948352232052988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4309216</v>
      </c>
      <c r="O334" s="36">
        <f t="shared" si="77"/>
        <v>0.68142857843159732</v>
      </c>
      <c r="P334" s="31">
        <v>9779327</v>
      </c>
      <c r="Q334" s="31">
        <v>5518830</v>
      </c>
      <c r="R334" s="31">
        <v>16860497</v>
      </c>
      <c r="S334" s="31">
        <v>11132820</v>
      </c>
      <c r="T334" s="36">
        <f t="shared" si="78"/>
        <v>2.0172427851555494</v>
      </c>
      <c r="U334" s="36">
        <f t="shared" si="79"/>
        <v>-0.80633912742666236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30613960</v>
      </c>
      <c r="E335" s="31">
        <v>30613960</v>
      </c>
      <c r="F335" s="31">
        <v>8229535</v>
      </c>
      <c r="G335" s="36">
        <f t="shared" si="72"/>
        <v>0.26881641577894527</v>
      </c>
      <c r="H335" s="31">
        <v>7542759</v>
      </c>
      <c r="I335" s="36">
        <f t="shared" si="73"/>
        <v>0.24638298998234792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15772294</v>
      </c>
      <c r="O335" s="36">
        <f t="shared" si="77"/>
        <v>0.51519940576129319</v>
      </c>
      <c r="P335" s="31">
        <v>7621181</v>
      </c>
      <c r="Q335" s="31">
        <v>34082594</v>
      </c>
      <c r="R335" s="31">
        <v>43454315</v>
      </c>
      <c r="S335" s="31">
        <v>11422518</v>
      </c>
      <c r="T335" s="36">
        <f t="shared" si="78"/>
        <v>0.33514227232821542</v>
      </c>
      <c r="U335" s="36">
        <f t="shared" si="79"/>
        <v>-1.029000623394194E-2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43503161</v>
      </c>
      <c r="E337" s="32">
        <f>SUM(E333:E336)</f>
        <v>43503161</v>
      </c>
      <c r="F337" s="32">
        <f>SUM(F333:F336)</f>
        <v>11695587</v>
      </c>
      <c r="G337" s="37">
        <f t="shared" si="72"/>
        <v>0.2688445329294577</v>
      </c>
      <c r="H337" s="32">
        <f>SUM(H333:H336)</f>
        <v>10543499</v>
      </c>
      <c r="I337" s="37">
        <f t="shared" si="73"/>
        <v>0.24236167574121797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22239086</v>
      </c>
      <c r="O337" s="37">
        <f t="shared" si="77"/>
        <v>0.51120620867067568</v>
      </c>
      <c r="P337" s="32">
        <f>SUM(P333:P336)</f>
        <v>18621747</v>
      </c>
      <c r="Q337" s="32">
        <f>SUM(Q333:Q336)</f>
        <v>44900480</v>
      </c>
      <c r="R337" s="32">
        <f>SUM(R333:R336)</f>
        <v>66332752</v>
      </c>
      <c r="S337" s="32">
        <f>SUM(S333:S336)</f>
        <v>24836897</v>
      </c>
      <c r="T337" s="37">
        <f t="shared" si="78"/>
        <v>0.55315437607793949</v>
      </c>
      <c r="U337" s="37">
        <f t="shared" si="79"/>
        <v>-0.43380720401796891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9938874194</v>
      </c>
      <c r="E338" s="32">
        <f>SUM(E302,E304:E309,E311:E316,E318:E322,E324:E331,E333:E336)</f>
        <v>9950578599</v>
      </c>
      <c r="F338" s="32">
        <f>SUM(F302,F304:F309,F311:F316,F318:F322,F324:F331,F333:F336)</f>
        <v>1027812697</v>
      </c>
      <c r="G338" s="37">
        <f t="shared" si="72"/>
        <v>0.10341339239614084</v>
      </c>
      <c r="H338" s="32">
        <f>SUM(H302,H304:H309,H311:H316,H318:H322,H324:H331,H333:H336)</f>
        <v>2836858987</v>
      </c>
      <c r="I338" s="37">
        <f t="shared" si="73"/>
        <v>0.28543061634813566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3864671684</v>
      </c>
      <c r="O338" s="37">
        <f t="shared" si="77"/>
        <v>0.38884400874427649</v>
      </c>
      <c r="P338" s="32">
        <f>SUM(P302,P304:P309,P311:P316,P318:P322,P324:P331,P333:P336)</f>
        <v>2239012538</v>
      </c>
      <c r="Q338" s="32">
        <f>SUM(Q302,Q304:Q309,Q311:Q316,Q318:Q322,Q324:Q331,Q333:Q336)</f>
        <v>8741547686</v>
      </c>
      <c r="R338" s="32">
        <f>SUM(R302,R304:R309,R311:R316,R318:R322,R324:R331,R333:R336)</f>
        <v>9097062719</v>
      </c>
      <c r="S338" s="32">
        <f>SUM(S302,S304:S309,S311:S316,S318:S322,S324:S331,S333:S336)</f>
        <v>3420455554</v>
      </c>
      <c r="T338" s="37">
        <f t="shared" si="78"/>
        <v>0.39128718127088874</v>
      </c>
      <c r="U338" s="37">
        <f t="shared" si="79"/>
        <v>0.26701344403101324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80857265910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80592709907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17970835592</v>
      </c>
      <c r="G339" s="39">
        <f t="shared" si="72"/>
        <v>0.22225381219299256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19900252724</v>
      </c>
      <c r="I339" s="39">
        <f t="shared" si="73"/>
        <v>0.24611582521415484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37871088316</v>
      </c>
      <c r="O339" s="39">
        <f t="shared" si="77"/>
        <v>0.46836963740714738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15893661462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69658790486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75270824786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28567343875</v>
      </c>
      <c r="T339" s="39">
        <f t="shared" si="78"/>
        <v>0.41010393197598594</v>
      </c>
      <c r="U339" s="39">
        <f t="shared" si="79"/>
        <v>0.2520873665001182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615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363042835</v>
      </c>
      <c r="E8" s="31">
        <v>363042835</v>
      </c>
      <c r="F8" s="31">
        <v>103487726</v>
      </c>
      <c r="G8" s="36">
        <f>IF(($D8       =0),0,($F8       /$D8       ))</f>
        <v>0.28505651681570854</v>
      </c>
      <c r="H8" s="31">
        <v>138475654</v>
      </c>
      <c r="I8" s="36">
        <f>IF(($D8       =0),0,($H8       /$D8       ))</f>
        <v>0.38143062098994462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241963380</v>
      </c>
      <c r="O8" s="36">
        <f>IF(($D8       =0),0,($N8       /$D8       ))</f>
        <v>0.66648713780565316</v>
      </c>
      <c r="P8" s="31">
        <v>143640637</v>
      </c>
      <c r="Q8" s="31">
        <v>384295836</v>
      </c>
      <c r="R8" s="31">
        <v>381371083</v>
      </c>
      <c r="S8" s="31">
        <v>243361944</v>
      </c>
      <c r="T8" s="36">
        <f>IF(($Q8       =0),0,($S8       /$Q8       ))</f>
        <v>0.63326718949928984</v>
      </c>
      <c r="U8" s="36">
        <f>IF(($P8       =0),0,(($H8       /$P8       )-1))</f>
        <v>-3.5957672618786796E-2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980067790</v>
      </c>
      <c r="E9" s="31">
        <v>980067790</v>
      </c>
      <c r="F9" s="31">
        <v>311863801</v>
      </c>
      <c r="G9" s="36">
        <f>IF(($D9       =0),0,($F9       /$D9       ))</f>
        <v>0.31820635692965688</v>
      </c>
      <c r="H9" s="31">
        <v>128380833</v>
      </c>
      <c r="I9" s="36">
        <f>IF(($D9       =0),0,($H9       /$D9       ))</f>
        <v>0.13099178884350438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440244634</v>
      </c>
      <c r="O9" s="36">
        <f>IF(($D9       =0),0,($N9       /$D9       ))</f>
        <v>0.44919814577316125</v>
      </c>
      <c r="P9" s="31">
        <v>116841086</v>
      </c>
      <c r="Q9" s="31">
        <v>1112724030</v>
      </c>
      <c r="R9" s="31">
        <v>867019970</v>
      </c>
      <c r="S9" s="31">
        <v>212172795</v>
      </c>
      <c r="T9" s="36">
        <f>IF(($Q9       =0),0,($S9       /$Q9       ))</f>
        <v>0.19067872112009659</v>
      </c>
      <c r="U9" s="36">
        <f>IF(($P9       =0),0,(($H9       /$P9       )-1))</f>
        <v>9.8764462014671706E-2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1343110625</v>
      </c>
      <c r="E10" s="32">
        <f>SUM(E8:E9)</f>
        <v>1343110625</v>
      </c>
      <c r="F10" s="32">
        <f>SUM(F8:F9)</f>
        <v>415351527</v>
      </c>
      <c r="G10" s="37">
        <f t="shared" ref="G10:G54" si="0">IF(($D10      =0),0,($F10      /$D10      ))</f>
        <v>0.30924595433082813</v>
      </c>
      <c r="H10" s="32">
        <f>SUM(H8:H9)</f>
        <v>266856487</v>
      </c>
      <c r="I10" s="37">
        <f t="shared" ref="I10:I54" si="1">IF(($D10      =0),0,($H10      /$D10      ))</f>
        <v>0.19868541133758064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682208014</v>
      </c>
      <c r="O10" s="37">
        <f t="shared" ref="O10:O54" si="5">IF(($D10      =0),0,($N10      /$D10      ))</f>
        <v>0.50793136566840869</v>
      </c>
      <c r="P10" s="32">
        <f>SUM(P8:P9)</f>
        <v>260481723</v>
      </c>
      <c r="Q10" s="32">
        <f>SUM(Q8:Q9)</f>
        <v>1497019866</v>
      </c>
      <c r="R10" s="32">
        <f>SUM(R8:R9)</f>
        <v>1248391053</v>
      </c>
      <c r="S10" s="32">
        <f>SUM(S8:S9)</f>
        <v>455534739</v>
      </c>
      <c r="T10" s="37">
        <f t="shared" ref="T10:T54" si="6">IF(($Q10      =0),0,($S10      /$Q10      ))</f>
        <v>0.30429438469455822</v>
      </c>
      <c r="U10" s="37">
        <f t="shared" ref="U10:U54" si="7">IF(($P10      =0),0,(($H10      /$P10      )-1))</f>
        <v>2.4472980010194378E-2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44780614</v>
      </c>
      <c r="E11" s="31">
        <v>44780614</v>
      </c>
      <c r="F11" s="31">
        <v>9671325</v>
      </c>
      <c r="G11" s="36">
        <f t="shared" si="0"/>
        <v>0.21597124595031233</v>
      </c>
      <c r="H11" s="31">
        <v>13700461</v>
      </c>
      <c r="I11" s="36">
        <f t="shared" si="1"/>
        <v>0.30594625165255662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23371786</v>
      </c>
      <c r="O11" s="36">
        <f t="shared" si="5"/>
        <v>0.52191749760286898</v>
      </c>
      <c r="P11" s="31">
        <v>8669039</v>
      </c>
      <c r="Q11" s="31">
        <v>38309264</v>
      </c>
      <c r="R11" s="31">
        <v>35095951</v>
      </c>
      <c r="S11" s="31">
        <v>14821830</v>
      </c>
      <c r="T11" s="36">
        <f t="shared" si="6"/>
        <v>0.38689936721311063</v>
      </c>
      <c r="U11" s="36">
        <f t="shared" si="7"/>
        <v>0.5803898217553296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12830837</v>
      </c>
      <c r="E12" s="31">
        <v>12830837</v>
      </c>
      <c r="F12" s="31">
        <v>2966548</v>
      </c>
      <c r="G12" s="36">
        <f t="shared" si="0"/>
        <v>0.23120455820614041</v>
      </c>
      <c r="H12" s="31">
        <v>1140613</v>
      </c>
      <c r="I12" s="36">
        <f t="shared" si="1"/>
        <v>8.8896227112853193E-2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4107161</v>
      </c>
      <c r="O12" s="36">
        <f t="shared" si="5"/>
        <v>0.32010078531899361</v>
      </c>
      <c r="P12" s="31">
        <v>4544667</v>
      </c>
      <c r="Q12" s="31">
        <v>18340291</v>
      </c>
      <c r="R12" s="31">
        <v>18489298</v>
      </c>
      <c r="S12" s="31">
        <v>8881144</v>
      </c>
      <c r="T12" s="36">
        <f t="shared" si="6"/>
        <v>0.48424226202299625</v>
      </c>
      <c r="U12" s="36">
        <f t="shared" si="7"/>
        <v>-0.74902165549203059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57594064</v>
      </c>
      <c r="E13" s="31">
        <v>57594064</v>
      </c>
      <c r="F13" s="31">
        <v>1875568</v>
      </c>
      <c r="G13" s="36">
        <f t="shared" si="0"/>
        <v>3.2565300479577203E-2</v>
      </c>
      <c r="H13" s="31">
        <v>7089958</v>
      </c>
      <c r="I13" s="36">
        <f t="shared" si="1"/>
        <v>0.12310223498032714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8965526</v>
      </c>
      <c r="O13" s="36">
        <f t="shared" si="5"/>
        <v>0.15566753545990433</v>
      </c>
      <c r="P13" s="31">
        <v>4947775</v>
      </c>
      <c r="Q13" s="31">
        <v>45547260</v>
      </c>
      <c r="R13" s="31">
        <v>50932260</v>
      </c>
      <c r="S13" s="31">
        <v>9458204</v>
      </c>
      <c r="T13" s="36">
        <f t="shared" si="6"/>
        <v>0.20765692601486896</v>
      </c>
      <c r="U13" s="36">
        <f t="shared" si="7"/>
        <v>0.43295885524301325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24748828</v>
      </c>
      <c r="E14" s="31">
        <v>24748828</v>
      </c>
      <c r="F14" s="31">
        <v>6080289</v>
      </c>
      <c r="G14" s="36">
        <f t="shared" si="0"/>
        <v>0.24567987623494736</v>
      </c>
      <c r="H14" s="31">
        <v>5977838</v>
      </c>
      <c r="I14" s="36">
        <f t="shared" si="1"/>
        <v>0.24154024586537998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12058127</v>
      </c>
      <c r="O14" s="36">
        <f t="shared" si="5"/>
        <v>0.48722012210032734</v>
      </c>
      <c r="P14" s="31">
        <v>5904284</v>
      </c>
      <c r="Q14" s="31">
        <v>23625037</v>
      </c>
      <c r="R14" s="31">
        <v>24089537</v>
      </c>
      <c r="S14" s="31">
        <v>11562951</v>
      </c>
      <c r="T14" s="36">
        <f t="shared" si="6"/>
        <v>0.48943631284048361</v>
      </c>
      <c r="U14" s="36">
        <f t="shared" si="7"/>
        <v>1.2457734079187155E-2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14790860</v>
      </c>
      <c r="E15" s="31">
        <v>14790860</v>
      </c>
      <c r="F15" s="31">
        <v>2162556</v>
      </c>
      <c r="G15" s="36">
        <f t="shared" si="0"/>
        <v>0.14620894254965566</v>
      </c>
      <c r="H15" s="31">
        <v>977695</v>
      </c>
      <c r="I15" s="36">
        <f t="shared" si="1"/>
        <v>6.6101294988932358E-2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3140251</v>
      </c>
      <c r="O15" s="36">
        <f t="shared" si="5"/>
        <v>0.21231023753858802</v>
      </c>
      <c r="P15" s="31">
        <v>1876682</v>
      </c>
      <c r="Q15" s="31">
        <v>14137343</v>
      </c>
      <c r="R15" s="31">
        <v>11929780</v>
      </c>
      <c r="S15" s="31">
        <v>2890281</v>
      </c>
      <c r="T15" s="36">
        <f t="shared" si="6"/>
        <v>0.20444301308951759</v>
      </c>
      <c r="U15" s="36">
        <f t="shared" si="7"/>
        <v>-0.47903001147770374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85015058</v>
      </c>
      <c r="E16" s="31">
        <v>84300068</v>
      </c>
      <c r="F16" s="31">
        <v>18110213</v>
      </c>
      <c r="G16" s="36">
        <f t="shared" si="0"/>
        <v>0.21302359165596288</v>
      </c>
      <c r="H16" s="31">
        <v>19585278</v>
      </c>
      <c r="I16" s="36">
        <f t="shared" si="1"/>
        <v>0.23037422382279618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37695491</v>
      </c>
      <c r="O16" s="36">
        <f t="shared" si="5"/>
        <v>0.44339781547875906</v>
      </c>
      <c r="P16" s="31">
        <v>16850063</v>
      </c>
      <c r="Q16" s="31">
        <v>71306399</v>
      </c>
      <c r="R16" s="31">
        <v>73259597</v>
      </c>
      <c r="S16" s="31">
        <v>34222405</v>
      </c>
      <c r="T16" s="36">
        <f t="shared" si="6"/>
        <v>0.47993455678500885</v>
      </c>
      <c r="U16" s="36">
        <f t="shared" si="7"/>
        <v>0.16232669278447198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13829129</v>
      </c>
      <c r="E17" s="31">
        <v>13829129</v>
      </c>
      <c r="F17" s="31">
        <v>1712601</v>
      </c>
      <c r="G17" s="36">
        <f t="shared" si="0"/>
        <v>0.12384012037200608</v>
      </c>
      <c r="H17" s="31">
        <v>2283387</v>
      </c>
      <c r="I17" s="36">
        <f t="shared" si="1"/>
        <v>0.16511430329415541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3995988</v>
      </c>
      <c r="O17" s="36">
        <f t="shared" si="5"/>
        <v>0.28895442366616148</v>
      </c>
      <c r="P17" s="31">
        <v>1377943</v>
      </c>
      <c r="Q17" s="31">
        <v>13132818</v>
      </c>
      <c r="R17" s="31">
        <v>11724624</v>
      </c>
      <c r="S17" s="31">
        <v>6158058</v>
      </c>
      <c r="T17" s="36">
        <f t="shared" si="6"/>
        <v>0.46890606418211234</v>
      </c>
      <c r="U17" s="36">
        <f t="shared" si="7"/>
        <v>0.65709829797023533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253589390</v>
      </c>
      <c r="E19" s="32">
        <f>SUM(E11:E18)</f>
        <v>252874400</v>
      </c>
      <c r="F19" s="32">
        <f>SUM(F11:F18)</f>
        <v>42579100</v>
      </c>
      <c r="G19" s="37">
        <f t="shared" si="0"/>
        <v>0.16790568406667172</v>
      </c>
      <c r="H19" s="32">
        <f>SUM(H11:H18)</f>
        <v>50755230</v>
      </c>
      <c r="I19" s="37">
        <f t="shared" si="1"/>
        <v>0.20014729322863231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93334330</v>
      </c>
      <c r="O19" s="37">
        <f t="shared" si="5"/>
        <v>0.36805297729530406</v>
      </c>
      <c r="P19" s="32">
        <f>SUM(P11:P18)</f>
        <v>44170453</v>
      </c>
      <c r="Q19" s="32">
        <f>SUM(Q11:Q18)</f>
        <v>224398412</v>
      </c>
      <c r="R19" s="32">
        <f>SUM(R11:R18)</f>
        <v>225521047</v>
      </c>
      <c r="S19" s="32">
        <f>SUM(S11:S18)</f>
        <v>87994873</v>
      </c>
      <c r="T19" s="37">
        <f t="shared" si="6"/>
        <v>0.39213679016587694</v>
      </c>
      <c r="U19" s="37">
        <f t="shared" si="7"/>
        <v>0.1490765104899423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204143290</v>
      </c>
      <c r="E26" s="31">
        <v>204143290</v>
      </c>
      <c r="F26" s="31">
        <v>22880582</v>
      </c>
      <c r="G26" s="36">
        <f t="shared" si="0"/>
        <v>0.11208098977928689</v>
      </c>
      <c r="H26" s="31">
        <v>77604917</v>
      </c>
      <c r="I26" s="36">
        <f t="shared" si="1"/>
        <v>0.380149242230788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100485499</v>
      </c>
      <c r="O26" s="36">
        <f t="shared" si="5"/>
        <v>0.49223023201007488</v>
      </c>
      <c r="P26" s="31">
        <v>24277440</v>
      </c>
      <c r="Q26" s="31">
        <v>248846443</v>
      </c>
      <c r="R26" s="31">
        <v>236403446</v>
      </c>
      <c r="S26" s="31">
        <v>43626102</v>
      </c>
      <c r="T26" s="36">
        <f t="shared" si="6"/>
        <v>0.17531334373945623</v>
      </c>
      <c r="U26" s="36">
        <f t="shared" si="7"/>
        <v>2.196585677896846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204143290</v>
      </c>
      <c r="E27" s="32">
        <f>SUM(E20:E26)</f>
        <v>204143290</v>
      </c>
      <c r="F27" s="32">
        <f>SUM(F20:F26)</f>
        <v>22880582</v>
      </c>
      <c r="G27" s="37">
        <f t="shared" si="0"/>
        <v>0.11208098977928689</v>
      </c>
      <c r="H27" s="32">
        <f>SUM(H20:H26)</f>
        <v>77604917</v>
      </c>
      <c r="I27" s="37">
        <f t="shared" si="1"/>
        <v>0.380149242230788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100485499</v>
      </c>
      <c r="O27" s="37">
        <f t="shared" si="5"/>
        <v>0.49223023201007488</v>
      </c>
      <c r="P27" s="32">
        <f>SUM(P20:P26)</f>
        <v>24277440</v>
      </c>
      <c r="Q27" s="32">
        <f>SUM(Q20:Q26)</f>
        <v>248846443</v>
      </c>
      <c r="R27" s="32">
        <f>SUM(R20:R26)</f>
        <v>236403446</v>
      </c>
      <c r="S27" s="32">
        <f>SUM(S20:S26)</f>
        <v>43626102</v>
      </c>
      <c r="T27" s="37">
        <f t="shared" si="6"/>
        <v>0.17531334373945623</v>
      </c>
      <c r="U27" s="37">
        <f t="shared" si="7"/>
        <v>2.196585677896846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351500</v>
      </c>
      <c r="E30" s="31">
        <v>351500</v>
      </c>
      <c r="F30" s="31">
        <v>263929</v>
      </c>
      <c r="G30" s="36">
        <f t="shared" si="0"/>
        <v>0.75086486486486481</v>
      </c>
      <c r="H30" s="31">
        <v>166582</v>
      </c>
      <c r="I30" s="36">
        <f t="shared" si="1"/>
        <v>0.47391749644381226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430511</v>
      </c>
      <c r="O30" s="36">
        <f t="shared" si="5"/>
        <v>1.224782361308677</v>
      </c>
      <c r="P30" s="31">
        <v>419865</v>
      </c>
      <c r="Q30" s="31">
        <v>986021</v>
      </c>
      <c r="R30" s="31">
        <v>736042</v>
      </c>
      <c r="S30" s="31">
        <v>647629</v>
      </c>
      <c r="T30" s="36">
        <f t="shared" si="6"/>
        <v>0.65681055474477723</v>
      </c>
      <c r="U30" s="36">
        <f t="shared" si="7"/>
        <v>-0.60324866326081006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1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353440712</v>
      </c>
      <c r="E34" s="31">
        <v>353440712</v>
      </c>
      <c r="F34" s="31">
        <v>20279552</v>
      </c>
      <c r="G34" s="36">
        <f t="shared" si="0"/>
        <v>5.7377521353567211E-2</v>
      </c>
      <c r="H34" s="31">
        <v>24573830</v>
      </c>
      <c r="I34" s="36">
        <f t="shared" si="1"/>
        <v>6.9527445949690139E-2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44853382</v>
      </c>
      <c r="O34" s="36">
        <f t="shared" si="5"/>
        <v>0.12690496730325734</v>
      </c>
      <c r="P34" s="31">
        <v>17335055</v>
      </c>
      <c r="Q34" s="31">
        <v>100907878</v>
      </c>
      <c r="R34" s="31">
        <v>59649598</v>
      </c>
      <c r="S34" s="31">
        <v>36695895</v>
      </c>
      <c r="T34" s="36">
        <f t="shared" si="6"/>
        <v>0.36365738460975267</v>
      </c>
      <c r="U34" s="36">
        <f t="shared" si="7"/>
        <v>0.4175801576631859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353792212</v>
      </c>
      <c r="E35" s="32">
        <f>SUM(E28:E34)</f>
        <v>353792212</v>
      </c>
      <c r="F35" s="32">
        <f>SUM(F28:F34)</f>
        <v>20543481</v>
      </c>
      <c r="G35" s="37">
        <f t="shared" si="0"/>
        <v>5.8066515607754533E-2</v>
      </c>
      <c r="H35" s="32">
        <f>SUM(H28:H34)</f>
        <v>24740412</v>
      </c>
      <c r="I35" s="37">
        <f t="shared" si="1"/>
        <v>6.9929215965895825E-2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45283893</v>
      </c>
      <c r="O35" s="37">
        <f t="shared" si="5"/>
        <v>0.12799573157365035</v>
      </c>
      <c r="P35" s="32">
        <f>SUM(P28:P34)</f>
        <v>17754920</v>
      </c>
      <c r="Q35" s="32">
        <f>SUM(Q28:Q34)</f>
        <v>101893900</v>
      </c>
      <c r="R35" s="32">
        <f>SUM(R28:R34)</f>
        <v>60385640</v>
      </c>
      <c r="S35" s="32">
        <f>SUM(S28:S34)</f>
        <v>37343524</v>
      </c>
      <c r="T35" s="37">
        <f t="shared" si="6"/>
        <v>0.3664942062282433</v>
      </c>
      <c r="U35" s="37">
        <f t="shared" si="7"/>
        <v>0.39343979021026287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8319253</v>
      </c>
      <c r="E37" s="31">
        <v>8319282</v>
      </c>
      <c r="F37" s="31">
        <v>735840</v>
      </c>
      <c r="G37" s="36">
        <f t="shared" si="0"/>
        <v>8.8450249078853599E-2</v>
      </c>
      <c r="H37" s="31">
        <v>560409</v>
      </c>
      <c r="I37" s="36">
        <f t="shared" si="1"/>
        <v>6.7362899048748731E-2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1296249</v>
      </c>
      <c r="O37" s="36">
        <f t="shared" si="5"/>
        <v>0.15581314812760233</v>
      </c>
      <c r="P37" s="31">
        <v>1220215</v>
      </c>
      <c r="Q37" s="31">
        <v>7212261</v>
      </c>
      <c r="R37" s="31">
        <v>7479192</v>
      </c>
      <c r="S37" s="31">
        <v>2296239</v>
      </c>
      <c r="T37" s="36">
        <f t="shared" si="6"/>
        <v>0.31837990888016948</v>
      </c>
      <c r="U37" s="36">
        <f t="shared" si="7"/>
        <v>-0.54072929770573219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122658325</v>
      </c>
      <c r="E39" s="31">
        <v>122658325</v>
      </c>
      <c r="F39" s="31">
        <v>14333333</v>
      </c>
      <c r="G39" s="36">
        <f t="shared" si="0"/>
        <v>0.11685576987945988</v>
      </c>
      <c r="H39" s="31">
        <v>15025180</v>
      </c>
      <c r="I39" s="36">
        <f t="shared" si="1"/>
        <v>0.12249621050996742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29358513</v>
      </c>
      <c r="O39" s="36">
        <f t="shared" si="5"/>
        <v>0.23935198038942729</v>
      </c>
      <c r="P39" s="31">
        <v>14312652</v>
      </c>
      <c r="Q39" s="31">
        <v>60242406</v>
      </c>
      <c r="R39" s="31">
        <v>62202409</v>
      </c>
      <c r="S39" s="31">
        <v>19824539</v>
      </c>
      <c r="T39" s="36">
        <f t="shared" si="6"/>
        <v>0.32907946936913507</v>
      </c>
      <c r="U39" s="36">
        <f t="shared" si="7"/>
        <v>4.978308701979195E-2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130977578</v>
      </c>
      <c r="E40" s="32">
        <f>SUM(E36:E39)</f>
        <v>130977607</v>
      </c>
      <c r="F40" s="32">
        <f>SUM(F36:F39)</f>
        <v>15069173</v>
      </c>
      <c r="G40" s="37">
        <f t="shared" si="0"/>
        <v>0.11505154721978444</v>
      </c>
      <c r="H40" s="32">
        <f>SUM(H36:H39)</f>
        <v>15585589</v>
      </c>
      <c r="I40" s="37">
        <f t="shared" si="1"/>
        <v>0.1189943289377362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30654762</v>
      </c>
      <c r="O40" s="37">
        <f t="shared" si="5"/>
        <v>0.23404587615752065</v>
      </c>
      <c r="P40" s="32">
        <f>SUM(P36:P39)</f>
        <v>15532867</v>
      </c>
      <c r="Q40" s="32">
        <f>SUM(Q36:Q39)</f>
        <v>67454667</v>
      </c>
      <c r="R40" s="32">
        <f>SUM(R36:R39)</f>
        <v>69681601</v>
      </c>
      <c r="S40" s="32">
        <f>SUM(S36:S39)</f>
        <v>22120778</v>
      </c>
      <c r="T40" s="37">
        <f t="shared" si="6"/>
        <v>0.32793547109201504</v>
      </c>
      <c r="U40" s="37">
        <f t="shared" si="7"/>
        <v>3.3942220711733473E-3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13305093</v>
      </c>
      <c r="E45" s="31">
        <v>13285283</v>
      </c>
      <c r="F45" s="31">
        <v>1464189</v>
      </c>
      <c r="G45" s="36">
        <f t="shared" si="0"/>
        <v>0.11004725784329354</v>
      </c>
      <c r="H45" s="31">
        <v>1066355</v>
      </c>
      <c r="I45" s="36">
        <f t="shared" si="1"/>
        <v>8.0146377030209409E-2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2530544</v>
      </c>
      <c r="O45" s="36">
        <f t="shared" si="5"/>
        <v>0.19019363487350296</v>
      </c>
      <c r="P45" s="31">
        <v>1296167</v>
      </c>
      <c r="Q45" s="31">
        <v>12852050</v>
      </c>
      <c r="R45" s="31">
        <v>13070930</v>
      </c>
      <c r="S45" s="31">
        <v>2330784</v>
      </c>
      <c r="T45" s="36">
        <f t="shared" si="6"/>
        <v>0.18135503674511069</v>
      </c>
      <c r="U45" s="36">
        <f t="shared" si="7"/>
        <v>-0.17730122738813747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13305093</v>
      </c>
      <c r="E47" s="32">
        <f>SUM(E41:E46)</f>
        <v>13285283</v>
      </c>
      <c r="F47" s="32">
        <f>SUM(F41:F46)</f>
        <v>1464189</v>
      </c>
      <c r="G47" s="37">
        <f t="shared" si="0"/>
        <v>0.11004725784329354</v>
      </c>
      <c r="H47" s="32">
        <f>SUM(H41:H46)</f>
        <v>1066355</v>
      </c>
      <c r="I47" s="37">
        <f t="shared" si="1"/>
        <v>8.0146377030209409E-2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2530544</v>
      </c>
      <c r="O47" s="37">
        <f t="shared" si="5"/>
        <v>0.19019363487350296</v>
      </c>
      <c r="P47" s="32">
        <f>SUM(P41:P46)</f>
        <v>1296167</v>
      </c>
      <c r="Q47" s="32">
        <f>SUM(Q41:Q46)</f>
        <v>12852050</v>
      </c>
      <c r="R47" s="32">
        <f>SUM(R41:R46)</f>
        <v>13070930</v>
      </c>
      <c r="S47" s="32">
        <f>SUM(S41:S46)</f>
        <v>2330784</v>
      </c>
      <c r="T47" s="37">
        <f t="shared" si="6"/>
        <v>0.18135503674511069</v>
      </c>
      <c r="U47" s="37">
        <f t="shared" si="7"/>
        <v>-0.17730122738813747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11590622</v>
      </c>
      <c r="E52" s="31">
        <v>9350000</v>
      </c>
      <c r="F52" s="31">
        <v>318900</v>
      </c>
      <c r="G52" s="36">
        <f t="shared" si="0"/>
        <v>2.7513622651139862E-2</v>
      </c>
      <c r="H52" s="31">
        <v>1154581</v>
      </c>
      <c r="I52" s="36">
        <f t="shared" si="1"/>
        <v>9.9613377090547864E-2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1473481</v>
      </c>
      <c r="O52" s="36">
        <f t="shared" si="5"/>
        <v>0.12712699974168773</v>
      </c>
      <c r="P52" s="31">
        <v>2432203</v>
      </c>
      <c r="Q52" s="31">
        <v>6500000</v>
      </c>
      <c r="R52" s="31">
        <v>8500000</v>
      </c>
      <c r="S52" s="31">
        <v>3943384</v>
      </c>
      <c r="T52" s="36">
        <f t="shared" si="6"/>
        <v>0.6066744615384615</v>
      </c>
      <c r="U52" s="36">
        <f t="shared" si="7"/>
        <v>-0.52529414691125698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11590622</v>
      </c>
      <c r="E53" s="32">
        <f>SUM(E48:E52)</f>
        <v>9350000</v>
      </c>
      <c r="F53" s="32">
        <f>SUM(F48:F52)</f>
        <v>318900</v>
      </c>
      <c r="G53" s="37">
        <f t="shared" si="0"/>
        <v>2.7513622651139862E-2</v>
      </c>
      <c r="H53" s="32">
        <f>SUM(H48:H52)</f>
        <v>1154581</v>
      </c>
      <c r="I53" s="37">
        <f t="shared" si="1"/>
        <v>9.9613377090547864E-2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1473481</v>
      </c>
      <c r="O53" s="37">
        <f t="shared" si="5"/>
        <v>0.12712699974168773</v>
      </c>
      <c r="P53" s="32">
        <f>SUM(P48:P52)</f>
        <v>2432203</v>
      </c>
      <c r="Q53" s="32">
        <f>SUM(Q48:Q52)</f>
        <v>6500000</v>
      </c>
      <c r="R53" s="32">
        <f>SUM(R48:R52)</f>
        <v>8500000</v>
      </c>
      <c r="S53" s="32">
        <f>SUM(S48:S52)</f>
        <v>3943384</v>
      </c>
      <c r="T53" s="37">
        <f t="shared" si="6"/>
        <v>0.6066744615384615</v>
      </c>
      <c r="U53" s="37">
        <f t="shared" si="7"/>
        <v>-0.52529414691125698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2310508810</v>
      </c>
      <c r="E54" s="32">
        <f>SUM(E8:E9,E11:E18,E20:E26,E28:E34,E36:E39,E41:E46,E48:E52)</f>
        <v>2307533417</v>
      </c>
      <c r="F54" s="32">
        <f>SUM(F8:F9,F11:F18,F20:F26,F28:F34,F36:F39,F41:F46,F48:F52)</f>
        <v>518206952</v>
      </c>
      <c r="G54" s="37">
        <f t="shared" si="0"/>
        <v>0.22428261245193001</v>
      </c>
      <c r="H54" s="32">
        <f>SUM(H8:H9,H11:H18,H20:H26,H28:H34,H36:H39,H41:H46,H48:H52)</f>
        <v>437763571</v>
      </c>
      <c r="I54" s="37">
        <f t="shared" si="1"/>
        <v>0.18946630677422088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955970523</v>
      </c>
      <c r="O54" s="37">
        <f t="shared" si="5"/>
        <v>0.41374891922615087</v>
      </c>
      <c r="P54" s="32">
        <f>SUM(P8:P9,P11:P18,P20:P26,P28:P34,P36:P39,P41:P46,P48:P52)</f>
        <v>365945773</v>
      </c>
      <c r="Q54" s="32">
        <f>SUM(Q8:Q9,Q11:Q18,Q20:Q26,Q28:Q34,Q36:Q39,Q41:Q46,Q48:Q52)</f>
        <v>2158965338</v>
      </c>
      <c r="R54" s="32">
        <f>SUM(R8:R9,R11:R18,R20:R26,R28:R34,R36:R39,R41:R46,R48:R52)</f>
        <v>1861953717</v>
      </c>
      <c r="S54" s="32">
        <f>SUM(S8:S9,S11:S18,S20:S26,S28:S34,S36:S39,S41:S46,S48:S52)</f>
        <v>652894184</v>
      </c>
      <c r="T54" s="37">
        <f t="shared" si="6"/>
        <v>0.3024106837235383</v>
      </c>
      <c r="U54" s="37">
        <f t="shared" si="7"/>
        <v>0.19625256881980713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349024866</v>
      </c>
      <c r="E57" s="31">
        <v>349024866</v>
      </c>
      <c r="F57" s="31">
        <v>68264035</v>
      </c>
      <c r="G57" s="36">
        <f t="shared" ref="G57:G85" si="8">IF(($D57      =0),0,($F57      /$D57      ))</f>
        <v>0.19558501886223775</v>
      </c>
      <c r="H57" s="31">
        <v>81483638</v>
      </c>
      <c r="I57" s="36">
        <f t="shared" ref="I57:I85" si="9">IF(($D57      =0),0,($H57      /$D57      ))</f>
        <v>0.23346083886183627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149747673</v>
      </c>
      <c r="O57" s="36">
        <f t="shared" ref="O57:O85" si="13">IF(($D57      =0),0,($N57      /$D57      ))</f>
        <v>0.429045857724074</v>
      </c>
      <c r="P57" s="31">
        <v>128892332</v>
      </c>
      <c r="Q57" s="31">
        <v>340759531</v>
      </c>
      <c r="R57" s="31">
        <v>357849750</v>
      </c>
      <c r="S57" s="31">
        <v>233189293</v>
      </c>
      <c r="T57" s="36">
        <f t="shared" ref="T57:T85" si="14">IF(($Q57      =0),0,($S57      /$Q57      ))</f>
        <v>0.68432214446262984</v>
      </c>
      <c r="U57" s="36">
        <f t="shared" ref="U57:U85" si="15">IF(($P57      =0),0,(($H57      /$P57      )-1))</f>
        <v>-0.36781624837077198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349024866</v>
      </c>
      <c r="E58" s="32">
        <f>E57</f>
        <v>349024866</v>
      </c>
      <c r="F58" s="32">
        <f>F57</f>
        <v>68264035</v>
      </c>
      <c r="G58" s="37">
        <f t="shared" si="8"/>
        <v>0.19558501886223775</v>
      </c>
      <c r="H58" s="32">
        <f>H57</f>
        <v>81483638</v>
      </c>
      <c r="I58" s="37">
        <f t="shared" si="9"/>
        <v>0.23346083886183627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149747673</v>
      </c>
      <c r="O58" s="37">
        <f t="shared" si="13"/>
        <v>0.429045857724074</v>
      </c>
      <c r="P58" s="32">
        <f>P57</f>
        <v>128892332</v>
      </c>
      <c r="Q58" s="32">
        <f>Q57</f>
        <v>340759531</v>
      </c>
      <c r="R58" s="32">
        <f>R57</f>
        <v>357849750</v>
      </c>
      <c r="S58" s="32">
        <f>S57</f>
        <v>233189293</v>
      </c>
      <c r="T58" s="37">
        <f t="shared" si="14"/>
        <v>0.68432214446262984</v>
      </c>
      <c r="U58" s="37">
        <f t="shared" si="15"/>
        <v>-0.36781624837077198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14658416</v>
      </c>
      <c r="E59" s="31">
        <v>14658416</v>
      </c>
      <c r="F59" s="31">
        <v>354336</v>
      </c>
      <c r="G59" s="36">
        <f t="shared" si="8"/>
        <v>2.4172871066014227E-2</v>
      </c>
      <c r="H59" s="31">
        <v>734481</v>
      </c>
      <c r="I59" s="36">
        <f t="shared" si="9"/>
        <v>5.0106437148461337E-2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1088817</v>
      </c>
      <c r="O59" s="36">
        <f t="shared" si="13"/>
        <v>7.4279308214475565E-2</v>
      </c>
      <c r="P59" s="31">
        <v>2017885</v>
      </c>
      <c r="Q59" s="31">
        <v>10449884</v>
      </c>
      <c r="R59" s="31">
        <v>10244884</v>
      </c>
      <c r="S59" s="31">
        <v>3665303</v>
      </c>
      <c r="T59" s="36">
        <f t="shared" si="14"/>
        <v>0.35075059206398845</v>
      </c>
      <c r="U59" s="36">
        <f t="shared" si="15"/>
        <v>-0.63601444086258629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21703700</v>
      </c>
      <c r="E60" s="31">
        <v>21703700</v>
      </c>
      <c r="F60" s="31">
        <v>0</v>
      </c>
      <c r="G60" s="36">
        <f t="shared" si="8"/>
        <v>0</v>
      </c>
      <c r="H60" s="31">
        <v>1540</v>
      </c>
      <c r="I60" s="36">
        <f t="shared" si="9"/>
        <v>7.0955643507788994E-5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1540</v>
      </c>
      <c r="O60" s="36">
        <f t="shared" si="13"/>
        <v>7.0955643507788994E-5</v>
      </c>
      <c r="P60" s="31">
        <v>1738053</v>
      </c>
      <c r="Q60" s="31">
        <v>6952204</v>
      </c>
      <c r="R60" s="31">
        <v>6952204</v>
      </c>
      <c r="S60" s="31">
        <v>3476106</v>
      </c>
      <c r="T60" s="36">
        <f t="shared" si="14"/>
        <v>0.50000057535710973</v>
      </c>
      <c r="U60" s="36">
        <f t="shared" si="15"/>
        <v>-0.99911395107053702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35382709</v>
      </c>
      <c r="E61" s="31">
        <v>35382709</v>
      </c>
      <c r="F61" s="31">
        <v>875399</v>
      </c>
      <c r="G61" s="36">
        <f t="shared" si="8"/>
        <v>2.4740869897779731E-2</v>
      </c>
      <c r="H61" s="31">
        <v>2305053</v>
      </c>
      <c r="I61" s="36">
        <f t="shared" si="9"/>
        <v>6.514631200228338E-2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3180452</v>
      </c>
      <c r="O61" s="36">
        <f t="shared" si="13"/>
        <v>8.9887181900063104E-2</v>
      </c>
      <c r="P61" s="31">
        <v>2557454</v>
      </c>
      <c r="Q61" s="31">
        <v>9826605</v>
      </c>
      <c r="R61" s="31">
        <v>9586638</v>
      </c>
      <c r="S61" s="31">
        <v>5008251</v>
      </c>
      <c r="T61" s="36">
        <f t="shared" si="14"/>
        <v>0.5096623910292517</v>
      </c>
      <c r="U61" s="36">
        <f t="shared" si="15"/>
        <v>-9.8692293194716285E-2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71744825</v>
      </c>
      <c r="E63" s="32">
        <f>SUM(E59:E62)</f>
        <v>71744825</v>
      </c>
      <c r="F63" s="32">
        <f>SUM(F59:F62)</f>
        <v>1229735</v>
      </c>
      <c r="G63" s="37">
        <f t="shared" si="8"/>
        <v>1.714040002188311E-2</v>
      </c>
      <c r="H63" s="32">
        <f>SUM(H59:H62)</f>
        <v>3041074</v>
      </c>
      <c r="I63" s="37">
        <f t="shared" si="9"/>
        <v>4.2387363827286501E-2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4270809</v>
      </c>
      <c r="O63" s="37">
        <f t="shared" si="13"/>
        <v>5.9527763849169607E-2</v>
      </c>
      <c r="P63" s="32">
        <f>SUM(P59:P62)</f>
        <v>6313392</v>
      </c>
      <c r="Q63" s="32">
        <f>SUM(Q59:Q62)</f>
        <v>27228693</v>
      </c>
      <c r="R63" s="32">
        <f>SUM(R59:R62)</f>
        <v>26783726</v>
      </c>
      <c r="S63" s="32">
        <f>SUM(S59:S62)</f>
        <v>12149660</v>
      </c>
      <c r="T63" s="37">
        <f t="shared" si="14"/>
        <v>0.44620797626973868</v>
      </c>
      <c r="U63" s="37">
        <f t="shared" si="15"/>
        <v>-0.51831376857321709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1670331</v>
      </c>
      <c r="E64" s="31">
        <v>1670331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18332604</v>
      </c>
      <c r="R64" s="31">
        <v>18332604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22744951</v>
      </c>
      <c r="E65" s="31">
        <v>22744951</v>
      </c>
      <c r="F65" s="31">
        <v>3193478</v>
      </c>
      <c r="G65" s="36">
        <f t="shared" si="8"/>
        <v>0.14040381973124497</v>
      </c>
      <c r="H65" s="31">
        <v>2841541</v>
      </c>
      <c r="I65" s="36">
        <f t="shared" si="9"/>
        <v>0.12493062746101322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6035019</v>
      </c>
      <c r="O65" s="36">
        <f t="shared" si="13"/>
        <v>0.26533444719225818</v>
      </c>
      <c r="P65" s="31">
        <v>1806622</v>
      </c>
      <c r="Q65" s="31">
        <v>11776443</v>
      </c>
      <c r="R65" s="31">
        <v>13299905</v>
      </c>
      <c r="S65" s="31">
        <v>3101691</v>
      </c>
      <c r="T65" s="36">
        <f t="shared" si="14"/>
        <v>0.26338097165672181</v>
      </c>
      <c r="U65" s="36">
        <f t="shared" si="15"/>
        <v>0.57284755748573857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12663024</v>
      </c>
      <c r="E66" s="31">
        <v>12663024</v>
      </c>
      <c r="F66" s="31">
        <v>1000687</v>
      </c>
      <c r="G66" s="36">
        <f t="shared" si="8"/>
        <v>7.9024330997082531E-2</v>
      </c>
      <c r="H66" s="31">
        <v>730883</v>
      </c>
      <c r="I66" s="36">
        <f t="shared" si="9"/>
        <v>5.7717887923137472E-2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1731570</v>
      </c>
      <c r="O66" s="36">
        <f t="shared" si="13"/>
        <v>0.13674221892022001</v>
      </c>
      <c r="P66" s="31">
        <v>1224132</v>
      </c>
      <c r="Q66" s="31">
        <v>12123509</v>
      </c>
      <c r="R66" s="31">
        <v>12015509</v>
      </c>
      <c r="S66" s="31">
        <v>2409619</v>
      </c>
      <c r="T66" s="36">
        <f t="shared" si="14"/>
        <v>0.19875590474671978</v>
      </c>
      <c r="U66" s="36">
        <f t="shared" si="15"/>
        <v>-0.40293775507870067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256638994</v>
      </c>
      <c r="E67" s="31">
        <v>256638994</v>
      </c>
      <c r="F67" s="31">
        <v>22162116</v>
      </c>
      <c r="G67" s="36">
        <f t="shared" si="8"/>
        <v>8.6355216931687323E-2</v>
      </c>
      <c r="H67" s="31">
        <v>19243097</v>
      </c>
      <c r="I67" s="36">
        <f t="shared" si="9"/>
        <v>7.4981189335553589E-2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41405213</v>
      </c>
      <c r="O67" s="36">
        <f t="shared" si="13"/>
        <v>0.16133640626724091</v>
      </c>
      <c r="P67" s="31">
        <v>42224257</v>
      </c>
      <c r="Q67" s="31">
        <v>266896611</v>
      </c>
      <c r="R67" s="31">
        <v>278145695</v>
      </c>
      <c r="S67" s="31">
        <v>65746217</v>
      </c>
      <c r="T67" s="36">
        <f t="shared" si="14"/>
        <v>0.24633590045847378</v>
      </c>
      <c r="U67" s="36">
        <f t="shared" si="15"/>
        <v>-0.54426440233157924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38434855</v>
      </c>
      <c r="E68" s="31">
        <v>38434855</v>
      </c>
      <c r="F68" s="31">
        <v>6654422</v>
      </c>
      <c r="G68" s="36">
        <f t="shared" si="8"/>
        <v>0.17313508792995316</v>
      </c>
      <c r="H68" s="31">
        <v>4783047</v>
      </c>
      <c r="I68" s="36">
        <f t="shared" si="9"/>
        <v>0.12444555859518658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11437469</v>
      </c>
      <c r="O68" s="36">
        <f t="shared" si="13"/>
        <v>0.29758064652513977</v>
      </c>
      <c r="P68" s="31">
        <v>7325207</v>
      </c>
      <c r="Q68" s="31">
        <v>33685218</v>
      </c>
      <c r="R68" s="31">
        <v>33685218</v>
      </c>
      <c r="S68" s="31">
        <v>9754244</v>
      </c>
      <c r="T68" s="36">
        <f t="shared" si="14"/>
        <v>0.28957045787858637</v>
      </c>
      <c r="U68" s="36">
        <f t="shared" si="15"/>
        <v>-0.3470427525119768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332152155</v>
      </c>
      <c r="E70" s="32">
        <f>SUM(E64:E69)</f>
        <v>332152155</v>
      </c>
      <c r="F70" s="32">
        <f>SUM(F64:F69)</f>
        <v>33010703</v>
      </c>
      <c r="G70" s="37">
        <f t="shared" si="8"/>
        <v>9.9384280677028869E-2</v>
      </c>
      <c r="H70" s="32">
        <f>SUM(H64:H69)</f>
        <v>27598568</v>
      </c>
      <c r="I70" s="37">
        <f t="shared" si="9"/>
        <v>8.3090136807933701E-2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60609271</v>
      </c>
      <c r="O70" s="37">
        <f t="shared" si="13"/>
        <v>0.18247441748496257</v>
      </c>
      <c r="P70" s="32">
        <f>SUM(P64:P69)</f>
        <v>52580218</v>
      </c>
      <c r="Q70" s="32">
        <f>SUM(Q64:Q69)</f>
        <v>342814385</v>
      </c>
      <c r="R70" s="32">
        <f>SUM(R64:R69)</f>
        <v>355478931</v>
      </c>
      <c r="S70" s="32">
        <f>SUM(S64:S69)</f>
        <v>81011771</v>
      </c>
      <c r="T70" s="37">
        <f t="shared" si="14"/>
        <v>0.23631380287615411</v>
      </c>
      <c r="U70" s="37">
        <f t="shared" si="15"/>
        <v>-0.47511499476856489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48163368</v>
      </c>
      <c r="E71" s="31">
        <v>48163368</v>
      </c>
      <c r="F71" s="31">
        <v>15451174</v>
      </c>
      <c r="G71" s="36">
        <f t="shared" si="8"/>
        <v>0.3208075897017833</v>
      </c>
      <c r="H71" s="31">
        <v>15935505</v>
      </c>
      <c r="I71" s="36">
        <f t="shared" si="9"/>
        <v>0.33086359326033843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31386679</v>
      </c>
      <c r="O71" s="36">
        <f t="shared" si="13"/>
        <v>0.65167118296212179</v>
      </c>
      <c r="P71" s="31">
        <v>7269618</v>
      </c>
      <c r="Q71" s="31">
        <v>42126900</v>
      </c>
      <c r="R71" s="31">
        <v>49934828</v>
      </c>
      <c r="S71" s="31">
        <v>14963362</v>
      </c>
      <c r="T71" s="36">
        <f t="shared" si="14"/>
        <v>0.35519732047693992</v>
      </c>
      <c r="U71" s="36">
        <f t="shared" si="15"/>
        <v>1.1920691018427654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53021865</v>
      </c>
      <c r="E72" s="31">
        <v>53021865</v>
      </c>
      <c r="F72" s="31">
        <v>4945416</v>
      </c>
      <c r="G72" s="36">
        <f t="shared" si="8"/>
        <v>9.3271257055933435E-2</v>
      </c>
      <c r="H72" s="31">
        <v>8823604</v>
      </c>
      <c r="I72" s="36">
        <f t="shared" si="9"/>
        <v>0.16641444053316495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13769020</v>
      </c>
      <c r="O72" s="36">
        <f t="shared" si="13"/>
        <v>0.25968569758909837</v>
      </c>
      <c r="P72" s="31">
        <v>7920546</v>
      </c>
      <c r="Q72" s="31">
        <v>41255017</v>
      </c>
      <c r="R72" s="31">
        <v>42543894</v>
      </c>
      <c r="S72" s="31">
        <v>12707023</v>
      </c>
      <c r="T72" s="36">
        <f t="shared" si="14"/>
        <v>0.30801158074907592</v>
      </c>
      <c r="U72" s="36">
        <f t="shared" si="15"/>
        <v>0.11401461464904061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57352085</v>
      </c>
      <c r="E73" s="31">
        <v>57352085</v>
      </c>
      <c r="F73" s="31">
        <v>5594623</v>
      </c>
      <c r="G73" s="36">
        <f t="shared" si="8"/>
        <v>9.7548729047950047E-2</v>
      </c>
      <c r="H73" s="31">
        <v>4379008</v>
      </c>
      <c r="I73" s="36">
        <f t="shared" si="9"/>
        <v>7.635307417332779E-2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9973631</v>
      </c>
      <c r="O73" s="36">
        <f t="shared" si="13"/>
        <v>0.17390180322127782</v>
      </c>
      <c r="P73" s="31">
        <v>7515833</v>
      </c>
      <c r="Q73" s="31">
        <v>53817612</v>
      </c>
      <c r="R73" s="31">
        <v>55633117</v>
      </c>
      <c r="S73" s="31">
        <v>20301035</v>
      </c>
      <c r="T73" s="36">
        <f t="shared" si="14"/>
        <v>0.37721917130027993</v>
      </c>
      <c r="U73" s="36">
        <f t="shared" si="15"/>
        <v>-0.41736225379142933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98687662</v>
      </c>
      <c r="E74" s="31">
        <v>98687662</v>
      </c>
      <c r="F74" s="31">
        <v>18889560</v>
      </c>
      <c r="G74" s="36">
        <f t="shared" si="8"/>
        <v>0.19140751353497462</v>
      </c>
      <c r="H74" s="31">
        <v>9917656</v>
      </c>
      <c r="I74" s="36">
        <f t="shared" si="9"/>
        <v>0.10049539931344204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28807216</v>
      </c>
      <c r="O74" s="36">
        <f t="shared" si="13"/>
        <v>0.29190291284841663</v>
      </c>
      <c r="P74" s="31">
        <v>6813613</v>
      </c>
      <c r="Q74" s="31">
        <v>44235777</v>
      </c>
      <c r="R74" s="31">
        <v>79552981</v>
      </c>
      <c r="S74" s="31">
        <v>34091875</v>
      </c>
      <c r="T74" s="36">
        <f t="shared" si="14"/>
        <v>0.77068556973691227</v>
      </c>
      <c r="U74" s="36">
        <f t="shared" si="15"/>
        <v>0.45556491100976815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17733492</v>
      </c>
      <c r="E75" s="31">
        <v>17733492</v>
      </c>
      <c r="F75" s="31">
        <v>2682367</v>
      </c>
      <c r="G75" s="36">
        <f t="shared" si="8"/>
        <v>0.15125994361403833</v>
      </c>
      <c r="H75" s="31">
        <v>2792524</v>
      </c>
      <c r="I75" s="36">
        <f t="shared" si="9"/>
        <v>0.15747174893698321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5474891</v>
      </c>
      <c r="O75" s="36">
        <f t="shared" si="13"/>
        <v>0.30873169255102151</v>
      </c>
      <c r="P75" s="31">
        <v>2690111</v>
      </c>
      <c r="Q75" s="31">
        <v>19118001</v>
      </c>
      <c r="R75" s="31">
        <v>18425167</v>
      </c>
      <c r="S75" s="31">
        <v>5322588</v>
      </c>
      <c r="T75" s="36">
        <f t="shared" si="14"/>
        <v>0.2784071409976388</v>
      </c>
      <c r="U75" s="36">
        <f t="shared" si="15"/>
        <v>3.8070176286405966E-2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29412205</v>
      </c>
      <c r="E76" s="31">
        <v>29412205</v>
      </c>
      <c r="F76" s="31">
        <v>3631639</v>
      </c>
      <c r="G76" s="36">
        <f t="shared" si="8"/>
        <v>0.12347387759605238</v>
      </c>
      <c r="H76" s="31">
        <v>647940</v>
      </c>
      <c r="I76" s="36">
        <f t="shared" si="9"/>
        <v>2.2029630216435659E-2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4279579</v>
      </c>
      <c r="O76" s="36">
        <f t="shared" si="13"/>
        <v>0.14550350781248805</v>
      </c>
      <c r="P76" s="31">
        <v>5747681</v>
      </c>
      <c r="Q76" s="31">
        <v>25843145</v>
      </c>
      <c r="R76" s="31">
        <v>56749069</v>
      </c>
      <c r="S76" s="31">
        <v>7126535</v>
      </c>
      <c r="T76" s="36">
        <f t="shared" si="14"/>
        <v>0.27576113510952321</v>
      </c>
      <c r="U76" s="36">
        <f t="shared" si="15"/>
        <v>-0.88726931783444485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304370677</v>
      </c>
      <c r="E78" s="32">
        <f>SUM(E71:E77)</f>
        <v>304370677</v>
      </c>
      <c r="F78" s="32">
        <f>SUM(F71:F77)</f>
        <v>51194779</v>
      </c>
      <c r="G78" s="37">
        <f t="shared" si="8"/>
        <v>0.16819878808496391</v>
      </c>
      <c r="H78" s="32">
        <f>SUM(H71:H77)</f>
        <v>42496237</v>
      </c>
      <c r="I78" s="37">
        <f t="shared" si="9"/>
        <v>0.13962001011023806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93691016</v>
      </c>
      <c r="O78" s="37">
        <f t="shared" si="13"/>
        <v>0.30781879819520197</v>
      </c>
      <c r="P78" s="32">
        <f>SUM(P71:P77)</f>
        <v>37957402</v>
      </c>
      <c r="Q78" s="32">
        <f>SUM(Q71:Q77)</f>
        <v>226396452</v>
      </c>
      <c r="R78" s="32">
        <f>SUM(R71:R77)</f>
        <v>302839056</v>
      </c>
      <c r="S78" s="32">
        <f>SUM(S71:S77)</f>
        <v>94512418</v>
      </c>
      <c r="T78" s="37">
        <f t="shared" si="14"/>
        <v>0.41746421891805974</v>
      </c>
      <c r="U78" s="37">
        <f t="shared" si="15"/>
        <v>0.11957707221374103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70183346</v>
      </c>
      <c r="E79" s="31">
        <v>70183346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21059640</v>
      </c>
      <c r="Q79" s="31">
        <v>57937040</v>
      </c>
      <c r="R79" s="31">
        <v>67418132</v>
      </c>
      <c r="S79" s="31">
        <v>32962739</v>
      </c>
      <c r="T79" s="36">
        <f t="shared" si="14"/>
        <v>0.56894068112558049</v>
      </c>
      <c r="U79" s="36">
        <f t="shared" si="15"/>
        <v>-1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63889173</v>
      </c>
      <c r="E80" s="31">
        <v>63889173</v>
      </c>
      <c r="F80" s="31">
        <v>5573422</v>
      </c>
      <c r="G80" s="36">
        <f t="shared" si="8"/>
        <v>8.7235782501050685E-2</v>
      </c>
      <c r="H80" s="31">
        <v>7220015</v>
      </c>
      <c r="I80" s="36">
        <f t="shared" si="9"/>
        <v>0.11300842789121719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12793437</v>
      </c>
      <c r="O80" s="36">
        <f t="shared" si="13"/>
        <v>0.20024421039226786</v>
      </c>
      <c r="P80" s="31">
        <v>5176692</v>
      </c>
      <c r="Q80" s="31">
        <v>47543806</v>
      </c>
      <c r="R80" s="31">
        <v>47793806</v>
      </c>
      <c r="S80" s="31">
        <v>8641562</v>
      </c>
      <c r="T80" s="36">
        <f t="shared" si="14"/>
        <v>0.18175999624430572</v>
      </c>
      <c r="U80" s="36">
        <f t="shared" si="15"/>
        <v>0.3947159691942268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92183140</v>
      </c>
      <c r="E81" s="31">
        <v>92183140</v>
      </c>
      <c r="F81" s="31">
        <v>13139098</v>
      </c>
      <c r="G81" s="36">
        <f t="shared" si="8"/>
        <v>0.14253254987842678</v>
      </c>
      <c r="H81" s="31">
        <v>20864161</v>
      </c>
      <c r="I81" s="36">
        <f t="shared" si="9"/>
        <v>0.22633380681109366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34003259</v>
      </c>
      <c r="O81" s="36">
        <f t="shared" si="13"/>
        <v>0.36886635668952045</v>
      </c>
      <c r="P81" s="31">
        <v>12068109</v>
      </c>
      <c r="Q81" s="31">
        <v>84977480</v>
      </c>
      <c r="R81" s="31">
        <v>78598310</v>
      </c>
      <c r="S81" s="31">
        <v>18040091</v>
      </c>
      <c r="T81" s="36">
        <f t="shared" si="14"/>
        <v>0.2122926097596681</v>
      </c>
      <c r="U81" s="36">
        <f t="shared" si="15"/>
        <v>0.7288674638255257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1288587</v>
      </c>
      <c r="E82" s="31">
        <v>1288587</v>
      </c>
      <c r="F82" s="31">
        <v>335149</v>
      </c>
      <c r="G82" s="36">
        <f t="shared" si="8"/>
        <v>0.26009031598176918</v>
      </c>
      <c r="H82" s="31">
        <v>637142</v>
      </c>
      <c r="I82" s="36">
        <f t="shared" si="9"/>
        <v>0.49445012249851972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972291</v>
      </c>
      <c r="O82" s="36">
        <f t="shared" si="13"/>
        <v>0.75454043848028884</v>
      </c>
      <c r="P82" s="31">
        <v>132987</v>
      </c>
      <c r="Q82" s="31">
        <v>1844448</v>
      </c>
      <c r="R82" s="31">
        <v>1844448</v>
      </c>
      <c r="S82" s="31">
        <v>337320</v>
      </c>
      <c r="T82" s="36">
        <f t="shared" si="14"/>
        <v>0.182883984801957</v>
      </c>
      <c r="U82" s="36">
        <f t="shared" si="15"/>
        <v>3.7910096475595356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227544246</v>
      </c>
      <c r="E84" s="32">
        <f>SUM(E79:E83)</f>
        <v>227544246</v>
      </c>
      <c r="F84" s="32">
        <f>SUM(F79:F83)</f>
        <v>19047669</v>
      </c>
      <c r="G84" s="37">
        <f t="shared" si="8"/>
        <v>8.3709737050437216E-2</v>
      </c>
      <c r="H84" s="32">
        <f>SUM(H79:H83)</f>
        <v>28721318</v>
      </c>
      <c r="I84" s="37">
        <f t="shared" si="9"/>
        <v>0.12622300280007959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47768987</v>
      </c>
      <c r="O84" s="37">
        <f t="shared" si="13"/>
        <v>0.2099327398505168</v>
      </c>
      <c r="P84" s="32">
        <f>SUM(P79:P83)</f>
        <v>38437428</v>
      </c>
      <c r="Q84" s="32">
        <f>SUM(Q79:Q83)</f>
        <v>192302774</v>
      </c>
      <c r="R84" s="32">
        <f>SUM(R79:R83)</f>
        <v>195654696</v>
      </c>
      <c r="S84" s="32">
        <f>SUM(S79:S83)</f>
        <v>59981712</v>
      </c>
      <c r="T84" s="37">
        <f t="shared" si="14"/>
        <v>0.31191287963427922</v>
      </c>
      <c r="U84" s="37">
        <f t="shared" si="15"/>
        <v>-0.25277731902353096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1284836769</v>
      </c>
      <c r="E85" s="32">
        <f>SUM(E57,E59:E62,E64:E69,E71:E77,E79:E83)</f>
        <v>1284836769</v>
      </c>
      <c r="F85" s="32">
        <f>SUM(F57,F59:F62,F64:F69,F71:F77,F79:F83)</f>
        <v>172746921</v>
      </c>
      <c r="G85" s="37">
        <f t="shared" si="8"/>
        <v>0.13445048053415415</v>
      </c>
      <c r="H85" s="32">
        <f>SUM(H57,H59:H62,H64:H69,H71:H77,H79:H83)</f>
        <v>183340835</v>
      </c>
      <c r="I85" s="37">
        <f t="shared" si="9"/>
        <v>0.14269581897371744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356087756</v>
      </c>
      <c r="O85" s="37">
        <f t="shared" si="13"/>
        <v>0.27714629950787156</v>
      </c>
      <c r="P85" s="32">
        <f>SUM(P57,P59:P62,P64:P69,P71:P77,P79:P83)</f>
        <v>264180772</v>
      </c>
      <c r="Q85" s="32">
        <f>SUM(Q57,Q59:Q62,Q64:Q69,Q71:Q77,Q79:Q83)</f>
        <v>1129501835</v>
      </c>
      <c r="R85" s="32">
        <f>SUM(R57,R59:R62,R64:R69,R71:R77,R79:R83)</f>
        <v>1238606159</v>
      </c>
      <c r="S85" s="32">
        <f>SUM(S57,S59:S62,S64:S69,S71:S77,S79:S83)</f>
        <v>480844854</v>
      </c>
      <c r="T85" s="37">
        <f t="shared" si="14"/>
        <v>0.42571409722410941</v>
      </c>
      <c r="U85" s="37">
        <f t="shared" si="15"/>
        <v>-0.30600234978494201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1463918933</v>
      </c>
      <c r="E88" s="31">
        <v>1463918933</v>
      </c>
      <c r="F88" s="31">
        <v>247415916</v>
      </c>
      <c r="G88" s="36">
        <f t="shared" ref="G88:G99" si="16">IF(($D88      =0),0,($F88      /$D88      ))</f>
        <v>0.1690093012821223</v>
      </c>
      <c r="H88" s="31">
        <v>293018939</v>
      </c>
      <c r="I88" s="36">
        <f t="shared" ref="I88:I99" si="17">IF(($D88      =0),0,($H88      /$D88      ))</f>
        <v>0.20016063211882784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540434855</v>
      </c>
      <c r="O88" s="36">
        <f t="shared" ref="O88:O99" si="21">IF(($D88      =0),0,($N88      /$D88      ))</f>
        <v>0.36916993340095017</v>
      </c>
      <c r="P88" s="31">
        <v>305380996</v>
      </c>
      <c r="Q88" s="31">
        <v>1372730800</v>
      </c>
      <c r="R88" s="31">
        <v>1437887432</v>
      </c>
      <c r="S88" s="31">
        <v>518569703</v>
      </c>
      <c r="T88" s="36">
        <f t="shared" ref="T88:T99" si="22">IF(($Q88      =0),0,($S88      /$Q88      ))</f>
        <v>0.37776503812692191</v>
      </c>
      <c r="U88" s="36">
        <f t="shared" ref="U88:U99" si="23">IF(($P88      =0),0,(($H88      /$P88      )-1))</f>
        <v>-4.0480767179107646E-2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2202760000</v>
      </c>
      <c r="E89" s="31">
        <v>2202760000</v>
      </c>
      <c r="F89" s="31">
        <v>240950117</v>
      </c>
      <c r="G89" s="36">
        <f t="shared" si="16"/>
        <v>0.1093855513083586</v>
      </c>
      <c r="H89" s="31">
        <v>211512071</v>
      </c>
      <c r="I89" s="36">
        <f t="shared" si="17"/>
        <v>9.6021387259619756E-2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452462188</v>
      </c>
      <c r="O89" s="36">
        <f t="shared" si="21"/>
        <v>0.20540693856797834</v>
      </c>
      <c r="P89" s="31">
        <v>213676821</v>
      </c>
      <c r="Q89" s="31">
        <v>624680000</v>
      </c>
      <c r="R89" s="31">
        <v>650731000</v>
      </c>
      <c r="S89" s="31">
        <v>371392054</v>
      </c>
      <c r="T89" s="36">
        <f t="shared" si="22"/>
        <v>0.59453168662355127</v>
      </c>
      <c r="U89" s="36">
        <f t="shared" si="23"/>
        <v>-1.0130953792128916E-2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684410353</v>
      </c>
      <c r="E90" s="31">
        <v>684410353</v>
      </c>
      <c r="F90" s="31">
        <v>107488272</v>
      </c>
      <c r="G90" s="36">
        <f t="shared" si="16"/>
        <v>0.15705237585732429</v>
      </c>
      <c r="H90" s="31">
        <v>193673554</v>
      </c>
      <c r="I90" s="36">
        <f t="shared" si="17"/>
        <v>0.28297870298288724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301161826</v>
      </c>
      <c r="O90" s="36">
        <f t="shared" si="21"/>
        <v>0.44003107884021153</v>
      </c>
      <c r="P90" s="31">
        <v>72783836</v>
      </c>
      <c r="Q90" s="31">
        <v>686834001</v>
      </c>
      <c r="R90" s="31">
        <v>782351693</v>
      </c>
      <c r="S90" s="31">
        <v>215545564</v>
      </c>
      <c r="T90" s="36">
        <f t="shared" si="22"/>
        <v>0.31382483057940519</v>
      </c>
      <c r="U90" s="36">
        <f t="shared" si="23"/>
        <v>1.6609418332938648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4351089286</v>
      </c>
      <c r="E91" s="32">
        <f>SUM(E88:E90)</f>
        <v>4351089286</v>
      </c>
      <c r="F91" s="32">
        <f>SUM(F88:F90)</f>
        <v>595854305</v>
      </c>
      <c r="G91" s="37">
        <f t="shared" si="16"/>
        <v>0.13694370899655217</v>
      </c>
      <c r="H91" s="32">
        <f>SUM(H88:H90)</f>
        <v>698204564</v>
      </c>
      <c r="I91" s="37">
        <f t="shared" si="17"/>
        <v>0.16046661378485902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1294058869</v>
      </c>
      <c r="O91" s="37">
        <f t="shared" si="21"/>
        <v>0.29741032278141122</v>
      </c>
      <c r="P91" s="32">
        <f>SUM(P88:P90)</f>
        <v>591841653</v>
      </c>
      <c r="Q91" s="32">
        <f>SUM(Q88:Q90)</f>
        <v>2684244801</v>
      </c>
      <c r="R91" s="32">
        <f>SUM(R88:R90)</f>
        <v>2870970125</v>
      </c>
      <c r="S91" s="32">
        <f>SUM(S88:S90)</f>
        <v>1105507321</v>
      </c>
      <c r="T91" s="37">
        <f t="shared" si="22"/>
        <v>0.41185040968996178</v>
      </c>
      <c r="U91" s="37">
        <f t="shared" si="23"/>
        <v>0.17971514924786813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298002823</v>
      </c>
      <c r="E92" s="31">
        <v>298002823</v>
      </c>
      <c r="F92" s="31">
        <v>59457317</v>
      </c>
      <c r="G92" s="36">
        <f t="shared" si="16"/>
        <v>0.19951930790937508</v>
      </c>
      <c r="H92" s="31">
        <v>71878093</v>
      </c>
      <c r="I92" s="36">
        <f t="shared" si="17"/>
        <v>0.24119936944355724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131335410</v>
      </c>
      <c r="O92" s="36">
        <f t="shared" si="21"/>
        <v>0.4407186773529323</v>
      </c>
      <c r="P92" s="31">
        <v>92324678</v>
      </c>
      <c r="Q92" s="31">
        <v>235771777</v>
      </c>
      <c r="R92" s="31">
        <v>264831109</v>
      </c>
      <c r="S92" s="31">
        <v>122425268</v>
      </c>
      <c r="T92" s="36">
        <f t="shared" si="22"/>
        <v>0.51925327771525431</v>
      </c>
      <c r="U92" s="36">
        <f t="shared" si="23"/>
        <v>-0.22146391888851213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92121573</v>
      </c>
      <c r="E93" s="31">
        <v>92121573</v>
      </c>
      <c r="F93" s="31">
        <v>14373823</v>
      </c>
      <c r="G93" s="36">
        <f t="shared" si="16"/>
        <v>0.1560310200087443</v>
      </c>
      <c r="H93" s="31">
        <v>20581543</v>
      </c>
      <c r="I93" s="36">
        <f t="shared" si="17"/>
        <v>0.22341719023838205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34955366</v>
      </c>
      <c r="O93" s="36">
        <f t="shared" si="21"/>
        <v>0.37944821024712638</v>
      </c>
      <c r="P93" s="31">
        <v>18104504</v>
      </c>
      <c r="Q93" s="31">
        <v>71985738</v>
      </c>
      <c r="R93" s="31">
        <v>76346205</v>
      </c>
      <c r="S93" s="31">
        <v>32103264</v>
      </c>
      <c r="T93" s="36">
        <f t="shared" si="22"/>
        <v>0.44596700529763272</v>
      </c>
      <c r="U93" s="36">
        <f t="shared" si="23"/>
        <v>0.13681893743126028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44449090</v>
      </c>
      <c r="E94" s="31">
        <v>44449090</v>
      </c>
      <c r="F94" s="31">
        <v>6820193</v>
      </c>
      <c r="G94" s="36">
        <f t="shared" si="16"/>
        <v>0.15343830436123665</v>
      </c>
      <c r="H94" s="31">
        <v>11831997</v>
      </c>
      <c r="I94" s="36">
        <f t="shared" si="17"/>
        <v>0.26619210876983085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18652190</v>
      </c>
      <c r="O94" s="36">
        <f t="shared" si="21"/>
        <v>0.41963041313106747</v>
      </c>
      <c r="P94" s="31">
        <v>4806801</v>
      </c>
      <c r="Q94" s="31">
        <v>45128878</v>
      </c>
      <c r="R94" s="31">
        <v>46928578</v>
      </c>
      <c r="S94" s="31">
        <v>12541186</v>
      </c>
      <c r="T94" s="36">
        <f t="shared" si="22"/>
        <v>0.27789713717234449</v>
      </c>
      <c r="U94" s="36">
        <f t="shared" si="23"/>
        <v>1.4615117205809018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434573486</v>
      </c>
      <c r="E96" s="32">
        <f>SUM(E92:E95)</f>
        <v>434573486</v>
      </c>
      <c r="F96" s="32">
        <f>SUM(F92:F95)</f>
        <v>80651333</v>
      </c>
      <c r="G96" s="37">
        <f t="shared" si="16"/>
        <v>0.18558733010232475</v>
      </c>
      <c r="H96" s="32">
        <f>SUM(H92:H95)</f>
        <v>104291633</v>
      </c>
      <c r="I96" s="37">
        <f t="shared" si="17"/>
        <v>0.23998618498322283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184942966</v>
      </c>
      <c r="O96" s="37">
        <f t="shared" si="21"/>
        <v>0.42557351508554758</v>
      </c>
      <c r="P96" s="32">
        <f>SUM(P92:P95)</f>
        <v>115235983</v>
      </c>
      <c r="Q96" s="32">
        <f>SUM(Q92:Q95)</f>
        <v>352886393</v>
      </c>
      <c r="R96" s="32">
        <f>SUM(R92:R95)</f>
        <v>388105892</v>
      </c>
      <c r="S96" s="32">
        <f>SUM(S92:S95)</f>
        <v>167069718</v>
      </c>
      <c r="T96" s="37">
        <f t="shared" si="22"/>
        <v>0.47343768791901253</v>
      </c>
      <c r="U96" s="37">
        <f t="shared" si="23"/>
        <v>-9.497337303054032E-2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147142467</v>
      </c>
      <c r="E97" s="31">
        <v>147142467</v>
      </c>
      <c r="F97" s="31">
        <v>14930647</v>
      </c>
      <c r="G97" s="36">
        <f t="shared" si="16"/>
        <v>0.10147068554994391</v>
      </c>
      <c r="H97" s="31">
        <v>18303336</v>
      </c>
      <c r="I97" s="36">
        <f t="shared" si="17"/>
        <v>0.12439193370327276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33233983</v>
      </c>
      <c r="O97" s="36">
        <f t="shared" si="21"/>
        <v>0.22586261925321668</v>
      </c>
      <c r="P97" s="31">
        <v>21530628</v>
      </c>
      <c r="Q97" s="31">
        <v>139347487</v>
      </c>
      <c r="R97" s="31">
        <v>140197152</v>
      </c>
      <c r="S97" s="31">
        <v>36527727</v>
      </c>
      <c r="T97" s="36">
        <f t="shared" si="22"/>
        <v>0.26213409216342737</v>
      </c>
      <c r="U97" s="36">
        <f t="shared" si="23"/>
        <v>-0.14989307325359946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52263093</v>
      </c>
      <c r="E98" s="31">
        <v>52263093</v>
      </c>
      <c r="F98" s="31">
        <v>1657085</v>
      </c>
      <c r="G98" s="36">
        <f t="shared" si="16"/>
        <v>3.1706600296312351E-2</v>
      </c>
      <c r="H98" s="31">
        <v>1289909</v>
      </c>
      <c r="I98" s="36">
        <f t="shared" si="17"/>
        <v>2.468106891415707E-2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2946994</v>
      </c>
      <c r="O98" s="36">
        <f t="shared" si="21"/>
        <v>5.6387669210469421E-2</v>
      </c>
      <c r="P98" s="31">
        <v>897865</v>
      </c>
      <c r="Q98" s="31">
        <v>52059351</v>
      </c>
      <c r="R98" s="31">
        <v>55819278</v>
      </c>
      <c r="S98" s="31">
        <v>1318335</v>
      </c>
      <c r="T98" s="36">
        <f t="shared" si="22"/>
        <v>2.5323692567738695E-2</v>
      </c>
      <c r="U98" s="36">
        <f t="shared" si="23"/>
        <v>0.43664025215372027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100494191</v>
      </c>
      <c r="E99" s="31">
        <v>100494191</v>
      </c>
      <c r="F99" s="31">
        <v>28974393</v>
      </c>
      <c r="G99" s="36">
        <f t="shared" si="16"/>
        <v>0.28831908304033216</v>
      </c>
      <c r="H99" s="31">
        <v>12384591</v>
      </c>
      <c r="I99" s="36">
        <f t="shared" si="17"/>
        <v>0.12323688440857243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41358984</v>
      </c>
      <c r="O99" s="36">
        <f t="shared" si="21"/>
        <v>0.4115559674489046</v>
      </c>
      <c r="P99" s="31">
        <v>29363058</v>
      </c>
      <c r="Q99" s="31">
        <v>56385876</v>
      </c>
      <c r="R99" s="31">
        <v>108043581</v>
      </c>
      <c r="S99" s="31">
        <v>48348302</v>
      </c>
      <c r="T99" s="36">
        <f t="shared" si="22"/>
        <v>0.85745412556860867</v>
      </c>
      <c r="U99" s="36">
        <f t="shared" si="23"/>
        <v>-0.57822543551151928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299899751</v>
      </c>
      <c r="E101" s="32">
        <f>SUM(E97:E100)</f>
        <v>299899751</v>
      </c>
      <c r="F101" s="32">
        <f>SUM(F97:F100)</f>
        <v>45562125</v>
      </c>
      <c r="G101" s="37">
        <f>IF(($D101     =0),0,($F101     /$D101     ))</f>
        <v>0.15192451760321735</v>
      </c>
      <c r="H101" s="32">
        <f>SUM(H97:H100)</f>
        <v>31977836</v>
      </c>
      <c r="I101" s="37">
        <f>IF(($D101     =0),0,($H101     /$D101     ))</f>
        <v>0.10662841797424499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77539961</v>
      </c>
      <c r="O101" s="37">
        <f>IF(($D101     =0),0,($N101     /$D101     ))</f>
        <v>0.25855293557746234</v>
      </c>
      <c r="P101" s="32">
        <f>SUM(P97:P100)</f>
        <v>51791551</v>
      </c>
      <c r="Q101" s="32">
        <f>SUM(Q97:Q100)</f>
        <v>247792714</v>
      </c>
      <c r="R101" s="32">
        <f>SUM(R97:R100)</f>
        <v>304060011</v>
      </c>
      <c r="S101" s="32">
        <f>SUM(S97:S100)</f>
        <v>86194364</v>
      </c>
      <c r="T101" s="37">
        <f>IF(($Q101     =0),0,($S101     /$Q101     ))</f>
        <v>0.34784866192635511</v>
      </c>
      <c r="U101" s="37">
        <f>IF(($P101     =0),0,(($H101     /$P101     )-1))</f>
        <v>-0.3825665502853931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5085562523</v>
      </c>
      <c r="E102" s="32">
        <f>SUM(E88:E90,E92:E95,E97:E100)</f>
        <v>5085562523</v>
      </c>
      <c r="F102" s="32">
        <f>SUM(F88:F90,F92:F95,F97:F100)</f>
        <v>722067763</v>
      </c>
      <c r="G102" s="37">
        <f>IF(($D102     =0),0,($F102     /$D102     ))</f>
        <v>0.14198385325799681</v>
      </c>
      <c r="H102" s="32">
        <f>SUM(H88:H90,H92:H95,H97:H100)</f>
        <v>834474033</v>
      </c>
      <c r="I102" s="37">
        <f>IF(($D102     =0),0,($H102     /$D102     ))</f>
        <v>0.16408686929439997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1556541796</v>
      </c>
      <c r="O102" s="37">
        <f>IF(($D102     =0),0,($N102     /$D102     ))</f>
        <v>0.30607072255239681</v>
      </c>
      <c r="P102" s="32">
        <f>SUM(P88:P90,P92:P95,P97:P100)</f>
        <v>758869187</v>
      </c>
      <c r="Q102" s="32">
        <f>SUM(Q88:Q90,Q92:Q95,Q97:Q100)</f>
        <v>3284923908</v>
      </c>
      <c r="R102" s="32">
        <f>SUM(R88:R90,R92:R95,R97:R100)</f>
        <v>3563136028</v>
      </c>
      <c r="S102" s="32">
        <f>SUM(S88:S90,S92:S95,S97:S100)</f>
        <v>1358771403</v>
      </c>
      <c r="T102" s="37">
        <f>IF(($Q102     =0),0,($S102     /$Q102     ))</f>
        <v>0.41363862331510665</v>
      </c>
      <c r="U102" s="37">
        <f>IF(($P102     =0),0,(($H102     /$P102     )-1))</f>
        <v>9.962829865168854E-2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2276928480</v>
      </c>
      <c r="E105" s="31">
        <v>2276928480</v>
      </c>
      <c r="F105" s="31">
        <v>410945347</v>
      </c>
      <c r="G105" s="36">
        <f t="shared" ref="G105:G136" si="24">IF(($D105     =0),0,($F105     /$D105     ))</f>
        <v>0.18048232547031956</v>
      </c>
      <c r="H105" s="31">
        <v>566234702</v>
      </c>
      <c r="I105" s="36">
        <f t="shared" ref="I105:I136" si="25">IF(($D105     =0),0,($H105     /$D105     ))</f>
        <v>0.24868356954277282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977180049</v>
      </c>
      <c r="O105" s="36">
        <f t="shared" ref="O105:O136" si="29">IF(($D105     =0),0,($N105     /$D105     ))</f>
        <v>0.42916589501309238</v>
      </c>
      <c r="P105" s="31">
        <v>546969145</v>
      </c>
      <c r="Q105" s="31">
        <v>2060236490</v>
      </c>
      <c r="R105" s="31">
        <v>2241739848</v>
      </c>
      <c r="S105" s="31">
        <v>1014719686</v>
      </c>
      <c r="T105" s="36">
        <f t="shared" ref="T105:T136" si="30">IF(($Q105     =0),0,($S105     /$Q105     ))</f>
        <v>0.49252582940126449</v>
      </c>
      <c r="U105" s="36">
        <f t="shared" ref="U105:U136" si="31">IF(($P105     =0),0,(($H105     /$P105     )-1))</f>
        <v>3.5222383522200307E-2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2276928480</v>
      </c>
      <c r="E106" s="32">
        <f>E105</f>
        <v>2276928480</v>
      </c>
      <c r="F106" s="32">
        <f>F105</f>
        <v>410945347</v>
      </c>
      <c r="G106" s="37">
        <f t="shared" si="24"/>
        <v>0.18048232547031956</v>
      </c>
      <c r="H106" s="32">
        <f>H105</f>
        <v>566234702</v>
      </c>
      <c r="I106" s="37">
        <f t="shared" si="25"/>
        <v>0.24868356954277282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977180049</v>
      </c>
      <c r="O106" s="37">
        <f t="shared" si="29"/>
        <v>0.42916589501309238</v>
      </c>
      <c r="P106" s="32">
        <f>P105</f>
        <v>546969145</v>
      </c>
      <c r="Q106" s="32">
        <f>Q105</f>
        <v>2060236490</v>
      </c>
      <c r="R106" s="32">
        <f>R105</f>
        <v>2241739848</v>
      </c>
      <c r="S106" s="32">
        <f>S105</f>
        <v>1014719686</v>
      </c>
      <c r="T106" s="37">
        <f t="shared" si="30"/>
        <v>0.49252582940126449</v>
      </c>
      <c r="U106" s="37">
        <f t="shared" si="31"/>
        <v>3.5222383522200307E-2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131668</v>
      </c>
      <c r="G107" s="36">
        <f t="shared" si="24"/>
        <v>0</v>
      </c>
      <c r="H107" s="31">
        <v>133276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264944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124981430</v>
      </c>
      <c r="E111" s="31">
        <v>124981430</v>
      </c>
      <c r="F111" s="31">
        <v>17846987</v>
      </c>
      <c r="G111" s="36">
        <f t="shared" si="24"/>
        <v>0.14279710993865249</v>
      </c>
      <c r="H111" s="31">
        <v>45662831</v>
      </c>
      <c r="I111" s="36">
        <f t="shared" si="25"/>
        <v>0.36535692542484111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63509818</v>
      </c>
      <c r="O111" s="36">
        <f t="shared" si="29"/>
        <v>0.50815403536349357</v>
      </c>
      <c r="P111" s="31">
        <v>56966963</v>
      </c>
      <c r="Q111" s="31">
        <v>146831048</v>
      </c>
      <c r="R111" s="31">
        <v>180722382</v>
      </c>
      <c r="S111" s="31">
        <v>98575071</v>
      </c>
      <c r="T111" s="36">
        <f t="shared" si="30"/>
        <v>0.67135031958635882</v>
      </c>
      <c r="U111" s="36">
        <f t="shared" si="31"/>
        <v>-0.19843311640116745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124981430</v>
      </c>
      <c r="E112" s="32">
        <f>SUM(E107:E111)</f>
        <v>124981430</v>
      </c>
      <c r="F112" s="32">
        <f>SUM(F107:F111)</f>
        <v>17978655</v>
      </c>
      <c r="G112" s="37">
        <f t="shared" si="24"/>
        <v>0.14385061044668795</v>
      </c>
      <c r="H112" s="32">
        <f>SUM(H107:H111)</f>
        <v>45796107</v>
      </c>
      <c r="I112" s="37">
        <f t="shared" si="25"/>
        <v>0.36642329184423639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63774762</v>
      </c>
      <c r="O112" s="37">
        <f t="shared" si="29"/>
        <v>0.51027390229092429</v>
      </c>
      <c r="P112" s="32">
        <f>SUM(P107:P111)</f>
        <v>56966963</v>
      </c>
      <c r="Q112" s="32">
        <f>SUM(Q107:Q111)</f>
        <v>146831048</v>
      </c>
      <c r="R112" s="32">
        <f>SUM(R107:R111)</f>
        <v>180722382</v>
      </c>
      <c r="S112" s="32">
        <f>SUM(S107:S111)</f>
        <v>98575071</v>
      </c>
      <c r="T112" s="37">
        <f t="shared" si="30"/>
        <v>0.67135031958635882</v>
      </c>
      <c r="U112" s="37">
        <f t="shared" si="31"/>
        <v>-0.19609358497836715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3419598</v>
      </c>
      <c r="E114" s="31">
        <v>3419598</v>
      </c>
      <c r="F114" s="31">
        <v>567589</v>
      </c>
      <c r="G114" s="36">
        <f t="shared" si="24"/>
        <v>0.16598120597801261</v>
      </c>
      <c r="H114" s="31">
        <v>616162</v>
      </c>
      <c r="I114" s="36">
        <f t="shared" si="25"/>
        <v>0.18018550718534751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1183751</v>
      </c>
      <c r="O114" s="36">
        <f t="shared" si="29"/>
        <v>0.34616671316336012</v>
      </c>
      <c r="P114" s="31">
        <v>723928</v>
      </c>
      <c r="Q114" s="31">
        <v>3124144</v>
      </c>
      <c r="R114" s="31">
        <v>3444402</v>
      </c>
      <c r="S114" s="31">
        <v>1337742</v>
      </c>
      <c r="T114" s="36">
        <f t="shared" si="30"/>
        <v>0.42819473110074313</v>
      </c>
      <c r="U114" s="36">
        <f t="shared" si="31"/>
        <v>-0.1488628703406969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390949148</v>
      </c>
      <c r="E117" s="31">
        <v>390949148</v>
      </c>
      <c r="F117" s="31">
        <v>81122745</v>
      </c>
      <c r="G117" s="36">
        <f t="shared" si="24"/>
        <v>0.20750203809115347</v>
      </c>
      <c r="H117" s="31">
        <v>93679161</v>
      </c>
      <c r="I117" s="36">
        <f t="shared" si="25"/>
        <v>0.23961981111671332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174801906</v>
      </c>
      <c r="O117" s="36">
        <f t="shared" si="29"/>
        <v>0.44712184920786679</v>
      </c>
      <c r="P117" s="31">
        <v>61500131</v>
      </c>
      <c r="Q117" s="31">
        <v>162408251</v>
      </c>
      <c r="R117" s="31">
        <v>306577353</v>
      </c>
      <c r="S117" s="31">
        <v>78705413</v>
      </c>
      <c r="T117" s="36">
        <f t="shared" si="30"/>
        <v>0.48461462096528579</v>
      </c>
      <c r="U117" s="36">
        <f t="shared" si="31"/>
        <v>0.52323514562920193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401316</v>
      </c>
      <c r="E119" s="31">
        <v>401316</v>
      </c>
      <c r="F119" s="31">
        <v>108343</v>
      </c>
      <c r="G119" s="36">
        <f t="shared" si="24"/>
        <v>0.26996930099971095</v>
      </c>
      <c r="H119" s="31">
        <v>151679</v>
      </c>
      <c r="I119" s="36">
        <f t="shared" si="25"/>
        <v>0.37795403123722954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260022</v>
      </c>
      <c r="O119" s="36">
        <f t="shared" si="29"/>
        <v>0.64792333223694043</v>
      </c>
      <c r="P119" s="31">
        <v>135221</v>
      </c>
      <c r="Q119" s="31">
        <v>404940</v>
      </c>
      <c r="R119" s="31">
        <v>374940</v>
      </c>
      <c r="S119" s="31">
        <v>252043</v>
      </c>
      <c r="T119" s="36">
        <f t="shared" si="30"/>
        <v>0.62242060552180567</v>
      </c>
      <c r="U119" s="36">
        <f t="shared" si="31"/>
        <v>0.12171186428143566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80695508</v>
      </c>
      <c r="E120" s="31">
        <v>80858933</v>
      </c>
      <c r="F120" s="31">
        <v>43093300</v>
      </c>
      <c r="G120" s="36">
        <f t="shared" si="24"/>
        <v>0.53402352953772847</v>
      </c>
      <c r="H120" s="31">
        <v>8563391</v>
      </c>
      <c r="I120" s="36">
        <f t="shared" si="25"/>
        <v>0.10611979789506995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51656691</v>
      </c>
      <c r="O120" s="36">
        <f t="shared" si="29"/>
        <v>0.64014332743279834</v>
      </c>
      <c r="P120" s="31">
        <v>6190077</v>
      </c>
      <c r="Q120" s="31">
        <v>135970412</v>
      </c>
      <c r="R120" s="31">
        <v>83890609</v>
      </c>
      <c r="S120" s="31">
        <v>26957291</v>
      </c>
      <c r="T120" s="36">
        <f t="shared" si="30"/>
        <v>0.19825850788773075</v>
      </c>
      <c r="U120" s="36">
        <f t="shared" si="31"/>
        <v>0.38340621611007419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475465570</v>
      </c>
      <c r="E121" s="32">
        <f>SUM(E113:E120)</f>
        <v>475628995</v>
      </c>
      <c r="F121" s="32">
        <f>SUM(F113:F120)</f>
        <v>124891977</v>
      </c>
      <c r="G121" s="37">
        <f t="shared" si="24"/>
        <v>0.26267301962579542</v>
      </c>
      <c r="H121" s="32">
        <f>SUM(H113:H120)</f>
        <v>103010393</v>
      </c>
      <c r="I121" s="37">
        <f t="shared" si="25"/>
        <v>0.21665163473350973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227902370</v>
      </c>
      <c r="O121" s="37">
        <f t="shared" si="29"/>
        <v>0.47932465435930516</v>
      </c>
      <c r="P121" s="32">
        <f>SUM(P113:P120)</f>
        <v>68549357</v>
      </c>
      <c r="Q121" s="32">
        <f>SUM(Q113:Q120)</f>
        <v>301907747</v>
      </c>
      <c r="R121" s="32">
        <f>SUM(R113:R120)</f>
        <v>394287304</v>
      </c>
      <c r="S121" s="32">
        <f>SUM(S113:S120)</f>
        <v>107252489</v>
      </c>
      <c r="T121" s="37">
        <f t="shared" si="30"/>
        <v>0.35524921127644993</v>
      </c>
      <c r="U121" s="37">
        <f t="shared" si="31"/>
        <v>0.50271858859303387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1508880</v>
      </c>
      <c r="E124" s="31">
        <v>1508880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716465</v>
      </c>
      <c r="Q124" s="31">
        <v>0</v>
      </c>
      <c r="R124" s="31">
        <v>1432930</v>
      </c>
      <c r="S124" s="31">
        <v>716465</v>
      </c>
      <c r="T124" s="36">
        <f t="shared" si="30"/>
        <v>0</v>
      </c>
      <c r="U124" s="36">
        <f t="shared" si="31"/>
        <v>-1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1508880</v>
      </c>
      <c r="E126" s="32">
        <f>SUM(E122:E125)</f>
        <v>1508880</v>
      </c>
      <c r="F126" s="32">
        <f>SUM(F122:F125)</f>
        <v>0</v>
      </c>
      <c r="G126" s="37">
        <f t="shared" si="24"/>
        <v>0</v>
      </c>
      <c r="H126" s="32">
        <f>SUM(H122:H125)</f>
        <v>0</v>
      </c>
      <c r="I126" s="37">
        <f t="shared" si="25"/>
        <v>0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0</v>
      </c>
      <c r="O126" s="37">
        <f t="shared" si="29"/>
        <v>0</v>
      </c>
      <c r="P126" s="32">
        <f>SUM(P122:P125)</f>
        <v>716465</v>
      </c>
      <c r="Q126" s="32">
        <f>SUM(Q122:Q125)</f>
        <v>0</v>
      </c>
      <c r="R126" s="32">
        <f>SUM(R122:R125)</f>
        <v>1432930</v>
      </c>
      <c r="S126" s="32">
        <f>SUM(S122:S125)</f>
        <v>716465</v>
      </c>
      <c r="T126" s="37">
        <f t="shared" si="30"/>
        <v>0</v>
      </c>
      <c r="U126" s="37">
        <f t="shared" si="31"/>
        <v>-1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1889875</v>
      </c>
      <c r="E127" s="31">
        <v>1889875</v>
      </c>
      <c r="F127" s="31">
        <v>500455</v>
      </c>
      <c r="G127" s="36">
        <f t="shared" si="24"/>
        <v>0.26480851908194986</v>
      </c>
      <c r="H127" s="31">
        <v>421502</v>
      </c>
      <c r="I127" s="36">
        <f t="shared" si="25"/>
        <v>0.22303168198954956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921957</v>
      </c>
      <c r="O127" s="36">
        <f t="shared" si="29"/>
        <v>0.48784020107149945</v>
      </c>
      <c r="P127" s="31">
        <v>488860</v>
      </c>
      <c r="Q127" s="31">
        <v>2133593</v>
      </c>
      <c r="R127" s="31">
        <v>2157085</v>
      </c>
      <c r="S127" s="31">
        <v>1039584</v>
      </c>
      <c r="T127" s="36">
        <f t="shared" si="30"/>
        <v>0.48724569306329746</v>
      </c>
      <c r="U127" s="36">
        <f t="shared" si="31"/>
        <v>-0.13778586916499613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1936815</v>
      </c>
      <c r="E128" s="31">
        <v>1936815</v>
      </c>
      <c r="F128" s="31">
        <v>79892</v>
      </c>
      <c r="G128" s="36">
        <f t="shared" si="24"/>
        <v>4.1249164220640587E-2</v>
      </c>
      <c r="H128" s="31">
        <v>12276</v>
      </c>
      <c r="I128" s="36">
        <f t="shared" si="25"/>
        <v>6.3382408748383296E-3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92168</v>
      </c>
      <c r="O128" s="36">
        <f t="shared" si="29"/>
        <v>4.7587405095478916E-2</v>
      </c>
      <c r="P128" s="31">
        <v>1791</v>
      </c>
      <c r="Q128" s="31">
        <v>2007376</v>
      </c>
      <c r="R128" s="31">
        <v>2007376</v>
      </c>
      <c r="S128" s="31">
        <v>1791</v>
      </c>
      <c r="T128" s="36">
        <f t="shared" si="30"/>
        <v>8.9220953124875455E-4</v>
      </c>
      <c r="U128" s="36">
        <f t="shared" si="31"/>
        <v>5.8542713567839195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1214253</v>
      </c>
      <c r="E130" s="31">
        <v>1214253</v>
      </c>
      <c r="F130" s="31">
        <v>307886</v>
      </c>
      <c r="G130" s="36">
        <f t="shared" si="24"/>
        <v>0.25356000767550091</v>
      </c>
      <c r="H130" s="31">
        <v>941855</v>
      </c>
      <c r="I130" s="36">
        <f t="shared" si="25"/>
        <v>0.77566619147739391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1249741</v>
      </c>
      <c r="O130" s="36">
        <f t="shared" si="29"/>
        <v>1.0292261991528948</v>
      </c>
      <c r="P130" s="31">
        <v>304937</v>
      </c>
      <c r="Q130" s="31">
        <v>1268697</v>
      </c>
      <c r="R130" s="31">
        <v>1228734</v>
      </c>
      <c r="S130" s="31">
        <v>614367</v>
      </c>
      <c r="T130" s="36">
        <f t="shared" si="30"/>
        <v>0.48425037656745462</v>
      </c>
      <c r="U130" s="36">
        <f t="shared" si="31"/>
        <v>2.0886871714485289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4381199</v>
      </c>
      <c r="E131" s="31">
        <v>4381199</v>
      </c>
      <c r="F131" s="31">
        <v>170617</v>
      </c>
      <c r="G131" s="36">
        <f t="shared" si="24"/>
        <v>3.8942992546104387E-2</v>
      </c>
      <c r="H131" s="31">
        <v>307747</v>
      </c>
      <c r="I131" s="36">
        <f t="shared" si="25"/>
        <v>7.0242643623355153E-2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478364</v>
      </c>
      <c r="O131" s="36">
        <f t="shared" si="29"/>
        <v>0.10918563616945955</v>
      </c>
      <c r="P131" s="31">
        <v>0</v>
      </c>
      <c r="Q131" s="31">
        <v>4160683</v>
      </c>
      <c r="R131" s="31">
        <v>4326866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9422142</v>
      </c>
      <c r="E132" s="32">
        <f>SUM(E127:E131)</f>
        <v>9422142</v>
      </c>
      <c r="F132" s="32">
        <f>SUM(F127:F131)</f>
        <v>1058850</v>
      </c>
      <c r="G132" s="37">
        <f t="shared" si="24"/>
        <v>0.11237890492416693</v>
      </c>
      <c r="H132" s="32">
        <f>SUM(H127:H131)</f>
        <v>1683380</v>
      </c>
      <c r="I132" s="37">
        <f t="shared" si="25"/>
        <v>0.178662134363927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2742230</v>
      </c>
      <c r="O132" s="37">
        <f t="shared" si="29"/>
        <v>0.29104103928809394</v>
      </c>
      <c r="P132" s="32">
        <f>SUM(P127:P131)</f>
        <v>795588</v>
      </c>
      <c r="Q132" s="32">
        <f>SUM(Q127:Q131)</f>
        <v>9570349</v>
      </c>
      <c r="R132" s="32">
        <f>SUM(R127:R131)</f>
        <v>9720061</v>
      </c>
      <c r="S132" s="32">
        <f>SUM(S127:S131)</f>
        <v>1655742</v>
      </c>
      <c r="T132" s="37">
        <f t="shared" si="30"/>
        <v>0.1730074838441106</v>
      </c>
      <c r="U132" s="37">
        <f t="shared" si="31"/>
        <v>1.1158941562718394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75362325</v>
      </c>
      <c r="E133" s="31">
        <v>75362325</v>
      </c>
      <c r="F133" s="31">
        <v>13587163</v>
      </c>
      <c r="G133" s="36">
        <f t="shared" si="24"/>
        <v>0.18029118661081647</v>
      </c>
      <c r="H133" s="31">
        <v>7620268</v>
      </c>
      <c r="I133" s="36">
        <f t="shared" si="25"/>
        <v>0.10111508635117082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21207431</v>
      </c>
      <c r="O133" s="36">
        <f t="shared" si="29"/>
        <v>0.28140627296198728</v>
      </c>
      <c r="P133" s="31">
        <v>16357020</v>
      </c>
      <c r="Q133" s="31">
        <v>60542093</v>
      </c>
      <c r="R133" s="31">
        <v>110704098</v>
      </c>
      <c r="S133" s="31">
        <v>30694676</v>
      </c>
      <c r="T133" s="36">
        <f t="shared" si="30"/>
        <v>0.50699727212932666</v>
      </c>
      <c r="U133" s="36">
        <f t="shared" si="31"/>
        <v>-0.53412858821472375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6415166</v>
      </c>
      <c r="E136" s="31">
        <v>6415166</v>
      </c>
      <c r="F136" s="31">
        <v>2109031</v>
      </c>
      <c r="G136" s="36">
        <f t="shared" si="24"/>
        <v>0.3287570422963334</v>
      </c>
      <c r="H136" s="31">
        <v>1608653</v>
      </c>
      <c r="I136" s="36">
        <f t="shared" si="25"/>
        <v>0.25075781359359994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3717684</v>
      </c>
      <c r="O136" s="36">
        <f t="shared" si="29"/>
        <v>0.57951485588993334</v>
      </c>
      <c r="P136" s="31">
        <v>1133231</v>
      </c>
      <c r="Q136" s="31">
        <v>4880781</v>
      </c>
      <c r="R136" s="31">
        <v>8326661</v>
      </c>
      <c r="S136" s="31">
        <v>2608622</v>
      </c>
      <c r="T136" s="36">
        <f t="shared" si="30"/>
        <v>0.53446815171588313</v>
      </c>
      <c r="U136" s="36">
        <f t="shared" si="31"/>
        <v>0.41952788089983417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81777491</v>
      </c>
      <c r="E137" s="32">
        <f>SUM(E133:E136)</f>
        <v>81777491</v>
      </c>
      <c r="F137" s="32">
        <f>SUM(F133:F136)</f>
        <v>15696194</v>
      </c>
      <c r="G137" s="37">
        <f t="shared" ref="G137:G170" si="32">IF(($D137     =0),0,($F137     /$D137     ))</f>
        <v>0.19193782797762773</v>
      </c>
      <c r="H137" s="32">
        <f>SUM(H133:H136)</f>
        <v>9228921</v>
      </c>
      <c r="I137" s="37">
        <f t="shared" ref="I137:I170" si="33">IF(($D137     =0),0,($H137     /$D137     ))</f>
        <v>0.11285404928845273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24925115</v>
      </c>
      <c r="O137" s="37">
        <f t="shared" ref="O137:O170" si="37">IF(($D137     =0),0,($N137     /$D137     ))</f>
        <v>0.30479187726608048</v>
      </c>
      <c r="P137" s="32">
        <f>SUM(P133:P136)</f>
        <v>17490251</v>
      </c>
      <c r="Q137" s="32">
        <f>SUM(Q133:Q136)</f>
        <v>65422874</v>
      </c>
      <c r="R137" s="32">
        <f>SUM(R133:R136)</f>
        <v>119030759</v>
      </c>
      <c r="S137" s="32">
        <f>SUM(S133:S136)</f>
        <v>33303298</v>
      </c>
      <c r="T137" s="37">
        <f t="shared" ref="T137:T170" si="38">IF(($Q137     =0),0,($S137     /$Q137     ))</f>
        <v>0.50904669825419169</v>
      </c>
      <c r="U137" s="37">
        <f t="shared" ref="U137:U170" si="39">IF(($P137     =0),0,(($H137     /$P137     )-1))</f>
        <v>-0.47233913338350608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19447891</v>
      </c>
      <c r="E140" s="31">
        <v>19447891</v>
      </c>
      <c r="F140" s="31">
        <v>8022526</v>
      </c>
      <c r="G140" s="36">
        <f t="shared" si="32"/>
        <v>0.41251393274468684</v>
      </c>
      <c r="H140" s="31">
        <v>8655883</v>
      </c>
      <c r="I140" s="36">
        <f t="shared" si="33"/>
        <v>0.44508080593417559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16678409</v>
      </c>
      <c r="O140" s="36">
        <f t="shared" si="37"/>
        <v>0.85759473867886238</v>
      </c>
      <c r="P140" s="31">
        <v>5927088</v>
      </c>
      <c r="Q140" s="31">
        <v>22335734</v>
      </c>
      <c r="R140" s="31">
        <v>20273276</v>
      </c>
      <c r="S140" s="31">
        <v>9932663</v>
      </c>
      <c r="T140" s="36">
        <f t="shared" si="38"/>
        <v>0.44469830272871264</v>
      </c>
      <c r="U140" s="36">
        <f t="shared" si="39"/>
        <v>0.46039387301150247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74093</v>
      </c>
      <c r="Q142" s="31">
        <v>0</v>
      </c>
      <c r="R142" s="31">
        <v>0</v>
      </c>
      <c r="S142" s="31">
        <v>74093</v>
      </c>
      <c r="T142" s="36">
        <f t="shared" si="38"/>
        <v>0</v>
      </c>
      <c r="U142" s="36">
        <f t="shared" si="39"/>
        <v>-1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7977981</v>
      </c>
      <c r="E143" s="31">
        <v>7977981</v>
      </c>
      <c r="F143" s="31">
        <v>1991676</v>
      </c>
      <c r="G143" s="36">
        <f t="shared" si="32"/>
        <v>0.24964662111880187</v>
      </c>
      <c r="H143" s="31">
        <v>2253207</v>
      </c>
      <c r="I143" s="36">
        <f t="shared" si="33"/>
        <v>0.28242822338132917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4244883</v>
      </c>
      <c r="O143" s="36">
        <f t="shared" si="37"/>
        <v>0.53207484450013109</v>
      </c>
      <c r="P143" s="31">
        <v>1605719</v>
      </c>
      <c r="Q143" s="31">
        <v>5034740</v>
      </c>
      <c r="R143" s="31">
        <v>5132567</v>
      </c>
      <c r="S143" s="31">
        <v>2912689</v>
      </c>
      <c r="T143" s="36">
        <f t="shared" si="38"/>
        <v>0.5785182551631266</v>
      </c>
      <c r="U143" s="36">
        <f t="shared" si="39"/>
        <v>0.40323867376545963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27425872</v>
      </c>
      <c r="E144" s="32">
        <f>SUM(E138:E143)</f>
        <v>27425872</v>
      </c>
      <c r="F144" s="32">
        <f>SUM(F138:F143)</f>
        <v>10014202</v>
      </c>
      <c r="G144" s="37">
        <f t="shared" si="32"/>
        <v>0.36513705015468606</v>
      </c>
      <c r="H144" s="32">
        <f>SUM(H138:H143)</f>
        <v>10909090</v>
      </c>
      <c r="I144" s="37">
        <f t="shared" si="33"/>
        <v>0.39776638642519735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20923292</v>
      </c>
      <c r="O144" s="37">
        <f t="shared" si="37"/>
        <v>0.76290343657988335</v>
      </c>
      <c r="P144" s="32">
        <f>SUM(P138:P143)</f>
        <v>7606900</v>
      </c>
      <c r="Q144" s="32">
        <f>SUM(Q138:Q143)</f>
        <v>27370474</v>
      </c>
      <c r="R144" s="32">
        <f>SUM(R138:R143)</f>
        <v>25405843</v>
      </c>
      <c r="S144" s="32">
        <f>SUM(S138:S143)</f>
        <v>12919445</v>
      </c>
      <c r="T144" s="37">
        <f t="shared" si="38"/>
        <v>0.47202123719158096</v>
      </c>
      <c r="U144" s="37">
        <f t="shared" si="39"/>
        <v>0.43410456296257349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200000</v>
      </c>
      <c r="E147" s="31">
        <v>200000</v>
      </c>
      <c r="F147" s="31">
        <v>1553623</v>
      </c>
      <c r="G147" s="36">
        <f t="shared" si="32"/>
        <v>7.7681149999999999</v>
      </c>
      <c r="H147" s="31">
        <v>1356807</v>
      </c>
      <c r="I147" s="36">
        <f t="shared" si="33"/>
        <v>6.7840350000000003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2910430</v>
      </c>
      <c r="O147" s="36">
        <f t="shared" si="37"/>
        <v>14.552149999999999</v>
      </c>
      <c r="P147" s="31">
        <v>0</v>
      </c>
      <c r="Q147" s="31">
        <v>500000</v>
      </c>
      <c r="R147" s="31">
        <v>100000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200000</v>
      </c>
      <c r="E150" s="32">
        <f>SUM(E145:E149)</f>
        <v>200000</v>
      </c>
      <c r="F150" s="32">
        <f>SUM(F145:F149)</f>
        <v>1553623</v>
      </c>
      <c r="G150" s="37">
        <f t="shared" si="32"/>
        <v>7.7681149999999999</v>
      </c>
      <c r="H150" s="32">
        <f>SUM(H145:H149)</f>
        <v>1356807</v>
      </c>
      <c r="I150" s="37">
        <f t="shared" si="33"/>
        <v>6.7840350000000003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2910430</v>
      </c>
      <c r="O150" s="37">
        <f t="shared" si="37"/>
        <v>14.552149999999999</v>
      </c>
      <c r="P150" s="32">
        <f>SUM(P145:P149)</f>
        <v>0</v>
      </c>
      <c r="Q150" s="32">
        <f>SUM(Q145:Q149)</f>
        <v>500000</v>
      </c>
      <c r="R150" s="32">
        <f>SUM(R145:R149)</f>
        <v>100000</v>
      </c>
      <c r="S150" s="32">
        <f>SUM(S145:S149)</f>
        <v>0</v>
      </c>
      <c r="T150" s="37">
        <f t="shared" si="38"/>
        <v>0</v>
      </c>
      <c r="U150" s="37">
        <f t="shared" si="39"/>
        <v>0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3000000</v>
      </c>
      <c r="E151" s="31">
        <v>3000000</v>
      </c>
      <c r="F151" s="31">
        <v>874100</v>
      </c>
      <c r="G151" s="36">
        <f t="shared" si="32"/>
        <v>0.29136666666666666</v>
      </c>
      <c r="H151" s="31">
        <v>892100</v>
      </c>
      <c r="I151" s="36">
        <f t="shared" si="33"/>
        <v>0.29736666666666667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1766200</v>
      </c>
      <c r="O151" s="36">
        <f t="shared" si="37"/>
        <v>0.58873333333333333</v>
      </c>
      <c r="P151" s="31">
        <v>551143</v>
      </c>
      <c r="Q151" s="31">
        <v>2250000</v>
      </c>
      <c r="R151" s="31">
        <v>2727700</v>
      </c>
      <c r="S151" s="31">
        <v>1452917</v>
      </c>
      <c r="T151" s="36">
        <f t="shared" si="38"/>
        <v>0.64574088888888892</v>
      </c>
      <c r="U151" s="36">
        <f t="shared" si="39"/>
        <v>0.61863617972105245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234213900</v>
      </c>
      <c r="E152" s="31">
        <v>230270300</v>
      </c>
      <c r="F152" s="31">
        <v>52821958</v>
      </c>
      <c r="G152" s="36">
        <f t="shared" si="32"/>
        <v>0.22552870687862675</v>
      </c>
      <c r="H152" s="31">
        <v>55205404</v>
      </c>
      <c r="I152" s="36">
        <f t="shared" si="33"/>
        <v>0.23570507130447851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108027362</v>
      </c>
      <c r="O152" s="36">
        <f t="shared" si="37"/>
        <v>0.46123377818310529</v>
      </c>
      <c r="P152" s="31">
        <v>55574798</v>
      </c>
      <c r="Q152" s="31">
        <v>267456200</v>
      </c>
      <c r="R152" s="31">
        <v>253720315</v>
      </c>
      <c r="S152" s="31">
        <v>112062361</v>
      </c>
      <c r="T152" s="36">
        <f t="shared" si="38"/>
        <v>0.41899331927994193</v>
      </c>
      <c r="U152" s="36">
        <f t="shared" si="39"/>
        <v>-6.6467897913007334E-3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775980</v>
      </c>
      <c r="E153" s="31">
        <v>775980</v>
      </c>
      <c r="F153" s="31">
        <v>129033</v>
      </c>
      <c r="G153" s="36">
        <f t="shared" si="32"/>
        <v>0.1662839248434238</v>
      </c>
      <c r="H153" s="31">
        <v>169614</v>
      </c>
      <c r="I153" s="36">
        <f t="shared" si="33"/>
        <v>0.218580375782881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298647</v>
      </c>
      <c r="O153" s="36">
        <f t="shared" si="37"/>
        <v>0.38486430062630478</v>
      </c>
      <c r="P153" s="31">
        <v>136827</v>
      </c>
      <c r="Q153" s="31">
        <v>1029500</v>
      </c>
      <c r="R153" s="31">
        <v>736580</v>
      </c>
      <c r="S153" s="31">
        <v>259878</v>
      </c>
      <c r="T153" s="36">
        <f t="shared" si="38"/>
        <v>0.25243127731908693</v>
      </c>
      <c r="U153" s="36">
        <f t="shared" si="39"/>
        <v>0.2396237584687233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143349</v>
      </c>
      <c r="G154" s="36">
        <f t="shared" si="32"/>
        <v>0</v>
      </c>
      <c r="H154" s="31">
        <v>-95566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47783</v>
      </c>
      <c r="O154" s="36">
        <f t="shared" si="37"/>
        <v>0</v>
      </c>
      <c r="P154" s="31">
        <v>143349</v>
      </c>
      <c r="Q154" s="31">
        <v>0</v>
      </c>
      <c r="R154" s="31">
        <v>0</v>
      </c>
      <c r="S154" s="31">
        <v>286698</v>
      </c>
      <c r="T154" s="36">
        <f t="shared" si="38"/>
        <v>0</v>
      </c>
      <c r="U154" s="36">
        <f t="shared" si="39"/>
        <v>-1.6666666666666665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25673217</v>
      </c>
      <c r="E156" s="31">
        <v>26283217</v>
      </c>
      <c r="F156" s="31">
        <v>6416042</v>
      </c>
      <c r="G156" s="36">
        <f t="shared" si="32"/>
        <v>0.2499118828777866</v>
      </c>
      <c r="H156" s="31">
        <v>9831113</v>
      </c>
      <c r="I156" s="36">
        <f t="shared" si="33"/>
        <v>0.382932649227403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16247155</v>
      </c>
      <c r="O156" s="36">
        <f t="shared" si="37"/>
        <v>0.63284453210518965</v>
      </c>
      <c r="P156" s="31">
        <v>10608605</v>
      </c>
      <c r="Q156" s="31">
        <v>46582938</v>
      </c>
      <c r="R156" s="31">
        <v>55148120</v>
      </c>
      <c r="S156" s="31">
        <v>12393355</v>
      </c>
      <c r="T156" s="36">
        <f t="shared" si="38"/>
        <v>0.26604923459314656</v>
      </c>
      <c r="U156" s="36">
        <f t="shared" si="39"/>
        <v>-7.3288806586728428E-2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263663097</v>
      </c>
      <c r="E157" s="32">
        <f>SUM(E151:E156)</f>
        <v>260329497</v>
      </c>
      <c r="F157" s="32">
        <f>SUM(F151:F156)</f>
        <v>60384482</v>
      </c>
      <c r="G157" s="37">
        <f t="shared" si="32"/>
        <v>0.22902136357747477</v>
      </c>
      <c r="H157" s="32">
        <f>SUM(H151:H156)</f>
        <v>66002665</v>
      </c>
      <c r="I157" s="37">
        <f t="shared" si="33"/>
        <v>0.25032955218606112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126387147</v>
      </c>
      <c r="O157" s="37">
        <f t="shared" si="37"/>
        <v>0.47935091576353595</v>
      </c>
      <c r="P157" s="32">
        <f>SUM(P151:P156)</f>
        <v>67014722</v>
      </c>
      <c r="Q157" s="32">
        <f>SUM(Q151:Q156)</f>
        <v>317318638</v>
      </c>
      <c r="R157" s="32">
        <f>SUM(R151:R156)</f>
        <v>312332715</v>
      </c>
      <c r="S157" s="32">
        <f>SUM(S151:S156)</f>
        <v>126455209</v>
      </c>
      <c r="T157" s="37">
        <f t="shared" si="38"/>
        <v>0.39851176028305024</v>
      </c>
      <c r="U157" s="37">
        <f t="shared" si="39"/>
        <v>-1.5102009973271269E-2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2948400</v>
      </c>
      <c r="E158" s="31">
        <v>2948400</v>
      </c>
      <c r="F158" s="31">
        <v>629449</v>
      </c>
      <c r="G158" s="36">
        <f t="shared" si="32"/>
        <v>0.21348833265499934</v>
      </c>
      <c r="H158" s="31">
        <v>627385</v>
      </c>
      <c r="I158" s="36">
        <f t="shared" si="33"/>
        <v>0.21278829195495863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1256834</v>
      </c>
      <c r="O158" s="36">
        <f t="shared" si="37"/>
        <v>0.42627662460995797</v>
      </c>
      <c r="P158" s="31">
        <v>1341128</v>
      </c>
      <c r="Q158" s="31">
        <v>2800000</v>
      </c>
      <c r="R158" s="31">
        <v>2800000</v>
      </c>
      <c r="S158" s="31">
        <v>1341128</v>
      </c>
      <c r="T158" s="36">
        <f t="shared" si="38"/>
        <v>0.47897428571428574</v>
      </c>
      <c r="U158" s="36">
        <f t="shared" si="39"/>
        <v>-0.53219603199694587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69910093</v>
      </c>
      <c r="E162" s="31">
        <v>95982352</v>
      </c>
      <c r="F162" s="31">
        <v>7659125</v>
      </c>
      <c r="G162" s="36">
        <f t="shared" si="32"/>
        <v>0.10955678459761167</v>
      </c>
      <c r="H162" s="31">
        <v>28897814</v>
      </c>
      <c r="I162" s="36">
        <f t="shared" si="33"/>
        <v>0.413356823885215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36556939</v>
      </c>
      <c r="O162" s="36">
        <f t="shared" si="37"/>
        <v>0.52291360848282664</v>
      </c>
      <c r="P162" s="31">
        <v>21165763</v>
      </c>
      <c r="Q162" s="31">
        <v>62393902</v>
      </c>
      <c r="R162" s="31">
        <v>74643885</v>
      </c>
      <c r="S162" s="31">
        <v>28837434</v>
      </c>
      <c r="T162" s="36">
        <f t="shared" si="38"/>
        <v>0.46218353197400602</v>
      </c>
      <c r="U162" s="36">
        <f t="shared" si="39"/>
        <v>0.36530934415168503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72858493</v>
      </c>
      <c r="E163" s="32">
        <f>SUM(E158:E162)</f>
        <v>98930752</v>
      </c>
      <c r="F163" s="32">
        <f>SUM(F158:F162)</f>
        <v>8288574</v>
      </c>
      <c r="G163" s="37">
        <f t="shared" si="32"/>
        <v>0.11376263299873633</v>
      </c>
      <c r="H163" s="32">
        <f>SUM(H158:H162)</f>
        <v>29525199</v>
      </c>
      <c r="I163" s="37">
        <f t="shared" si="33"/>
        <v>0.40524031975242747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37813773</v>
      </c>
      <c r="O163" s="37">
        <f t="shared" si="37"/>
        <v>0.51900295275116382</v>
      </c>
      <c r="P163" s="32">
        <f>SUM(P158:P162)</f>
        <v>22506891</v>
      </c>
      <c r="Q163" s="32">
        <f>SUM(Q158:Q162)</f>
        <v>65193902</v>
      </c>
      <c r="R163" s="32">
        <f>SUM(R158:R162)</f>
        <v>77443885</v>
      </c>
      <c r="S163" s="32">
        <f>SUM(S158:S162)</f>
        <v>30178562</v>
      </c>
      <c r="T163" s="37">
        <f t="shared" si="38"/>
        <v>0.46290467473476277</v>
      </c>
      <c r="U163" s="37">
        <f t="shared" si="39"/>
        <v>0.31182929708061402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893398</v>
      </c>
      <c r="E168" s="31">
        <v>893398</v>
      </c>
      <c r="F168" s="31">
        <v>46385</v>
      </c>
      <c r="G168" s="36">
        <f t="shared" si="32"/>
        <v>5.1919749092789555E-2</v>
      </c>
      <c r="H168" s="31">
        <v>37851</v>
      </c>
      <c r="I168" s="36">
        <f t="shared" si="33"/>
        <v>4.2367455490162277E-2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84236</v>
      </c>
      <c r="O168" s="36">
        <f t="shared" si="37"/>
        <v>9.4287204582951825E-2</v>
      </c>
      <c r="P168" s="31">
        <v>210858</v>
      </c>
      <c r="Q168" s="31">
        <v>1139401</v>
      </c>
      <c r="R168" s="31">
        <v>2603053</v>
      </c>
      <c r="S168" s="31">
        <v>424260</v>
      </c>
      <c r="T168" s="36">
        <f t="shared" si="38"/>
        <v>0.37235354366022144</v>
      </c>
      <c r="U168" s="36">
        <f t="shared" si="39"/>
        <v>-0.8204905671115158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893398</v>
      </c>
      <c r="E169" s="32">
        <f>SUM(E164:E168)</f>
        <v>893398</v>
      </c>
      <c r="F169" s="32">
        <f>SUM(F164:F168)</f>
        <v>46385</v>
      </c>
      <c r="G169" s="37">
        <f t="shared" si="32"/>
        <v>5.1919749092789555E-2</v>
      </c>
      <c r="H169" s="32">
        <f>SUM(H164:H168)</f>
        <v>37851</v>
      </c>
      <c r="I169" s="37">
        <f t="shared" si="33"/>
        <v>4.2367455490162277E-2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84236</v>
      </c>
      <c r="O169" s="37">
        <f t="shared" si="37"/>
        <v>9.4287204582951825E-2</v>
      </c>
      <c r="P169" s="32">
        <f>SUM(P164:P168)</f>
        <v>210858</v>
      </c>
      <c r="Q169" s="32">
        <f>SUM(Q164:Q168)</f>
        <v>1139401</v>
      </c>
      <c r="R169" s="32">
        <f>SUM(R164:R168)</f>
        <v>2603053</v>
      </c>
      <c r="S169" s="32">
        <f>SUM(S164:S168)</f>
        <v>424260</v>
      </c>
      <c r="T169" s="37">
        <f t="shared" si="38"/>
        <v>0.37235354366022144</v>
      </c>
      <c r="U169" s="37">
        <f t="shared" si="39"/>
        <v>-0.8204905671115158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3335124853</v>
      </c>
      <c r="E170" s="32">
        <f>SUM(E105,E107:E111,E113:E120,E122:E125,E127:E131,E133:E136,E138:E143,E145:E149,E151:E156,E158:E162,E164:E168)</f>
        <v>3358026937</v>
      </c>
      <c r="F170" s="32">
        <f>SUM(F105,F107:F111,F113:F120,F122:F125,F127:F131,F133:F136,F138:F143,F145:F149,F151:F156,F158:F162,F164:F168)</f>
        <v>650858289</v>
      </c>
      <c r="G170" s="37">
        <f t="shared" si="32"/>
        <v>0.19515260078330868</v>
      </c>
      <c r="H170" s="32">
        <f>SUM(H105,H107:H111,H113:H120,H122:H125,H127:H131,H133:H136,H138:H143,H145:H149,H151:H156,H158:H162,H164:H168)</f>
        <v>833785115</v>
      </c>
      <c r="I170" s="37">
        <f t="shared" si="33"/>
        <v>0.25000116989623239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1484643404</v>
      </c>
      <c r="O170" s="37">
        <f t="shared" si="37"/>
        <v>0.44515377067954104</v>
      </c>
      <c r="P170" s="32">
        <f>SUM(P105,P107:P111,P113:P120,P122:P125,P127:P131,P133:P136,P138:P143,P145:P149,P151:P156,P158:P162,P164:P168)</f>
        <v>788827140</v>
      </c>
      <c r="Q170" s="32">
        <f>SUM(Q105,Q107:Q111,Q113:Q120,Q122:Q125,Q127:Q131,Q133:Q136,Q138:Q143,Q145:Q149,Q151:Q156,Q158:Q162,Q164:Q168)</f>
        <v>2995490923</v>
      </c>
      <c r="R170" s="32">
        <f>SUM(R105,R107:R111,R113:R120,R122:R125,R127:R131,R133:R136,R138:R143,R145:R149,R151:R156,R158:R162,R164:R168)</f>
        <v>3364818780</v>
      </c>
      <c r="S170" s="32">
        <f>SUM(S105,S107:S111,S113:S120,S122:S125,S127:S131,S133:S136,S138:S143,S145:S149,S151:S156,S158:S162,S164:S168)</f>
        <v>1426200227</v>
      </c>
      <c r="T170" s="37">
        <f t="shared" si="38"/>
        <v>0.47611568976869173</v>
      </c>
      <c r="U170" s="37">
        <f t="shared" si="39"/>
        <v>5.6993443455812143E-2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0</v>
      </c>
      <c r="O173" s="36">
        <f t="shared" ref="O173:O205" si="45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IF(($Q173     =0),0,($S173     /$Q173     ))</f>
        <v>0</v>
      </c>
      <c r="U173" s="36">
        <f t="shared" ref="U173:U205" si="47">IF(($P173     =0),0,(($H173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500958</v>
      </c>
      <c r="E174" s="31">
        <v>500958</v>
      </c>
      <c r="F174" s="31">
        <v>30029</v>
      </c>
      <c r="G174" s="36">
        <f t="shared" si="40"/>
        <v>5.9943148926656524E-2</v>
      </c>
      <c r="H174" s="31">
        <v>29039</v>
      </c>
      <c r="I174" s="36">
        <f t="shared" si="41"/>
        <v>5.7966935351865825E-2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59068</v>
      </c>
      <c r="O174" s="36">
        <f t="shared" si="45"/>
        <v>0.11791008427852236</v>
      </c>
      <c r="P174" s="31">
        <v>-2177</v>
      </c>
      <c r="Q174" s="31">
        <v>1003404</v>
      </c>
      <c r="R174" s="31">
        <v>475744</v>
      </c>
      <c r="S174" s="31">
        <v>57283</v>
      </c>
      <c r="T174" s="36">
        <f t="shared" si="46"/>
        <v>5.7088670166752377E-2</v>
      </c>
      <c r="U174" s="36">
        <f t="shared" si="47"/>
        <v>-14.338998621956822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7570625</v>
      </c>
      <c r="E175" s="31">
        <v>7570625</v>
      </c>
      <c r="F175" s="31">
        <v>3411659</v>
      </c>
      <c r="G175" s="36">
        <f t="shared" si="40"/>
        <v>0.45064429951292001</v>
      </c>
      <c r="H175" s="31">
        <v>3507235</v>
      </c>
      <c r="I175" s="36">
        <f t="shared" si="41"/>
        <v>0.4632688846693635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6918894</v>
      </c>
      <c r="O175" s="36">
        <f t="shared" si="45"/>
        <v>0.91391318418228351</v>
      </c>
      <c r="P175" s="31">
        <v>1025697</v>
      </c>
      <c r="Q175" s="31">
        <v>8462284</v>
      </c>
      <c r="R175" s="31">
        <v>8425942</v>
      </c>
      <c r="S175" s="31">
        <v>2115283</v>
      </c>
      <c r="T175" s="36">
        <f t="shared" si="46"/>
        <v>0.2499659666350125</v>
      </c>
      <c r="U175" s="36">
        <f t="shared" si="47"/>
        <v>2.4193675130179773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305782</v>
      </c>
      <c r="Q176" s="31">
        <v>0</v>
      </c>
      <c r="R176" s="31">
        <v>969718</v>
      </c>
      <c r="S176" s="31">
        <v>334979</v>
      </c>
      <c r="T176" s="36">
        <f t="shared" si="46"/>
        <v>0</v>
      </c>
      <c r="U176" s="36">
        <f t="shared" si="47"/>
        <v>-1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49787869</v>
      </c>
      <c r="E178" s="31">
        <v>49787869</v>
      </c>
      <c r="F178" s="31">
        <v>2654159</v>
      </c>
      <c r="G178" s="36">
        <f t="shared" si="40"/>
        <v>5.3309351320097675E-2</v>
      </c>
      <c r="H178" s="31">
        <v>4399439</v>
      </c>
      <c r="I178" s="36">
        <f t="shared" si="41"/>
        <v>8.8363673488415423E-2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7053598</v>
      </c>
      <c r="O178" s="36">
        <f t="shared" si="45"/>
        <v>0.1416730248085131</v>
      </c>
      <c r="P178" s="31">
        <v>6960071</v>
      </c>
      <c r="Q178" s="31">
        <v>34401036</v>
      </c>
      <c r="R178" s="31">
        <v>33679632</v>
      </c>
      <c r="S178" s="31">
        <v>10140325</v>
      </c>
      <c r="T178" s="36">
        <f t="shared" si="46"/>
        <v>0.29476801221916688</v>
      </c>
      <c r="U178" s="36">
        <f t="shared" si="47"/>
        <v>-0.3679031435167831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57859452</v>
      </c>
      <c r="E179" s="32">
        <f>SUM(E173:E178)</f>
        <v>57859452</v>
      </c>
      <c r="F179" s="32">
        <f>SUM(F173:F178)</f>
        <v>6095847</v>
      </c>
      <c r="G179" s="37">
        <f t="shared" si="40"/>
        <v>0.10535611363896084</v>
      </c>
      <c r="H179" s="32">
        <f>SUM(H173:H178)</f>
        <v>7935713</v>
      </c>
      <c r="I179" s="37">
        <f t="shared" si="41"/>
        <v>0.13715499759658975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14031560</v>
      </c>
      <c r="O179" s="37">
        <f t="shared" si="45"/>
        <v>0.24251111123555058</v>
      </c>
      <c r="P179" s="32">
        <f>SUM(P173:P178)</f>
        <v>8289373</v>
      </c>
      <c r="Q179" s="32">
        <f>SUM(Q173:Q178)</f>
        <v>43866724</v>
      </c>
      <c r="R179" s="32">
        <f>SUM(R173:R178)</f>
        <v>43551036</v>
      </c>
      <c r="S179" s="32">
        <f>SUM(S173:S178)</f>
        <v>12647870</v>
      </c>
      <c r="T179" s="37">
        <f t="shared" si="46"/>
        <v>0.28832492711331714</v>
      </c>
      <c r="U179" s="37">
        <f t="shared" si="47"/>
        <v>-4.2664264233253868E-2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30230433</v>
      </c>
      <c r="E184" s="31">
        <v>30230433</v>
      </c>
      <c r="F184" s="31">
        <v>2547102</v>
      </c>
      <c r="G184" s="36">
        <f t="shared" si="40"/>
        <v>8.4256219551999134E-2</v>
      </c>
      <c r="H184" s="31">
        <v>8431806</v>
      </c>
      <c r="I184" s="36">
        <f t="shared" si="41"/>
        <v>0.27891780445222203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10978908</v>
      </c>
      <c r="O184" s="36">
        <f t="shared" si="45"/>
        <v>0.36317402400422116</v>
      </c>
      <c r="P184" s="31">
        <v>4924498</v>
      </c>
      <c r="Q184" s="31">
        <v>9100000</v>
      </c>
      <c r="R184" s="31">
        <v>13191935</v>
      </c>
      <c r="S184" s="31">
        <v>5051232</v>
      </c>
      <c r="T184" s="36">
        <f t="shared" si="46"/>
        <v>0.55508043956043951</v>
      </c>
      <c r="U184" s="36">
        <f t="shared" si="47"/>
        <v>0.71221635179870102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30230433</v>
      </c>
      <c r="E185" s="32">
        <f>SUM(E180:E184)</f>
        <v>30230433</v>
      </c>
      <c r="F185" s="32">
        <f>SUM(F180:F184)</f>
        <v>2547102</v>
      </c>
      <c r="G185" s="37">
        <f t="shared" si="40"/>
        <v>8.4256219551999134E-2</v>
      </c>
      <c r="H185" s="32">
        <f>SUM(H180:H184)</f>
        <v>8431806</v>
      </c>
      <c r="I185" s="37">
        <f t="shared" si="41"/>
        <v>0.27891780445222203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10978908</v>
      </c>
      <c r="O185" s="37">
        <f t="shared" si="45"/>
        <v>0.36317402400422116</v>
      </c>
      <c r="P185" s="32">
        <f>SUM(P180:P184)</f>
        <v>4924498</v>
      </c>
      <c r="Q185" s="32">
        <f>SUM(Q180:Q184)</f>
        <v>9100000</v>
      </c>
      <c r="R185" s="32">
        <f>SUM(R180:R184)</f>
        <v>13191935</v>
      </c>
      <c r="S185" s="32">
        <f>SUM(S180:S184)</f>
        <v>5051232</v>
      </c>
      <c r="T185" s="37">
        <f t="shared" si="46"/>
        <v>0.55508043956043951</v>
      </c>
      <c r="U185" s="37">
        <f t="shared" si="47"/>
        <v>0.71221635179870102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18974775</v>
      </c>
      <c r="E187" s="31">
        <v>18974775</v>
      </c>
      <c r="F187" s="31">
        <v>4425988</v>
      </c>
      <c r="G187" s="36">
        <f t="shared" si="40"/>
        <v>0.23325641542521586</v>
      </c>
      <c r="H187" s="31">
        <v>4334785</v>
      </c>
      <c r="I187" s="36">
        <f t="shared" si="41"/>
        <v>0.22844987621724105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8760773</v>
      </c>
      <c r="O187" s="36">
        <f t="shared" si="45"/>
        <v>0.46170629164245691</v>
      </c>
      <c r="P187" s="31">
        <v>12009545</v>
      </c>
      <c r="Q187" s="31">
        <v>26132460</v>
      </c>
      <c r="R187" s="31">
        <v>16918079</v>
      </c>
      <c r="S187" s="31">
        <v>15266731</v>
      </c>
      <c r="T187" s="36">
        <f t="shared" si="46"/>
        <v>0.58420565840338035</v>
      </c>
      <c r="U187" s="36">
        <f t="shared" si="47"/>
        <v>-0.63905501832084388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75474586</v>
      </c>
      <c r="E188" s="31">
        <v>75474586</v>
      </c>
      <c r="F188" s="31">
        <v>28383083</v>
      </c>
      <c r="G188" s="36">
        <f t="shared" si="40"/>
        <v>0.37606145994626589</v>
      </c>
      <c r="H188" s="31">
        <v>28784819</v>
      </c>
      <c r="I188" s="36">
        <f t="shared" si="41"/>
        <v>0.38138425827204936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57167902</v>
      </c>
      <c r="O188" s="36">
        <f t="shared" si="45"/>
        <v>0.75744571821831519</v>
      </c>
      <c r="P188" s="31">
        <v>19960557</v>
      </c>
      <c r="Q188" s="31">
        <v>70365039</v>
      </c>
      <c r="R188" s="31">
        <v>45691600</v>
      </c>
      <c r="S188" s="31">
        <v>22309269</v>
      </c>
      <c r="T188" s="36">
        <f t="shared" si="46"/>
        <v>0.31705047445507706</v>
      </c>
      <c r="U188" s="36">
        <f t="shared" si="47"/>
        <v>0.44208495784962309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21529000</v>
      </c>
      <c r="E190" s="31">
        <v>21529000</v>
      </c>
      <c r="F190" s="31">
        <v>6376615</v>
      </c>
      <c r="G190" s="36">
        <f t="shared" si="40"/>
        <v>0.29618723582145012</v>
      </c>
      <c r="H190" s="31">
        <v>1948323</v>
      </c>
      <c r="I190" s="36">
        <f t="shared" si="41"/>
        <v>9.04976078777463E-2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8324938</v>
      </c>
      <c r="O190" s="36">
        <f t="shared" si="45"/>
        <v>0.38668484369919642</v>
      </c>
      <c r="P190" s="31">
        <v>7765817</v>
      </c>
      <c r="Q190" s="31">
        <v>34822000</v>
      </c>
      <c r="R190" s="31">
        <v>39393000</v>
      </c>
      <c r="S190" s="31">
        <v>15164135</v>
      </c>
      <c r="T190" s="36">
        <f t="shared" si="46"/>
        <v>0.43547570501407157</v>
      </c>
      <c r="U190" s="36">
        <f t="shared" si="47"/>
        <v>-0.74911551482606398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115978361</v>
      </c>
      <c r="E191" s="32">
        <f>SUM(E186:E190)</f>
        <v>115978361</v>
      </c>
      <c r="F191" s="32">
        <f>SUM(F186:F190)</f>
        <v>39185686</v>
      </c>
      <c r="G191" s="37">
        <f t="shared" si="40"/>
        <v>0.3378706653735174</v>
      </c>
      <c r="H191" s="32">
        <f>SUM(H186:H190)</f>
        <v>35067927</v>
      </c>
      <c r="I191" s="37">
        <f t="shared" si="41"/>
        <v>0.30236611983161238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74253613</v>
      </c>
      <c r="O191" s="37">
        <f t="shared" si="45"/>
        <v>0.64023678520512972</v>
      </c>
      <c r="P191" s="32">
        <f>SUM(P186:P190)</f>
        <v>39735919</v>
      </c>
      <c r="Q191" s="32">
        <f>SUM(Q186:Q190)</f>
        <v>131319499</v>
      </c>
      <c r="R191" s="32">
        <f>SUM(R186:R190)</f>
        <v>102002679</v>
      </c>
      <c r="S191" s="32">
        <f>SUM(S186:S190)</f>
        <v>52740135</v>
      </c>
      <c r="T191" s="37">
        <f t="shared" si="46"/>
        <v>0.40161693732931469</v>
      </c>
      <c r="U191" s="37">
        <f t="shared" si="47"/>
        <v>-0.11747537536504438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30930040</v>
      </c>
      <c r="E192" s="31">
        <v>30930040</v>
      </c>
      <c r="F192" s="31">
        <v>2595731</v>
      </c>
      <c r="G192" s="36">
        <f t="shared" si="40"/>
        <v>8.3922652541024836E-2</v>
      </c>
      <c r="H192" s="31">
        <v>6111595</v>
      </c>
      <c r="I192" s="36">
        <f t="shared" si="41"/>
        <v>0.197594151187648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8707326</v>
      </c>
      <c r="O192" s="36">
        <f t="shared" si="45"/>
        <v>0.28151680372867283</v>
      </c>
      <c r="P192" s="31">
        <v>6862747</v>
      </c>
      <c r="Q192" s="31">
        <v>10283745</v>
      </c>
      <c r="R192" s="31">
        <v>26559908</v>
      </c>
      <c r="S192" s="31">
        <v>14449974</v>
      </c>
      <c r="T192" s="36">
        <f t="shared" si="46"/>
        <v>1.4051276067230372</v>
      </c>
      <c r="U192" s="36">
        <f t="shared" si="47"/>
        <v>-0.10945354680858843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38322153</v>
      </c>
      <c r="E193" s="31">
        <v>38322153</v>
      </c>
      <c r="F193" s="31">
        <v>7497080</v>
      </c>
      <c r="G193" s="36">
        <f t="shared" si="40"/>
        <v>0.19563305850796014</v>
      </c>
      <c r="H193" s="31">
        <v>6703428</v>
      </c>
      <c r="I193" s="36">
        <f t="shared" si="41"/>
        <v>0.17492305299235145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14200508</v>
      </c>
      <c r="O193" s="36">
        <f t="shared" si="45"/>
        <v>0.37055611150031159</v>
      </c>
      <c r="P193" s="31">
        <v>5062478</v>
      </c>
      <c r="Q193" s="31">
        <v>39175736</v>
      </c>
      <c r="R193" s="31">
        <v>38145426</v>
      </c>
      <c r="S193" s="31">
        <v>11466529</v>
      </c>
      <c r="T193" s="36">
        <f t="shared" si="46"/>
        <v>0.29269466692342422</v>
      </c>
      <c r="U193" s="36">
        <f t="shared" si="47"/>
        <v>0.32413968021194361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30206248</v>
      </c>
      <c r="E194" s="31">
        <v>30206248</v>
      </c>
      <c r="F194" s="31">
        <v>4223646</v>
      </c>
      <c r="G194" s="36">
        <f t="shared" si="40"/>
        <v>0.13982689938849738</v>
      </c>
      <c r="H194" s="31">
        <v>6553685</v>
      </c>
      <c r="I194" s="36">
        <f t="shared" si="41"/>
        <v>0.21696454985074612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10777331</v>
      </c>
      <c r="O194" s="36">
        <f t="shared" si="45"/>
        <v>0.3567914492392435</v>
      </c>
      <c r="P194" s="31">
        <v>6646815</v>
      </c>
      <c r="Q194" s="31">
        <v>22235581</v>
      </c>
      <c r="R194" s="31">
        <v>20057581</v>
      </c>
      <c r="S194" s="31">
        <v>7011822</v>
      </c>
      <c r="T194" s="36">
        <f t="shared" si="46"/>
        <v>0.31534242347883784</v>
      </c>
      <c r="U194" s="36">
        <f t="shared" si="47"/>
        <v>-1.4011221916060523E-2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17243624</v>
      </c>
      <c r="E195" s="31">
        <v>17243624</v>
      </c>
      <c r="F195" s="31">
        <v>2124548</v>
      </c>
      <c r="G195" s="36">
        <f t="shared" si="40"/>
        <v>0.1232077433374794</v>
      </c>
      <c r="H195" s="31">
        <v>2300057</v>
      </c>
      <c r="I195" s="36">
        <f t="shared" si="41"/>
        <v>0.13338594021767117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4424605</v>
      </c>
      <c r="O195" s="36">
        <f t="shared" si="45"/>
        <v>0.25659368355515061</v>
      </c>
      <c r="P195" s="31">
        <v>2334732</v>
      </c>
      <c r="Q195" s="31">
        <v>18566430</v>
      </c>
      <c r="R195" s="31">
        <v>16737434</v>
      </c>
      <c r="S195" s="31">
        <v>5800850</v>
      </c>
      <c r="T195" s="36">
        <f t="shared" si="46"/>
        <v>0.31243755530815565</v>
      </c>
      <c r="U195" s="36">
        <f t="shared" si="47"/>
        <v>-1.4851811685452576E-2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34408640</v>
      </c>
      <c r="E196" s="31">
        <v>34408640</v>
      </c>
      <c r="F196" s="31">
        <v>6358621</v>
      </c>
      <c r="G196" s="36">
        <f t="shared" si="40"/>
        <v>0.1847972195355585</v>
      </c>
      <c r="H196" s="31">
        <v>6770500</v>
      </c>
      <c r="I196" s="36">
        <f t="shared" si="41"/>
        <v>0.19676743980581621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13129121</v>
      </c>
      <c r="O196" s="36">
        <f t="shared" si="45"/>
        <v>0.38156465934137473</v>
      </c>
      <c r="P196" s="31">
        <v>3268088</v>
      </c>
      <c r="Q196" s="31">
        <v>29683058</v>
      </c>
      <c r="R196" s="31">
        <v>26906620</v>
      </c>
      <c r="S196" s="31">
        <v>7517428</v>
      </c>
      <c r="T196" s="36">
        <f t="shared" si="46"/>
        <v>0.25325652094201345</v>
      </c>
      <c r="U196" s="36">
        <f t="shared" si="47"/>
        <v>1.0717006396400586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151110705</v>
      </c>
      <c r="E198" s="32">
        <f>SUM(E192:E197)</f>
        <v>151110705</v>
      </c>
      <c r="F198" s="32">
        <f>SUM(F192:F197)</f>
        <v>22799626</v>
      </c>
      <c r="G198" s="37">
        <f t="shared" si="40"/>
        <v>0.15088028343193818</v>
      </c>
      <c r="H198" s="32">
        <f>SUM(H192:H197)</f>
        <v>28439265</v>
      </c>
      <c r="I198" s="37">
        <f t="shared" si="41"/>
        <v>0.18820152417394917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51238891</v>
      </c>
      <c r="O198" s="37">
        <f t="shared" si="45"/>
        <v>0.33908180760588735</v>
      </c>
      <c r="P198" s="32">
        <f>SUM(P192:P197)</f>
        <v>24174860</v>
      </c>
      <c r="Q198" s="32">
        <f>SUM(Q192:Q197)</f>
        <v>119944550</v>
      </c>
      <c r="R198" s="32">
        <f>SUM(R192:R197)</f>
        <v>128406969</v>
      </c>
      <c r="S198" s="32">
        <f>SUM(S192:S197)</f>
        <v>46246603</v>
      </c>
      <c r="T198" s="37">
        <f t="shared" si="46"/>
        <v>0.38556652219713194</v>
      </c>
      <c r="U198" s="37">
        <f t="shared" si="47"/>
        <v>0.17639833281350947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747469</v>
      </c>
      <c r="E202" s="31">
        <v>747469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2466367</v>
      </c>
      <c r="E203" s="31">
        <v>2466367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308658</v>
      </c>
      <c r="Q203" s="31">
        <v>1551911</v>
      </c>
      <c r="R203" s="31">
        <v>2342229</v>
      </c>
      <c r="S203" s="31">
        <v>790320</v>
      </c>
      <c r="T203" s="36">
        <f t="shared" si="46"/>
        <v>0.50925600759321898</v>
      </c>
      <c r="U203" s="36">
        <f t="shared" si="47"/>
        <v>-1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3213836</v>
      </c>
      <c r="E204" s="32">
        <f>SUM(E199:E203)</f>
        <v>3213836</v>
      </c>
      <c r="F204" s="32">
        <f>SUM(F199:F203)</f>
        <v>0</v>
      </c>
      <c r="G204" s="37">
        <f t="shared" si="40"/>
        <v>0</v>
      </c>
      <c r="H204" s="32">
        <f>SUM(H199:H203)</f>
        <v>0</v>
      </c>
      <c r="I204" s="37">
        <f t="shared" si="41"/>
        <v>0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0</v>
      </c>
      <c r="O204" s="37">
        <f t="shared" si="45"/>
        <v>0</v>
      </c>
      <c r="P204" s="32">
        <f>SUM(P199:P203)</f>
        <v>308658</v>
      </c>
      <c r="Q204" s="32">
        <f>SUM(Q199:Q203)</f>
        <v>1551911</v>
      </c>
      <c r="R204" s="32">
        <f>SUM(R199:R203)</f>
        <v>2342229</v>
      </c>
      <c r="S204" s="32">
        <f>SUM(S199:S203)</f>
        <v>790320</v>
      </c>
      <c r="T204" s="37">
        <f t="shared" si="46"/>
        <v>0.50925600759321898</v>
      </c>
      <c r="U204" s="37">
        <f t="shared" si="47"/>
        <v>-1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358392787</v>
      </c>
      <c r="E205" s="32">
        <f>SUM(E173:E178,E180:E184,E186:E190,E192:E197,E199:E203)</f>
        <v>358392787</v>
      </c>
      <c r="F205" s="32">
        <f>SUM(F173:F178,F180:F184,F186:F190,F192:F197,F199:F203)</f>
        <v>70628261</v>
      </c>
      <c r="G205" s="37">
        <f t="shared" si="40"/>
        <v>0.19706942651164461</v>
      </c>
      <c r="H205" s="32">
        <f>SUM(H173:H178,H180:H184,H186:H190,H192:H197,H199:H203)</f>
        <v>79874711</v>
      </c>
      <c r="I205" s="37">
        <f t="shared" si="41"/>
        <v>0.22286919239811598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150502972</v>
      </c>
      <c r="O205" s="37">
        <f t="shared" si="45"/>
        <v>0.41993861890976059</v>
      </c>
      <c r="P205" s="32">
        <f>SUM(P173:P178,P180:P184,P186:P190,P192:P197,P199:P203)</f>
        <v>77433308</v>
      </c>
      <c r="Q205" s="32">
        <f>SUM(Q173:Q178,Q180:Q184,Q186:Q190,Q192:Q197,Q199:Q203)</f>
        <v>305782684</v>
      </c>
      <c r="R205" s="32">
        <f>SUM(R173:R178,R180:R184,R186:R190,R192:R197,R199:R203)</f>
        <v>289494848</v>
      </c>
      <c r="S205" s="32">
        <f>SUM(S173:S178,S180:S184,S186:S190,S192:S197,S199:S203)</f>
        <v>117476160</v>
      </c>
      <c r="T205" s="37">
        <f t="shared" si="46"/>
        <v>0.38418185903554958</v>
      </c>
      <c r="U205" s="37">
        <f t="shared" si="47"/>
        <v>3.1529106311718014E-2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1100490</v>
      </c>
      <c r="E208" s="31">
        <v>1100490</v>
      </c>
      <c r="F208" s="31">
        <v>184060</v>
      </c>
      <c r="G208" s="36">
        <f t="shared" ref="G208:G231" si="48">IF(($D208     =0),0,($F208     /$D208     ))</f>
        <v>0.16725276922098339</v>
      </c>
      <c r="H208" s="31">
        <v>617902</v>
      </c>
      <c r="I208" s="36">
        <f t="shared" ref="I208:I231" si="49">IF(($D208     =0),0,($H208     /$D208     ))</f>
        <v>0.56147897754636567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801962</v>
      </c>
      <c r="O208" s="36">
        <f t="shared" ref="O208:O231" si="53">IF(($D208     =0),0,($N208     /$D208     ))</f>
        <v>0.72873174676734909</v>
      </c>
      <c r="P208" s="31">
        <v>612534</v>
      </c>
      <c r="Q208" s="31">
        <v>1042455</v>
      </c>
      <c r="R208" s="31">
        <v>1042455</v>
      </c>
      <c r="S208" s="31">
        <v>1198541</v>
      </c>
      <c r="T208" s="36">
        <f t="shared" ref="T208:T231" si="54">IF(($Q208     =0),0,($S208     /$Q208     ))</f>
        <v>1.1497292449074541</v>
      </c>
      <c r="U208" s="36">
        <f t="shared" ref="U208:U231" si="55">IF(($P208     =0),0,(($H208     /$P208     )-1))</f>
        <v>8.7635951636970688E-3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147044126</v>
      </c>
      <c r="E209" s="31">
        <v>147044126</v>
      </c>
      <c r="F209" s="31">
        <v>4763425</v>
      </c>
      <c r="G209" s="36">
        <f t="shared" si="48"/>
        <v>3.2394527612752105E-2</v>
      </c>
      <c r="H209" s="31">
        <v>5343131</v>
      </c>
      <c r="I209" s="36">
        <f t="shared" si="49"/>
        <v>3.6336922428305635E-2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10106556</v>
      </c>
      <c r="O209" s="36">
        <f t="shared" si="53"/>
        <v>6.873145004105774E-2</v>
      </c>
      <c r="P209" s="31">
        <v>4532940</v>
      </c>
      <c r="Q209" s="31">
        <v>57492789</v>
      </c>
      <c r="R209" s="31">
        <v>139109003</v>
      </c>
      <c r="S209" s="31">
        <v>8459726</v>
      </c>
      <c r="T209" s="36">
        <f t="shared" si="54"/>
        <v>0.14714412271772032</v>
      </c>
      <c r="U209" s="36">
        <f t="shared" si="55"/>
        <v>0.17873411075372725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23181458</v>
      </c>
      <c r="E210" s="31">
        <v>23181458</v>
      </c>
      <c r="F210" s="31">
        <v>6295959</v>
      </c>
      <c r="G210" s="36">
        <f t="shared" si="48"/>
        <v>0.27159460806994967</v>
      </c>
      <c r="H210" s="31">
        <v>6539513</v>
      </c>
      <c r="I210" s="36">
        <f t="shared" si="49"/>
        <v>0.28210102229117773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12835472</v>
      </c>
      <c r="O210" s="36">
        <f t="shared" si="53"/>
        <v>0.55369563036112746</v>
      </c>
      <c r="P210" s="31">
        <v>6588759</v>
      </c>
      <c r="Q210" s="31">
        <v>10649967</v>
      </c>
      <c r="R210" s="31">
        <v>25084632</v>
      </c>
      <c r="S210" s="31">
        <v>18188078</v>
      </c>
      <c r="T210" s="36">
        <f t="shared" si="54"/>
        <v>1.7078060429670814</v>
      </c>
      <c r="U210" s="36">
        <f t="shared" si="55"/>
        <v>-7.4742451499592022E-3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20927969</v>
      </c>
      <c r="E211" s="31">
        <v>20927969</v>
      </c>
      <c r="F211" s="31">
        <v>62061</v>
      </c>
      <c r="G211" s="36">
        <f t="shared" si="48"/>
        <v>2.965457374291791E-3</v>
      </c>
      <c r="H211" s="31">
        <v>132756</v>
      </c>
      <c r="I211" s="36">
        <f t="shared" si="49"/>
        <v>6.3434726991424733E-3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194817</v>
      </c>
      <c r="O211" s="36">
        <f t="shared" si="53"/>
        <v>9.3089300734342639E-3</v>
      </c>
      <c r="P211" s="31">
        <v>3262155</v>
      </c>
      <c r="Q211" s="31">
        <v>7356709</v>
      </c>
      <c r="R211" s="31">
        <v>17288237</v>
      </c>
      <c r="S211" s="31">
        <v>3262155</v>
      </c>
      <c r="T211" s="36">
        <f t="shared" si="54"/>
        <v>0.44342585794816675</v>
      </c>
      <c r="U211" s="36">
        <f t="shared" si="55"/>
        <v>-0.95930420228345992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48364445</v>
      </c>
      <c r="E212" s="31">
        <v>48364445</v>
      </c>
      <c r="F212" s="31">
        <v>8520361</v>
      </c>
      <c r="G212" s="36">
        <f t="shared" si="48"/>
        <v>0.17616993227152716</v>
      </c>
      <c r="H212" s="31">
        <v>5759861</v>
      </c>
      <c r="I212" s="36">
        <f t="shared" si="49"/>
        <v>0.11909287907676806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14280222</v>
      </c>
      <c r="O212" s="36">
        <f t="shared" si="53"/>
        <v>0.29526281134829524</v>
      </c>
      <c r="P212" s="31">
        <v>1669296</v>
      </c>
      <c r="Q212" s="31">
        <v>51859796</v>
      </c>
      <c r="R212" s="31">
        <v>51859796</v>
      </c>
      <c r="S212" s="31">
        <v>6865191</v>
      </c>
      <c r="T212" s="36">
        <f t="shared" si="54"/>
        <v>0.13237983041815282</v>
      </c>
      <c r="U212" s="36">
        <f t="shared" si="55"/>
        <v>2.450473133584457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8448219</v>
      </c>
      <c r="E213" s="31">
        <v>8448219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2868579</v>
      </c>
      <c r="Q213" s="31">
        <v>2023000</v>
      </c>
      <c r="R213" s="31">
        <v>8023000</v>
      </c>
      <c r="S213" s="31">
        <v>2963829</v>
      </c>
      <c r="T213" s="36">
        <f t="shared" si="54"/>
        <v>1.4650662382600099</v>
      </c>
      <c r="U213" s="36">
        <f t="shared" si="55"/>
        <v>-1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145371004</v>
      </c>
      <c r="E214" s="31">
        <v>145371004</v>
      </c>
      <c r="F214" s="31">
        <v>27610799</v>
      </c>
      <c r="G214" s="36">
        <f t="shared" si="48"/>
        <v>0.18993333085874539</v>
      </c>
      <c r="H214" s="31">
        <v>31272088</v>
      </c>
      <c r="I214" s="36">
        <f t="shared" si="49"/>
        <v>0.21511915815068594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58882887</v>
      </c>
      <c r="O214" s="36">
        <f t="shared" si="53"/>
        <v>0.40505248900943136</v>
      </c>
      <c r="P214" s="31">
        <v>36555856</v>
      </c>
      <c r="Q214" s="31">
        <v>145325672</v>
      </c>
      <c r="R214" s="31">
        <v>146325672</v>
      </c>
      <c r="S214" s="31">
        <v>60257219</v>
      </c>
      <c r="T214" s="36">
        <f t="shared" si="54"/>
        <v>0.41463574997265451</v>
      </c>
      <c r="U214" s="36">
        <f t="shared" si="55"/>
        <v>-0.14453957800906103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394437711</v>
      </c>
      <c r="E216" s="32">
        <f>SUM(E208:E215)</f>
        <v>394437711</v>
      </c>
      <c r="F216" s="32">
        <f>SUM(F208:F215)</f>
        <v>47436665</v>
      </c>
      <c r="G216" s="37">
        <f t="shared" si="48"/>
        <v>0.12026402059715836</v>
      </c>
      <c r="H216" s="32">
        <f>SUM(H208:H215)</f>
        <v>49665251</v>
      </c>
      <c r="I216" s="37">
        <f t="shared" si="49"/>
        <v>0.12591405338522513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97101916</v>
      </c>
      <c r="O216" s="37">
        <f t="shared" si="53"/>
        <v>0.24617807398238351</v>
      </c>
      <c r="P216" s="32">
        <f>SUM(P208:P215)</f>
        <v>56090119</v>
      </c>
      <c r="Q216" s="32">
        <f>SUM(Q208:Q215)</f>
        <v>275750388</v>
      </c>
      <c r="R216" s="32">
        <f>SUM(R208:R215)</f>
        <v>388732795</v>
      </c>
      <c r="S216" s="32">
        <f>SUM(S208:S215)</f>
        <v>101194739</v>
      </c>
      <c r="T216" s="37">
        <f t="shared" si="54"/>
        <v>0.36697949813945502</v>
      </c>
      <c r="U216" s="37">
        <f t="shared" si="55"/>
        <v>-0.1145454514011639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36008026</v>
      </c>
      <c r="E217" s="31">
        <v>36008026</v>
      </c>
      <c r="F217" s="31">
        <v>8470914</v>
      </c>
      <c r="G217" s="36">
        <f t="shared" si="48"/>
        <v>0.23525071882585288</v>
      </c>
      <c r="H217" s="31">
        <v>4728836</v>
      </c>
      <c r="I217" s="36">
        <f t="shared" si="49"/>
        <v>0.13132727686877366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13199750</v>
      </c>
      <c r="O217" s="36">
        <f t="shared" si="53"/>
        <v>0.36657799569462651</v>
      </c>
      <c r="P217" s="31">
        <v>6922386</v>
      </c>
      <c r="Q217" s="31">
        <v>37366142</v>
      </c>
      <c r="R217" s="31">
        <v>41598483</v>
      </c>
      <c r="S217" s="31">
        <v>13877166</v>
      </c>
      <c r="T217" s="36">
        <f t="shared" si="54"/>
        <v>0.37138343048634775</v>
      </c>
      <c r="U217" s="36">
        <f t="shared" si="55"/>
        <v>-0.31687773550911491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189912729</v>
      </c>
      <c r="E218" s="31">
        <v>189912729</v>
      </c>
      <c r="F218" s="31">
        <v>31632545</v>
      </c>
      <c r="G218" s="36">
        <f t="shared" si="48"/>
        <v>0.16656358510861061</v>
      </c>
      <c r="H218" s="31">
        <v>28568582</v>
      </c>
      <c r="I218" s="36">
        <f t="shared" si="49"/>
        <v>0.15043005358529707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60201127</v>
      </c>
      <c r="O218" s="36">
        <f t="shared" si="53"/>
        <v>0.31699363869390768</v>
      </c>
      <c r="P218" s="31">
        <v>18649623</v>
      </c>
      <c r="Q218" s="31">
        <v>189079278</v>
      </c>
      <c r="R218" s="31">
        <v>192612973</v>
      </c>
      <c r="S218" s="31">
        <v>78990938</v>
      </c>
      <c r="T218" s="36">
        <f t="shared" si="54"/>
        <v>0.41776623454210565</v>
      </c>
      <c r="U218" s="36">
        <f t="shared" si="55"/>
        <v>0.53185841880020845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119352004</v>
      </c>
      <c r="E219" s="31">
        <v>111626366</v>
      </c>
      <c r="F219" s="31">
        <v>28448529</v>
      </c>
      <c r="G219" s="36">
        <f t="shared" si="48"/>
        <v>0.23835820134197327</v>
      </c>
      <c r="H219" s="31">
        <v>23866416</v>
      </c>
      <c r="I219" s="36">
        <f t="shared" si="49"/>
        <v>0.19996661304488864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52314945</v>
      </c>
      <c r="O219" s="36">
        <f t="shared" si="53"/>
        <v>0.43832481438686188</v>
      </c>
      <c r="P219" s="31">
        <v>26152574</v>
      </c>
      <c r="Q219" s="31">
        <v>108778258</v>
      </c>
      <c r="R219" s="31">
        <v>113062231</v>
      </c>
      <c r="S219" s="31">
        <v>48615573</v>
      </c>
      <c r="T219" s="36">
        <f t="shared" si="54"/>
        <v>0.44692362144648429</v>
      </c>
      <c r="U219" s="36">
        <f t="shared" si="55"/>
        <v>-8.7416175555033337E-2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18310354</v>
      </c>
      <c r="E220" s="31">
        <v>18310354</v>
      </c>
      <c r="F220" s="31">
        <v>2008278</v>
      </c>
      <c r="G220" s="36">
        <f t="shared" si="48"/>
        <v>0.10967991115846258</v>
      </c>
      <c r="H220" s="31">
        <v>3189414</v>
      </c>
      <c r="I220" s="36">
        <f t="shared" si="49"/>
        <v>0.17418636472020146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5197692</v>
      </c>
      <c r="O220" s="36">
        <f t="shared" si="53"/>
        <v>0.28386627587866409</v>
      </c>
      <c r="P220" s="31">
        <v>1479851</v>
      </c>
      <c r="Q220" s="31">
        <v>11331412</v>
      </c>
      <c r="R220" s="31">
        <v>10055412</v>
      </c>
      <c r="S220" s="31">
        <v>3768929</v>
      </c>
      <c r="T220" s="36">
        <f t="shared" si="54"/>
        <v>0.33260894582246237</v>
      </c>
      <c r="U220" s="36">
        <f t="shared" si="55"/>
        <v>1.1552264383373734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11236182</v>
      </c>
      <c r="E221" s="31">
        <v>11236182</v>
      </c>
      <c r="F221" s="31">
        <v>1975416</v>
      </c>
      <c r="G221" s="36">
        <f t="shared" si="48"/>
        <v>0.17580847302046193</v>
      </c>
      <c r="H221" s="31">
        <v>2080290</v>
      </c>
      <c r="I221" s="36">
        <f t="shared" si="49"/>
        <v>0.18514207050046003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4055706</v>
      </c>
      <c r="O221" s="36">
        <f t="shared" si="53"/>
        <v>0.36095054352092198</v>
      </c>
      <c r="P221" s="31">
        <v>1776218</v>
      </c>
      <c r="Q221" s="31">
        <v>8266378</v>
      </c>
      <c r="R221" s="31">
        <v>8531649</v>
      </c>
      <c r="S221" s="31">
        <v>3505438</v>
      </c>
      <c r="T221" s="36">
        <f t="shared" si="54"/>
        <v>0.42405972724692725</v>
      </c>
      <c r="U221" s="36">
        <f t="shared" si="55"/>
        <v>0.171190698439043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9006070</v>
      </c>
      <c r="E222" s="31">
        <v>9006070</v>
      </c>
      <c r="F222" s="31">
        <v>1906601</v>
      </c>
      <c r="G222" s="36">
        <f t="shared" si="48"/>
        <v>0.21170177446988531</v>
      </c>
      <c r="H222" s="31">
        <v>2509264</v>
      </c>
      <c r="I222" s="36">
        <f t="shared" si="49"/>
        <v>0.27861919794094425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4415865</v>
      </c>
      <c r="O222" s="36">
        <f t="shared" si="53"/>
        <v>0.49032097241082956</v>
      </c>
      <c r="P222" s="31">
        <v>1309850</v>
      </c>
      <c r="Q222" s="31">
        <v>10700004</v>
      </c>
      <c r="R222" s="31">
        <v>8350004</v>
      </c>
      <c r="S222" s="31">
        <v>3088951</v>
      </c>
      <c r="T222" s="36">
        <f t="shared" si="54"/>
        <v>0.28868690142545739</v>
      </c>
      <c r="U222" s="36">
        <f t="shared" si="55"/>
        <v>0.9156880558842615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383825365</v>
      </c>
      <c r="E224" s="32">
        <f>SUM(E217:E223)</f>
        <v>376099727</v>
      </c>
      <c r="F224" s="32">
        <f>SUM(F217:F223)</f>
        <v>74442283</v>
      </c>
      <c r="G224" s="37">
        <f t="shared" si="48"/>
        <v>0.19394831553146571</v>
      </c>
      <c r="H224" s="32">
        <f>SUM(H217:H223)</f>
        <v>64942802</v>
      </c>
      <c r="I224" s="37">
        <f t="shared" si="49"/>
        <v>0.16919882822230886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139385085</v>
      </c>
      <c r="O224" s="37">
        <f t="shared" si="53"/>
        <v>0.3631471437537746</v>
      </c>
      <c r="P224" s="32">
        <f>SUM(P217:P223)</f>
        <v>56290502</v>
      </c>
      <c r="Q224" s="32">
        <f>SUM(Q217:Q223)</f>
        <v>365521472</v>
      </c>
      <c r="R224" s="32">
        <f>SUM(R217:R223)</f>
        <v>374210752</v>
      </c>
      <c r="S224" s="32">
        <f>SUM(S217:S223)</f>
        <v>151846995</v>
      </c>
      <c r="T224" s="37">
        <f t="shared" si="54"/>
        <v>0.41542564974130985</v>
      </c>
      <c r="U224" s="37">
        <f t="shared" si="55"/>
        <v>0.15370799144765135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32126671</v>
      </c>
      <c r="E225" s="31">
        <v>32126671</v>
      </c>
      <c r="F225" s="31">
        <v>4526891</v>
      </c>
      <c r="G225" s="36">
        <f t="shared" si="48"/>
        <v>0.14090756555511152</v>
      </c>
      <c r="H225" s="31">
        <v>7314568</v>
      </c>
      <c r="I225" s="36">
        <f t="shared" si="49"/>
        <v>0.22767898983371168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11841459</v>
      </c>
      <c r="O225" s="36">
        <f t="shared" si="53"/>
        <v>0.36858655538882318</v>
      </c>
      <c r="P225" s="31">
        <v>5577240</v>
      </c>
      <c r="Q225" s="31">
        <v>31489272</v>
      </c>
      <c r="R225" s="31">
        <v>29989272</v>
      </c>
      <c r="S225" s="31">
        <v>9529124</v>
      </c>
      <c r="T225" s="36">
        <f t="shared" si="54"/>
        <v>0.3026149350165987</v>
      </c>
      <c r="U225" s="36">
        <f t="shared" si="55"/>
        <v>0.31150318078476102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26306082</v>
      </c>
      <c r="E226" s="31">
        <v>26298215</v>
      </c>
      <c r="F226" s="31">
        <v>5414623</v>
      </c>
      <c r="G226" s="36">
        <f t="shared" si="48"/>
        <v>0.20583160198466652</v>
      </c>
      <c r="H226" s="31">
        <v>11769572</v>
      </c>
      <c r="I226" s="36">
        <f t="shared" si="49"/>
        <v>0.44740877793964151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17184195</v>
      </c>
      <c r="O226" s="36">
        <f t="shared" si="53"/>
        <v>0.65324037992430795</v>
      </c>
      <c r="P226" s="31">
        <v>2966527</v>
      </c>
      <c r="Q226" s="31">
        <v>20974852</v>
      </c>
      <c r="R226" s="31">
        <v>25881911</v>
      </c>
      <c r="S226" s="31">
        <v>5903522</v>
      </c>
      <c r="T226" s="36">
        <f t="shared" si="54"/>
        <v>0.28145714687283607</v>
      </c>
      <c r="U226" s="36">
        <f t="shared" si="55"/>
        <v>2.9674582432588679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38036126</v>
      </c>
      <c r="E227" s="31">
        <v>38036126</v>
      </c>
      <c r="F227" s="31">
        <v>9253071</v>
      </c>
      <c r="G227" s="36">
        <f t="shared" si="48"/>
        <v>0.24327059490758865</v>
      </c>
      <c r="H227" s="31">
        <v>8639768</v>
      </c>
      <c r="I227" s="36">
        <f t="shared" si="49"/>
        <v>0.22714637132078067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17892839</v>
      </c>
      <c r="O227" s="36">
        <f t="shared" si="53"/>
        <v>0.47041696622836932</v>
      </c>
      <c r="P227" s="31">
        <v>1565257</v>
      </c>
      <c r="Q227" s="31">
        <v>16740942</v>
      </c>
      <c r="R227" s="31">
        <v>21324712</v>
      </c>
      <c r="S227" s="31">
        <v>10378266</v>
      </c>
      <c r="T227" s="36">
        <f t="shared" si="54"/>
        <v>0.61993321522767353</v>
      </c>
      <c r="U227" s="36">
        <f t="shared" si="55"/>
        <v>4.5197120983966208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146713729</v>
      </c>
      <c r="E228" s="31">
        <v>146713729</v>
      </c>
      <c r="F228" s="31">
        <v>10133086</v>
      </c>
      <c r="G228" s="36">
        <f t="shared" si="48"/>
        <v>6.9067060520287091E-2</v>
      </c>
      <c r="H228" s="31">
        <v>47915377</v>
      </c>
      <c r="I228" s="36">
        <f t="shared" si="49"/>
        <v>0.32659095591524362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58048463</v>
      </c>
      <c r="O228" s="36">
        <f t="shared" si="53"/>
        <v>0.39565801643553072</v>
      </c>
      <c r="P228" s="31">
        <v>29831872</v>
      </c>
      <c r="Q228" s="31">
        <v>116582805</v>
      </c>
      <c r="R228" s="31">
        <v>141079615</v>
      </c>
      <c r="S228" s="31">
        <v>56286078</v>
      </c>
      <c r="T228" s="36">
        <f t="shared" si="54"/>
        <v>0.4827991400618642</v>
      </c>
      <c r="U228" s="36">
        <f t="shared" si="55"/>
        <v>0.6061806982813549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1000000</v>
      </c>
      <c r="R229" s="31">
        <v>1000000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243182608</v>
      </c>
      <c r="E230" s="32">
        <f>SUM(E225:E229)</f>
        <v>243174741</v>
      </c>
      <c r="F230" s="32">
        <f>SUM(F225:F229)</f>
        <v>29327671</v>
      </c>
      <c r="G230" s="37">
        <f t="shared" si="48"/>
        <v>0.1205993769093882</v>
      </c>
      <c r="H230" s="32">
        <f>SUM(H225:H229)</f>
        <v>75639285</v>
      </c>
      <c r="I230" s="37">
        <f t="shared" si="49"/>
        <v>0.31103904025899748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104966956</v>
      </c>
      <c r="O230" s="37">
        <f t="shared" si="53"/>
        <v>0.43163841716838564</v>
      </c>
      <c r="P230" s="32">
        <f>SUM(P225:P229)</f>
        <v>39940896</v>
      </c>
      <c r="Q230" s="32">
        <f>SUM(Q225:Q229)</f>
        <v>186787871</v>
      </c>
      <c r="R230" s="32">
        <f>SUM(R225:R229)</f>
        <v>219275510</v>
      </c>
      <c r="S230" s="32">
        <f>SUM(S225:S229)</f>
        <v>82096990</v>
      </c>
      <c r="T230" s="37">
        <f t="shared" si="54"/>
        <v>0.43951991936350088</v>
      </c>
      <c r="U230" s="37">
        <f t="shared" si="55"/>
        <v>0.89378037488192552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1021445684</v>
      </c>
      <c r="E231" s="32">
        <f>SUM(E208:E215,E217:E223,E225:E229)</f>
        <v>1013712179</v>
      </c>
      <c r="F231" s="32">
        <f>SUM(F208:F215,F217:F223,F225:F229)</f>
        <v>151206619</v>
      </c>
      <c r="G231" s="37">
        <f t="shared" si="48"/>
        <v>0.14803197210435323</v>
      </c>
      <c r="H231" s="32">
        <f>SUM(H208:H215,H217:H223,H225:H229)</f>
        <v>190247338</v>
      </c>
      <c r="I231" s="37">
        <f t="shared" si="49"/>
        <v>0.18625301470263983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341453957</v>
      </c>
      <c r="O231" s="37">
        <f t="shared" si="53"/>
        <v>0.33428498680699303</v>
      </c>
      <c r="P231" s="32">
        <f>SUM(P208:P215,P217:P223,P225:P229)</f>
        <v>152321517</v>
      </c>
      <c r="Q231" s="32">
        <f>SUM(Q208:Q215,Q217:Q223,Q225:Q229)</f>
        <v>828059731</v>
      </c>
      <c r="R231" s="32">
        <f>SUM(R208:R215,R217:R223,R225:R229)</f>
        <v>982219057</v>
      </c>
      <c r="S231" s="32">
        <f>SUM(S208:S215,S217:S223,S225:S229)</f>
        <v>335138724</v>
      </c>
      <c r="T231" s="37">
        <f t="shared" si="54"/>
        <v>0.40472771643571204</v>
      </c>
      <c r="U231" s="37">
        <f t="shared" si="55"/>
        <v>0.24898531571215909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0</v>
      </c>
      <c r="O234" s="36">
        <f t="shared" ref="O234:O260" si="61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66280007</v>
      </c>
      <c r="E235" s="31">
        <v>66280007</v>
      </c>
      <c r="F235" s="31">
        <v>13880073</v>
      </c>
      <c r="G235" s="36">
        <f t="shared" si="56"/>
        <v>0.20941568397842805</v>
      </c>
      <c r="H235" s="31">
        <v>20161095</v>
      </c>
      <c r="I235" s="36">
        <f t="shared" si="57"/>
        <v>0.30418064077754248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34041168</v>
      </c>
      <c r="O235" s="36">
        <f t="shared" si="61"/>
        <v>0.5135963247559705</v>
      </c>
      <c r="P235" s="31">
        <v>13877573</v>
      </c>
      <c r="Q235" s="31">
        <v>56377003</v>
      </c>
      <c r="R235" s="31">
        <v>56473308</v>
      </c>
      <c r="S235" s="31">
        <v>25161338</v>
      </c>
      <c r="T235" s="36">
        <f t="shared" si="62"/>
        <v>0.4463049942544835</v>
      </c>
      <c r="U235" s="36">
        <f t="shared" si="63"/>
        <v>0.45278248581362179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528182182</v>
      </c>
      <c r="E236" s="31">
        <v>528182182</v>
      </c>
      <c r="F236" s="31">
        <v>1697126</v>
      </c>
      <c r="G236" s="36">
        <f t="shared" si="56"/>
        <v>3.2131451189317097E-3</v>
      </c>
      <c r="H236" s="31">
        <v>43743238</v>
      </c>
      <c r="I236" s="36">
        <f t="shared" si="57"/>
        <v>8.2818465845180669E-2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45440364</v>
      </c>
      <c r="O236" s="36">
        <f t="shared" si="61"/>
        <v>8.6031610964112382E-2</v>
      </c>
      <c r="P236" s="31">
        <v>29489133</v>
      </c>
      <c r="Q236" s="31">
        <v>464650286</v>
      </c>
      <c r="R236" s="31">
        <v>456750334</v>
      </c>
      <c r="S236" s="31">
        <v>46436386</v>
      </c>
      <c r="T236" s="36">
        <f t="shared" si="62"/>
        <v>9.9938356650446564E-2</v>
      </c>
      <c r="U236" s="36">
        <f t="shared" si="63"/>
        <v>0.48336805968490149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9705115</v>
      </c>
      <c r="E237" s="31">
        <v>9705115</v>
      </c>
      <c r="F237" s="31">
        <v>912315</v>
      </c>
      <c r="G237" s="36">
        <f t="shared" si="56"/>
        <v>9.4003522884581997E-2</v>
      </c>
      <c r="H237" s="31">
        <v>930508</v>
      </c>
      <c r="I237" s="36">
        <f t="shared" si="57"/>
        <v>9.5878101392925283E-2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1842823</v>
      </c>
      <c r="O237" s="36">
        <f t="shared" si="61"/>
        <v>0.18988162427750727</v>
      </c>
      <c r="P237" s="31">
        <v>-857786</v>
      </c>
      <c r="Q237" s="31">
        <v>7989932</v>
      </c>
      <c r="R237" s="31">
        <v>6304901</v>
      </c>
      <c r="S237" s="31">
        <v>694117</v>
      </c>
      <c r="T237" s="36">
        <f t="shared" si="62"/>
        <v>8.687395587346676E-2</v>
      </c>
      <c r="U237" s="36">
        <f t="shared" si="63"/>
        <v>-2.0847787210329849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29949290</v>
      </c>
      <c r="E238" s="31">
        <v>29949290</v>
      </c>
      <c r="F238" s="31">
        <v>16939505</v>
      </c>
      <c r="G238" s="36">
        <f t="shared" si="56"/>
        <v>0.56560622973032082</v>
      </c>
      <c r="H238" s="31">
        <v>6173550</v>
      </c>
      <c r="I238" s="36">
        <f t="shared" si="57"/>
        <v>0.20613343421496805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23113055</v>
      </c>
      <c r="O238" s="36">
        <f t="shared" si="61"/>
        <v>0.77173966394528881</v>
      </c>
      <c r="P238" s="31">
        <v>6940514</v>
      </c>
      <c r="Q238" s="31">
        <v>24595736</v>
      </c>
      <c r="R238" s="31">
        <v>24595736</v>
      </c>
      <c r="S238" s="31">
        <v>11885491</v>
      </c>
      <c r="T238" s="36">
        <f t="shared" si="62"/>
        <v>0.48323380117594367</v>
      </c>
      <c r="U238" s="36">
        <f t="shared" si="63"/>
        <v>-0.11050536026582469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12622710</v>
      </c>
      <c r="E239" s="31">
        <v>12622710</v>
      </c>
      <c r="F239" s="31">
        <v>1221865</v>
      </c>
      <c r="G239" s="36">
        <f t="shared" si="56"/>
        <v>9.6798944125310649E-2</v>
      </c>
      <c r="H239" s="31">
        <v>1835602</v>
      </c>
      <c r="I239" s="36">
        <f t="shared" si="57"/>
        <v>0.14542059510200267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3057467</v>
      </c>
      <c r="O239" s="36">
        <f t="shared" si="61"/>
        <v>0.24221953922731332</v>
      </c>
      <c r="P239" s="31">
        <v>1537042</v>
      </c>
      <c r="Q239" s="31">
        <v>3558038</v>
      </c>
      <c r="R239" s="31">
        <v>5722171</v>
      </c>
      <c r="S239" s="31">
        <v>2570513</v>
      </c>
      <c r="T239" s="36">
        <f t="shared" si="62"/>
        <v>0.7224523740331048</v>
      </c>
      <c r="U239" s="36">
        <f t="shared" si="63"/>
        <v>0.19424322822668483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646739304</v>
      </c>
      <c r="E240" s="32">
        <f>SUM(E234:E239)</f>
        <v>646739304</v>
      </c>
      <c r="F240" s="32">
        <f>SUM(F234:F239)</f>
        <v>34650884</v>
      </c>
      <c r="G240" s="37">
        <f t="shared" si="56"/>
        <v>5.3577823066711279E-2</v>
      </c>
      <c r="H240" s="32">
        <f>SUM(H234:H239)</f>
        <v>72843993</v>
      </c>
      <c r="I240" s="37">
        <f t="shared" si="57"/>
        <v>0.11263269844506002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107494877</v>
      </c>
      <c r="O240" s="37">
        <f t="shared" si="61"/>
        <v>0.16621052151177129</v>
      </c>
      <c r="P240" s="32">
        <f>SUM(P234:P239)</f>
        <v>50986476</v>
      </c>
      <c r="Q240" s="32">
        <f>SUM(Q234:Q239)</f>
        <v>557170995</v>
      </c>
      <c r="R240" s="32">
        <f>SUM(R234:R239)</f>
        <v>549846450</v>
      </c>
      <c r="S240" s="32">
        <f>SUM(S234:S239)</f>
        <v>86747845</v>
      </c>
      <c r="T240" s="37">
        <f t="shared" si="62"/>
        <v>0.15569339714103386</v>
      </c>
      <c r="U240" s="37">
        <f t="shared" si="63"/>
        <v>0.42869244385511163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11302104</v>
      </c>
      <c r="E242" s="31">
        <v>11302104</v>
      </c>
      <c r="F242" s="31">
        <v>1916510</v>
      </c>
      <c r="G242" s="36">
        <f t="shared" si="56"/>
        <v>0.16957108163223414</v>
      </c>
      <c r="H242" s="31">
        <v>3519831</v>
      </c>
      <c r="I242" s="36">
        <f t="shared" si="57"/>
        <v>0.31143148213819305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5436341</v>
      </c>
      <c r="O242" s="36">
        <f t="shared" si="61"/>
        <v>0.48100256377042716</v>
      </c>
      <c r="P242" s="31">
        <v>2285998</v>
      </c>
      <c r="Q242" s="31">
        <v>9227850</v>
      </c>
      <c r="R242" s="31">
        <v>9090705</v>
      </c>
      <c r="S242" s="31">
        <v>4644069</v>
      </c>
      <c r="T242" s="36">
        <f t="shared" si="62"/>
        <v>0.50326663307270925</v>
      </c>
      <c r="U242" s="36">
        <f t="shared" si="63"/>
        <v>0.53973494290021251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19098504</v>
      </c>
      <c r="E243" s="31">
        <v>19098504</v>
      </c>
      <c r="F243" s="31">
        <v>4390152</v>
      </c>
      <c r="G243" s="36">
        <f t="shared" si="56"/>
        <v>0.22986889444325062</v>
      </c>
      <c r="H243" s="31">
        <v>7564635</v>
      </c>
      <c r="I243" s="36">
        <f t="shared" si="57"/>
        <v>0.39608521170035099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11954787</v>
      </c>
      <c r="O243" s="36">
        <f t="shared" si="61"/>
        <v>0.62595410614360159</v>
      </c>
      <c r="P243" s="31">
        <v>4413348</v>
      </c>
      <c r="Q243" s="31">
        <v>15351156</v>
      </c>
      <c r="R243" s="31">
        <v>18201156</v>
      </c>
      <c r="S243" s="31">
        <v>8527894</v>
      </c>
      <c r="T243" s="36">
        <f t="shared" si="62"/>
        <v>0.55552129103502046</v>
      </c>
      <c r="U243" s="36">
        <f t="shared" si="63"/>
        <v>0.71403546695162046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3944602</v>
      </c>
      <c r="E244" s="31">
        <v>3944602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7400488</v>
      </c>
      <c r="R244" s="31">
        <v>7400488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18318756</v>
      </c>
      <c r="E245" s="31">
        <v>18318756</v>
      </c>
      <c r="F245" s="31">
        <v>3909291</v>
      </c>
      <c r="G245" s="36">
        <f t="shared" si="56"/>
        <v>0.21340373767738377</v>
      </c>
      <c r="H245" s="31">
        <v>3412414</v>
      </c>
      <c r="I245" s="36">
        <f t="shared" si="57"/>
        <v>0.18627978886775937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7321705</v>
      </c>
      <c r="O245" s="36">
        <f t="shared" si="61"/>
        <v>0.39968352654514311</v>
      </c>
      <c r="P245" s="31">
        <v>3455864</v>
      </c>
      <c r="Q245" s="31">
        <v>15205999</v>
      </c>
      <c r="R245" s="31">
        <v>21991003</v>
      </c>
      <c r="S245" s="31">
        <v>7326640</v>
      </c>
      <c r="T245" s="36">
        <f t="shared" si="62"/>
        <v>0.48182562684635188</v>
      </c>
      <c r="U245" s="36">
        <f t="shared" si="63"/>
        <v>-1.2572832727213767E-2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9141472</v>
      </c>
      <c r="G246" s="36">
        <f t="shared" si="56"/>
        <v>0</v>
      </c>
      <c r="H246" s="31">
        <v>62961612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72103084</v>
      </c>
      <c r="O246" s="36">
        <f t="shared" si="61"/>
        <v>0</v>
      </c>
      <c r="P246" s="31">
        <v>51214522</v>
      </c>
      <c r="Q246" s="31">
        <v>80000000</v>
      </c>
      <c r="R246" s="31">
        <v>80000000</v>
      </c>
      <c r="S246" s="31">
        <v>56655413</v>
      </c>
      <c r="T246" s="36">
        <f t="shared" si="62"/>
        <v>0.70819266250000001</v>
      </c>
      <c r="U246" s="36">
        <f t="shared" si="63"/>
        <v>0.22937029462073277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52663966</v>
      </c>
      <c r="E247" s="32">
        <f>SUM(E241:E246)</f>
        <v>52663966</v>
      </c>
      <c r="F247" s="32">
        <f>SUM(F241:F246)</f>
        <v>19357425</v>
      </c>
      <c r="G247" s="37">
        <f t="shared" si="56"/>
        <v>0.36756489247315705</v>
      </c>
      <c r="H247" s="32">
        <f>SUM(H241:H246)</f>
        <v>77458492</v>
      </c>
      <c r="I247" s="37">
        <f t="shared" si="57"/>
        <v>1.4708062814714713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96815917</v>
      </c>
      <c r="O247" s="37">
        <f t="shared" si="61"/>
        <v>1.8383711739446285</v>
      </c>
      <c r="P247" s="32">
        <f>SUM(P241:P246)</f>
        <v>61369732</v>
      </c>
      <c r="Q247" s="32">
        <f>SUM(Q241:Q246)</f>
        <v>127185493</v>
      </c>
      <c r="R247" s="32">
        <f>SUM(R241:R246)</f>
        <v>136683352</v>
      </c>
      <c r="S247" s="32">
        <f>SUM(S241:S246)</f>
        <v>77154016</v>
      </c>
      <c r="T247" s="37">
        <f t="shared" si="62"/>
        <v>0.60662591448224368</v>
      </c>
      <c r="U247" s="37">
        <f t="shared" si="63"/>
        <v>0.26216115788154326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18527960</v>
      </c>
      <c r="E248" s="31">
        <v>18527960</v>
      </c>
      <c r="F248" s="31">
        <v>720000</v>
      </c>
      <c r="G248" s="36">
        <f t="shared" si="56"/>
        <v>3.8860187521993786E-2</v>
      </c>
      <c r="H248" s="31">
        <v>4070573</v>
      </c>
      <c r="I248" s="36">
        <f t="shared" si="57"/>
        <v>0.21969893069717336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4790573</v>
      </c>
      <c r="O248" s="36">
        <f t="shared" si="61"/>
        <v>0.25855911821916716</v>
      </c>
      <c r="P248" s="31">
        <v>2432526</v>
      </c>
      <c r="Q248" s="31">
        <v>13427326</v>
      </c>
      <c r="R248" s="31">
        <v>13668081</v>
      </c>
      <c r="S248" s="31">
        <v>4651441</v>
      </c>
      <c r="T248" s="36">
        <f t="shared" si="62"/>
        <v>0.34641603249969505</v>
      </c>
      <c r="U248" s="36">
        <f t="shared" si="63"/>
        <v>0.6733934190220372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14162244</v>
      </c>
      <c r="E249" s="31">
        <v>14162244</v>
      </c>
      <c r="F249" s="31">
        <v>2162846</v>
      </c>
      <c r="G249" s="36">
        <f t="shared" si="56"/>
        <v>0.15271915947783415</v>
      </c>
      <c r="H249" s="31">
        <v>702251</v>
      </c>
      <c r="I249" s="36">
        <f t="shared" si="57"/>
        <v>4.9586139032769101E-2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2865097</v>
      </c>
      <c r="O249" s="36">
        <f t="shared" si="61"/>
        <v>0.20230529851060328</v>
      </c>
      <c r="P249" s="31">
        <v>1176688</v>
      </c>
      <c r="Q249" s="31">
        <v>6234643</v>
      </c>
      <c r="R249" s="31">
        <v>7670598</v>
      </c>
      <c r="S249" s="31">
        <v>2501880</v>
      </c>
      <c r="T249" s="36">
        <f t="shared" si="62"/>
        <v>0.40128680984620929</v>
      </c>
      <c r="U249" s="36">
        <f t="shared" si="63"/>
        <v>-0.40319693920563482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9401502</v>
      </c>
      <c r="E250" s="31">
        <v>9401502</v>
      </c>
      <c r="F250" s="31">
        <v>1276531</v>
      </c>
      <c r="G250" s="36">
        <f t="shared" si="56"/>
        <v>0.13577947438611404</v>
      </c>
      <c r="H250" s="31">
        <v>577744</v>
      </c>
      <c r="I250" s="36">
        <f t="shared" si="57"/>
        <v>6.145230836519526E-2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1854275</v>
      </c>
      <c r="O250" s="36">
        <f t="shared" si="61"/>
        <v>0.19723178275130931</v>
      </c>
      <c r="P250" s="31">
        <v>1840364</v>
      </c>
      <c r="Q250" s="31">
        <v>8530003</v>
      </c>
      <c r="R250" s="31">
        <v>8850003</v>
      </c>
      <c r="S250" s="31">
        <v>3020561</v>
      </c>
      <c r="T250" s="36">
        <f t="shared" si="62"/>
        <v>0.35411019198938148</v>
      </c>
      <c r="U250" s="36">
        <f t="shared" si="63"/>
        <v>-0.68607079903758161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6277715</v>
      </c>
      <c r="E251" s="31">
        <v>6277715</v>
      </c>
      <c r="F251" s="31">
        <v>2282449</v>
      </c>
      <c r="G251" s="36">
        <f t="shared" si="56"/>
        <v>0.36357958269848184</v>
      </c>
      <c r="H251" s="31">
        <v>2410701</v>
      </c>
      <c r="I251" s="36">
        <f t="shared" si="57"/>
        <v>0.38400930911963987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4693150</v>
      </c>
      <c r="O251" s="36">
        <f t="shared" si="61"/>
        <v>0.74758889181812171</v>
      </c>
      <c r="P251" s="31">
        <v>3226972</v>
      </c>
      <c r="Q251" s="31">
        <v>3625252</v>
      </c>
      <c r="R251" s="31">
        <v>3625252</v>
      </c>
      <c r="S251" s="31">
        <v>3692683</v>
      </c>
      <c r="T251" s="36">
        <f t="shared" si="62"/>
        <v>1.01860036212655</v>
      </c>
      <c r="U251" s="36">
        <f t="shared" si="63"/>
        <v>-0.25295261316181239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48369421</v>
      </c>
      <c r="E254" s="32">
        <f>SUM(E248:E253)</f>
        <v>48369421</v>
      </c>
      <c r="F254" s="32">
        <f>SUM(F248:F253)</f>
        <v>6441826</v>
      </c>
      <c r="G254" s="37">
        <f t="shared" si="56"/>
        <v>0.13317972113000898</v>
      </c>
      <c r="H254" s="32">
        <f>SUM(H248:H253)</f>
        <v>7761269</v>
      </c>
      <c r="I254" s="37">
        <f t="shared" si="57"/>
        <v>0.16045817459754169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14203095</v>
      </c>
      <c r="O254" s="37">
        <f t="shared" si="61"/>
        <v>0.29363789572755067</v>
      </c>
      <c r="P254" s="32">
        <f>SUM(P248:P253)</f>
        <v>8676550</v>
      </c>
      <c r="Q254" s="32">
        <f>SUM(Q248:Q253)</f>
        <v>31817224</v>
      </c>
      <c r="R254" s="32">
        <f>SUM(R248:R253)</f>
        <v>33813934</v>
      </c>
      <c r="S254" s="32">
        <f>SUM(S248:S253)</f>
        <v>13866565</v>
      </c>
      <c r="T254" s="37">
        <f t="shared" si="62"/>
        <v>0.43581944798201128</v>
      </c>
      <c r="U254" s="37">
        <f t="shared" si="63"/>
        <v>-0.10548904806633974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233801324</v>
      </c>
      <c r="E255" s="31">
        <v>233801324</v>
      </c>
      <c r="F255" s="31">
        <v>37623749</v>
      </c>
      <c r="G255" s="36">
        <f t="shared" si="56"/>
        <v>0.16092188169131155</v>
      </c>
      <c r="H255" s="31">
        <v>39368100</v>
      </c>
      <c r="I255" s="36">
        <f t="shared" si="57"/>
        <v>0.16838270770442687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76991849</v>
      </c>
      <c r="O255" s="36">
        <f t="shared" si="61"/>
        <v>0.32930458939573842</v>
      </c>
      <c r="P255" s="31">
        <v>39223042</v>
      </c>
      <c r="Q255" s="31">
        <v>195278693</v>
      </c>
      <c r="R255" s="31">
        <v>219198693</v>
      </c>
      <c r="S255" s="31">
        <v>88292663</v>
      </c>
      <c r="T255" s="36">
        <f t="shared" si="62"/>
        <v>0.45213669573259585</v>
      </c>
      <c r="U255" s="36">
        <f t="shared" si="63"/>
        <v>3.6982853089262413E-3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13957728</v>
      </c>
      <c r="E256" s="31">
        <v>13957728</v>
      </c>
      <c r="F256" s="31">
        <v>2296099</v>
      </c>
      <c r="G256" s="36">
        <f t="shared" si="56"/>
        <v>0.16450377883850437</v>
      </c>
      <c r="H256" s="31">
        <v>3236054</v>
      </c>
      <c r="I256" s="36">
        <f t="shared" si="57"/>
        <v>0.2318467590140745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5532153</v>
      </c>
      <c r="O256" s="36">
        <f t="shared" si="61"/>
        <v>0.3963505378525789</v>
      </c>
      <c r="P256" s="31">
        <v>2405289</v>
      </c>
      <c r="Q256" s="31">
        <v>18724082</v>
      </c>
      <c r="R256" s="31">
        <v>15172165</v>
      </c>
      <c r="S256" s="31">
        <v>4682268</v>
      </c>
      <c r="T256" s="36">
        <f t="shared" si="62"/>
        <v>0.25006662542921998</v>
      </c>
      <c r="U256" s="36">
        <f t="shared" si="63"/>
        <v>0.34539092807558669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95888115</v>
      </c>
      <c r="E257" s="31">
        <v>95888115</v>
      </c>
      <c r="F257" s="31">
        <v>8420313</v>
      </c>
      <c r="G257" s="36">
        <f t="shared" si="56"/>
        <v>8.7813938150729104E-2</v>
      </c>
      <c r="H257" s="31">
        <v>12753086</v>
      </c>
      <c r="I257" s="36">
        <f t="shared" si="57"/>
        <v>0.13299965277240042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21173399</v>
      </c>
      <c r="O257" s="36">
        <f t="shared" si="61"/>
        <v>0.22081359092312952</v>
      </c>
      <c r="P257" s="31">
        <v>18491781</v>
      </c>
      <c r="Q257" s="31">
        <v>94267905</v>
      </c>
      <c r="R257" s="31">
        <v>88849568</v>
      </c>
      <c r="S257" s="31">
        <v>25224474</v>
      </c>
      <c r="T257" s="36">
        <f t="shared" si="62"/>
        <v>0.26758284275013855</v>
      </c>
      <c r="U257" s="36">
        <f t="shared" si="63"/>
        <v>-0.31033760350071204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343647167</v>
      </c>
      <c r="E259" s="32">
        <f>SUM(E255:E258)</f>
        <v>343647167</v>
      </c>
      <c r="F259" s="32">
        <f>SUM(F255:F258)</f>
        <v>48340161</v>
      </c>
      <c r="G259" s="37">
        <f t="shared" si="56"/>
        <v>0.14066800381916142</v>
      </c>
      <c r="H259" s="32">
        <f>SUM(H255:H258)</f>
        <v>55357240</v>
      </c>
      <c r="I259" s="37">
        <f t="shared" si="57"/>
        <v>0.16108743302982037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103697401</v>
      </c>
      <c r="O259" s="37">
        <f t="shared" si="61"/>
        <v>0.30175543684898182</v>
      </c>
      <c r="P259" s="32">
        <f>SUM(P255:P258)</f>
        <v>60120112</v>
      </c>
      <c r="Q259" s="32">
        <f>SUM(Q255:Q258)</f>
        <v>308270680</v>
      </c>
      <c r="R259" s="32">
        <f>SUM(R255:R258)</f>
        <v>323220426</v>
      </c>
      <c r="S259" s="32">
        <f>SUM(S255:S258)</f>
        <v>118199405</v>
      </c>
      <c r="T259" s="37">
        <f t="shared" si="62"/>
        <v>0.38342733405590179</v>
      </c>
      <c r="U259" s="37">
        <f t="shared" si="63"/>
        <v>-7.922260690399241E-2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1091419858</v>
      </c>
      <c r="E260" s="32">
        <f>SUM(E234:E239,E241:E246,E248:E253,E255:E258)</f>
        <v>1091419858</v>
      </c>
      <c r="F260" s="32">
        <f>SUM(F234:F239,F241:F246,F248:F253,F255:F258)</f>
        <v>108790296</v>
      </c>
      <c r="G260" s="37">
        <f t="shared" si="56"/>
        <v>9.9677768553117163E-2</v>
      </c>
      <c r="H260" s="32">
        <f>SUM(H234:H239,H241:H246,H248:H253,H255:H258)</f>
        <v>213420994</v>
      </c>
      <c r="I260" s="37">
        <f t="shared" si="57"/>
        <v>0.19554435667964545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322211290</v>
      </c>
      <c r="O260" s="37">
        <f t="shared" si="61"/>
        <v>0.29522212523276264</v>
      </c>
      <c r="P260" s="32">
        <f>SUM(P234:P239,P241:P246,P248:P253,P255:P258)</f>
        <v>181152870</v>
      </c>
      <c r="Q260" s="32">
        <f>SUM(Q234:Q239,Q241:Q246,Q248:Q253,Q255:Q258)</f>
        <v>1024444392</v>
      </c>
      <c r="R260" s="32">
        <f>SUM(R234:R239,R241:R246,R248:R253,R255:R258)</f>
        <v>1043564162</v>
      </c>
      <c r="S260" s="32">
        <f>SUM(S234:S239,S241:S246,S248:S253,S255:S258)</f>
        <v>295967831</v>
      </c>
      <c r="T260" s="37">
        <f t="shared" si="62"/>
        <v>0.28890570665547655</v>
      </c>
      <c r="U260" s="37">
        <f t="shared" si="63"/>
        <v>0.17812648510619788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4285312</v>
      </c>
      <c r="E263" s="31">
        <v>4285312</v>
      </c>
      <c r="F263" s="31">
        <v>537654</v>
      </c>
      <c r="G263" s="36">
        <f t="shared" ref="G263:G299" si="64">IF(($D263     =0),0,($F263     /$D263     ))</f>
        <v>0.12546437692284715</v>
      </c>
      <c r="H263" s="31">
        <v>595955</v>
      </c>
      <c r="I263" s="36">
        <f t="shared" ref="I263:I299" si="65">IF(($D263     =0),0,($H263     /$D263     ))</f>
        <v>0.1390692206308432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1133609</v>
      </c>
      <c r="O263" s="36">
        <f t="shared" ref="O263:O299" si="69">IF(($D263     =0),0,($N263     /$D263     ))</f>
        <v>0.26453359755369038</v>
      </c>
      <c r="P263" s="31">
        <v>658005</v>
      </c>
      <c r="Q263" s="31">
        <v>3549300</v>
      </c>
      <c r="R263" s="31">
        <v>3594731</v>
      </c>
      <c r="S263" s="31">
        <v>658005</v>
      </c>
      <c r="T263" s="36">
        <f t="shared" ref="T263:T299" si="70">IF(($Q263     =0),0,($S263     /$Q263     ))</f>
        <v>0.18539007691657511</v>
      </c>
      <c r="U263" s="36">
        <f t="shared" ref="U263:U299" si="71">IF(($P263     =0),0,(($H263     /$P263     )-1))</f>
        <v>-9.430019528726985E-2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19694698</v>
      </c>
      <c r="E264" s="31">
        <v>19694698</v>
      </c>
      <c r="F264" s="31">
        <v>4414852</v>
      </c>
      <c r="G264" s="36">
        <f t="shared" si="64"/>
        <v>0.22416449340832745</v>
      </c>
      <c r="H264" s="31">
        <v>6047546</v>
      </c>
      <c r="I264" s="36">
        <f t="shared" si="65"/>
        <v>0.30706467293887929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10462398</v>
      </c>
      <c r="O264" s="36">
        <f t="shared" si="69"/>
        <v>0.53122916634720674</v>
      </c>
      <c r="P264" s="31">
        <v>8047126</v>
      </c>
      <c r="Q264" s="31">
        <v>31143147</v>
      </c>
      <c r="R264" s="31">
        <v>29418685</v>
      </c>
      <c r="S264" s="31">
        <v>11588112</v>
      </c>
      <c r="T264" s="36">
        <f t="shared" si="70"/>
        <v>0.37209187626414247</v>
      </c>
      <c r="U264" s="36">
        <f t="shared" si="71"/>
        <v>-0.24848374438277721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37978134</v>
      </c>
      <c r="E265" s="31">
        <v>37978134</v>
      </c>
      <c r="F265" s="31">
        <v>3270729</v>
      </c>
      <c r="G265" s="36">
        <f t="shared" si="64"/>
        <v>8.6121371839911878E-2</v>
      </c>
      <c r="H265" s="31">
        <v>8179512</v>
      </c>
      <c r="I265" s="36">
        <f t="shared" si="65"/>
        <v>0.2153742466651995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11450241</v>
      </c>
      <c r="O265" s="36">
        <f t="shared" si="69"/>
        <v>0.30149561850511136</v>
      </c>
      <c r="P265" s="31">
        <v>6547846</v>
      </c>
      <c r="Q265" s="31">
        <v>27586386</v>
      </c>
      <c r="R265" s="31">
        <v>30286051</v>
      </c>
      <c r="S265" s="31">
        <v>11161028</v>
      </c>
      <c r="T265" s="36">
        <f t="shared" si="70"/>
        <v>0.40458463823423624</v>
      </c>
      <c r="U265" s="36">
        <f t="shared" si="71"/>
        <v>0.24919126075964515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61958144</v>
      </c>
      <c r="E267" s="32">
        <f>SUM(E263:E266)</f>
        <v>61958144</v>
      </c>
      <c r="F267" s="32">
        <f>SUM(F263:F266)</f>
        <v>8223235</v>
      </c>
      <c r="G267" s="37">
        <f t="shared" si="64"/>
        <v>0.13272242306031634</v>
      </c>
      <c r="H267" s="32">
        <f>SUM(H263:H266)</f>
        <v>14823013</v>
      </c>
      <c r="I267" s="37">
        <f t="shared" si="65"/>
        <v>0.23924236658864409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23046248</v>
      </c>
      <c r="O267" s="37">
        <f t="shared" si="69"/>
        <v>0.37196478964896046</v>
      </c>
      <c r="P267" s="32">
        <f>SUM(P263:P266)</f>
        <v>15252977</v>
      </c>
      <c r="Q267" s="32">
        <f>SUM(Q263:Q266)</f>
        <v>62278833</v>
      </c>
      <c r="R267" s="32">
        <f>SUM(R263:R266)</f>
        <v>63299467</v>
      </c>
      <c r="S267" s="32">
        <f>SUM(S263:S266)</f>
        <v>23407145</v>
      </c>
      <c r="T267" s="37">
        <f t="shared" si="70"/>
        <v>0.37584430973521937</v>
      </c>
      <c r="U267" s="37">
        <f t="shared" si="71"/>
        <v>-2.8188857821001112E-2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4556841</v>
      </c>
      <c r="E268" s="31">
        <v>4556841</v>
      </c>
      <c r="F268" s="31">
        <v>361239</v>
      </c>
      <c r="G268" s="36">
        <f t="shared" si="64"/>
        <v>7.9273997051905035E-2</v>
      </c>
      <c r="H268" s="31">
        <v>1016551</v>
      </c>
      <c r="I268" s="36">
        <f t="shared" si="65"/>
        <v>0.22308239414102884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1377790</v>
      </c>
      <c r="O268" s="36">
        <f t="shared" si="69"/>
        <v>0.30235639119293389</v>
      </c>
      <c r="P268" s="31">
        <v>2038038</v>
      </c>
      <c r="Q268" s="31">
        <v>4258794</v>
      </c>
      <c r="R268" s="31">
        <v>3783274</v>
      </c>
      <c r="S268" s="31">
        <v>2458995</v>
      </c>
      <c r="T268" s="36">
        <f t="shared" si="70"/>
        <v>0.5773923321954525</v>
      </c>
      <c r="U268" s="36">
        <f t="shared" si="71"/>
        <v>-0.50121096858841696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27218678</v>
      </c>
      <c r="E269" s="31">
        <v>27218678</v>
      </c>
      <c r="F269" s="31">
        <v>1886863</v>
      </c>
      <c r="G269" s="36">
        <f t="shared" si="64"/>
        <v>6.9322360182224874E-2</v>
      </c>
      <c r="H269" s="31">
        <v>2054296</v>
      </c>
      <c r="I269" s="36">
        <f t="shared" si="65"/>
        <v>7.5473761069512632E-2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3941159</v>
      </c>
      <c r="O269" s="36">
        <f t="shared" si="69"/>
        <v>0.14479612125173749</v>
      </c>
      <c r="P269" s="31">
        <v>1965877</v>
      </c>
      <c r="Q269" s="31">
        <v>27344377</v>
      </c>
      <c r="R269" s="31">
        <v>26119968</v>
      </c>
      <c r="S269" s="31">
        <v>4087998</v>
      </c>
      <c r="T269" s="36">
        <f t="shared" si="70"/>
        <v>0.14950049876799168</v>
      </c>
      <c r="U269" s="36">
        <f t="shared" si="71"/>
        <v>4.4976872917278143E-2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238941</v>
      </c>
      <c r="E270" s="31">
        <v>238941</v>
      </c>
      <c r="F270" s="31">
        <v>497000</v>
      </c>
      <c r="G270" s="36">
        <f t="shared" si="64"/>
        <v>2.0800113835633063</v>
      </c>
      <c r="H270" s="31">
        <v>293746</v>
      </c>
      <c r="I270" s="36">
        <f t="shared" si="65"/>
        <v>1.2293662452237164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790746</v>
      </c>
      <c r="O270" s="36">
        <f t="shared" si="69"/>
        <v>3.3093776287870229</v>
      </c>
      <c r="P270" s="31">
        <v>347166</v>
      </c>
      <c r="Q270" s="31">
        <v>226942</v>
      </c>
      <c r="R270" s="31">
        <v>226942</v>
      </c>
      <c r="S270" s="31">
        <v>554714</v>
      </c>
      <c r="T270" s="36">
        <f t="shared" si="70"/>
        <v>2.444298543240123</v>
      </c>
      <c r="U270" s="36">
        <f t="shared" si="71"/>
        <v>-0.1538745153615273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7258568</v>
      </c>
      <c r="E271" s="31">
        <v>7258568</v>
      </c>
      <c r="F271" s="31">
        <v>907964</v>
      </c>
      <c r="G271" s="36">
        <f t="shared" si="64"/>
        <v>0.12508858496607045</v>
      </c>
      <c r="H271" s="31">
        <v>970308</v>
      </c>
      <c r="I271" s="36">
        <f t="shared" si="65"/>
        <v>0.13367760693293773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1878272</v>
      </c>
      <c r="O271" s="36">
        <f t="shared" si="69"/>
        <v>0.25876619189900818</v>
      </c>
      <c r="P271" s="31">
        <v>890788</v>
      </c>
      <c r="Q271" s="31">
        <v>7191532</v>
      </c>
      <c r="R271" s="31">
        <v>7652487</v>
      </c>
      <c r="S271" s="31">
        <v>1606907</v>
      </c>
      <c r="T271" s="36">
        <f t="shared" si="70"/>
        <v>0.2234443231289244</v>
      </c>
      <c r="U271" s="36">
        <f t="shared" si="71"/>
        <v>8.9269276191417113E-2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6389817</v>
      </c>
      <c r="E272" s="31">
        <v>6389817</v>
      </c>
      <c r="F272" s="31">
        <v>283281</v>
      </c>
      <c r="G272" s="36">
        <f t="shared" si="64"/>
        <v>4.4333194518716264E-2</v>
      </c>
      <c r="H272" s="31">
        <v>863797</v>
      </c>
      <c r="I272" s="36">
        <f t="shared" si="65"/>
        <v>0.13518337066617087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1147078</v>
      </c>
      <c r="O272" s="36">
        <f t="shared" si="69"/>
        <v>0.17951656518488715</v>
      </c>
      <c r="P272" s="31">
        <v>570423</v>
      </c>
      <c r="Q272" s="31">
        <v>6667494</v>
      </c>
      <c r="R272" s="31">
        <v>7133168</v>
      </c>
      <c r="S272" s="31">
        <v>944154</v>
      </c>
      <c r="T272" s="36">
        <f t="shared" si="70"/>
        <v>0.14160552675412982</v>
      </c>
      <c r="U272" s="36">
        <f t="shared" si="71"/>
        <v>0.51430955624159624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4186248</v>
      </c>
      <c r="E273" s="31">
        <v>4186248</v>
      </c>
      <c r="F273" s="31">
        <v>346397</v>
      </c>
      <c r="G273" s="36">
        <f t="shared" si="64"/>
        <v>8.2746411583833543E-2</v>
      </c>
      <c r="H273" s="31">
        <v>495771</v>
      </c>
      <c r="I273" s="36">
        <f t="shared" si="65"/>
        <v>0.1184284829756861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842168</v>
      </c>
      <c r="O273" s="36">
        <f t="shared" si="69"/>
        <v>0.20117489455951965</v>
      </c>
      <c r="P273" s="31">
        <v>495529</v>
      </c>
      <c r="Q273" s="31">
        <v>4666147</v>
      </c>
      <c r="R273" s="31">
        <v>3820837</v>
      </c>
      <c r="S273" s="31">
        <v>994962</v>
      </c>
      <c r="T273" s="36">
        <f t="shared" si="70"/>
        <v>0.21322988752818975</v>
      </c>
      <c r="U273" s="36">
        <f t="shared" si="71"/>
        <v>4.8836697751286628E-4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49849093</v>
      </c>
      <c r="E275" s="32">
        <f>SUM(E268:E274)</f>
        <v>49849093</v>
      </c>
      <c r="F275" s="32">
        <f>SUM(F268:F274)</f>
        <v>4282744</v>
      </c>
      <c r="G275" s="37">
        <f t="shared" si="64"/>
        <v>8.5914181026322783E-2</v>
      </c>
      <c r="H275" s="32">
        <f>SUM(H268:H274)</f>
        <v>5694469</v>
      </c>
      <c r="I275" s="37">
        <f t="shared" si="65"/>
        <v>0.11423415467158049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9977213</v>
      </c>
      <c r="O275" s="37">
        <f t="shared" si="69"/>
        <v>0.20014833569790327</v>
      </c>
      <c r="P275" s="32">
        <f>SUM(P268:P274)</f>
        <v>6307821</v>
      </c>
      <c r="Q275" s="32">
        <f>SUM(Q268:Q274)</f>
        <v>50355286</v>
      </c>
      <c r="R275" s="32">
        <f>SUM(R268:R274)</f>
        <v>48736676</v>
      </c>
      <c r="S275" s="32">
        <f>SUM(S268:S274)</f>
        <v>10647730</v>
      </c>
      <c r="T275" s="37">
        <f t="shared" si="70"/>
        <v>0.21145208072097932</v>
      </c>
      <c r="U275" s="37">
        <f t="shared" si="71"/>
        <v>-9.7236747840498294E-2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15418826</v>
      </c>
      <c r="E276" s="31">
        <v>15418826</v>
      </c>
      <c r="F276" s="31">
        <v>410805</v>
      </c>
      <c r="G276" s="36">
        <f t="shared" si="64"/>
        <v>2.6643079051543873E-2</v>
      </c>
      <c r="H276" s="31">
        <v>591498</v>
      </c>
      <c r="I276" s="36">
        <f t="shared" si="65"/>
        <v>3.8362064660435236E-2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1002303</v>
      </c>
      <c r="O276" s="36">
        <f t="shared" si="69"/>
        <v>6.5005143711979116E-2</v>
      </c>
      <c r="P276" s="31">
        <v>696078</v>
      </c>
      <c r="Q276" s="31">
        <v>16263062</v>
      </c>
      <c r="R276" s="31">
        <v>10758945</v>
      </c>
      <c r="S276" s="31">
        <v>1201932</v>
      </c>
      <c r="T276" s="36">
        <f t="shared" si="70"/>
        <v>7.3905639663674652E-2</v>
      </c>
      <c r="U276" s="36">
        <f t="shared" si="71"/>
        <v>-0.15024178324842907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14470619</v>
      </c>
      <c r="E277" s="31">
        <v>14470619</v>
      </c>
      <c r="F277" s="31">
        <v>1293262</v>
      </c>
      <c r="G277" s="36">
        <f t="shared" si="64"/>
        <v>8.9371574222222278E-2</v>
      </c>
      <c r="H277" s="31">
        <v>1256300</v>
      </c>
      <c r="I277" s="36">
        <f t="shared" si="65"/>
        <v>8.68172950998157E-2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2549562</v>
      </c>
      <c r="O277" s="36">
        <f t="shared" si="69"/>
        <v>0.17618886932203798</v>
      </c>
      <c r="P277" s="31">
        <v>1257150</v>
      </c>
      <c r="Q277" s="31">
        <v>11511536</v>
      </c>
      <c r="R277" s="31">
        <v>11718859</v>
      </c>
      <c r="S277" s="31">
        <v>2326785</v>
      </c>
      <c r="T277" s="36">
        <f t="shared" si="70"/>
        <v>0.2021263713200393</v>
      </c>
      <c r="U277" s="36">
        <f t="shared" si="71"/>
        <v>-6.7613252197429308E-4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9416695</v>
      </c>
      <c r="E278" s="31">
        <v>9416695</v>
      </c>
      <c r="F278" s="31">
        <v>298736</v>
      </c>
      <c r="G278" s="36">
        <f t="shared" si="64"/>
        <v>3.1724081538161746E-2</v>
      </c>
      <c r="H278" s="31">
        <v>892802</v>
      </c>
      <c r="I278" s="36">
        <f t="shared" si="65"/>
        <v>9.4810546587735925E-2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1191538</v>
      </c>
      <c r="O278" s="36">
        <f t="shared" si="69"/>
        <v>0.12653462812589766</v>
      </c>
      <c r="P278" s="31">
        <v>1158936</v>
      </c>
      <c r="Q278" s="31">
        <v>9814098</v>
      </c>
      <c r="R278" s="31">
        <v>11036385</v>
      </c>
      <c r="S278" s="31">
        <v>3002336</v>
      </c>
      <c r="T278" s="36">
        <f t="shared" si="70"/>
        <v>0.30592072750852906</v>
      </c>
      <c r="U278" s="36">
        <f t="shared" si="71"/>
        <v>-0.22963649416361209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6489063</v>
      </c>
      <c r="E279" s="31">
        <v>6489063</v>
      </c>
      <c r="F279" s="31">
        <v>240666</v>
      </c>
      <c r="G279" s="36">
        <f t="shared" si="64"/>
        <v>3.708794320535954E-2</v>
      </c>
      <c r="H279" s="31">
        <v>279092</v>
      </c>
      <c r="I279" s="36">
        <f t="shared" si="65"/>
        <v>4.3009599382838479E-2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519758</v>
      </c>
      <c r="O279" s="36">
        <f t="shared" si="69"/>
        <v>8.0097542588198012E-2</v>
      </c>
      <c r="P279" s="31">
        <v>2555525</v>
      </c>
      <c r="Q279" s="31">
        <v>8519045</v>
      </c>
      <c r="R279" s="31">
        <v>8549131</v>
      </c>
      <c r="S279" s="31">
        <v>3558520</v>
      </c>
      <c r="T279" s="36">
        <f t="shared" si="70"/>
        <v>0.41771348783813211</v>
      </c>
      <c r="U279" s="36">
        <f t="shared" si="71"/>
        <v>-0.89078878117020965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10444797</v>
      </c>
      <c r="E280" s="31">
        <v>10444797</v>
      </c>
      <c r="F280" s="31">
        <v>1550423</v>
      </c>
      <c r="G280" s="36">
        <f t="shared" si="64"/>
        <v>0.1484397446881926</v>
      </c>
      <c r="H280" s="31">
        <v>1768285</v>
      </c>
      <c r="I280" s="36">
        <f t="shared" si="65"/>
        <v>0.16929816826502228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3318708</v>
      </c>
      <c r="O280" s="36">
        <f t="shared" si="69"/>
        <v>0.31773791295321491</v>
      </c>
      <c r="P280" s="31">
        <v>1521853</v>
      </c>
      <c r="Q280" s="31">
        <v>6466361</v>
      </c>
      <c r="R280" s="31">
        <v>9975460</v>
      </c>
      <c r="S280" s="31">
        <v>2871914</v>
      </c>
      <c r="T280" s="36">
        <f t="shared" si="70"/>
        <v>0.44413140559272829</v>
      </c>
      <c r="U280" s="36">
        <f t="shared" si="71"/>
        <v>0.16192891166229595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3043038</v>
      </c>
      <c r="E281" s="31">
        <v>3043038</v>
      </c>
      <c r="F281" s="31">
        <v>154017</v>
      </c>
      <c r="G281" s="36">
        <f t="shared" si="64"/>
        <v>5.0612907232837713E-2</v>
      </c>
      <c r="H281" s="31">
        <v>412172</v>
      </c>
      <c r="I281" s="36">
        <f t="shared" si="65"/>
        <v>0.1354475363107526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566189</v>
      </c>
      <c r="O281" s="36">
        <f t="shared" si="69"/>
        <v>0.18606044354359033</v>
      </c>
      <c r="P281" s="31">
        <v>313793</v>
      </c>
      <c r="Q281" s="31">
        <v>2777633</v>
      </c>
      <c r="R281" s="31">
        <v>2772839</v>
      </c>
      <c r="S281" s="31">
        <v>613603</v>
      </c>
      <c r="T281" s="36">
        <f t="shared" si="70"/>
        <v>0.22090859375590655</v>
      </c>
      <c r="U281" s="36">
        <f t="shared" si="71"/>
        <v>0.313515597862285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8982214</v>
      </c>
      <c r="E282" s="31">
        <v>8982214</v>
      </c>
      <c r="F282" s="31">
        <v>725282</v>
      </c>
      <c r="G282" s="36">
        <f t="shared" si="64"/>
        <v>8.0746461841145173E-2</v>
      </c>
      <c r="H282" s="31">
        <v>1701911</v>
      </c>
      <c r="I282" s="36">
        <f t="shared" si="65"/>
        <v>0.18947566824838508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2427193</v>
      </c>
      <c r="O282" s="36">
        <f t="shared" si="69"/>
        <v>0.27022213008953028</v>
      </c>
      <c r="P282" s="31">
        <v>759116</v>
      </c>
      <c r="Q282" s="31">
        <v>8246814</v>
      </c>
      <c r="R282" s="31">
        <v>8817007</v>
      </c>
      <c r="S282" s="31">
        <v>945514</v>
      </c>
      <c r="T282" s="36">
        <f t="shared" si="70"/>
        <v>0.11465203410674717</v>
      </c>
      <c r="U282" s="36">
        <f t="shared" si="71"/>
        <v>1.2419643374662108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17908428</v>
      </c>
      <c r="E283" s="31">
        <v>17908428</v>
      </c>
      <c r="F283" s="31">
        <v>267303</v>
      </c>
      <c r="G283" s="36">
        <f t="shared" si="64"/>
        <v>1.4926100716377786E-2</v>
      </c>
      <c r="H283" s="31">
        <v>345982</v>
      </c>
      <c r="I283" s="36">
        <f t="shared" si="65"/>
        <v>1.9319506994137061E-2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613285</v>
      </c>
      <c r="O283" s="36">
        <f t="shared" si="69"/>
        <v>3.4245607710514846E-2</v>
      </c>
      <c r="P283" s="31">
        <v>1469085</v>
      </c>
      <c r="Q283" s="31">
        <v>14766795</v>
      </c>
      <c r="R283" s="31">
        <v>16235703</v>
      </c>
      <c r="S283" s="31">
        <v>2602805</v>
      </c>
      <c r="T283" s="36">
        <f t="shared" si="70"/>
        <v>0.17626065777983646</v>
      </c>
      <c r="U283" s="36">
        <f t="shared" si="71"/>
        <v>-0.76449150321458592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86173680</v>
      </c>
      <c r="E285" s="32">
        <f>SUM(E276:E284)</f>
        <v>86173680</v>
      </c>
      <c r="F285" s="32">
        <f>SUM(F276:F284)</f>
        <v>4940494</v>
      </c>
      <c r="G285" s="37">
        <f t="shared" si="64"/>
        <v>5.7331821038628036E-2</v>
      </c>
      <c r="H285" s="32">
        <f>SUM(H276:H284)</f>
        <v>7248042</v>
      </c>
      <c r="I285" s="37">
        <f t="shared" si="65"/>
        <v>8.4109695675059951E-2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12188536</v>
      </c>
      <c r="O285" s="37">
        <f t="shared" si="69"/>
        <v>0.14144151671368799</v>
      </c>
      <c r="P285" s="32">
        <f>SUM(P276:P284)</f>
        <v>9731536</v>
      </c>
      <c r="Q285" s="32">
        <f>SUM(Q276:Q284)</f>
        <v>78365344</v>
      </c>
      <c r="R285" s="32">
        <f>SUM(R276:R284)</f>
        <v>79864329</v>
      </c>
      <c r="S285" s="32">
        <f>SUM(S276:S284)</f>
        <v>17123409</v>
      </c>
      <c r="T285" s="37">
        <f t="shared" si="70"/>
        <v>0.21850741827918219</v>
      </c>
      <c r="U285" s="37">
        <f t="shared" si="71"/>
        <v>-0.25520061786751858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11729454</v>
      </c>
      <c r="E286" s="31">
        <v>11729454</v>
      </c>
      <c r="F286" s="31">
        <v>2216710</v>
      </c>
      <c r="G286" s="36">
        <f t="shared" si="64"/>
        <v>0.18898663143229003</v>
      </c>
      <c r="H286" s="31">
        <v>2404951</v>
      </c>
      <c r="I286" s="36">
        <f t="shared" si="65"/>
        <v>0.2050352045372274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4621661</v>
      </c>
      <c r="O286" s="36">
        <f t="shared" si="69"/>
        <v>0.3940218359695174</v>
      </c>
      <c r="P286" s="31">
        <v>2709927</v>
      </c>
      <c r="Q286" s="31">
        <v>5231213</v>
      </c>
      <c r="R286" s="31">
        <v>9390760</v>
      </c>
      <c r="S286" s="31">
        <v>5153468</v>
      </c>
      <c r="T286" s="36">
        <f t="shared" si="70"/>
        <v>0.98513824613908862</v>
      </c>
      <c r="U286" s="36">
        <f t="shared" si="71"/>
        <v>-0.11254030090109435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5262157</v>
      </c>
      <c r="E287" s="31">
        <v>5262157</v>
      </c>
      <c r="F287" s="31">
        <v>413191</v>
      </c>
      <c r="G287" s="36">
        <f t="shared" si="64"/>
        <v>7.8521222380860164E-2</v>
      </c>
      <c r="H287" s="31">
        <v>262573</v>
      </c>
      <c r="I287" s="36">
        <f t="shared" si="65"/>
        <v>4.9898359170963545E-2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675764</v>
      </c>
      <c r="O287" s="36">
        <f t="shared" si="69"/>
        <v>0.1284195815518237</v>
      </c>
      <c r="P287" s="31">
        <v>401900</v>
      </c>
      <c r="Q287" s="31">
        <v>4241165</v>
      </c>
      <c r="R287" s="31">
        <v>4230956</v>
      </c>
      <c r="S287" s="31">
        <v>670029</v>
      </c>
      <c r="T287" s="36">
        <f t="shared" si="70"/>
        <v>0.15798229967473559</v>
      </c>
      <c r="U287" s="36">
        <f t="shared" si="71"/>
        <v>-0.34667081363523267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17563095</v>
      </c>
      <c r="E288" s="31">
        <v>17563095</v>
      </c>
      <c r="F288" s="31">
        <v>2619763</v>
      </c>
      <c r="G288" s="36">
        <f t="shared" si="64"/>
        <v>0.14916294650800443</v>
      </c>
      <c r="H288" s="31">
        <v>3713065</v>
      </c>
      <c r="I288" s="36">
        <f t="shared" si="65"/>
        <v>0.21141290871569049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6332828</v>
      </c>
      <c r="O288" s="36">
        <f t="shared" si="69"/>
        <v>0.3605758552236949</v>
      </c>
      <c r="P288" s="31">
        <v>1110240</v>
      </c>
      <c r="Q288" s="31">
        <v>11407885</v>
      </c>
      <c r="R288" s="31">
        <v>11273444</v>
      </c>
      <c r="S288" s="31">
        <v>2607780</v>
      </c>
      <c r="T288" s="36">
        <f t="shared" si="70"/>
        <v>0.22859452036902547</v>
      </c>
      <c r="U288" s="36">
        <f t="shared" si="71"/>
        <v>2.3443804943075373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7007260</v>
      </c>
      <c r="E289" s="31">
        <v>7007260</v>
      </c>
      <c r="F289" s="31">
        <v>1869415</v>
      </c>
      <c r="G289" s="36">
        <f t="shared" si="64"/>
        <v>0.26678259405245419</v>
      </c>
      <c r="H289" s="31">
        <v>1134169</v>
      </c>
      <c r="I289" s="36">
        <f t="shared" si="65"/>
        <v>0.16185627477787323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3003584</v>
      </c>
      <c r="O289" s="36">
        <f t="shared" si="69"/>
        <v>0.42863886883032742</v>
      </c>
      <c r="P289" s="31">
        <v>195173</v>
      </c>
      <c r="Q289" s="31">
        <v>8912525</v>
      </c>
      <c r="R289" s="31">
        <v>6237986</v>
      </c>
      <c r="S289" s="31">
        <v>352911</v>
      </c>
      <c r="T289" s="36">
        <f t="shared" si="70"/>
        <v>3.9597196080796405E-2</v>
      </c>
      <c r="U289" s="36">
        <f t="shared" si="71"/>
        <v>4.8110957970620936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39410785</v>
      </c>
      <c r="E290" s="31">
        <v>39410785</v>
      </c>
      <c r="F290" s="31">
        <v>7400433</v>
      </c>
      <c r="G290" s="36">
        <f t="shared" si="64"/>
        <v>0.18777684839314923</v>
      </c>
      <c r="H290" s="31">
        <v>6661246</v>
      </c>
      <c r="I290" s="36">
        <f t="shared" si="65"/>
        <v>0.16902089110886778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14061679</v>
      </c>
      <c r="O290" s="36">
        <f t="shared" si="69"/>
        <v>0.35679773950201704</v>
      </c>
      <c r="P290" s="31">
        <v>7222959</v>
      </c>
      <c r="Q290" s="31">
        <v>37599622</v>
      </c>
      <c r="R290" s="31">
        <v>37466034</v>
      </c>
      <c r="S290" s="31">
        <v>14269887</v>
      </c>
      <c r="T290" s="36">
        <f t="shared" si="70"/>
        <v>0.37952208668480764</v>
      </c>
      <c r="U290" s="36">
        <f t="shared" si="71"/>
        <v>-7.7767712650729459E-2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80972751</v>
      </c>
      <c r="E292" s="32">
        <f>SUM(E286:E291)</f>
        <v>80972751</v>
      </c>
      <c r="F292" s="32">
        <f>SUM(F286:F291)</f>
        <v>14519512</v>
      </c>
      <c r="G292" s="37">
        <f t="shared" si="64"/>
        <v>0.17931355697671678</v>
      </c>
      <c r="H292" s="32">
        <f>SUM(H286:H291)</f>
        <v>14176004</v>
      </c>
      <c r="I292" s="37">
        <f t="shared" si="65"/>
        <v>0.17507129034062335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28695516</v>
      </c>
      <c r="O292" s="37">
        <f t="shared" si="69"/>
        <v>0.3543848473173401</v>
      </c>
      <c r="P292" s="32">
        <f>SUM(P286:P291)</f>
        <v>11640199</v>
      </c>
      <c r="Q292" s="32">
        <f>SUM(Q286:Q291)</f>
        <v>67392410</v>
      </c>
      <c r="R292" s="32">
        <f>SUM(R286:R291)</f>
        <v>68599180</v>
      </c>
      <c r="S292" s="32">
        <f>SUM(S286:S291)</f>
        <v>23054075</v>
      </c>
      <c r="T292" s="37">
        <f t="shared" si="70"/>
        <v>0.34208711337077868</v>
      </c>
      <c r="U292" s="37">
        <f t="shared" si="71"/>
        <v>0.21784893883687051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102526741</v>
      </c>
      <c r="E293" s="31">
        <v>102526741</v>
      </c>
      <c r="F293" s="31">
        <v>25165424</v>
      </c>
      <c r="G293" s="36">
        <f t="shared" si="64"/>
        <v>0.24545229619656009</v>
      </c>
      <c r="H293" s="31">
        <v>28521104</v>
      </c>
      <c r="I293" s="36">
        <f t="shared" si="65"/>
        <v>0.2781820988536054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53686528</v>
      </c>
      <c r="O293" s="36">
        <f t="shared" si="69"/>
        <v>0.52363439505016551</v>
      </c>
      <c r="P293" s="31">
        <v>28610182</v>
      </c>
      <c r="Q293" s="31">
        <v>93375213</v>
      </c>
      <c r="R293" s="31">
        <v>101396213</v>
      </c>
      <c r="S293" s="31">
        <v>46039935</v>
      </c>
      <c r="T293" s="36">
        <f t="shared" si="70"/>
        <v>0.4930637748585377</v>
      </c>
      <c r="U293" s="36">
        <f t="shared" si="71"/>
        <v>-3.1135069326018172E-3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11316432</v>
      </c>
      <c r="E294" s="31">
        <v>11316432</v>
      </c>
      <c r="F294" s="31">
        <v>1371869</v>
      </c>
      <c r="G294" s="36">
        <f t="shared" si="64"/>
        <v>0.12122805138580782</v>
      </c>
      <c r="H294" s="31">
        <v>1543079</v>
      </c>
      <c r="I294" s="36">
        <f t="shared" si="65"/>
        <v>0.13635737836802272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2914948</v>
      </c>
      <c r="O294" s="36">
        <f t="shared" si="69"/>
        <v>0.25758542975383053</v>
      </c>
      <c r="P294" s="31">
        <v>1773813</v>
      </c>
      <c r="Q294" s="31">
        <v>9974690</v>
      </c>
      <c r="R294" s="31">
        <v>11020986</v>
      </c>
      <c r="S294" s="31">
        <v>2583956</v>
      </c>
      <c r="T294" s="36">
        <f t="shared" si="70"/>
        <v>0.25905125873586049</v>
      </c>
      <c r="U294" s="36">
        <f t="shared" si="71"/>
        <v>-0.13007797327001214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17114777</v>
      </c>
      <c r="E295" s="31">
        <v>17114777</v>
      </c>
      <c r="F295" s="31">
        <v>2786206</v>
      </c>
      <c r="G295" s="36">
        <f t="shared" si="64"/>
        <v>0.16279534346255287</v>
      </c>
      <c r="H295" s="31">
        <v>6044997</v>
      </c>
      <c r="I295" s="36">
        <f t="shared" si="65"/>
        <v>0.35320337507172894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8831203</v>
      </c>
      <c r="O295" s="36">
        <f t="shared" si="69"/>
        <v>0.51599871853428181</v>
      </c>
      <c r="P295" s="31">
        <v>8293661</v>
      </c>
      <c r="Q295" s="31">
        <v>21148913</v>
      </c>
      <c r="R295" s="31">
        <v>19790490</v>
      </c>
      <c r="S295" s="31">
        <v>8833290</v>
      </c>
      <c r="T295" s="36">
        <f t="shared" si="70"/>
        <v>0.41767111151291797</v>
      </c>
      <c r="U295" s="36">
        <f t="shared" si="71"/>
        <v>-0.27113044528827501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39308683</v>
      </c>
      <c r="E296" s="31">
        <v>39308683</v>
      </c>
      <c r="F296" s="31">
        <v>6497357</v>
      </c>
      <c r="G296" s="36">
        <f t="shared" si="64"/>
        <v>0.16529063057136764</v>
      </c>
      <c r="H296" s="31">
        <v>8628337</v>
      </c>
      <c r="I296" s="36">
        <f t="shared" si="65"/>
        <v>0.21950206268676059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15125694</v>
      </c>
      <c r="O296" s="36">
        <f t="shared" si="69"/>
        <v>0.38479269325812826</v>
      </c>
      <c r="P296" s="31">
        <v>10236188</v>
      </c>
      <c r="Q296" s="31">
        <v>32163427</v>
      </c>
      <c r="R296" s="31">
        <v>44262496</v>
      </c>
      <c r="S296" s="31">
        <v>16657018</v>
      </c>
      <c r="T296" s="36">
        <f t="shared" si="70"/>
        <v>0.51788691547079235</v>
      </c>
      <c r="U296" s="36">
        <f t="shared" si="71"/>
        <v>-0.15707517290616391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170266633</v>
      </c>
      <c r="E298" s="32">
        <f>SUM(E293:E297)</f>
        <v>170266633</v>
      </c>
      <c r="F298" s="32">
        <f>SUM(F293:F297)</f>
        <v>35820856</v>
      </c>
      <c r="G298" s="37">
        <f t="shared" si="64"/>
        <v>0.2103809499774392</v>
      </c>
      <c r="H298" s="32">
        <f>SUM(H293:H297)</f>
        <v>44737517</v>
      </c>
      <c r="I298" s="37">
        <f t="shared" si="65"/>
        <v>0.2627497602539659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80558373</v>
      </c>
      <c r="O298" s="37">
        <f t="shared" si="69"/>
        <v>0.47313071023140513</v>
      </c>
      <c r="P298" s="32">
        <f>SUM(P293:P297)</f>
        <v>48913844</v>
      </c>
      <c r="Q298" s="32">
        <f>SUM(Q293:Q297)</f>
        <v>156662243</v>
      </c>
      <c r="R298" s="32">
        <f>SUM(R293:R297)</f>
        <v>176470185</v>
      </c>
      <c r="S298" s="32">
        <f>SUM(S293:S297)</f>
        <v>74114199</v>
      </c>
      <c r="T298" s="37">
        <f t="shared" si="70"/>
        <v>0.47308271336316815</v>
      </c>
      <c r="U298" s="37">
        <f t="shared" si="71"/>
        <v>-8.5381287964200858E-2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449220301</v>
      </c>
      <c r="E299" s="32">
        <f>SUM(E263:E266,E268:E274,E276:E284,E286:E291,E293:E297)</f>
        <v>449220301</v>
      </c>
      <c r="F299" s="32">
        <f>SUM(F263:F266,F268:F274,F276:F284,F286:F291,F293:F297)</f>
        <v>67786841</v>
      </c>
      <c r="G299" s="37">
        <f t="shared" si="64"/>
        <v>0.15089888157124939</v>
      </c>
      <c r="H299" s="32">
        <f>SUM(H263:H266,H268:H274,H276:H284,H286:H291,H293:H297)</f>
        <v>86679045</v>
      </c>
      <c r="I299" s="37">
        <f t="shared" si="65"/>
        <v>0.19295442527206713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154465886</v>
      </c>
      <c r="O299" s="37">
        <f t="shared" si="69"/>
        <v>0.3438533068433165</v>
      </c>
      <c r="P299" s="32">
        <f>SUM(P263:P266,P268:P274,P276:P284,P286:P291,P293:P297)</f>
        <v>91846377</v>
      </c>
      <c r="Q299" s="32">
        <f>SUM(Q263:Q266,Q268:Q274,Q276:Q284,Q286:Q291,Q293:Q297)</f>
        <v>415054116</v>
      </c>
      <c r="R299" s="32">
        <f>SUM(R263:R266,R268:R274,R276:R284,R286:R291,R293:R297)</f>
        <v>436969837</v>
      </c>
      <c r="S299" s="32">
        <f>SUM(S263:S266,S268:S274,S276:S284,S286:S291,S293:S297)</f>
        <v>148346558</v>
      </c>
      <c r="T299" s="37">
        <f t="shared" si="70"/>
        <v>0.35741497862895544</v>
      </c>
      <c r="U299" s="37">
        <f t="shared" si="71"/>
        <v>-5.6260596974881172E-2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3357457310</v>
      </c>
      <c r="E302" s="31">
        <v>3358977118</v>
      </c>
      <c r="F302" s="31">
        <v>645790677</v>
      </c>
      <c r="G302" s="36">
        <f t="shared" ref="G302:G339" si="72">IF(($D302     =0),0,($F302     /$D302     ))</f>
        <v>0.19234516402533203</v>
      </c>
      <c r="H302" s="31">
        <v>895411486</v>
      </c>
      <c r="I302" s="36">
        <f t="shared" ref="I302:I339" si="73">IF(($D302     =0),0,($H302     /$D302     ))</f>
        <v>0.26669333466521428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1541202163</v>
      </c>
      <c r="O302" s="36">
        <f t="shared" ref="O302:O339" si="77">IF(($D302     =0),0,($N302     /$D302     ))</f>
        <v>0.45903849869054625</v>
      </c>
      <c r="P302" s="31">
        <v>784216777</v>
      </c>
      <c r="Q302" s="31">
        <v>3117919693</v>
      </c>
      <c r="R302" s="31">
        <v>3236266724</v>
      </c>
      <c r="S302" s="31">
        <v>1362478390</v>
      </c>
      <c r="T302" s="36">
        <f t="shared" ref="T302:T339" si="78">IF(($Q302     =0),0,($S302     /$Q302     ))</f>
        <v>0.43698315676920163</v>
      </c>
      <c r="U302" s="36">
        <f t="shared" ref="U302:U339" si="79">IF(($P302     =0),0,(($H302     /$P302     )-1))</f>
        <v>0.14179078063768591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3357457310</v>
      </c>
      <c r="E303" s="32">
        <f>E302</f>
        <v>3358977118</v>
      </c>
      <c r="F303" s="32">
        <f>F302</f>
        <v>645790677</v>
      </c>
      <c r="G303" s="37">
        <f t="shared" si="72"/>
        <v>0.19234516402533203</v>
      </c>
      <c r="H303" s="32">
        <f>H302</f>
        <v>895411486</v>
      </c>
      <c r="I303" s="37">
        <f t="shared" si="73"/>
        <v>0.26669333466521428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1541202163</v>
      </c>
      <c r="O303" s="37">
        <f t="shared" si="77"/>
        <v>0.45903849869054625</v>
      </c>
      <c r="P303" s="32">
        <f>P302</f>
        <v>784216777</v>
      </c>
      <c r="Q303" s="32">
        <f>Q302</f>
        <v>3117919693</v>
      </c>
      <c r="R303" s="32">
        <f>R302</f>
        <v>3236266724</v>
      </c>
      <c r="S303" s="32">
        <f>S302</f>
        <v>1362478390</v>
      </c>
      <c r="T303" s="37">
        <f t="shared" si="78"/>
        <v>0.43698315676920163</v>
      </c>
      <c r="U303" s="37">
        <f t="shared" si="79"/>
        <v>0.14179078063768591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22521788</v>
      </c>
      <c r="E304" s="31">
        <v>22150188</v>
      </c>
      <c r="F304" s="31">
        <v>1876199</v>
      </c>
      <c r="G304" s="36">
        <f t="shared" si="72"/>
        <v>8.3305952440365746E-2</v>
      </c>
      <c r="H304" s="31">
        <v>3140566</v>
      </c>
      <c r="I304" s="36">
        <f t="shared" si="73"/>
        <v>0.13944567811401121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5016765</v>
      </c>
      <c r="O304" s="36">
        <f t="shared" si="77"/>
        <v>0.22275163055437694</v>
      </c>
      <c r="P304" s="31">
        <v>5085856</v>
      </c>
      <c r="Q304" s="31">
        <v>19278612</v>
      </c>
      <c r="R304" s="31">
        <v>24088469</v>
      </c>
      <c r="S304" s="31">
        <v>7141006</v>
      </c>
      <c r="T304" s="36">
        <f t="shared" si="78"/>
        <v>0.37041079513400654</v>
      </c>
      <c r="U304" s="36">
        <f t="shared" si="79"/>
        <v>-0.3824901845431723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21187827</v>
      </c>
      <c r="E305" s="31">
        <v>20935527</v>
      </c>
      <c r="F305" s="31">
        <v>4176698</v>
      </c>
      <c r="G305" s="36">
        <f t="shared" si="72"/>
        <v>0.19712724669688875</v>
      </c>
      <c r="H305" s="31">
        <v>5388878</v>
      </c>
      <c r="I305" s="36">
        <f t="shared" si="73"/>
        <v>0.25433839911945666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9565576</v>
      </c>
      <c r="O305" s="36">
        <f t="shared" si="77"/>
        <v>0.45146564581634541</v>
      </c>
      <c r="P305" s="31">
        <v>4946541</v>
      </c>
      <c r="Q305" s="31">
        <v>18650970</v>
      </c>
      <c r="R305" s="31">
        <v>19986297</v>
      </c>
      <c r="S305" s="31">
        <v>9370617</v>
      </c>
      <c r="T305" s="36">
        <f t="shared" si="78"/>
        <v>0.50241982052407996</v>
      </c>
      <c r="U305" s="36">
        <f t="shared" si="79"/>
        <v>8.9423498157601422E-2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17461124</v>
      </c>
      <c r="E306" s="31">
        <v>17461124</v>
      </c>
      <c r="F306" s="31">
        <v>2533566</v>
      </c>
      <c r="G306" s="36">
        <f t="shared" si="72"/>
        <v>0.14509753209472656</v>
      </c>
      <c r="H306" s="31">
        <v>3238296</v>
      </c>
      <c r="I306" s="36">
        <f t="shared" si="73"/>
        <v>0.18545747684971484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5771862</v>
      </c>
      <c r="O306" s="36">
        <f t="shared" si="77"/>
        <v>0.3305550089444414</v>
      </c>
      <c r="P306" s="31">
        <v>2974174</v>
      </c>
      <c r="Q306" s="31">
        <v>15219200</v>
      </c>
      <c r="R306" s="31">
        <v>15355400</v>
      </c>
      <c r="S306" s="31">
        <v>5419857</v>
      </c>
      <c r="T306" s="36">
        <f t="shared" si="78"/>
        <v>0.35611970405803195</v>
      </c>
      <c r="U306" s="36">
        <f t="shared" si="79"/>
        <v>8.8805160693355534E-2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98296382</v>
      </c>
      <c r="E307" s="31">
        <v>98287542</v>
      </c>
      <c r="F307" s="31">
        <v>21178977</v>
      </c>
      <c r="G307" s="36">
        <f t="shared" si="72"/>
        <v>0.21546039202134623</v>
      </c>
      <c r="H307" s="31">
        <v>25610683</v>
      </c>
      <c r="I307" s="36">
        <f t="shared" si="73"/>
        <v>0.2605455305567605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46789660</v>
      </c>
      <c r="O307" s="36">
        <f t="shared" si="77"/>
        <v>0.4760059225781067</v>
      </c>
      <c r="P307" s="31">
        <v>23441381</v>
      </c>
      <c r="Q307" s="31">
        <v>83698890</v>
      </c>
      <c r="R307" s="31">
        <v>92566676</v>
      </c>
      <c r="S307" s="31">
        <v>44471439</v>
      </c>
      <c r="T307" s="36">
        <f t="shared" si="78"/>
        <v>0.53132650863111808</v>
      </c>
      <c r="U307" s="36">
        <f t="shared" si="79"/>
        <v>9.2541561437869291E-2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77428479</v>
      </c>
      <c r="E308" s="31">
        <v>78563769</v>
      </c>
      <c r="F308" s="31">
        <v>9231951</v>
      </c>
      <c r="G308" s="36">
        <f t="shared" si="72"/>
        <v>0.11923198181382332</v>
      </c>
      <c r="H308" s="31">
        <v>26046577</v>
      </c>
      <c r="I308" s="36">
        <f t="shared" si="73"/>
        <v>0.33639530746819912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35278528</v>
      </c>
      <c r="O308" s="36">
        <f t="shared" si="77"/>
        <v>0.45562728928202245</v>
      </c>
      <c r="P308" s="31">
        <v>24345681</v>
      </c>
      <c r="Q308" s="31">
        <v>74589070</v>
      </c>
      <c r="R308" s="31">
        <v>73962078</v>
      </c>
      <c r="S308" s="31">
        <v>32847048</v>
      </c>
      <c r="T308" s="36">
        <f t="shared" si="78"/>
        <v>0.44037347563121515</v>
      </c>
      <c r="U308" s="36">
        <f t="shared" si="79"/>
        <v>6.9864383748394543E-2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236895600</v>
      </c>
      <c r="E310" s="32">
        <f>SUM(E304:E309)</f>
        <v>237398150</v>
      </c>
      <c r="F310" s="32">
        <f>SUM(F304:F309)</f>
        <v>38997391</v>
      </c>
      <c r="G310" s="37">
        <f t="shared" si="72"/>
        <v>0.16461846906400962</v>
      </c>
      <c r="H310" s="32">
        <f>SUM(H304:H309)</f>
        <v>63425000</v>
      </c>
      <c r="I310" s="37">
        <f t="shared" si="73"/>
        <v>0.26773397226457563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102422391</v>
      </c>
      <c r="O310" s="37">
        <f t="shared" si="77"/>
        <v>0.43235244132858525</v>
      </c>
      <c r="P310" s="32">
        <f>SUM(P304:P309)</f>
        <v>60793633</v>
      </c>
      <c r="Q310" s="32">
        <f>SUM(Q304:Q309)</f>
        <v>211436742</v>
      </c>
      <c r="R310" s="32">
        <f>SUM(R304:R309)</f>
        <v>225958920</v>
      </c>
      <c r="S310" s="32">
        <f>SUM(S304:S309)</f>
        <v>99249967</v>
      </c>
      <c r="T310" s="37">
        <f t="shared" si="78"/>
        <v>0.46940737953671269</v>
      </c>
      <c r="U310" s="37">
        <f t="shared" si="79"/>
        <v>4.328359517517244E-2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44548086</v>
      </c>
      <c r="E311" s="31">
        <v>44348086</v>
      </c>
      <c r="F311" s="31">
        <v>6147830</v>
      </c>
      <c r="G311" s="36">
        <f t="shared" si="72"/>
        <v>0.13800435780787529</v>
      </c>
      <c r="H311" s="31">
        <v>11064278</v>
      </c>
      <c r="I311" s="36">
        <f t="shared" si="73"/>
        <v>0.24836707911536313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17212108</v>
      </c>
      <c r="O311" s="36">
        <f t="shared" si="77"/>
        <v>0.38637143692323839</v>
      </c>
      <c r="P311" s="31">
        <v>9654359</v>
      </c>
      <c r="Q311" s="31">
        <v>39546237</v>
      </c>
      <c r="R311" s="31">
        <v>39800373</v>
      </c>
      <c r="S311" s="31">
        <v>16398075</v>
      </c>
      <c r="T311" s="36">
        <f t="shared" si="78"/>
        <v>0.41465576105256235</v>
      </c>
      <c r="U311" s="36">
        <f t="shared" si="79"/>
        <v>0.1460396283171157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146042169</v>
      </c>
      <c r="E312" s="31">
        <v>143962169</v>
      </c>
      <c r="F312" s="31">
        <v>13703740</v>
      </c>
      <c r="G312" s="36">
        <f t="shared" si="72"/>
        <v>9.3834130880376065E-2</v>
      </c>
      <c r="H312" s="31">
        <v>51269653</v>
      </c>
      <c r="I312" s="36">
        <f t="shared" si="73"/>
        <v>0.35106061044601439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64973393</v>
      </c>
      <c r="O312" s="36">
        <f t="shared" si="77"/>
        <v>0.44489474132639045</v>
      </c>
      <c r="P312" s="31">
        <v>53362921</v>
      </c>
      <c r="Q312" s="31">
        <v>135876024</v>
      </c>
      <c r="R312" s="31">
        <v>139303549</v>
      </c>
      <c r="S312" s="31">
        <v>65282423</v>
      </c>
      <c r="T312" s="36">
        <f t="shared" si="78"/>
        <v>0.48045579402588345</v>
      </c>
      <c r="U312" s="36">
        <f t="shared" si="79"/>
        <v>-3.9227013078987905E-2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176992681</v>
      </c>
      <c r="E313" s="31">
        <v>218234526</v>
      </c>
      <c r="F313" s="31">
        <v>20675927</v>
      </c>
      <c r="G313" s="36">
        <f t="shared" si="72"/>
        <v>0.11681797734901818</v>
      </c>
      <c r="H313" s="31">
        <v>47766050</v>
      </c>
      <c r="I313" s="36">
        <f t="shared" si="73"/>
        <v>0.26987584870811693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68441977</v>
      </c>
      <c r="O313" s="36">
        <f t="shared" si="77"/>
        <v>0.38669382605713509</v>
      </c>
      <c r="P313" s="31">
        <v>39455197</v>
      </c>
      <c r="Q313" s="31">
        <v>199471290</v>
      </c>
      <c r="R313" s="31">
        <v>178925437</v>
      </c>
      <c r="S313" s="31">
        <v>59749516</v>
      </c>
      <c r="T313" s="36">
        <f t="shared" si="78"/>
        <v>0.29953942745344453</v>
      </c>
      <c r="U313" s="36">
        <f t="shared" si="79"/>
        <v>0.21064026115495005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86557928</v>
      </c>
      <c r="E314" s="31">
        <v>86557928</v>
      </c>
      <c r="F314" s="31">
        <v>10797004</v>
      </c>
      <c r="G314" s="36">
        <f t="shared" si="72"/>
        <v>0.12473732042199531</v>
      </c>
      <c r="H314" s="31">
        <v>15330772</v>
      </c>
      <c r="I314" s="36">
        <f t="shared" si="73"/>
        <v>0.17711574611628875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26127776</v>
      </c>
      <c r="O314" s="36">
        <f t="shared" si="77"/>
        <v>0.30185306653828403</v>
      </c>
      <c r="P314" s="31">
        <v>6493192</v>
      </c>
      <c r="Q314" s="31">
        <v>73985907</v>
      </c>
      <c r="R314" s="31">
        <v>82459454</v>
      </c>
      <c r="S314" s="31">
        <v>15262915</v>
      </c>
      <c r="T314" s="36">
        <f t="shared" si="78"/>
        <v>0.2062948961347463</v>
      </c>
      <c r="U314" s="36">
        <f t="shared" si="79"/>
        <v>1.3610532385304484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35821323</v>
      </c>
      <c r="E315" s="31">
        <v>37352968</v>
      </c>
      <c r="F315" s="31">
        <v>7487431</v>
      </c>
      <c r="G315" s="36">
        <f t="shared" si="72"/>
        <v>0.20902162100489699</v>
      </c>
      <c r="H315" s="31">
        <v>10133955</v>
      </c>
      <c r="I315" s="36">
        <f t="shared" si="73"/>
        <v>0.28290286765790307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17621386</v>
      </c>
      <c r="O315" s="36">
        <f t="shared" si="77"/>
        <v>0.49192448866280009</v>
      </c>
      <c r="P315" s="31">
        <v>7629770</v>
      </c>
      <c r="Q315" s="31">
        <v>37142432</v>
      </c>
      <c r="R315" s="31">
        <v>37752762</v>
      </c>
      <c r="S315" s="31">
        <v>12604432</v>
      </c>
      <c r="T315" s="36">
        <f t="shared" si="78"/>
        <v>0.33935397660551686</v>
      </c>
      <c r="U315" s="36">
        <f t="shared" si="79"/>
        <v>0.32821238385953966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489962187</v>
      </c>
      <c r="E317" s="32">
        <f>SUM(E311:E316)</f>
        <v>530455677</v>
      </c>
      <c r="F317" s="32">
        <f>SUM(F311:F316)</f>
        <v>58811932</v>
      </c>
      <c r="G317" s="37">
        <f t="shared" si="72"/>
        <v>0.12003361394090602</v>
      </c>
      <c r="H317" s="32">
        <f>SUM(H311:H316)</f>
        <v>135564708</v>
      </c>
      <c r="I317" s="37">
        <f t="shared" si="73"/>
        <v>0.27668402092425143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194376640</v>
      </c>
      <c r="O317" s="37">
        <f t="shared" si="77"/>
        <v>0.39671763486515749</v>
      </c>
      <c r="P317" s="32">
        <f>SUM(P311:P316)</f>
        <v>116595439</v>
      </c>
      <c r="Q317" s="32">
        <f>SUM(Q311:Q316)</f>
        <v>486021890</v>
      </c>
      <c r="R317" s="32">
        <f>SUM(R311:R316)</f>
        <v>478241575</v>
      </c>
      <c r="S317" s="32">
        <f>SUM(S311:S316)</f>
        <v>169297361</v>
      </c>
      <c r="T317" s="37">
        <f t="shared" si="78"/>
        <v>0.3483327901136305</v>
      </c>
      <c r="U317" s="37">
        <f t="shared" si="79"/>
        <v>0.1626930621188365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52892897</v>
      </c>
      <c r="E318" s="31">
        <v>52892897</v>
      </c>
      <c r="F318" s="31">
        <v>12687241</v>
      </c>
      <c r="G318" s="36">
        <f t="shared" si="72"/>
        <v>0.2398666308634976</v>
      </c>
      <c r="H318" s="31">
        <v>18819967</v>
      </c>
      <c r="I318" s="36">
        <f t="shared" si="73"/>
        <v>0.35581274740916535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31507208</v>
      </c>
      <c r="O318" s="36">
        <f t="shared" si="77"/>
        <v>0.59567937827266293</v>
      </c>
      <c r="P318" s="31">
        <v>19622987</v>
      </c>
      <c r="Q318" s="31">
        <v>51559016</v>
      </c>
      <c r="R318" s="31">
        <v>47089531</v>
      </c>
      <c r="S318" s="31">
        <v>39983644</v>
      </c>
      <c r="T318" s="36">
        <f t="shared" si="78"/>
        <v>0.77549276735614969</v>
      </c>
      <c r="U318" s="36">
        <f t="shared" si="79"/>
        <v>-4.092241410545705E-2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122166146</v>
      </c>
      <c r="E319" s="31">
        <v>121448146</v>
      </c>
      <c r="F319" s="31">
        <v>24282940</v>
      </c>
      <c r="G319" s="36">
        <f t="shared" si="72"/>
        <v>0.19876979666690966</v>
      </c>
      <c r="H319" s="31">
        <v>41773737</v>
      </c>
      <c r="I319" s="36">
        <f t="shared" si="73"/>
        <v>0.34194200576647477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66056677</v>
      </c>
      <c r="O319" s="36">
        <f t="shared" si="77"/>
        <v>0.54071180243338446</v>
      </c>
      <c r="P319" s="31">
        <v>33513307</v>
      </c>
      <c r="Q319" s="31">
        <v>103774447</v>
      </c>
      <c r="R319" s="31">
        <v>120438839</v>
      </c>
      <c r="S319" s="31">
        <v>56125764</v>
      </c>
      <c r="T319" s="36">
        <f t="shared" si="78"/>
        <v>0.54084377823762342</v>
      </c>
      <c r="U319" s="36">
        <f t="shared" si="79"/>
        <v>0.24648209142714572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14400960</v>
      </c>
      <c r="E320" s="31">
        <v>14400960</v>
      </c>
      <c r="F320" s="31">
        <v>3449667</v>
      </c>
      <c r="G320" s="36">
        <f t="shared" si="72"/>
        <v>0.23954423871741884</v>
      </c>
      <c r="H320" s="31">
        <v>4242519</v>
      </c>
      <c r="I320" s="36">
        <f t="shared" si="73"/>
        <v>0.29459973501766551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7692186</v>
      </c>
      <c r="O320" s="36">
        <f t="shared" si="77"/>
        <v>0.53414397373508438</v>
      </c>
      <c r="P320" s="31">
        <v>3156734</v>
      </c>
      <c r="Q320" s="31">
        <v>13700620</v>
      </c>
      <c r="R320" s="31">
        <v>13930780</v>
      </c>
      <c r="S320" s="31">
        <v>6748173</v>
      </c>
      <c r="T320" s="36">
        <f t="shared" si="78"/>
        <v>0.492545081901403</v>
      </c>
      <c r="U320" s="36">
        <f t="shared" si="79"/>
        <v>0.34395834428874905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21290124</v>
      </c>
      <c r="E321" s="31">
        <v>21230124</v>
      </c>
      <c r="F321" s="31">
        <v>4261932</v>
      </c>
      <c r="G321" s="36">
        <f t="shared" si="72"/>
        <v>0.20018352171175705</v>
      </c>
      <c r="H321" s="31">
        <v>5420754</v>
      </c>
      <c r="I321" s="36">
        <f t="shared" si="73"/>
        <v>0.25461354757727106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9682686</v>
      </c>
      <c r="O321" s="36">
        <f t="shared" si="77"/>
        <v>0.45479706928902808</v>
      </c>
      <c r="P321" s="31">
        <v>2784015</v>
      </c>
      <c r="Q321" s="31">
        <v>13649249</v>
      </c>
      <c r="R321" s="31">
        <v>13637554</v>
      </c>
      <c r="S321" s="31">
        <v>5239057</v>
      </c>
      <c r="T321" s="36">
        <f t="shared" si="78"/>
        <v>0.38383481757860816</v>
      </c>
      <c r="U321" s="36">
        <f t="shared" si="79"/>
        <v>0.94709942295569527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210750127</v>
      </c>
      <c r="E323" s="32">
        <f>SUM(E318:E322)</f>
        <v>209972127</v>
      </c>
      <c r="F323" s="32">
        <f>SUM(F318:F322)</f>
        <v>44681780</v>
      </c>
      <c r="G323" s="37">
        <f t="shared" si="72"/>
        <v>0.21201306322344471</v>
      </c>
      <c r="H323" s="32">
        <f>SUM(H318:H322)</f>
        <v>70256977</v>
      </c>
      <c r="I323" s="37">
        <f t="shared" si="73"/>
        <v>0.33336623801892179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114938757</v>
      </c>
      <c r="O323" s="37">
        <f t="shared" si="77"/>
        <v>0.54537930124236655</v>
      </c>
      <c r="P323" s="32">
        <f>SUM(P318:P322)</f>
        <v>59077043</v>
      </c>
      <c r="Q323" s="32">
        <f>SUM(Q318:Q322)</f>
        <v>182683332</v>
      </c>
      <c r="R323" s="32">
        <f>SUM(R318:R322)</f>
        <v>195096704</v>
      </c>
      <c r="S323" s="32">
        <f>SUM(S318:S322)</f>
        <v>108096638</v>
      </c>
      <c r="T323" s="37">
        <f t="shared" si="78"/>
        <v>0.59171593169758918</v>
      </c>
      <c r="U323" s="37">
        <f t="shared" si="79"/>
        <v>0.18924329032514375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10984090</v>
      </c>
      <c r="E324" s="31">
        <v>10984090</v>
      </c>
      <c r="F324" s="31">
        <v>1542166</v>
      </c>
      <c r="G324" s="36">
        <f t="shared" si="72"/>
        <v>0.14039997851437852</v>
      </c>
      <c r="H324" s="31">
        <v>5187742</v>
      </c>
      <c r="I324" s="36">
        <f t="shared" si="73"/>
        <v>0.47229602088111078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6729908</v>
      </c>
      <c r="O324" s="36">
        <f t="shared" si="77"/>
        <v>0.61269599939548924</v>
      </c>
      <c r="P324" s="31">
        <v>3082794</v>
      </c>
      <c r="Q324" s="31">
        <v>12250713</v>
      </c>
      <c r="R324" s="31">
        <v>13002373</v>
      </c>
      <c r="S324" s="31">
        <v>4164667</v>
      </c>
      <c r="T324" s="36">
        <f t="shared" si="78"/>
        <v>0.33995302967264029</v>
      </c>
      <c r="U324" s="36">
        <f t="shared" si="79"/>
        <v>0.68280527339809272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37005454</v>
      </c>
      <c r="E325" s="31">
        <v>36881454</v>
      </c>
      <c r="F325" s="31">
        <v>5415693</v>
      </c>
      <c r="G325" s="36">
        <f t="shared" si="72"/>
        <v>0.14634850851985223</v>
      </c>
      <c r="H325" s="31">
        <v>12200221</v>
      </c>
      <c r="I325" s="36">
        <f t="shared" si="73"/>
        <v>0.32968710504132714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17615914</v>
      </c>
      <c r="O325" s="36">
        <f t="shared" si="77"/>
        <v>0.4760356135611794</v>
      </c>
      <c r="P325" s="31">
        <v>10963923</v>
      </c>
      <c r="Q325" s="31">
        <v>30837359</v>
      </c>
      <c r="R325" s="31">
        <v>32530943</v>
      </c>
      <c r="S325" s="31">
        <v>15306873</v>
      </c>
      <c r="T325" s="36">
        <f t="shared" si="78"/>
        <v>0.49637431662030462</v>
      </c>
      <c r="U325" s="36">
        <f t="shared" si="79"/>
        <v>0.11276055112754801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112350234</v>
      </c>
      <c r="E326" s="31">
        <v>112386538</v>
      </c>
      <c r="F326" s="31">
        <v>12882078</v>
      </c>
      <c r="G326" s="36">
        <f t="shared" si="72"/>
        <v>0.11466000150920914</v>
      </c>
      <c r="H326" s="31">
        <v>28304998</v>
      </c>
      <c r="I326" s="36">
        <f t="shared" si="73"/>
        <v>0.25193537202601646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41187076</v>
      </c>
      <c r="O326" s="36">
        <f t="shared" si="77"/>
        <v>0.36659537353522559</v>
      </c>
      <c r="P326" s="31">
        <v>28407725</v>
      </c>
      <c r="Q326" s="31">
        <v>99012828</v>
      </c>
      <c r="R326" s="31">
        <v>101204849</v>
      </c>
      <c r="S326" s="31">
        <v>58699819</v>
      </c>
      <c r="T326" s="36">
        <f t="shared" si="78"/>
        <v>0.59285064557493494</v>
      </c>
      <c r="U326" s="36">
        <f t="shared" si="79"/>
        <v>-3.6161642651778569E-3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257703488</v>
      </c>
      <c r="E327" s="31">
        <v>257738788</v>
      </c>
      <c r="F327" s="31">
        <v>47056229</v>
      </c>
      <c r="G327" s="36">
        <f t="shared" si="72"/>
        <v>0.18259833953042964</v>
      </c>
      <c r="H327" s="31">
        <v>81172374</v>
      </c>
      <c r="I327" s="36">
        <f t="shared" si="73"/>
        <v>0.31498360627544164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128228603</v>
      </c>
      <c r="O327" s="36">
        <f t="shared" si="77"/>
        <v>0.49758194580587128</v>
      </c>
      <c r="P327" s="31">
        <v>67247845</v>
      </c>
      <c r="Q327" s="31">
        <v>234225927</v>
      </c>
      <c r="R327" s="31">
        <v>259510997</v>
      </c>
      <c r="S327" s="31">
        <v>112842411</v>
      </c>
      <c r="T327" s="36">
        <f t="shared" si="78"/>
        <v>0.48176737923637292</v>
      </c>
      <c r="U327" s="36">
        <f t="shared" si="79"/>
        <v>0.20706282855606739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30133300</v>
      </c>
      <c r="E328" s="31">
        <v>30133300</v>
      </c>
      <c r="F328" s="31">
        <v>6265000</v>
      </c>
      <c r="G328" s="36">
        <f t="shared" si="72"/>
        <v>0.20790952202380755</v>
      </c>
      <c r="H328" s="31">
        <v>7434636</v>
      </c>
      <c r="I328" s="36">
        <f t="shared" si="73"/>
        <v>0.24672491894349441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13699636</v>
      </c>
      <c r="O328" s="36">
        <f t="shared" si="77"/>
        <v>0.45463444096730193</v>
      </c>
      <c r="P328" s="31">
        <v>7912411</v>
      </c>
      <c r="Q328" s="31">
        <v>28082500</v>
      </c>
      <c r="R328" s="31">
        <v>31935800</v>
      </c>
      <c r="S328" s="31">
        <v>15356668</v>
      </c>
      <c r="T328" s="36">
        <f t="shared" si="78"/>
        <v>0.54684120003560932</v>
      </c>
      <c r="U328" s="36">
        <f t="shared" si="79"/>
        <v>-6.038298566644229E-2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62252477</v>
      </c>
      <c r="E329" s="31">
        <v>62252477</v>
      </c>
      <c r="F329" s="31">
        <v>9958821</v>
      </c>
      <c r="G329" s="36">
        <f t="shared" si="72"/>
        <v>0.15997469466154737</v>
      </c>
      <c r="H329" s="31">
        <v>9251579</v>
      </c>
      <c r="I329" s="36">
        <f t="shared" si="73"/>
        <v>0.14861382945452917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19210400</v>
      </c>
      <c r="O329" s="36">
        <f t="shared" si="77"/>
        <v>0.30858852411607651</v>
      </c>
      <c r="P329" s="31">
        <v>25460741</v>
      </c>
      <c r="Q329" s="31">
        <v>31182174</v>
      </c>
      <c r="R329" s="31">
        <v>59041354</v>
      </c>
      <c r="S329" s="31">
        <v>30393795</v>
      </c>
      <c r="T329" s="36">
        <f t="shared" si="78"/>
        <v>0.97471699696114833</v>
      </c>
      <c r="U329" s="36">
        <f t="shared" si="79"/>
        <v>-0.6366335528097945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89675364</v>
      </c>
      <c r="E330" s="31">
        <v>89675364</v>
      </c>
      <c r="F330" s="31">
        <v>19009089</v>
      </c>
      <c r="G330" s="36">
        <f t="shared" si="72"/>
        <v>0.21197671413968278</v>
      </c>
      <c r="H330" s="31">
        <v>18694880</v>
      </c>
      <c r="I330" s="36">
        <f t="shared" si="73"/>
        <v>0.20847286440900312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37703969</v>
      </c>
      <c r="O330" s="36">
        <f t="shared" si="77"/>
        <v>0.42044957854868592</v>
      </c>
      <c r="P330" s="31">
        <v>24271851</v>
      </c>
      <c r="Q330" s="31">
        <v>77748476</v>
      </c>
      <c r="R330" s="31">
        <v>77478535</v>
      </c>
      <c r="S330" s="31">
        <v>40333132</v>
      </c>
      <c r="T330" s="36">
        <f t="shared" si="78"/>
        <v>0.5187642777718241</v>
      </c>
      <c r="U330" s="36">
        <f t="shared" si="79"/>
        <v>-0.22977114518377684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600104407</v>
      </c>
      <c r="E332" s="32">
        <f>SUM(E324:E331)</f>
        <v>600052011</v>
      </c>
      <c r="F332" s="32">
        <f>SUM(F324:F331)</f>
        <v>102129076</v>
      </c>
      <c r="G332" s="37">
        <f t="shared" si="72"/>
        <v>0.17018551240201107</v>
      </c>
      <c r="H332" s="32">
        <f>SUM(H324:H331)</f>
        <v>162246430</v>
      </c>
      <c r="I332" s="37">
        <f t="shared" si="73"/>
        <v>0.27036367023380314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264375506</v>
      </c>
      <c r="O332" s="37">
        <f t="shared" si="77"/>
        <v>0.44054918263581422</v>
      </c>
      <c r="P332" s="32">
        <f>SUM(P324:P331)</f>
        <v>167347290</v>
      </c>
      <c r="Q332" s="32">
        <f>SUM(Q324:Q331)</f>
        <v>513339977</v>
      </c>
      <c r="R332" s="32">
        <f>SUM(R324:R331)</f>
        <v>574704851</v>
      </c>
      <c r="S332" s="32">
        <f>SUM(S324:S331)</f>
        <v>277097365</v>
      </c>
      <c r="T332" s="37">
        <f t="shared" si="78"/>
        <v>0.53979307557416278</v>
      </c>
      <c r="U332" s="37">
        <f t="shared" si="79"/>
        <v>-3.0480684808221303E-2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3377820</v>
      </c>
      <c r="E333" s="31">
        <v>3377820</v>
      </c>
      <c r="F333" s="31">
        <v>591634</v>
      </c>
      <c r="G333" s="36">
        <f t="shared" si="72"/>
        <v>0.17515261322391365</v>
      </c>
      <c r="H333" s="31">
        <v>731010</v>
      </c>
      <c r="I333" s="36">
        <f t="shared" si="73"/>
        <v>0.21641472902641348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1322644</v>
      </c>
      <c r="O333" s="36">
        <f t="shared" si="77"/>
        <v>0.39156734225032713</v>
      </c>
      <c r="P333" s="31">
        <v>694779</v>
      </c>
      <c r="Q333" s="31">
        <v>3413316</v>
      </c>
      <c r="R333" s="31">
        <v>3261768</v>
      </c>
      <c r="S333" s="31">
        <v>1274936</v>
      </c>
      <c r="T333" s="36">
        <f t="shared" si="78"/>
        <v>0.37351830302263256</v>
      </c>
      <c r="U333" s="36">
        <f t="shared" si="79"/>
        <v>5.2147517412011624E-2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4963815</v>
      </c>
      <c r="E334" s="31">
        <v>4963815</v>
      </c>
      <c r="F334" s="31">
        <v>1538900</v>
      </c>
      <c r="G334" s="36">
        <f t="shared" si="72"/>
        <v>0.31002364109057245</v>
      </c>
      <c r="H334" s="31">
        <v>1209969</v>
      </c>
      <c r="I334" s="36">
        <f t="shared" si="73"/>
        <v>0.24375787574677946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2748869</v>
      </c>
      <c r="O334" s="36">
        <f t="shared" si="77"/>
        <v>0.55378151683735188</v>
      </c>
      <c r="P334" s="31">
        <v>4039160</v>
      </c>
      <c r="Q334" s="31">
        <v>4358891</v>
      </c>
      <c r="R334" s="31">
        <v>7606089</v>
      </c>
      <c r="S334" s="31">
        <v>5062186</v>
      </c>
      <c r="T334" s="36">
        <f t="shared" si="78"/>
        <v>1.1613472325873715</v>
      </c>
      <c r="U334" s="36">
        <f t="shared" si="79"/>
        <v>-0.7004404381108944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17770112</v>
      </c>
      <c r="E335" s="31">
        <v>17770112</v>
      </c>
      <c r="F335" s="31">
        <v>6124543</v>
      </c>
      <c r="G335" s="36">
        <f t="shared" si="72"/>
        <v>0.34465415862319831</v>
      </c>
      <c r="H335" s="31">
        <v>4160487</v>
      </c>
      <c r="I335" s="36">
        <f t="shared" si="73"/>
        <v>0.23412834989447451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10285030</v>
      </c>
      <c r="O335" s="36">
        <f t="shared" si="77"/>
        <v>0.57878250851767277</v>
      </c>
      <c r="P335" s="31">
        <v>2779993</v>
      </c>
      <c r="Q335" s="31">
        <v>19845374</v>
      </c>
      <c r="R335" s="31">
        <v>26248956</v>
      </c>
      <c r="S335" s="31">
        <v>4148979</v>
      </c>
      <c r="T335" s="36">
        <f t="shared" si="78"/>
        <v>0.20906529652703951</v>
      </c>
      <c r="U335" s="36">
        <f t="shared" si="79"/>
        <v>0.49658182592546107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26111747</v>
      </c>
      <c r="E337" s="32">
        <f>SUM(E333:E336)</f>
        <v>26111747</v>
      </c>
      <c r="F337" s="32">
        <f>SUM(F333:F336)</f>
        <v>8255077</v>
      </c>
      <c r="G337" s="37">
        <f t="shared" si="72"/>
        <v>0.31614418598648342</v>
      </c>
      <c r="H337" s="32">
        <f>SUM(H333:H336)</f>
        <v>6101466</v>
      </c>
      <c r="I337" s="37">
        <f t="shared" si="73"/>
        <v>0.23366747540867336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14356543</v>
      </c>
      <c r="O337" s="37">
        <f t="shared" si="77"/>
        <v>0.54981166139515669</v>
      </c>
      <c r="P337" s="32">
        <f>SUM(P333:P336)</f>
        <v>7513932</v>
      </c>
      <c r="Q337" s="32">
        <f>SUM(Q333:Q336)</f>
        <v>27617581</v>
      </c>
      <c r="R337" s="32">
        <f>SUM(R333:R336)</f>
        <v>37116813</v>
      </c>
      <c r="S337" s="32">
        <f>SUM(S333:S336)</f>
        <v>10486101</v>
      </c>
      <c r="T337" s="37">
        <f t="shared" si="78"/>
        <v>0.37968933629632518</v>
      </c>
      <c r="U337" s="37">
        <f t="shared" si="79"/>
        <v>-0.18797960907817635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4921281378</v>
      </c>
      <c r="E338" s="32">
        <f>SUM(E302,E304:E309,E311:E316,E318:E322,E324:E331,E333:E336)</f>
        <v>4962966830</v>
      </c>
      <c r="F338" s="32">
        <f>SUM(F302,F304:F309,F311:F316,F318:F322,F324:F331,F333:F336)</f>
        <v>898665933</v>
      </c>
      <c r="G338" s="37">
        <f t="shared" si="72"/>
        <v>0.18260811849072045</v>
      </c>
      <c r="H338" s="32">
        <f>SUM(H302,H304:H309,H311:H316,H318:H322,H324:H331,H333:H336)</f>
        <v>1333006067</v>
      </c>
      <c r="I338" s="37">
        <f t="shared" si="73"/>
        <v>0.27086564750372621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2231672000</v>
      </c>
      <c r="O338" s="37">
        <f t="shared" si="77"/>
        <v>0.45347376599444666</v>
      </c>
      <c r="P338" s="32">
        <f>SUM(P302,P304:P309,P311:P316,P318:P322,P324:P331,P333:P336)</f>
        <v>1195544114</v>
      </c>
      <c r="Q338" s="32">
        <f>SUM(Q302,Q304:Q309,Q311:Q316,Q318:Q322,Q324:Q331,Q333:Q336)</f>
        <v>4539019215</v>
      </c>
      <c r="R338" s="32">
        <f>SUM(R302,R304:R309,R311:R316,R318:R322,R324:R331,R333:R336)</f>
        <v>4747385587</v>
      </c>
      <c r="S338" s="32">
        <f>SUM(S302,S304:S309,S311:S316,S318:S322,S324:S331,S333:S336)</f>
        <v>2026705822</v>
      </c>
      <c r="T338" s="37">
        <f t="shared" si="78"/>
        <v>0.44650743387522762</v>
      </c>
      <c r="U338" s="37">
        <f t="shared" si="79"/>
        <v>0.11497857033487935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19857792963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19911671601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3360957875</v>
      </c>
      <c r="G339" s="39">
        <f t="shared" si="72"/>
        <v>0.16925133025922362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4192591709</v>
      </c>
      <c r="I339" s="39">
        <f t="shared" si="73"/>
        <v>0.21113079972239812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7553549584</v>
      </c>
      <c r="O339" s="39">
        <f t="shared" si="77"/>
        <v>0.38038212998162174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3876121058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16681242142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17528148175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6842345763</v>
      </c>
      <c r="T339" s="39">
        <f t="shared" si="78"/>
        <v>0.41018202989646407</v>
      </c>
      <c r="U339" s="39">
        <f t="shared" si="79"/>
        <v>8.1646224734604145E-2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616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487211548</v>
      </c>
      <c r="E8" s="31">
        <v>488038548</v>
      </c>
      <c r="F8" s="31">
        <v>121228368</v>
      </c>
      <c r="G8" s="36">
        <f>IF(($D8       =0),0,($F8       /$D8       ))</f>
        <v>0.24882080175981378</v>
      </c>
      <c r="H8" s="31">
        <v>131844955</v>
      </c>
      <c r="I8" s="36">
        <f>IF(($D8       =0),0,($H8       /$D8       ))</f>
        <v>0.27061130948398621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253073323</v>
      </c>
      <c r="O8" s="36">
        <f>IF(($D8       =0),0,($N8       /$D8       ))</f>
        <v>0.51943211124379995</v>
      </c>
      <c r="P8" s="31">
        <v>118619749</v>
      </c>
      <c r="Q8" s="31">
        <v>466222241</v>
      </c>
      <c r="R8" s="31">
        <v>471955268</v>
      </c>
      <c r="S8" s="31">
        <v>225159314</v>
      </c>
      <c r="T8" s="36">
        <f>IF(($Q8       =0),0,($S8       /$Q8       ))</f>
        <v>0.48294417168313514</v>
      </c>
      <c r="U8" s="36">
        <f>IF(($P8       =0),0,(($H8       /$P8       )-1))</f>
        <v>0.11149244633791966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590534220</v>
      </c>
      <c r="E9" s="31">
        <v>590534220</v>
      </c>
      <c r="F9" s="31">
        <v>208638620</v>
      </c>
      <c r="G9" s="36">
        <f>IF(($D9       =0),0,($F9       /$D9       ))</f>
        <v>0.35330487706537989</v>
      </c>
      <c r="H9" s="31">
        <v>110954239</v>
      </c>
      <c r="I9" s="36">
        <f>IF(($D9       =0),0,($H9       /$D9       ))</f>
        <v>0.18788790766435179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319592859</v>
      </c>
      <c r="O9" s="36">
        <f>IF(($D9       =0),0,($N9       /$D9       ))</f>
        <v>0.54119278472973165</v>
      </c>
      <c r="P9" s="31">
        <v>112709743</v>
      </c>
      <c r="Q9" s="31">
        <v>510864400</v>
      </c>
      <c r="R9" s="31">
        <v>526285410</v>
      </c>
      <c r="S9" s="31">
        <v>188625040</v>
      </c>
      <c r="T9" s="36">
        <f>IF(($Q9       =0),0,($S9       /$Q9       ))</f>
        <v>0.36922721567601891</v>
      </c>
      <c r="U9" s="36">
        <f>IF(($P9       =0),0,(($H9       /$P9       )-1))</f>
        <v>-1.5575441423905989E-2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1077745768</v>
      </c>
      <c r="E10" s="32">
        <f>SUM(E8:E9)</f>
        <v>1078572768</v>
      </c>
      <c r="F10" s="32">
        <f>SUM(F8:F9)</f>
        <v>329866988</v>
      </c>
      <c r="G10" s="37">
        <f t="shared" ref="G10:G54" si="0">IF(($D10      =0),0,($F10      /$D10      ))</f>
        <v>0.30607124406727432</v>
      </c>
      <c r="H10" s="32">
        <f>SUM(H8:H9)</f>
        <v>242799194</v>
      </c>
      <c r="I10" s="37">
        <f t="shared" ref="I10:I54" si="1">IF(($D10      =0),0,($H10      /$D10      ))</f>
        <v>0.22528429357748125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572666182</v>
      </c>
      <c r="O10" s="37">
        <f t="shared" ref="O10:O54" si="5">IF(($D10      =0),0,($N10      /$D10      ))</f>
        <v>0.53135553764475552</v>
      </c>
      <c r="P10" s="32">
        <f>SUM(P8:P9)</f>
        <v>231329492</v>
      </c>
      <c r="Q10" s="32">
        <f>SUM(Q8:Q9)</f>
        <v>977086641</v>
      </c>
      <c r="R10" s="32">
        <f>SUM(R8:R9)</f>
        <v>998240678</v>
      </c>
      <c r="S10" s="32">
        <f>SUM(S8:S9)</f>
        <v>413784354</v>
      </c>
      <c r="T10" s="37">
        <f t="shared" ref="T10:T54" si="6">IF(($Q10      =0),0,($S10      /$Q10      ))</f>
        <v>0.42348788391632508</v>
      </c>
      <c r="U10" s="37">
        <f t="shared" ref="U10:U54" si="7">IF(($P10      =0),0,(($H10      /$P10      )-1))</f>
        <v>4.9581667693283205E-2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23030867</v>
      </c>
      <c r="E11" s="31">
        <v>23030867</v>
      </c>
      <c r="F11" s="31">
        <v>4280899</v>
      </c>
      <c r="G11" s="36">
        <f t="shared" si="0"/>
        <v>0.18587658901421297</v>
      </c>
      <c r="H11" s="31">
        <v>5146380</v>
      </c>
      <c r="I11" s="36">
        <f t="shared" si="1"/>
        <v>0.22345576482205382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9427279</v>
      </c>
      <c r="O11" s="36">
        <f t="shared" si="5"/>
        <v>0.40933235383626676</v>
      </c>
      <c r="P11" s="31">
        <v>4429223</v>
      </c>
      <c r="Q11" s="31">
        <v>20347688</v>
      </c>
      <c r="R11" s="31">
        <v>20303669</v>
      </c>
      <c r="S11" s="31">
        <v>6147048</v>
      </c>
      <c r="T11" s="36">
        <f t="shared" si="6"/>
        <v>0.30210056297305127</v>
      </c>
      <c r="U11" s="36">
        <f t="shared" si="7"/>
        <v>0.16191485504342418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18226826</v>
      </c>
      <c r="E12" s="31">
        <v>18226826</v>
      </c>
      <c r="F12" s="31">
        <v>3329541</v>
      </c>
      <c r="G12" s="36">
        <f t="shared" si="0"/>
        <v>0.18267256186019443</v>
      </c>
      <c r="H12" s="31">
        <v>3468264</v>
      </c>
      <c r="I12" s="36">
        <f t="shared" si="1"/>
        <v>0.19028348654889227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6797805</v>
      </c>
      <c r="O12" s="36">
        <f t="shared" si="5"/>
        <v>0.37295604840908669</v>
      </c>
      <c r="P12" s="31">
        <v>4206016</v>
      </c>
      <c r="Q12" s="31">
        <v>17425793</v>
      </c>
      <c r="R12" s="31">
        <v>18390277</v>
      </c>
      <c r="S12" s="31">
        <v>7747438</v>
      </c>
      <c r="T12" s="36">
        <f t="shared" si="6"/>
        <v>0.44459600776848435</v>
      </c>
      <c r="U12" s="36">
        <f t="shared" si="7"/>
        <v>-0.17540399275704133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32518688</v>
      </c>
      <c r="E13" s="31">
        <v>32518688</v>
      </c>
      <c r="F13" s="31">
        <v>645501</v>
      </c>
      <c r="G13" s="36">
        <f t="shared" si="0"/>
        <v>1.985015508620766E-2</v>
      </c>
      <c r="H13" s="31">
        <v>2596439</v>
      </c>
      <c r="I13" s="36">
        <f t="shared" si="1"/>
        <v>7.984451894246164E-2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3241940</v>
      </c>
      <c r="O13" s="36">
        <f t="shared" si="5"/>
        <v>9.96946740286693E-2</v>
      </c>
      <c r="P13" s="31">
        <v>1856838</v>
      </c>
      <c r="Q13" s="31">
        <v>15568704</v>
      </c>
      <c r="R13" s="31">
        <v>31493114</v>
      </c>
      <c r="S13" s="31">
        <v>4094714</v>
      </c>
      <c r="T13" s="36">
        <f t="shared" si="6"/>
        <v>0.26300930379304532</v>
      </c>
      <c r="U13" s="36">
        <f t="shared" si="7"/>
        <v>0.39831207676706315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35270216</v>
      </c>
      <c r="E14" s="31">
        <v>35270216</v>
      </c>
      <c r="F14" s="31">
        <v>7589948</v>
      </c>
      <c r="G14" s="36">
        <f t="shared" si="0"/>
        <v>0.21519425908817796</v>
      </c>
      <c r="H14" s="31">
        <v>8830360</v>
      </c>
      <c r="I14" s="36">
        <f t="shared" si="1"/>
        <v>0.25036308255101131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16420308</v>
      </c>
      <c r="O14" s="36">
        <f t="shared" si="5"/>
        <v>0.46555734163918927</v>
      </c>
      <c r="P14" s="31">
        <v>8486949</v>
      </c>
      <c r="Q14" s="31">
        <v>30035404</v>
      </c>
      <c r="R14" s="31">
        <v>32695204</v>
      </c>
      <c r="S14" s="31">
        <v>15265676</v>
      </c>
      <c r="T14" s="36">
        <f t="shared" si="6"/>
        <v>0.50825605675222485</v>
      </c>
      <c r="U14" s="36">
        <f t="shared" si="7"/>
        <v>4.0463422132028803E-2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22538278</v>
      </c>
      <c r="E15" s="31">
        <v>22538278</v>
      </c>
      <c r="F15" s="31">
        <v>1306650</v>
      </c>
      <c r="G15" s="36">
        <f t="shared" si="0"/>
        <v>5.7974704189911935E-2</v>
      </c>
      <c r="H15" s="31">
        <v>1104239</v>
      </c>
      <c r="I15" s="36">
        <f t="shared" si="1"/>
        <v>4.8993938223674406E-2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2410889</v>
      </c>
      <c r="O15" s="36">
        <f t="shared" si="5"/>
        <v>0.10696864241358635</v>
      </c>
      <c r="P15" s="31">
        <v>1952550</v>
      </c>
      <c r="Q15" s="31">
        <v>14399923</v>
      </c>
      <c r="R15" s="31">
        <v>14251858</v>
      </c>
      <c r="S15" s="31">
        <v>2957757</v>
      </c>
      <c r="T15" s="36">
        <f t="shared" si="6"/>
        <v>0.20540088999087008</v>
      </c>
      <c r="U15" s="36">
        <f t="shared" si="7"/>
        <v>-0.43446313794781188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61448947</v>
      </c>
      <c r="E16" s="31">
        <v>64015723</v>
      </c>
      <c r="F16" s="31">
        <v>13317982</v>
      </c>
      <c r="G16" s="36">
        <f t="shared" si="0"/>
        <v>0.21673246898762968</v>
      </c>
      <c r="H16" s="31">
        <v>17121739</v>
      </c>
      <c r="I16" s="36">
        <f t="shared" si="1"/>
        <v>0.2786335622642972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30439721</v>
      </c>
      <c r="O16" s="36">
        <f t="shared" si="5"/>
        <v>0.49536603125192691</v>
      </c>
      <c r="P16" s="31">
        <v>15945323</v>
      </c>
      <c r="Q16" s="31">
        <v>50606083</v>
      </c>
      <c r="R16" s="31">
        <v>56093772</v>
      </c>
      <c r="S16" s="31">
        <v>28590932</v>
      </c>
      <c r="T16" s="36">
        <f t="shared" si="6"/>
        <v>0.56497026256705152</v>
      </c>
      <c r="U16" s="36">
        <f t="shared" si="7"/>
        <v>7.3778122901618337E-2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10820498</v>
      </c>
      <c r="E17" s="31">
        <v>10820498</v>
      </c>
      <c r="F17" s="31">
        <v>1853377</v>
      </c>
      <c r="G17" s="36">
        <f t="shared" si="0"/>
        <v>0.17128389100021091</v>
      </c>
      <c r="H17" s="31">
        <v>2358515</v>
      </c>
      <c r="I17" s="36">
        <f t="shared" si="1"/>
        <v>0.21796732460927398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4211892</v>
      </c>
      <c r="O17" s="36">
        <f t="shared" si="5"/>
        <v>0.38925121560948489</v>
      </c>
      <c r="P17" s="31">
        <v>1973379</v>
      </c>
      <c r="Q17" s="31">
        <v>9058350</v>
      </c>
      <c r="R17" s="31">
        <v>9898967</v>
      </c>
      <c r="S17" s="31">
        <v>4770860</v>
      </c>
      <c r="T17" s="36">
        <f t="shared" si="6"/>
        <v>0.5266809076708231</v>
      </c>
      <c r="U17" s="36">
        <f t="shared" si="7"/>
        <v>0.19516575376549561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203854320</v>
      </c>
      <c r="E19" s="32">
        <f>SUM(E11:E18)</f>
        <v>206421096</v>
      </c>
      <c r="F19" s="32">
        <f>SUM(F11:F18)</f>
        <v>32323898</v>
      </c>
      <c r="G19" s="37">
        <f t="shared" si="0"/>
        <v>0.15856371353817766</v>
      </c>
      <c r="H19" s="32">
        <f>SUM(H11:H18)</f>
        <v>40625936</v>
      </c>
      <c r="I19" s="37">
        <f t="shared" si="1"/>
        <v>0.19928906093331747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72949834</v>
      </c>
      <c r="O19" s="37">
        <f t="shared" si="5"/>
        <v>0.35785277447149516</v>
      </c>
      <c r="P19" s="32">
        <f>SUM(P11:P18)</f>
        <v>38850278</v>
      </c>
      <c r="Q19" s="32">
        <f>SUM(Q11:Q18)</f>
        <v>157441945</v>
      </c>
      <c r="R19" s="32">
        <f>SUM(R11:R18)</f>
        <v>183126861</v>
      </c>
      <c r="S19" s="32">
        <f>SUM(S11:S18)</f>
        <v>69574425</v>
      </c>
      <c r="T19" s="37">
        <f t="shared" si="6"/>
        <v>0.44190526863727453</v>
      </c>
      <c r="U19" s="37">
        <f t="shared" si="7"/>
        <v>4.5705155571859724E-2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12968510</v>
      </c>
      <c r="E20" s="31">
        <v>12968510</v>
      </c>
      <c r="F20" s="31">
        <v>325842</v>
      </c>
      <c r="G20" s="36">
        <f t="shared" si="0"/>
        <v>2.5125631240597416E-2</v>
      </c>
      <c r="H20" s="31">
        <v>259114</v>
      </c>
      <c r="I20" s="36">
        <f t="shared" si="1"/>
        <v>1.9980244453680494E-2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584956</v>
      </c>
      <c r="O20" s="36">
        <f t="shared" si="5"/>
        <v>4.510587569427791E-2</v>
      </c>
      <c r="P20" s="31">
        <v>6673176</v>
      </c>
      <c r="Q20" s="31">
        <v>15246689</v>
      </c>
      <c r="R20" s="31">
        <v>14746689</v>
      </c>
      <c r="S20" s="31">
        <v>8558164</v>
      </c>
      <c r="T20" s="36">
        <f t="shared" si="6"/>
        <v>0.56131295129060477</v>
      </c>
      <c r="U20" s="36">
        <f t="shared" si="7"/>
        <v>-0.96117081281836414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8015018</v>
      </c>
      <c r="E21" s="31">
        <v>9067018</v>
      </c>
      <c r="F21" s="31">
        <v>2815505</v>
      </c>
      <c r="G21" s="36">
        <f t="shared" si="0"/>
        <v>0.3512786870846703</v>
      </c>
      <c r="H21" s="31">
        <v>1834534</v>
      </c>
      <c r="I21" s="36">
        <f t="shared" si="1"/>
        <v>0.22888707174456752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4650039</v>
      </c>
      <c r="O21" s="36">
        <f t="shared" si="5"/>
        <v>0.58016575882923782</v>
      </c>
      <c r="P21" s="31">
        <v>987389</v>
      </c>
      <c r="Q21" s="31">
        <v>9200900</v>
      </c>
      <c r="R21" s="31">
        <v>10031291</v>
      </c>
      <c r="S21" s="31">
        <v>1959101</v>
      </c>
      <c r="T21" s="36">
        <f t="shared" si="6"/>
        <v>0.21292493125672488</v>
      </c>
      <c r="U21" s="36">
        <f t="shared" si="7"/>
        <v>0.85796479401735293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16553223</v>
      </c>
      <c r="E22" s="31">
        <v>16553223</v>
      </c>
      <c r="F22" s="31">
        <v>2982719</v>
      </c>
      <c r="G22" s="36">
        <f t="shared" si="0"/>
        <v>0.18018962228685012</v>
      </c>
      <c r="H22" s="31">
        <v>2273266</v>
      </c>
      <c r="I22" s="36">
        <f t="shared" si="1"/>
        <v>0.13733071801183372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5255985</v>
      </c>
      <c r="O22" s="36">
        <f t="shared" si="5"/>
        <v>0.31752034029868381</v>
      </c>
      <c r="P22" s="31">
        <v>2663811</v>
      </c>
      <c r="Q22" s="31">
        <v>16771032</v>
      </c>
      <c r="R22" s="31">
        <v>16666033</v>
      </c>
      <c r="S22" s="31">
        <v>5158660</v>
      </c>
      <c r="T22" s="36">
        <f t="shared" si="6"/>
        <v>0.30759347427158923</v>
      </c>
      <c r="U22" s="36">
        <f t="shared" si="7"/>
        <v>-0.14661137745883623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11435587</v>
      </c>
      <c r="E23" s="31">
        <v>11435587</v>
      </c>
      <c r="F23" s="31">
        <v>3075237</v>
      </c>
      <c r="G23" s="36">
        <f t="shared" si="0"/>
        <v>0.26891815872678859</v>
      </c>
      <c r="H23" s="31">
        <v>3004315</v>
      </c>
      <c r="I23" s="36">
        <f t="shared" si="1"/>
        <v>0.26271629082092596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6079552</v>
      </c>
      <c r="O23" s="36">
        <f t="shared" si="5"/>
        <v>0.53163444954771455</v>
      </c>
      <c r="P23" s="31">
        <v>3290209</v>
      </c>
      <c r="Q23" s="31">
        <v>10393777</v>
      </c>
      <c r="R23" s="31">
        <v>10638352</v>
      </c>
      <c r="S23" s="31">
        <v>6112063</v>
      </c>
      <c r="T23" s="36">
        <f t="shared" si="6"/>
        <v>0.58805023428922898</v>
      </c>
      <c r="U23" s="36">
        <f t="shared" si="7"/>
        <v>-8.6892352431106934E-2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12876004</v>
      </c>
      <c r="E24" s="31">
        <v>12950004</v>
      </c>
      <c r="F24" s="31">
        <v>2857891</v>
      </c>
      <c r="G24" s="36">
        <f t="shared" si="0"/>
        <v>0.22195480833960599</v>
      </c>
      <c r="H24" s="31">
        <v>3122134</v>
      </c>
      <c r="I24" s="36">
        <f t="shared" si="1"/>
        <v>0.24247693616746313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5980025</v>
      </c>
      <c r="O24" s="36">
        <f t="shared" si="5"/>
        <v>0.46443174450706914</v>
      </c>
      <c r="P24" s="31">
        <v>2831537</v>
      </c>
      <c r="Q24" s="31">
        <v>11443752</v>
      </c>
      <c r="R24" s="31">
        <v>11580252</v>
      </c>
      <c r="S24" s="31">
        <v>5372406</v>
      </c>
      <c r="T24" s="36">
        <f t="shared" si="6"/>
        <v>0.46946193870681574</v>
      </c>
      <c r="U24" s="36">
        <f t="shared" si="7"/>
        <v>0.10262871366328596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45590738</v>
      </c>
      <c r="E25" s="31">
        <v>45590738</v>
      </c>
      <c r="F25" s="31">
        <v>5283611</v>
      </c>
      <c r="G25" s="36">
        <f t="shared" si="0"/>
        <v>0.11589220161340666</v>
      </c>
      <c r="H25" s="31">
        <v>4883857</v>
      </c>
      <c r="I25" s="36">
        <f t="shared" si="1"/>
        <v>0.10712388555763235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10167468</v>
      </c>
      <c r="O25" s="36">
        <f t="shared" si="5"/>
        <v>0.22301608717103899</v>
      </c>
      <c r="P25" s="31">
        <v>5769006</v>
      </c>
      <c r="Q25" s="31">
        <v>23303707</v>
      </c>
      <c r="R25" s="31">
        <v>40053787</v>
      </c>
      <c r="S25" s="31">
        <v>11088278</v>
      </c>
      <c r="T25" s="36">
        <f t="shared" si="6"/>
        <v>0.47581605793447368</v>
      </c>
      <c r="U25" s="36">
        <f t="shared" si="7"/>
        <v>-0.15343180436976489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2388811</v>
      </c>
      <c r="E26" s="31">
        <v>2388811</v>
      </c>
      <c r="F26" s="31">
        <v>544939</v>
      </c>
      <c r="G26" s="36">
        <f t="shared" si="0"/>
        <v>0.22812143781990288</v>
      </c>
      <c r="H26" s="31">
        <v>595721</v>
      </c>
      <c r="I26" s="36">
        <f t="shared" si="1"/>
        <v>0.24937971233387657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1140660</v>
      </c>
      <c r="O26" s="36">
        <f t="shared" si="5"/>
        <v>0.47750115015377942</v>
      </c>
      <c r="P26" s="31">
        <v>585934</v>
      </c>
      <c r="Q26" s="31">
        <v>2108053</v>
      </c>
      <c r="R26" s="31">
        <v>2283549</v>
      </c>
      <c r="S26" s="31">
        <v>1065931</v>
      </c>
      <c r="T26" s="36">
        <f t="shared" si="6"/>
        <v>0.50564715403265481</v>
      </c>
      <c r="U26" s="36">
        <f t="shared" si="7"/>
        <v>1.6703246440725517E-2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109827891</v>
      </c>
      <c r="E27" s="32">
        <f>SUM(E20:E26)</f>
        <v>110953891</v>
      </c>
      <c r="F27" s="32">
        <f>SUM(F20:F26)</f>
        <v>17885744</v>
      </c>
      <c r="G27" s="37">
        <f t="shared" si="0"/>
        <v>0.16285247615289272</v>
      </c>
      <c r="H27" s="32">
        <f>SUM(H20:H26)</f>
        <v>15972941</v>
      </c>
      <c r="I27" s="37">
        <f t="shared" si="1"/>
        <v>0.14543610784623007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33858685</v>
      </c>
      <c r="O27" s="37">
        <f t="shared" si="5"/>
        <v>0.30828858399912279</v>
      </c>
      <c r="P27" s="32">
        <f>SUM(P20:P26)</f>
        <v>22801062</v>
      </c>
      <c r="Q27" s="32">
        <f>SUM(Q20:Q26)</f>
        <v>88467910</v>
      </c>
      <c r="R27" s="32">
        <f>SUM(R20:R26)</f>
        <v>105999953</v>
      </c>
      <c r="S27" s="32">
        <f>SUM(S20:S26)</f>
        <v>39314603</v>
      </c>
      <c r="T27" s="37">
        <f t="shared" si="6"/>
        <v>0.44439393900002838</v>
      </c>
      <c r="U27" s="37">
        <f t="shared" si="7"/>
        <v>-0.29946504246161865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48593348</v>
      </c>
      <c r="E28" s="31">
        <v>48593348</v>
      </c>
      <c r="F28" s="31">
        <v>4493726</v>
      </c>
      <c r="G28" s="36">
        <f t="shared" si="0"/>
        <v>9.2476155378304045E-2</v>
      </c>
      <c r="H28" s="31">
        <v>4648571</v>
      </c>
      <c r="I28" s="36">
        <f t="shared" si="1"/>
        <v>9.5662702639875724E-2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9142297</v>
      </c>
      <c r="O28" s="36">
        <f t="shared" si="5"/>
        <v>0.18813885801817978</v>
      </c>
      <c r="P28" s="31">
        <v>4584470</v>
      </c>
      <c r="Q28" s="31">
        <v>63575353</v>
      </c>
      <c r="R28" s="31">
        <v>64282184</v>
      </c>
      <c r="S28" s="31">
        <v>8566600</v>
      </c>
      <c r="T28" s="36">
        <f t="shared" si="6"/>
        <v>0.13474718732588084</v>
      </c>
      <c r="U28" s="36">
        <f t="shared" si="7"/>
        <v>1.3982205140397941E-2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18599323</v>
      </c>
      <c r="E29" s="31">
        <v>18599323</v>
      </c>
      <c r="F29" s="31">
        <v>1965601</v>
      </c>
      <c r="G29" s="36">
        <f t="shared" si="0"/>
        <v>0.10568131969104468</v>
      </c>
      <c r="H29" s="31">
        <v>2211414</v>
      </c>
      <c r="I29" s="36">
        <f t="shared" si="1"/>
        <v>0.1188975534217025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4177015</v>
      </c>
      <c r="O29" s="36">
        <f t="shared" si="5"/>
        <v>0.22457887311274716</v>
      </c>
      <c r="P29" s="31">
        <v>1913708</v>
      </c>
      <c r="Q29" s="31">
        <v>6034400</v>
      </c>
      <c r="R29" s="31">
        <v>7256540</v>
      </c>
      <c r="S29" s="31">
        <v>3470510</v>
      </c>
      <c r="T29" s="36">
        <f t="shared" si="6"/>
        <v>0.57512097308763088</v>
      </c>
      <c r="U29" s="36">
        <f t="shared" si="7"/>
        <v>0.15556500782773552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8612061</v>
      </c>
      <c r="E30" s="31">
        <v>8612061</v>
      </c>
      <c r="F30" s="31">
        <v>3657490</v>
      </c>
      <c r="G30" s="36">
        <f t="shared" si="0"/>
        <v>0.42469392634353148</v>
      </c>
      <c r="H30" s="31">
        <v>1295083</v>
      </c>
      <c r="I30" s="36">
        <f t="shared" si="1"/>
        <v>0.15038014709835426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4952573</v>
      </c>
      <c r="O30" s="36">
        <f t="shared" si="5"/>
        <v>0.57507407344188577</v>
      </c>
      <c r="P30" s="31">
        <v>2520388</v>
      </c>
      <c r="Q30" s="31">
        <v>2130455</v>
      </c>
      <c r="R30" s="31">
        <v>4652078</v>
      </c>
      <c r="S30" s="31">
        <v>4288518</v>
      </c>
      <c r="T30" s="36">
        <f t="shared" si="6"/>
        <v>2.0129587341671145</v>
      </c>
      <c r="U30" s="36">
        <f t="shared" si="7"/>
        <v>-0.4861572900680371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26876674</v>
      </c>
      <c r="E31" s="31">
        <v>26876674</v>
      </c>
      <c r="F31" s="31">
        <v>6652596</v>
      </c>
      <c r="G31" s="36">
        <f t="shared" si="0"/>
        <v>0.24752303800686051</v>
      </c>
      <c r="H31" s="31">
        <v>7953477</v>
      </c>
      <c r="I31" s="36">
        <f t="shared" si="1"/>
        <v>0.29592489755242779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14606073</v>
      </c>
      <c r="O31" s="36">
        <f t="shared" si="5"/>
        <v>0.54344793555928828</v>
      </c>
      <c r="P31" s="31">
        <v>6423490</v>
      </c>
      <c r="Q31" s="31">
        <v>32882358</v>
      </c>
      <c r="R31" s="31">
        <v>25599851</v>
      </c>
      <c r="S31" s="31">
        <v>12910754</v>
      </c>
      <c r="T31" s="36">
        <f t="shared" si="6"/>
        <v>0.39263467662507656</v>
      </c>
      <c r="U31" s="36">
        <f t="shared" si="7"/>
        <v>0.23818625077644717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8972825</v>
      </c>
      <c r="E32" s="31">
        <v>8972826</v>
      </c>
      <c r="F32" s="31">
        <v>1418185</v>
      </c>
      <c r="G32" s="36">
        <f t="shared" si="0"/>
        <v>0.15805334440379701</v>
      </c>
      <c r="H32" s="31">
        <v>1973528</v>
      </c>
      <c r="I32" s="36">
        <f t="shared" si="1"/>
        <v>0.21994500059903097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3391713</v>
      </c>
      <c r="O32" s="36">
        <f t="shared" si="5"/>
        <v>0.37799834500282797</v>
      </c>
      <c r="P32" s="31">
        <v>1751986</v>
      </c>
      <c r="Q32" s="31">
        <v>9074901</v>
      </c>
      <c r="R32" s="31">
        <v>8569145</v>
      </c>
      <c r="S32" s="31">
        <v>3359954</v>
      </c>
      <c r="T32" s="36">
        <f t="shared" si="6"/>
        <v>0.37024690407090943</v>
      </c>
      <c r="U32" s="36">
        <f t="shared" si="7"/>
        <v>0.12645192370258673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74831682</v>
      </c>
      <c r="E33" s="31">
        <v>74831682</v>
      </c>
      <c r="F33" s="31">
        <v>11650989</v>
      </c>
      <c r="G33" s="36">
        <f t="shared" si="0"/>
        <v>0.15569593905426313</v>
      </c>
      <c r="H33" s="31">
        <v>11775142</v>
      </c>
      <c r="I33" s="36">
        <f t="shared" si="1"/>
        <v>0.15735503579887461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23426131</v>
      </c>
      <c r="O33" s="36">
        <f t="shared" si="5"/>
        <v>0.31305097485313776</v>
      </c>
      <c r="P33" s="31">
        <v>11804267</v>
      </c>
      <c r="Q33" s="31">
        <v>72316185</v>
      </c>
      <c r="R33" s="31">
        <v>69365377</v>
      </c>
      <c r="S33" s="31">
        <v>22534835</v>
      </c>
      <c r="T33" s="36">
        <f t="shared" si="6"/>
        <v>0.31161537351562446</v>
      </c>
      <c r="U33" s="36">
        <f t="shared" si="7"/>
        <v>-2.4673281280405135E-3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186485913</v>
      </c>
      <c r="E35" s="32">
        <f>SUM(E28:E34)</f>
        <v>186485914</v>
      </c>
      <c r="F35" s="32">
        <f>SUM(F28:F34)</f>
        <v>29838587</v>
      </c>
      <c r="G35" s="37">
        <f t="shared" si="0"/>
        <v>0.16000450929502649</v>
      </c>
      <c r="H35" s="32">
        <f>SUM(H28:H34)</f>
        <v>29857215</v>
      </c>
      <c r="I35" s="37">
        <f t="shared" si="1"/>
        <v>0.16010439887757097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59695802</v>
      </c>
      <c r="O35" s="37">
        <f t="shared" si="5"/>
        <v>0.32010890817259746</v>
      </c>
      <c r="P35" s="32">
        <f>SUM(P28:P34)</f>
        <v>28998309</v>
      </c>
      <c r="Q35" s="32">
        <f>SUM(Q28:Q34)</f>
        <v>186013652</v>
      </c>
      <c r="R35" s="32">
        <f>SUM(R28:R34)</f>
        <v>179725175</v>
      </c>
      <c r="S35" s="32">
        <f>SUM(S28:S34)</f>
        <v>55131171</v>
      </c>
      <c r="T35" s="37">
        <f t="shared" si="6"/>
        <v>0.29638239133114808</v>
      </c>
      <c r="U35" s="37">
        <f t="shared" si="7"/>
        <v>2.9619175380191987E-2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29071992</v>
      </c>
      <c r="E36" s="31">
        <v>29071992</v>
      </c>
      <c r="F36" s="31">
        <v>4054278</v>
      </c>
      <c r="G36" s="36">
        <f t="shared" si="0"/>
        <v>0.13945649131989304</v>
      </c>
      <c r="H36" s="31">
        <v>4157513</v>
      </c>
      <c r="I36" s="36">
        <f t="shared" si="1"/>
        <v>0.1430075035793901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8211791</v>
      </c>
      <c r="O36" s="36">
        <f t="shared" si="5"/>
        <v>0.28246399489928314</v>
      </c>
      <c r="P36" s="31">
        <v>4569529</v>
      </c>
      <c r="Q36" s="31">
        <v>26603832</v>
      </c>
      <c r="R36" s="31">
        <v>26558404</v>
      </c>
      <c r="S36" s="31">
        <v>9328590</v>
      </c>
      <c r="T36" s="36">
        <f t="shared" si="6"/>
        <v>0.35064835772530817</v>
      </c>
      <c r="U36" s="36">
        <f t="shared" si="7"/>
        <v>-9.0165966776882267E-2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40655846</v>
      </c>
      <c r="E37" s="31">
        <v>40655925</v>
      </c>
      <c r="F37" s="31">
        <v>5885646</v>
      </c>
      <c r="G37" s="36">
        <f t="shared" si="0"/>
        <v>0.14476752002651722</v>
      </c>
      <c r="H37" s="31">
        <v>5905533</v>
      </c>
      <c r="I37" s="36">
        <f t="shared" si="1"/>
        <v>0.1452566747719381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11791179</v>
      </c>
      <c r="O37" s="36">
        <f t="shared" si="5"/>
        <v>0.29002419479845531</v>
      </c>
      <c r="P37" s="31">
        <v>6476689</v>
      </c>
      <c r="Q37" s="31">
        <v>43051244</v>
      </c>
      <c r="R37" s="31">
        <v>40544094</v>
      </c>
      <c r="S37" s="31">
        <v>12255786</v>
      </c>
      <c r="T37" s="36">
        <f t="shared" si="6"/>
        <v>0.28467902112189836</v>
      </c>
      <c r="U37" s="36">
        <f t="shared" si="7"/>
        <v>-8.8186417473496093E-2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35752096</v>
      </c>
      <c r="E38" s="31">
        <v>35752096</v>
      </c>
      <c r="F38" s="31">
        <v>1777318</v>
      </c>
      <c r="G38" s="36">
        <f t="shared" si="0"/>
        <v>4.9712274211839214E-2</v>
      </c>
      <c r="H38" s="31">
        <v>2349158</v>
      </c>
      <c r="I38" s="36">
        <f t="shared" si="1"/>
        <v>6.5706860934810651E-2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4126476</v>
      </c>
      <c r="O38" s="36">
        <f t="shared" si="5"/>
        <v>0.11541913514664986</v>
      </c>
      <c r="P38" s="31">
        <v>817996</v>
      </c>
      <c r="Q38" s="31">
        <v>21185236</v>
      </c>
      <c r="R38" s="31">
        <v>19537455</v>
      </c>
      <c r="S38" s="31">
        <v>1228352</v>
      </c>
      <c r="T38" s="36">
        <f t="shared" si="6"/>
        <v>5.7981511275116311E-2</v>
      </c>
      <c r="U38" s="36">
        <f t="shared" si="7"/>
        <v>1.8718453390970127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105479934</v>
      </c>
      <c r="E40" s="32">
        <f>SUM(E36:E39)</f>
        <v>105480013</v>
      </c>
      <c r="F40" s="32">
        <f>SUM(F36:F39)</f>
        <v>11717242</v>
      </c>
      <c r="G40" s="37">
        <f t="shared" si="0"/>
        <v>0.11108503348134442</v>
      </c>
      <c r="H40" s="32">
        <f>SUM(H36:H39)</f>
        <v>12412204</v>
      </c>
      <c r="I40" s="37">
        <f t="shared" si="1"/>
        <v>0.11767360415678682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24129446</v>
      </c>
      <c r="O40" s="37">
        <f t="shared" si="5"/>
        <v>0.22875863763813126</v>
      </c>
      <c r="P40" s="32">
        <f>SUM(P36:P39)</f>
        <v>11864214</v>
      </c>
      <c r="Q40" s="32">
        <f>SUM(Q36:Q39)</f>
        <v>90840312</v>
      </c>
      <c r="R40" s="32">
        <f>SUM(R36:R39)</f>
        <v>86639953</v>
      </c>
      <c r="S40" s="32">
        <f>SUM(S36:S39)</f>
        <v>22812728</v>
      </c>
      <c r="T40" s="37">
        <f t="shared" si="6"/>
        <v>0.25113000492556653</v>
      </c>
      <c r="U40" s="37">
        <f t="shared" si="7"/>
        <v>4.6188479068229871E-2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97874559</v>
      </c>
      <c r="E41" s="31">
        <v>97874559</v>
      </c>
      <c r="F41" s="31">
        <v>18255912</v>
      </c>
      <c r="G41" s="36">
        <f t="shared" si="0"/>
        <v>0.18652356839738099</v>
      </c>
      <c r="H41" s="31">
        <v>17878654</v>
      </c>
      <c r="I41" s="36">
        <f t="shared" si="1"/>
        <v>0.18266906316277756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36134566</v>
      </c>
      <c r="O41" s="36">
        <f t="shared" si="5"/>
        <v>0.36919263156015852</v>
      </c>
      <c r="P41" s="31">
        <v>19189476</v>
      </c>
      <c r="Q41" s="31">
        <v>95902257</v>
      </c>
      <c r="R41" s="31">
        <v>88111417</v>
      </c>
      <c r="S41" s="31">
        <v>34775300</v>
      </c>
      <c r="T41" s="36">
        <f t="shared" si="6"/>
        <v>0.36261190390962333</v>
      </c>
      <c r="U41" s="36">
        <f t="shared" si="7"/>
        <v>-6.8309421268199277E-2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620700</v>
      </c>
      <c r="E42" s="31">
        <v>620700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28694597</v>
      </c>
      <c r="E43" s="31">
        <v>28694597</v>
      </c>
      <c r="F43" s="31">
        <v>4164097</v>
      </c>
      <c r="G43" s="36">
        <f t="shared" si="0"/>
        <v>0.14511780736979857</v>
      </c>
      <c r="H43" s="31">
        <v>5078578</v>
      </c>
      <c r="I43" s="36">
        <f t="shared" si="1"/>
        <v>0.17698725652080077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9242675</v>
      </c>
      <c r="O43" s="36">
        <f t="shared" si="5"/>
        <v>0.32210506389059934</v>
      </c>
      <c r="P43" s="31">
        <v>4565232</v>
      </c>
      <c r="Q43" s="31">
        <v>25932578</v>
      </c>
      <c r="R43" s="31">
        <v>26655124</v>
      </c>
      <c r="S43" s="31">
        <v>9677386</v>
      </c>
      <c r="T43" s="36">
        <f t="shared" si="6"/>
        <v>0.37317485365319253</v>
      </c>
      <c r="U43" s="36">
        <f t="shared" si="7"/>
        <v>0.1124468592176695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21405061</v>
      </c>
      <c r="E44" s="31">
        <v>21405061</v>
      </c>
      <c r="F44" s="31">
        <v>4733738</v>
      </c>
      <c r="G44" s="36">
        <f t="shared" si="0"/>
        <v>0.22115040924200122</v>
      </c>
      <c r="H44" s="31">
        <v>5277535</v>
      </c>
      <c r="I44" s="36">
        <f t="shared" si="1"/>
        <v>0.24655547582882384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10011273</v>
      </c>
      <c r="O44" s="36">
        <f t="shared" si="5"/>
        <v>0.46770588507082506</v>
      </c>
      <c r="P44" s="31">
        <v>5817260</v>
      </c>
      <c r="Q44" s="31">
        <v>28927365</v>
      </c>
      <c r="R44" s="31">
        <v>31990809</v>
      </c>
      <c r="S44" s="31">
        <v>12671836</v>
      </c>
      <c r="T44" s="36">
        <f t="shared" si="6"/>
        <v>0.43805704390980649</v>
      </c>
      <c r="U44" s="36">
        <f t="shared" si="7"/>
        <v>-9.2779934195824199E-2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81785827</v>
      </c>
      <c r="E45" s="31">
        <v>81785827</v>
      </c>
      <c r="F45" s="31">
        <v>31136717</v>
      </c>
      <c r="G45" s="36">
        <f t="shared" si="0"/>
        <v>0.38071042553619955</v>
      </c>
      <c r="H45" s="31">
        <v>29721151</v>
      </c>
      <c r="I45" s="36">
        <f t="shared" si="1"/>
        <v>0.36340221882209495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60857868</v>
      </c>
      <c r="O45" s="36">
        <f t="shared" si="5"/>
        <v>0.74411264435829449</v>
      </c>
      <c r="P45" s="31">
        <v>28136586</v>
      </c>
      <c r="Q45" s="31">
        <v>84980555</v>
      </c>
      <c r="R45" s="31">
        <v>93582732</v>
      </c>
      <c r="S45" s="31">
        <v>49550348</v>
      </c>
      <c r="T45" s="36">
        <f t="shared" si="6"/>
        <v>0.58307865840603179</v>
      </c>
      <c r="U45" s="36">
        <f t="shared" si="7"/>
        <v>5.6316889334050657E-2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230380744</v>
      </c>
      <c r="E47" s="32">
        <f>SUM(E41:E46)</f>
        <v>230380744</v>
      </c>
      <c r="F47" s="32">
        <f>SUM(F41:F46)</f>
        <v>58290464</v>
      </c>
      <c r="G47" s="37">
        <f t="shared" si="0"/>
        <v>0.25301795188229792</v>
      </c>
      <c r="H47" s="32">
        <f>SUM(H41:H46)</f>
        <v>57955918</v>
      </c>
      <c r="I47" s="37">
        <f t="shared" si="1"/>
        <v>0.25156580794790734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116246382</v>
      </c>
      <c r="O47" s="37">
        <f t="shared" si="5"/>
        <v>0.5045837598302052</v>
      </c>
      <c r="P47" s="32">
        <f>SUM(P41:P46)</f>
        <v>57708554</v>
      </c>
      <c r="Q47" s="32">
        <f>SUM(Q41:Q46)</f>
        <v>235742755</v>
      </c>
      <c r="R47" s="32">
        <f>SUM(R41:R46)</f>
        <v>240340082</v>
      </c>
      <c r="S47" s="32">
        <f>SUM(S41:S46)</f>
        <v>106674870</v>
      </c>
      <c r="T47" s="37">
        <f t="shared" si="6"/>
        <v>0.45250540149155377</v>
      </c>
      <c r="U47" s="37">
        <f t="shared" si="7"/>
        <v>4.2864355949725486E-3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21348216</v>
      </c>
      <c r="E48" s="31">
        <v>21348216</v>
      </c>
      <c r="F48" s="31">
        <v>5161314</v>
      </c>
      <c r="G48" s="36">
        <f t="shared" si="0"/>
        <v>0.2417679303975564</v>
      </c>
      <c r="H48" s="31">
        <v>4790337</v>
      </c>
      <c r="I48" s="36">
        <f t="shared" si="1"/>
        <v>0.22439050644793926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9951651</v>
      </c>
      <c r="O48" s="36">
        <f t="shared" si="5"/>
        <v>0.46615843684549568</v>
      </c>
      <c r="P48" s="31">
        <v>4670438</v>
      </c>
      <c r="Q48" s="31">
        <v>24069000</v>
      </c>
      <c r="R48" s="31">
        <v>19369000</v>
      </c>
      <c r="S48" s="31">
        <v>7598798</v>
      </c>
      <c r="T48" s="36">
        <f t="shared" si="6"/>
        <v>0.31570892018779345</v>
      </c>
      <c r="U48" s="36">
        <f t="shared" si="7"/>
        <v>2.5671896297520647E-2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103221451</v>
      </c>
      <c r="E49" s="31">
        <v>103350151</v>
      </c>
      <c r="F49" s="31">
        <v>25749337</v>
      </c>
      <c r="G49" s="36">
        <f t="shared" si="0"/>
        <v>0.24945722764544359</v>
      </c>
      <c r="H49" s="31">
        <v>26253260</v>
      </c>
      <c r="I49" s="36">
        <f t="shared" si="1"/>
        <v>0.25433918769461977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52002597</v>
      </c>
      <c r="O49" s="36">
        <f t="shared" si="5"/>
        <v>0.50379641534006336</v>
      </c>
      <c r="P49" s="31">
        <v>55689766</v>
      </c>
      <c r="Q49" s="31">
        <v>35495316</v>
      </c>
      <c r="R49" s="31">
        <v>106725791</v>
      </c>
      <c r="S49" s="31">
        <v>104980863</v>
      </c>
      <c r="T49" s="36">
        <f t="shared" si="6"/>
        <v>2.9575976447145873</v>
      </c>
      <c r="U49" s="36">
        <f t="shared" si="7"/>
        <v>-0.52858017036738847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28732476</v>
      </c>
      <c r="E50" s="31">
        <v>28732476</v>
      </c>
      <c r="F50" s="31">
        <v>6025538</v>
      </c>
      <c r="G50" s="36">
        <f t="shared" si="0"/>
        <v>0.20971175613267717</v>
      </c>
      <c r="H50" s="31">
        <v>6498352</v>
      </c>
      <c r="I50" s="36">
        <f t="shared" si="1"/>
        <v>0.22616749075158019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12523890</v>
      </c>
      <c r="O50" s="36">
        <f t="shared" si="5"/>
        <v>0.43587924688425739</v>
      </c>
      <c r="P50" s="31">
        <v>5140008</v>
      </c>
      <c r="Q50" s="31">
        <v>26896142</v>
      </c>
      <c r="R50" s="31">
        <v>26171142</v>
      </c>
      <c r="S50" s="31">
        <v>10150159</v>
      </c>
      <c r="T50" s="36">
        <f t="shared" si="6"/>
        <v>0.37738345521822425</v>
      </c>
      <c r="U50" s="36">
        <f t="shared" si="7"/>
        <v>0.2642688493870049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992600</v>
      </c>
      <c r="E51" s="31">
        <v>992600</v>
      </c>
      <c r="F51" s="31">
        <v>332760</v>
      </c>
      <c r="G51" s="36">
        <f t="shared" si="0"/>
        <v>0.33524078178521055</v>
      </c>
      <c r="H51" s="31">
        <v>226508</v>
      </c>
      <c r="I51" s="36">
        <f t="shared" si="1"/>
        <v>0.22819665524884142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559268</v>
      </c>
      <c r="O51" s="36">
        <f t="shared" si="5"/>
        <v>0.56343743703405202</v>
      </c>
      <c r="P51" s="31">
        <v>191352</v>
      </c>
      <c r="Q51" s="31">
        <v>750000</v>
      </c>
      <c r="R51" s="31">
        <v>1040000</v>
      </c>
      <c r="S51" s="31">
        <v>233472</v>
      </c>
      <c r="T51" s="36">
        <f t="shared" si="6"/>
        <v>0.31129600000000002</v>
      </c>
      <c r="U51" s="36">
        <f t="shared" si="7"/>
        <v>0.18372423596304199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154294743</v>
      </c>
      <c r="E53" s="32">
        <f>SUM(E48:E52)</f>
        <v>154423443</v>
      </c>
      <c r="F53" s="32">
        <f>SUM(F48:F52)</f>
        <v>37268949</v>
      </c>
      <c r="G53" s="37">
        <f t="shared" si="0"/>
        <v>0.24154386776482722</v>
      </c>
      <c r="H53" s="32">
        <f>SUM(H48:H52)</f>
        <v>37768457</v>
      </c>
      <c r="I53" s="37">
        <f t="shared" si="1"/>
        <v>0.24478123016802977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75037406</v>
      </c>
      <c r="O53" s="37">
        <f t="shared" si="5"/>
        <v>0.486325097932857</v>
      </c>
      <c r="P53" s="32">
        <f>SUM(P48:P52)</f>
        <v>65691564</v>
      </c>
      <c r="Q53" s="32">
        <f>SUM(Q48:Q52)</f>
        <v>87210458</v>
      </c>
      <c r="R53" s="32">
        <f>SUM(R48:R52)</f>
        <v>153305933</v>
      </c>
      <c r="S53" s="32">
        <f>SUM(S48:S52)</f>
        <v>122963292</v>
      </c>
      <c r="T53" s="37">
        <f t="shared" si="6"/>
        <v>1.4099603971808059</v>
      </c>
      <c r="U53" s="37">
        <f t="shared" si="7"/>
        <v>-0.42506381793558756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2068069313</v>
      </c>
      <c r="E54" s="32">
        <f>SUM(E8:E9,E11:E18,E20:E26,E28:E34,E36:E39,E41:E46,E48:E52)</f>
        <v>2072717869</v>
      </c>
      <c r="F54" s="32">
        <f>SUM(F8:F9,F11:F18,F20:F26,F28:F34,F36:F39,F41:F46,F48:F52)</f>
        <v>517191872</v>
      </c>
      <c r="G54" s="37">
        <f t="shared" si="0"/>
        <v>0.25008439937138605</v>
      </c>
      <c r="H54" s="32">
        <f>SUM(H8:H9,H11:H18,H20:H26,H28:H34,H36:H39,H41:H46,H48:H52)</f>
        <v>437391865</v>
      </c>
      <c r="I54" s="37">
        <f t="shared" si="1"/>
        <v>0.21149768155763937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954583737</v>
      </c>
      <c r="O54" s="37">
        <f t="shared" si="5"/>
        <v>0.46158208092902542</v>
      </c>
      <c r="P54" s="32">
        <f>SUM(P8:P9,P11:P18,P20:P26,P28:P34,P36:P39,P41:P46,P48:P52)</f>
        <v>457243473</v>
      </c>
      <c r="Q54" s="32">
        <f>SUM(Q8:Q9,Q11:Q18,Q20:Q26,Q28:Q34,Q36:Q39,Q41:Q46,Q48:Q52)</f>
        <v>1822803673</v>
      </c>
      <c r="R54" s="32">
        <f>SUM(R8:R9,R11:R18,R20:R26,R28:R34,R36:R39,R41:R46,R48:R52)</f>
        <v>1947378635</v>
      </c>
      <c r="S54" s="32">
        <f>SUM(S8:S9,S11:S18,S20:S26,S28:S34,S36:S39,S41:S46,S48:S52)</f>
        <v>830255443</v>
      </c>
      <c r="T54" s="37">
        <f t="shared" si="6"/>
        <v>0.45548264758187151</v>
      </c>
      <c r="U54" s="37">
        <f t="shared" si="7"/>
        <v>-4.3415836796428131E-2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306610639</v>
      </c>
      <c r="E57" s="31">
        <v>306610639</v>
      </c>
      <c r="F57" s="31">
        <v>90946120</v>
      </c>
      <c r="G57" s="36">
        <f t="shared" ref="G57:G85" si="8">IF(($D57      =0),0,($F57      /$D57      ))</f>
        <v>0.29661762650055989</v>
      </c>
      <c r="H57" s="31">
        <v>98592883</v>
      </c>
      <c r="I57" s="36">
        <f t="shared" ref="I57:I85" si="9">IF(($D57      =0),0,($H57      /$D57      ))</f>
        <v>0.3215572796872192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189539003</v>
      </c>
      <c r="O57" s="36">
        <f t="shared" ref="O57:O85" si="13">IF(($D57      =0),0,($N57      /$D57      ))</f>
        <v>0.61817490618777904</v>
      </c>
      <c r="P57" s="31">
        <v>77868000</v>
      </c>
      <c r="Q57" s="31">
        <v>286051622</v>
      </c>
      <c r="R57" s="31">
        <v>282202566</v>
      </c>
      <c r="S57" s="31">
        <v>155577359</v>
      </c>
      <c r="T57" s="36">
        <f t="shared" ref="T57:T85" si="14">IF(($Q57      =0),0,($S57      /$Q57      ))</f>
        <v>0.54387861153257155</v>
      </c>
      <c r="U57" s="36">
        <f t="shared" ref="U57:U85" si="15">IF(($P57      =0),0,(($H57      /$P57      )-1))</f>
        <v>0.26615404273899412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306610639</v>
      </c>
      <c r="E58" s="32">
        <f>E57</f>
        <v>306610639</v>
      </c>
      <c r="F58" s="32">
        <f>F57</f>
        <v>90946120</v>
      </c>
      <c r="G58" s="37">
        <f t="shared" si="8"/>
        <v>0.29661762650055989</v>
      </c>
      <c r="H58" s="32">
        <f>H57</f>
        <v>98592883</v>
      </c>
      <c r="I58" s="37">
        <f t="shared" si="9"/>
        <v>0.3215572796872192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189539003</v>
      </c>
      <c r="O58" s="37">
        <f t="shared" si="13"/>
        <v>0.61817490618777904</v>
      </c>
      <c r="P58" s="32">
        <f>P57</f>
        <v>77868000</v>
      </c>
      <c r="Q58" s="32">
        <f>Q57</f>
        <v>286051622</v>
      </c>
      <c r="R58" s="32">
        <f>R57</f>
        <v>282202566</v>
      </c>
      <c r="S58" s="32">
        <f>S57</f>
        <v>155577359</v>
      </c>
      <c r="T58" s="37">
        <f t="shared" si="14"/>
        <v>0.54387861153257155</v>
      </c>
      <c r="U58" s="37">
        <f t="shared" si="15"/>
        <v>0.26615404273899412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40000</v>
      </c>
      <c r="E59" s="31">
        <v>40000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146720</v>
      </c>
      <c r="R59" s="31">
        <v>241920</v>
      </c>
      <c r="S59" s="31">
        <v>101022</v>
      </c>
      <c r="T59" s="36">
        <f t="shared" si="14"/>
        <v>0.68853598691384954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9989111</v>
      </c>
      <c r="E60" s="31">
        <v>9989111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801945</v>
      </c>
      <c r="Q60" s="31">
        <v>3757770</v>
      </c>
      <c r="R60" s="31">
        <v>3757770</v>
      </c>
      <c r="S60" s="31">
        <v>1603890</v>
      </c>
      <c r="T60" s="36">
        <f t="shared" si="14"/>
        <v>0.42681962972720522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16618399</v>
      </c>
      <c r="E61" s="31">
        <v>16618399</v>
      </c>
      <c r="F61" s="31">
        <v>520738</v>
      </c>
      <c r="G61" s="36">
        <f t="shared" si="8"/>
        <v>3.1335028121541673E-2</v>
      </c>
      <c r="H61" s="31">
        <v>1636818</v>
      </c>
      <c r="I61" s="36">
        <f t="shared" si="9"/>
        <v>9.8494325476238723E-2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2157556</v>
      </c>
      <c r="O61" s="36">
        <f t="shared" si="13"/>
        <v>0.12982935359778039</v>
      </c>
      <c r="P61" s="31">
        <v>1432515</v>
      </c>
      <c r="Q61" s="31">
        <v>7801349</v>
      </c>
      <c r="R61" s="31">
        <v>7862655</v>
      </c>
      <c r="S61" s="31">
        <v>3842502</v>
      </c>
      <c r="T61" s="36">
        <f t="shared" si="14"/>
        <v>0.49254327681020293</v>
      </c>
      <c r="U61" s="36">
        <f t="shared" si="15"/>
        <v>0.14261840190155084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26647510</v>
      </c>
      <c r="E63" s="32">
        <f>SUM(E59:E62)</f>
        <v>26647510</v>
      </c>
      <c r="F63" s="32">
        <f>SUM(F59:F62)</f>
        <v>520738</v>
      </c>
      <c r="G63" s="37">
        <f t="shared" si="8"/>
        <v>1.9541713278276283E-2</v>
      </c>
      <c r="H63" s="32">
        <f>SUM(H59:H62)</f>
        <v>1636818</v>
      </c>
      <c r="I63" s="37">
        <f t="shared" si="9"/>
        <v>6.1424801041448152E-2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2157556</v>
      </c>
      <c r="O63" s="37">
        <f t="shared" si="13"/>
        <v>8.0966514319724431E-2</v>
      </c>
      <c r="P63" s="32">
        <f>SUM(P59:P62)</f>
        <v>2234460</v>
      </c>
      <c r="Q63" s="32">
        <f>SUM(Q59:Q62)</f>
        <v>11705839</v>
      </c>
      <c r="R63" s="32">
        <f>SUM(R59:R62)</f>
        <v>11862345</v>
      </c>
      <c r="S63" s="32">
        <f>SUM(S59:S62)</f>
        <v>5547414</v>
      </c>
      <c r="T63" s="37">
        <f t="shared" si="14"/>
        <v>0.47390144354454217</v>
      </c>
      <c r="U63" s="37">
        <f t="shared" si="15"/>
        <v>-0.26746596493112429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8465673</v>
      </c>
      <c r="E64" s="31">
        <v>8465673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6347372</v>
      </c>
      <c r="R64" s="31">
        <v>6347372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7548489</v>
      </c>
      <c r="E65" s="31">
        <v>7548489</v>
      </c>
      <c r="F65" s="31">
        <v>1192115</v>
      </c>
      <c r="G65" s="36">
        <f t="shared" si="8"/>
        <v>0.15792763293422035</v>
      </c>
      <c r="H65" s="31">
        <v>1214956</v>
      </c>
      <c r="I65" s="36">
        <f t="shared" si="9"/>
        <v>0.16095353652896627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2407071</v>
      </c>
      <c r="O65" s="36">
        <f t="shared" si="13"/>
        <v>0.31888116946318662</v>
      </c>
      <c r="P65" s="31">
        <v>884475</v>
      </c>
      <c r="Q65" s="31">
        <v>8352216</v>
      </c>
      <c r="R65" s="31">
        <v>8463061</v>
      </c>
      <c r="S65" s="31">
        <v>2001520</v>
      </c>
      <c r="T65" s="36">
        <f t="shared" si="14"/>
        <v>0.23963939629913786</v>
      </c>
      <c r="U65" s="36">
        <f t="shared" si="15"/>
        <v>0.37364651346844169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9739995</v>
      </c>
      <c r="E66" s="31">
        <v>9739995</v>
      </c>
      <c r="F66" s="31">
        <v>178497</v>
      </c>
      <c r="G66" s="36">
        <f t="shared" si="8"/>
        <v>1.8326190105847077E-2</v>
      </c>
      <c r="H66" s="31">
        <v>335912</v>
      </c>
      <c r="I66" s="36">
        <f t="shared" si="9"/>
        <v>3.4487902714529117E-2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514409</v>
      </c>
      <c r="O66" s="36">
        <f t="shared" si="13"/>
        <v>5.2814092820376191E-2</v>
      </c>
      <c r="P66" s="31">
        <v>136310</v>
      </c>
      <c r="Q66" s="31">
        <v>9505706</v>
      </c>
      <c r="R66" s="31">
        <v>9655706</v>
      </c>
      <c r="S66" s="31">
        <v>508270</v>
      </c>
      <c r="T66" s="36">
        <f t="shared" si="14"/>
        <v>5.3469989498938851E-2</v>
      </c>
      <c r="U66" s="36">
        <f t="shared" si="15"/>
        <v>1.464323967427188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174123223</v>
      </c>
      <c r="E67" s="31">
        <v>174123223</v>
      </c>
      <c r="F67" s="31">
        <v>18766867</v>
      </c>
      <c r="G67" s="36">
        <f t="shared" si="8"/>
        <v>0.10777923057397117</v>
      </c>
      <c r="H67" s="31">
        <v>21440085</v>
      </c>
      <c r="I67" s="36">
        <f t="shared" si="9"/>
        <v>0.12313168014354983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40206952</v>
      </c>
      <c r="O67" s="36">
        <f t="shared" si="13"/>
        <v>0.23091091071752101</v>
      </c>
      <c r="P67" s="31">
        <v>27989502</v>
      </c>
      <c r="Q67" s="31">
        <v>184460301</v>
      </c>
      <c r="R67" s="31">
        <v>166686504</v>
      </c>
      <c r="S67" s="31">
        <v>52657152</v>
      </c>
      <c r="T67" s="36">
        <f t="shared" si="14"/>
        <v>0.28546604182327556</v>
      </c>
      <c r="U67" s="36">
        <f t="shared" si="15"/>
        <v>-0.23399548159163386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38558969</v>
      </c>
      <c r="E68" s="31">
        <v>38558969</v>
      </c>
      <c r="F68" s="31">
        <v>3961222</v>
      </c>
      <c r="G68" s="36">
        <f t="shared" si="8"/>
        <v>0.10273153309674851</v>
      </c>
      <c r="H68" s="31">
        <v>3739852</v>
      </c>
      <c r="I68" s="36">
        <f t="shared" si="9"/>
        <v>9.6990456357896909E-2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7701074</v>
      </c>
      <c r="O68" s="36">
        <f t="shared" si="13"/>
        <v>0.19972198945464542</v>
      </c>
      <c r="P68" s="31">
        <v>4969543</v>
      </c>
      <c r="Q68" s="31">
        <v>36806198</v>
      </c>
      <c r="R68" s="31">
        <v>36806198</v>
      </c>
      <c r="S68" s="31">
        <v>6642634</v>
      </c>
      <c r="T68" s="36">
        <f t="shared" si="14"/>
        <v>0.18047596222788348</v>
      </c>
      <c r="U68" s="36">
        <f t="shared" si="15"/>
        <v>-0.24744548945446287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238436349</v>
      </c>
      <c r="E70" s="32">
        <f>SUM(E64:E69)</f>
        <v>238436349</v>
      </c>
      <c r="F70" s="32">
        <f>SUM(F64:F69)</f>
        <v>24098701</v>
      </c>
      <c r="G70" s="37">
        <f t="shared" si="8"/>
        <v>0.10106974503287668</v>
      </c>
      <c r="H70" s="32">
        <f>SUM(H64:H69)</f>
        <v>26730805</v>
      </c>
      <c r="I70" s="37">
        <f t="shared" si="9"/>
        <v>0.11210876660420598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50829506</v>
      </c>
      <c r="O70" s="37">
        <f t="shared" si="13"/>
        <v>0.21317851163708265</v>
      </c>
      <c r="P70" s="32">
        <f>SUM(P64:P69)</f>
        <v>33979830</v>
      </c>
      <c r="Q70" s="32">
        <f>SUM(Q64:Q69)</f>
        <v>245471793</v>
      </c>
      <c r="R70" s="32">
        <f>SUM(R64:R69)</f>
        <v>227958841</v>
      </c>
      <c r="S70" s="32">
        <f>SUM(S64:S69)</f>
        <v>61809576</v>
      </c>
      <c r="T70" s="37">
        <f t="shared" si="14"/>
        <v>0.25179909774806591</v>
      </c>
      <c r="U70" s="37">
        <f t="shared" si="15"/>
        <v>-0.21333317441552824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40924680</v>
      </c>
      <c r="E71" s="31">
        <v>40924680</v>
      </c>
      <c r="F71" s="31">
        <v>11537090</v>
      </c>
      <c r="G71" s="36">
        <f t="shared" si="8"/>
        <v>0.28191032892621276</v>
      </c>
      <c r="H71" s="31">
        <v>15072124</v>
      </c>
      <c r="I71" s="36">
        <f t="shared" si="9"/>
        <v>0.36828935498090637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26609214</v>
      </c>
      <c r="O71" s="36">
        <f t="shared" si="13"/>
        <v>0.65019968390711913</v>
      </c>
      <c r="P71" s="31">
        <v>7596745</v>
      </c>
      <c r="Q71" s="31">
        <v>40707720</v>
      </c>
      <c r="R71" s="31">
        <v>41350924</v>
      </c>
      <c r="S71" s="31">
        <v>15115768</v>
      </c>
      <c r="T71" s="36">
        <f t="shared" si="14"/>
        <v>0.37132435813157799</v>
      </c>
      <c r="U71" s="36">
        <f t="shared" si="15"/>
        <v>0.98402394709839536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53076311</v>
      </c>
      <c r="E72" s="31">
        <v>53076311</v>
      </c>
      <c r="F72" s="31">
        <v>7212762</v>
      </c>
      <c r="G72" s="36">
        <f t="shared" si="8"/>
        <v>0.13589418450728424</v>
      </c>
      <c r="H72" s="31">
        <v>4942123</v>
      </c>
      <c r="I72" s="36">
        <f t="shared" si="9"/>
        <v>9.3113536093343038E-2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12154885</v>
      </c>
      <c r="O72" s="36">
        <f t="shared" si="13"/>
        <v>0.22900772060062727</v>
      </c>
      <c r="P72" s="31">
        <v>10087844</v>
      </c>
      <c r="Q72" s="31">
        <v>38922914</v>
      </c>
      <c r="R72" s="31">
        <v>46236130</v>
      </c>
      <c r="S72" s="31">
        <v>21267842</v>
      </c>
      <c r="T72" s="36">
        <f t="shared" si="14"/>
        <v>0.54640929504918367</v>
      </c>
      <c r="U72" s="36">
        <f t="shared" si="15"/>
        <v>-0.5100912543849806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40611113</v>
      </c>
      <c r="E73" s="31">
        <v>40611113</v>
      </c>
      <c r="F73" s="31">
        <v>2879200</v>
      </c>
      <c r="G73" s="36">
        <f t="shared" si="8"/>
        <v>7.0896850327643077E-2</v>
      </c>
      <c r="H73" s="31">
        <v>242251</v>
      </c>
      <c r="I73" s="36">
        <f t="shared" si="9"/>
        <v>5.9651406254243762E-3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3121451</v>
      </c>
      <c r="O73" s="36">
        <f t="shared" si="13"/>
        <v>7.6861990953067449E-2</v>
      </c>
      <c r="P73" s="31">
        <v>5126794</v>
      </c>
      <c r="Q73" s="31">
        <v>39180684</v>
      </c>
      <c r="R73" s="31">
        <v>40068402</v>
      </c>
      <c r="S73" s="31">
        <v>20639271</v>
      </c>
      <c r="T73" s="36">
        <f t="shared" si="14"/>
        <v>0.52677158469208962</v>
      </c>
      <c r="U73" s="36">
        <f t="shared" si="15"/>
        <v>-0.95274805268165641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161980545</v>
      </c>
      <c r="E74" s="31">
        <v>161980545</v>
      </c>
      <c r="F74" s="31">
        <v>23910326</v>
      </c>
      <c r="G74" s="36">
        <f t="shared" si="8"/>
        <v>0.14761233208593044</v>
      </c>
      <c r="H74" s="31">
        <v>27339869</v>
      </c>
      <c r="I74" s="36">
        <f t="shared" si="9"/>
        <v>0.16878489327221366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51250195</v>
      </c>
      <c r="O74" s="36">
        <f t="shared" si="13"/>
        <v>0.31639722535814407</v>
      </c>
      <c r="P74" s="31">
        <v>22803709</v>
      </c>
      <c r="Q74" s="31">
        <v>102085695</v>
      </c>
      <c r="R74" s="31">
        <v>141057838</v>
      </c>
      <c r="S74" s="31">
        <v>41637095</v>
      </c>
      <c r="T74" s="36">
        <f t="shared" si="14"/>
        <v>0.40786414786126501</v>
      </c>
      <c r="U74" s="36">
        <f t="shared" si="15"/>
        <v>0.19892202623704769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13563318</v>
      </c>
      <c r="E75" s="31">
        <v>13563318</v>
      </c>
      <c r="F75" s="31">
        <v>3362758</v>
      </c>
      <c r="G75" s="36">
        <f t="shared" si="8"/>
        <v>0.24793033680991627</v>
      </c>
      <c r="H75" s="31">
        <v>2670919</v>
      </c>
      <c r="I75" s="36">
        <f t="shared" si="9"/>
        <v>0.19692224277274925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6033677</v>
      </c>
      <c r="O75" s="36">
        <f t="shared" si="13"/>
        <v>0.44485257958266555</v>
      </c>
      <c r="P75" s="31">
        <v>2685732</v>
      </c>
      <c r="Q75" s="31">
        <v>11861158</v>
      </c>
      <c r="R75" s="31">
        <v>11716785</v>
      </c>
      <c r="S75" s="31">
        <v>5850524</v>
      </c>
      <c r="T75" s="36">
        <f t="shared" si="14"/>
        <v>0.4932506589997368</v>
      </c>
      <c r="U75" s="36">
        <f t="shared" si="15"/>
        <v>-5.515442344954713E-3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24658275</v>
      </c>
      <c r="E76" s="31">
        <v>24658275</v>
      </c>
      <c r="F76" s="31">
        <v>32200</v>
      </c>
      <c r="G76" s="36">
        <f t="shared" si="8"/>
        <v>1.3058496589887167E-3</v>
      </c>
      <c r="H76" s="31">
        <v>1608598</v>
      </c>
      <c r="I76" s="36">
        <f t="shared" si="9"/>
        <v>6.5235625768631428E-2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1640798</v>
      </c>
      <c r="O76" s="36">
        <f t="shared" si="13"/>
        <v>6.6541475427620136E-2</v>
      </c>
      <c r="P76" s="31">
        <v>2322117</v>
      </c>
      <c r="Q76" s="31">
        <v>17679306</v>
      </c>
      <c r="R76" s="31">
        <v>26822489</v>
      </c>
      <c r="S76" s="31">
        <v>3594879</v>
      </c>
      <c r="T76" s="36">
        <f t="shared" si="14"/>
        <v>0.20333824189705185</v>
      </c>
      <c r="U76" s="36">
        <f t="shared" si="15"/>
        <v>-0.30727090839953375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334814242</v>
      </c>
      <c r="E78" s="32">
        <f>SUM(E71:E77)</f>
        <v>334814242</v>
      </c>
      <c r="F78" s="32">
        <f>SUM(F71:F77)</f>
        <v>48934336</v>
      </c>
      <c r="G78" s="37">
        <f t="shared" si="8"/>
        <v>0.1461536872138193</v>
      </c>
      <c r="H78" s="32">
        <f>SUM(H71:H77)</f>
        <v>51875884</v>
      </c>
      <c r="I78" s="37">
        <f t="shared" si="9"/>
        <v>0.15493929914725671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100810220</v>
      </c>
      <c r="O78" s="37">
        <f t="shared" si="13"/>
        <v>0.30109298636107601</v>
      </c>
      <c r="P78" s="32">
        <f>SUM(P71:P77)</f>
        <v>50622941</v>
      </c>
      <c r="Q78" s="32">
        <f>SUM(Q71:Q77)</f>
        <v>250437477</v>
      </c>
      <c r="R78" s="32">
        <f>SUM(R71:R77)</f>
        <v>307252568</v>
      </c>
      <c r="S78" s="32">
        <f>SUM(S71:S77)</f>
        <v>108105379</v>
      </c>
      <c r="T78" s="37">
        <f t="shared" si="14"/>
        <v>0.4316661399683403</v>
      </c>
      <c r="U78" s="37">
        <f t="shared" si="15"/>
        <v>2.4750498000501331E-2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57396404</v>
      </c>
      <c r="E79" s="31">
        <v>57396404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14098554</v>
      </c>
      <c r="Q79" s="31">
        <v>48444737</v>
      </c>
      <c r="R79" s="31">
        <v>57289650</v>
      </c>
      <c r="S79" s="31">
        <v>24900282</v>
      </c>
      <c r="T79" s="36">
        <f t="shared" si="14"/>
        <v>0.51399354278670151</v>
      </c>
      <c r="U79" s="36">
        <f t="shared" si="15"/>
        <v>-1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40204175</v>
      </c>
      <c r="E80" s="31">
        <v>40204175</v>
      </c>
      <c r="F80" s="31">
        <v>2253063</v>
      </c>
      <c r="G80" s="36">
        <f t="shared" si="8"/>
        <v>5.6040523154622622E-2</v>
      </c>
      <c r="H80" s="31">
        <v>2067866</v>
      </c>
      <c r="I80" s="36">
        <f t="shared" si="9"/>
        <v>5.1434111009615292E-2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4320929</v>
      </c>
      <c r="O80" s="36">
        <f t="shared" si="13"/>
        <v>0.10747463416423791</v>
      </c>
      <c r="P80" s="31">
        <v>61000</v>
      </c>
      <c r="Q80" s="31">
        <v>30318035</v>
      </c>
      <c r="R80" s="31">
        <v>30308035</v>
      </c>
      <c r="S80" s="31">
        <v>64500</v>
      </c>
      <c r="T80" s="36">
        <f t="shared" si="14"/>
        <v>2.1274465841866069E-3</v>
      </c>
      <c r="U80" s="36">
        <f t="shared" si="15"/>
        <v>32.899442622950822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74245640</v>
      </c>
      <c r="E81" s="31">
        <v>74245640</v>
      </c>
      <c r="F81" s="31">
        <v>12962052</v>
      </c>
      <c r="G81" s="36">
        <f t="shared" si="8"/>
        <v>0.17458334253701632</v>
      </c>
      <c r="H81" s="31">
        <v>13927731</v>
      </c>
      <c r="I81" s="36">
        <f t="shared" si="9"/>
        <v>0.18758988406591956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26889783</v>
      </c>
      <c r="O81" s="36">
        <f t="shared" si="13"/>
        <v>0.36217322660293588</v>
      </c>
      <c r="P81" s="31">
        <v>12702597</v>
      </c>
      <c r="Q81" s="31">
        <v>70950030</v>
      </c>
      <c r="R81" s="31">
        <v>64853030</v>
      </c>
      <c r="S81" s="31">
        <v>27478720</v>
      </c>
      <c r="T81" s="36">
        <f t="shared" si="14"/>
        <v>0.38729680593510674</v>
      </c>
      <c r="U81" s="36">
        <f t="shared" si="15"/>
        <v>9.6447521715441242E-2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171846219</v>
      </c>
      <c r="E84" s="32">
        <f>SUM(E79:E83)</f>
        <v>171846219</v>
      </c>
      <c r="F84" s="32">
        <f>SUM(F79:F83)</f>
        <v>15215115</v>
      </c>
      <c r="G84" s="37">
        <f t="shared" si="8"/>
        <v>8.8539131605799251E-2</v>
      </c>
      <c r="H84" s="32">
        <f>SUM(H79:H83)</f>
        <v>15995597</v>
      </c>
      <c r="I84" s="37">
        <f t="shared" si="9"/>
        <v>9.3080878317142374E-2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31210712</v>
      </c>
      <c r="O84" s="37">
        <f t="shared" si="13"/>
        <v>0.18162000992294164</v>
      </c>
      <c r="P84" s="32">
        <f>SUM(P79:P83)</f>
        <v>26862151</v>
      </c>
      <c r="Q84" s="32">
        <f>SUM(Q79:Q83)</f>
        <v>149712802</v>
      </c>
      <c r="R84" s="32">
        <f>SUM(R79:R83)</f>
        <v>152450715</v>
      </c>
      <c r="S84" s="32">
        <f>SUM(S79:S83)</f>
        <v>52443502</v>
      </c>
      <c r="T84" s="37">
        <f t="shared" si="14"/>
        <v>0.35029403831477285</v>
      </c>
      <c r="U84" s="37">
        <f t="shared" si="15"/>
        <v>-0.40453029990040634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1078354959</v>
      </c>
      <c r="E85" s="32">
        <f>SUM(E57,E59:E62,E64:E69,E71:E77,E79:E83)</f>
        <v>1078354959</v>
      </c>
      <c r="F85" s="32">
        <f>SUM(F57,F59:F62,F64:F69,F71:F77,F79:F83)</f>
        <v>179715010</v>
      </c>
      <c r="G85" s="37">
        <f t="shared" si="8"/>
        <v>0.16665663611048503</v>
      </c>
      <c r="H85" s="32">
        <f>SUM(H57,H59:H62,H64:H69,H71:H77,H79:H83)</f>
        <v>194831987</v>
      </c>
      <c r="I85" s="37">
        <f t="shared" si="9"/>
        <v>0.18067518990284534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374546997</v>
      </c>
      <c r="O85" s="37">
        <f t="shared" si="13"/>
        <v>0.34733182601333035</v>
      </c>
      <c r="P85" s="32">
        <f>SUM(P57,P59:P62,P64:P69,P71:P77,P79:P83)</f>
        <v>191567382</v>
      </c>
      <c r="Q85" s="32">
        <f>SUM(Q57,Q59:Q62,Q64:Q69,Q71:Q77,Q79:Q83)</f>
        <v>943379533</v>
      </c>
      <c r="R85" s="32">
        <f>SUM(R57,R59:R62,R64:R69,R71:R77,R79:R83)</f>
        <v>981727035</v>
      </c>
      <c r="S85" s="32">
        <f>SUM(S57,S59:S62,S64:S69,S71:S77,S79:S83)</f>
        <v>383483230</v>
      </c>
      <c r="T85" s="37">
        <f t="shared" si="14"/>
        <v>0.40649941681531054</v>
      </c>
      <c r="U85" s="37">
        <f t="shared" si="15"/>
        <v>1.7041549380259369E-2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2034002934</v>
      </c>
      <c r="E88" s="31">
        <v>2034002934</v>
      </c>
      <c r="F88" s="31">
        <v>370366708</v>
      </c>
      <c r="G88" s="36">
        <f t="shared" ref="G88:G99" si="16">IF(($D88      =0),0,($F88      /$D88      ))</f>
        <v>0.18208759771631677</v>
      </c>
      <c r="H88" s="31">
        <v>564518152</v>
      </c>
      <c r="I88" s="36">
        <f t="shared" ref="I88:I99" si="17">IF(($D88      =0),0,($H88      /$D88      ))</f>
        <v>0.27754048067661241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934884860</v>
      </c>
      <c r="O88" s="36">
        <f t="shared" ref="O88:O99" si="21">IF(($D88      =0),0,($N88      /$D88      ))</f>
        <v>0.45962807839292918</v>
      </c>
      <c r="P88" s="31">
        <v>439668184</v>
      </c>
      <c r="Q88" s="31">
        <v>1836464923</v>
      </c>
      <c r="R88" s="31">
        <v>1971795852</v>
      </c>
      <c r="S88" s="31">
        <v>784426577</v>
      </c>
      <c r="T88" s="36">
        <f t="shared" ref="T88:T99" si="22">IF(($Q88      =0),0,($S88      /$Q88      ))</f>
        <v>0.42713942813488737</v>
      </c>
      <c r="U88" s="36">
        <f t="shared" ref="U88:U99" si="23">IF(($P88      =0),0,(($H88      /$P88      )-1))</f>
        <v>0.28396407232414167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3444394000</v>
      </c>
      <c r="E89" s="31">
        <v>3444394000</v>
      </c>
      <c r="F89" s="31">
        <v>893920651</v>
      </c>
      <c r="G89" s="36">
        <f t="shared" si="16"/>
        <v>0.25952915113660052</v>
      </c>
      <c r="H89" s="31">
        <v>956472763</v>
      </c>
      <c r="I89" s="36">
        <f t="shared" si="17"/>
        <v>0.2776897076815254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1850393414</v>
      </c>
      <c r="O89" s="36">
        <f t="shared" si="21"/>
        <v>0.53721885881812592</v>
      </c>
      <c r="P89" s="31">
        <v>806479514</v>
      </c>
      <c r="Q89" s="31">
        <v>2959355000</v>
      </c>
      <c r="R89" s="31">
        <v>2998579000</v>
      </c>
      <c r="S89" s="31">
        <v>1502066724</v>
      </c>
      <c r="T89" s="36">
        <f t="shared" si="22"/>
        <v>0.50756557560684679</v>
      </c>
      <c r="U89" s="36">
        <f t="shared" si="23"/>
        <v>0.18598519416328285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1563529331</v>
      </c>
      <c r="E90" s="31">
        <v>1563529331</v>
      </c>
      <c r="F90" s="31">
        <v>128377319</v>
      </c>
      <c r="G90" s="36">
        <f t="shared" si="16"/>
        <v>8.2107394120897376E-2</v>
      </c>
      <c r="H90" s="31">
        <v>1298166043</v>
      </c>
      <c r="I90" s="36">
        <f t="shared" si="17"/>
        <v>0.83027930289591734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1426543362</v>
      </c>
      <c r="O90" s="36">
        <f t="shared" si="21"/>
        <v>0.91238669701681474</v>
      </c>
      <c r="P90" s="31">
        <v>126729835</v>
      </c>
      <c r="Q90" s="31">
        <v>1992253372</v>
      </c>
      <c r="R90" s="31">
        <v>1669947637</v>
      </c>
      <c r="S90" s="31">
        <v>274658701</v>
      </c>
      <c r="T90" s="36">
        <f t="shared" si="22"/>
        <v>0.13786333849909529</v>
      </c>
      <c r="U90" s="36">
        <f t="shared" si="23"/>
        <v>9.2435708450184606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7041926265</v>
      </c>
      <c r="E91" s="32">
        <f>SUM(E88:E90)</f>
        <v>7041926265</v>
      </c>
      <c r="F91" s="32">
        <f>SUM(F88:F90)</f>
        <v>1392664678</v>
      </c>
      <c r="G91" s="37">
        <f t="shared" si="16"/>
        <v>0.19776757460836605</v>
      </c>
      <c r="H91" s="32">
        <f>SUM(H88:H90)</f>
        <v>2819156958</v>
      </c>
      <c r="I91" s="37">
        <f t="shared" si="17"/>
        <v>0.40033889193243349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4211821636</v>
      </c>
      <c r="O91" s="37">
        <f t="shared" si="21"/>
        <v>0.59810646654079958</v>
      </c>
      <c r="P91" s="32">
        <f>SUM(P88:P90)</f>
        <v>1372877533</v>
      </c>
      <c r="Q91" s="32">
        <f>SUM(Q88:Q90)</f>
        <v>6788073295</v>
      </c>
      <c r="R91" s="32">
        <f>SUM(R88:R90)</f>
        <v>6640322489</v>
      </c>
      <c r="S91" s="32">
        <f>SUM(S88:S90)</f>
        <v>2561152002</v>
      </c>
      <c r="T91" s="37">
        <f t="shared" si="22"/>
        <v>0.37730176011601241</v>
      </c>
      <c r="U91" s="37">
        <f t="shared" si="23"/>
        <v>1.0534657245352417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223104231</v>
      </c>
      <c r="E92" s="31">
        <v>223104231</v>
      </c>
      <c r="F92" s="31">
        <v>49239515</v>
      </c>
      <c r="G92" s="36">
        <f t="shared" si="16"/>
        <v>0.22070184316674837</v>
      </c>
      <c r="H92" s="31">
        <v>45514214</v>
      </c>
      <c r="I92" s="36">
        <f t="shared" si="17"/>
        <v>0.20400426202585104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94753729</v>
      </c>
      <c r="O92" s="36">
        <f t="shared" si="21"/>
        <v>0.42470610519259944</v>
      </c>
      <c r="P92" s="31">
        <v>66438459</v>
      </c>
      <c r="Q92" s="31">
        <v>203942234</v>
      </c>
      <c r="R92" s="31">
        <v>203232401</v>
      </c>
      <c r="S92" s="31">
        <v>96296440</v>
      </c>
      <c r="T92" s="36">
        <f t="shared" si="22"/>
        <v>0.47217507679159776</v>
      </c>
      <c r="U92" s="36">
        <f t="shared" si="23"/>
        <v>-0.31494175685200643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100619328</v>
      </c>
      <c r="E93" s="31">
        <v>100619328</v>
      </c>
      <c r="F93" s="31">
        <v>14722206</v>
      </c>
      <c r="G93" s="36">
        <f t="shared" si="16"/>
        <v>0.1463158847572506</v>
      </c>
      <c r="H93" s="31">
        <v>19934407</v>
      </c>
      <c r="I93" s="36">
        <f t="shared" si="17"/>
        <v>0.1981170754787788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34656613</v>
      </c>
      <c r="O93" s="36">
        <f t="shared" si="21"/>
        <v>0.34443296023602943</v>
      </c>
      <c r="P93" s="31">
        <v>14171251</v>
      </c>
      <c r="Q93" s="31">
        <v>72315548</v>
      </c>
      <c r="R93" s="31">
        <v>79317112</v>
      </c>
      <c r="S93" s="31">
        <v>26866669</v>
      </c>
      <c r="T93" s="36">
        <f t="shared" si="22"/>
        <v>0.37151995308118246</v>
      </c>
      <c r="U93" s="36">
        <f t="shared" si="23"/>
        <v>0.40667941030753041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57440254</v>
      </c>
      <c r="E94" s="31">
        <v>57440254</v>
      </c>
      <c r="F94" s="31">
        <v>7879641</v>
      </c>
      <c r="G94" s="36">
        <f t="shared" si="16"/>
        <v>0.13717977291674233</v>
      </c>
      <c r="H94" s="31">
        <v>17584088</v>
      </c>
      <c r="I94" s="36">
        <f t="shared" si="17"/>
        <v>0.30612831203706026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25463729</v>
      </c>
      <c r="O94" s="36">
        <f t="shared" si="21"/>
        <v>0.44330808495380258</v>
      </c>
      <c r="P94" s="31">
        <v>8757745</v>
      </c>
      <c r="Q94" s="31">
        <v>51935417</v>
      </c>
      <c r="R94" s="31">
        <v>55913321</v>
      </c>
      <c r="S94" s="31">
        <v>17356936</v>
      </c>
      <c r="T94" s="36">
        <f t="shared" si="22"/>
        <v>0.33420230360333875</v>
      </c>
      <c r="U94" s="36">
        <f t="shared" si="23"/>
        <v>1.0078328382477455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381163813</v>
      </c>
      <c r="E96" s="32">
        <f>SUM(E92:E95)</f>
        <v>381163813</v>
      </c>
      <c r="F96" s="32">
        <f>SUM(F92:F95)</f>
        <v>71841362</v>
      </c>
      <c r="G96" s="37">
        <f t="shared" si="16"/>
        <v>0.18847896770305422</v>
      </c>
      <c r="H96" s="32">
        <f>SUM(H92:H95)</f>
        <v>83032709</v>
      </c>
      <c r="I96" s="37">
        <f t="shared" si="17"/>
        <v>0.21783995796054229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154874071</v>
      </c>
      <c r="O96" s="37">
        <f t="shared" si="21"/>
        <v>0.40631892566359651</v>
      </c>
      <c r="P96" s="32">
        <f>SUM(P92:P95)</f>
        <v>89367455</v>
      </c>
      <c r="Q96" s="32">
        <f>SUM(Q92:Q95)</f>
        <v>328193199</v>
      </c>
      <c r="R96" s="32">
        <f>SUM(R92:R95)</f>
        <v>338462834</v>
      </c>
      <c r="S96" s="32">
        <f>SUM(S92:S95)</f>
        <v>140520045</v>
      </c>
      <c r="T96" s="37">
        <f t="shared" si="22"/>
        <v>0.42816257444749795</v>
      </c>
      <c r="U96" s="37">
        <f t="shared" si="23"/>
        <v>-7.0884260942644106E-2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114798729</v>
      </c>
      <c r="E97" s="31">
        <v>114798729</v>
      </c>
      <c r="F97" s="31">
        <v>20222823</v>
      </c>
      <c r="G97" s="36">
        <f t="shared" si="16"/>
        <v>0.1761589451046971</v>
      </c>
      <c r="H97" s="31">
        <v>22819325</v>
      </c>
      <c r="I97" s="36">
        <f t="shared" si="17"/>
        <v>0.1987768087571771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43042148</v>
      </c>
      <c r="O97" s="36">
        <f t="shared" si="21"/>
        <v>0.37493575386187422</v>
      </c>
      <c r="P97" s="31">
        <v>23928111</v>
      </c>
      <c r="Q97" s="31">
        <v>120480622</v>
      </c>
      <c r="R97" s="31">
        <v>114874476</v>
      </c>
      <c r="S97" s="31">
        <v>49482824</v>
      </c>
      <c r="T97" s="36">
        <f t="shared" si="22"/>
        <v>0.41071189024903937</v>
      </c>
      <c r="U97" s="36">
        <f t="shared" si="23"/>
        <v>-4.6338217003423332E-2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80964929</v>
      </c>
      <c r="E98" s="31">
        <v>80964929</v>
      </c>
      <c r="F98" s="31">
        <v>11391826</v>
      </c>
      <c r="G98" s="36">
        <f t="shared" si="16"/>
        <v>0.14070074710989988</v>
      </c>
      <c r="H98" s="31">
        <v>8024956</v>
      </c>
      <c r="I98" s="36">
        <f t="shared" si="17"/>
        <v>9.9116445837925699E-2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19416782</v>
      </c>
      <c r="O98" s="36">
        <f t="shared" si="21"/>
        <v>0.23981719294782561</v>
      </c>
      <c r="P98" s="31">
        <v>11369700</v>
      </c>
      <c r="Q98" s="31">
        <v>81379067</v>
      </c>
      <c r="R98" s="31">
        <v>89319712</v>
      </c>
      <c r="S98" s="31">
        <v>23213726</v>
      </c>
      <c r="T98" s="36">
        <f t="shared" si="22"/>
        <v>0.28525426569464113</v>
      </c>
      <c r="U98" s="36">
        <f t="shared" si="23"/>
        <v>-0.29418049728664786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122546842</v>
      </c>
      <c r="E99" s="31">
        <v>122546842</v>
      </c>
      <c r="F99" s="31">
        <v>60232806</v>
      </c>
      <c r="G99" s="36">
        <f t="shared" si="16"/>
        <v>0.49150843071092765</v>
      </c>
      <c r="H99" s="31">
        <v>31381709</v>
      </c>
      <c r="I99" s="36">
        <f t="shared" si="17"/>
        <v>0.256079295784709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91614515</v>
      </c>
      <c r="O99" s="36">
        <f t="shared" si="21"/>
        <v>0.74758772649563665</v>
      </c>
      <c r="P99" s="31">
        <v>-17238939</v>
      </c>
      <c r="Q99" s="31">
        <v>93012388</v>
      </c>
      <c r="R99" s="31">
        <v>83444051</v>
      </c>
      <c r="S99" s="31">
        <v>46986737</v>
      </c>
      <c r="T99" s="36">
        <f t="shared" si="22"/>
        <v>0.50516644084011686</v>
      </c>
      <c r="U99" s="36">
        <f t="shared" si="23"/>
        <v>-2.8203967773190683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318310500</v>
      </c>
      <c r="E101" s="32">
        <f>SUM(E97:E100)</f>
        <v>318310500</v>
      </c>
      <c r="F101" s="32">
        <f>SUM(F97:F100)</f>
        <v>91847455</v>
      </c>
      <c r="G101" s="37">
        <f>IF(($D101     =0),0,($F101     /$D101     ))</f>
        <v>0.28854673345679771</v>
      </c>
      <c r="H101" s="32">
        <f>SUM(H97:H100)</f>
        <v>62225990</v>
      </c>
      <c r="I101" s="37">
        <f>IF(($D101     =0),0,($H101     /$D101     ))</f>
        <v>0.19548833607436764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154073445</v>
      </c>
      <c r="O101" s="37">
        <f>IF(($D101     =0),0,($N101     /$D101     ))</f>
        <v>0.48403506953116532</v>
      </c>
      <c r="P101" s="32">
        <f>SUM(P97:P100)</f>
        <v>18058872</v>
      </c>
      <c r="Q101" s="32">
        <f>SUM(Q97:Q100)</f>
        <v>294872077</v>
      </c>
      <c r="R101" s="32">
        <f>SUM(R97:R100)</f>
        <v>287638239</v>
      </c>
      <c r="S101" s="32">
        <f>SUM(S97:S100)</f>
        <v>119683287</v>
      </c>
      <c r="T101" s="37">
        <f>IF(($Q101     =0),0,($S101     /$Q101     ))</f>
        <v>0.40588206322431813</v>
      </c>
      <c r="U101" s="37">
        <f>IF(($P101     =0),0,(($H101     /$P101     )-1))</f>
        <v>2.4457296114618896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7741400578</v>
      </c>
      <c r="E102" s="32">
        <f>SUM(E88:E90,E92:E95,E97:E100)</f>
        <v>7741400578</v>
      </c>
      <c r="F102" s="32">
        <f>SUM(F88:F90,F92:F95,F97:F100)</f>
        <v>1556353495</v>
      </c>
      <c r="G102" s="37">
        <f>IF(($D102     =0),0,($F102     /$D102     ))</f>
        <v>0.20104288356075301</v>
      </c>
      <c r="H102" s="32">
        <f>SUM(H88:H90,H92:H95,H97:H100)</f>
        <v>2964415657</v>
      </c>
      <c r="I102" s="37">
        <f>IF(($D102     =0),0,($H102     /$D102     ))</f>
        <v>0.38293014644203571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4520769152</v>
      </c>
      <c r="O102" s="37">
        <f>IF(($D102     =0),0,($N102     /$D102     ))</f>
        <v>0.58397303000278877</v>
      </c>
      <c r="P102" s="32">
        <f>SUM(P88:P90,P92:P95,P97:P100)</f>
        <v>1480303860</v>
      </c>
      <c r="Q102" s="32">
        <f>SUM(Q88:Q90,Q92:Q95,Q97:Q100)</f>
        <v>7411138571</v>
      </c>
      <c r="R102" s="32">
        <f>SUM(R88:R90,R92:R95,R97:R100)</f>
        <v>7266423562</v>
      </c>
      <c r="S102" s="32">
        <f>SUM(S88:S90,S92:S95,S97:S100)</f>
        <v>2821355334</v>
      </c>
      <c r="T102" s="37">
        <f>IF(($Q102     =0),0,($S102     /$Q102     ))</f>
        <v>0.38069121322869948</v>
      </c>
      <c r="U102" s="37">
        <f>IF(($P102     =0),0,(($H102     /$P102     )-1))</f>
        <v>1.0025724022634108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1714969630</v>
      </c>
      <c r="E105" s="31">
        <v>1714969630</v>
      </c>
      <c r="F105" s="31">
        <v>276677096</v>
      </c>
      <c r="G105" s="36">
        <f t="shared" ref="G105:G136" si="24">IF(($D105     =0),0,($F105     /$D105     ))</f>
        <v>0.16133060968549046</v>
      </c>
      <c r="H105" s="31">
        <v>380207952</v>
      </c>
      <c r="I105" s="36">
        <f t="shared" ref="I105:I136" si="25">IF(($D105     =0),0,($H105     /$D105     ))</f>
        <v>0.22169952478983548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656885048</v>
      </c>
      <c r="O105" s="36">
        <f t="shared" ref="O105:O136" si="29">IF(($D105     =0),0,($N105     /$D105     ))</f>
        <v>0.38303013447532597</v>
      </c>
      <c r="P105" s="31">
        <v>351721726</v>
      </c>
      <c r="Q105" s="31">
        <v>1509218510</v>
      </c>
      <c r="R105" s="31">
        <v>1457584949</v>
      </c>
      <c r="S105" s="31">
        <v>637232223</v>
      </c>
      <c r="T105" s="36">
        <f t="shared" ref="T105:T136" si="30">IF(($Q105     =0),0,($S105     /$Q105     ))</f>
        <v>0.42222661515064508</v>
      </c>
      <c r="U105" s="36">
        <f t="shared" ref="U105:U136" si="31">IF(($P105     =0),0,(($H105     /$P105     )-1))</f>
        <v>8.0990805782637398E-2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1714969630</v>
      </c>
      <c r="E106" s="32">
        <f>E105</f>
        <v>1714969630</v>
      </c>
      <c r="F106" s="32">
        <f>F105</f>
        <v>276677096</v>
      </c>
      <c r="G106" s="37">
        <f t="shared" si="24"/>
        <v>0.16133060968549046</v>
      </c>
      <c r="H106" s="32">
        <f>H105</f>
        <v>380207952</v>
      </c>
      <c r="I106" s="37">
        <f t="shared" si="25"/>
        <v>0.22169952478983548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656885048</v>
      </c>
      <c r="O106" s="37">
        <f t="shared" si="29"/>
        <v>0.38303013447532597</v>
      </c>
      <c r="P106" s="32">
        <f>P105</f>
        <v>351721726</v>
      </c>
      <c r="Q106" s="32">
        <f>Q105</f>
        <v>1509218510</v>
      </c>
      <c r="R106" s="32">
        <f>R105</f>
        <v>1457584949</v>
      </c>
      <c r="S106" s="32">
        <f>S105</f>
        <v>637232223</v>
      </c>
      <c r="T106" s="37">
        <f t="shared" si="30"/>
        <v>0.42222661515064508</v>
      </c>
      <c r="U106" s="37">
        <f t="shared" si="31"/>
        <v>8.0990805782637398E-2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38446310</v>
      </c>
      <c r="E107" s="31">
        <v>38446310</v>
      </c>
      <c r="F107" s="31">
        <v>5114432</v>
      </c>
      <c r="G107" s="36">
        <f t="shared" si="24"/>
        <v>0.13302790306794071</v>
      </c>
      <c r="H107" s="31">
        <v>9710613</v>
      </c>
      <c r="I107" s="36">
        <f t="shared" si="25"/>
        <v>0.25257594291883928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14825045</v>
      </c>
      <c r="O107" s="36">
        <f t="shared" si="29"/>
        <v>0.38560384598677999</v>
      </c>
      <c r="P107" s="31">
        <v>9704192</v>
      </c>
      <c r="Q107" s="31">
        <v>29701351</v>
      </c>
      <c r="R107" s="31">
        <v>33283951</v>
      </c>
      <c r="S107" s="31">
        <v>13581574</v>
      </c>
      <c r="T107" s="36">
        <f t="shared" si="30"/>
        <v>0.45727125341874181</v>
      </c>
      <c r="U107" s="36">
        <f t="shared" si="31"/>
        <v>6.6167281109019704E-4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6856908</v>
      </c>
      <c r="E108" s="31">
        <v>6856908</v>
      </c>
      <c r="F108" s="31">
        <v>515469</v>
      </c>
      <c r="G108" s="36">
        <f t="shared" si="24"/>
        <v>7.5175137248450763E-2</v>
      </c>
      <c r="H108" s="31">
        <v>694776</v>
      </c>
      <c r="I108" s="36">
        <f t="shared" si="25"/>
        <v>0.10132497038023552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1210245</v>
      </c>
      <c r="O108" s="36">
        <f t="shared" si="29"/>
        <v>0.17650010762868629</v>
      </c>
      <c r="P108" s="31">
        <v>510730</v>
      </c>
      <c r="Q108" s="31">
        <v>3225391</v>
      </c>
      <c r="R108" s="31">
        <v>3338870</v>
      </c>
      <c r="S108" s="31">
        <v>832925</v>
      </c>
      <c r="T108" s="36">
        <f t="shared" si="30"/>
        <v>0.25824000873072445</v>
      </c>
      <c r="U108" s="36">
        <f t="shared" si="31"/>
        <v>0.360358702249721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16920072</v>
      </c>
      <c r="E109" s="31">
        <v>16920072</v>
      </c>
      <c r="F109" s="31">
        <v>2475115</v>
      </c>
      <c r="G109" s="36">
        <f t="shared" si="24"/>
        <v>0.14628276995511602</v>
      </c>
      <c r="H109" s="31">
        <v>4650649</v>
      </c>
      <c r="I109" s="36">
        <f t="shared" si="25"/>
        <v>0.27485988239293546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7125764</v>
      </c>
      <c r="O109" s="36">
        <f t="shared" si="29"/>
        <v>0.42114265234805148</v>
      </c>
      <c r="P109" s="31">
        <v>4443934</v>
      </c>
      <c r="Q109" s="31">
        <v>13373676</v>
      </c>
      <c r="R109" s="31">
        <v>13706868</v>
      </c>
      <c r="S109" s="31">
        <v>8211133</v>
      </c>
      <c r="T109" s="36">
        <f t="shared" si="30"/>
        <v>0.61397726399233843</v>
      </c>
      <c r="U109" s="36">
        <f t="shared" si="31"/>
        <v>4.651621738756706E-2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180919640</v>
      </c>
      <c r="E110" s="31">
        <v>180919640</v>
      </c>
      <c r="F110" s="31">
        <v>40760478</v>
      </c>
      <c r="G110" s="36">
        <f t="shared" si="24"/>
        <v>0.22529603751146088</v>
      </c>
      <c r="H110" s="31">
        <v>47757345</v>
      </c>
      <c r="I110" s="36">
        <f t="shared" si="25"/>
        <v>0.26396993162268068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88517823</v>
      </c>
      <c r="O110" s="36">
        <f t="shared" si="29"/>
        <v>0.48926596913414155</v>
      </c>
      <c r="P110" s="31">
        <v>41395965</v>
      </c>
      <c r="Q110" s="31">
        <v>174365069</v>
      </c>
      <c r="R110" s="31">
        <v>179630386</v>
      </c>
      <c r="S110" s="31">
        <v>80771633</v>
      </c>
      <c r="T110" s="36">
        <f t="shared" si="30"/>
        <v>0.46323287951671099</v>
      </c>
      <c r="U110" s="36">
        <f t="shared" si="31"/>
        <v>0.15367149914248879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243142930</v>
      </c>
      <c r="E112" s="32">
        <f>SUM(E107:E111)</f>
        <v>243142930</v>
      </c>
      <c r="F112" s="32">
        <f>SUM(F107:F111)</f>
        <v>48865494</v>
      </c>
      <c r="G112" s="37">
        <f t="shared" si="24"/>
        <v>0.2009743569348284</v>
      </c>
      <c r="H112" s="32">
        <f>SUM(H107:H111)</f>
        <v>62813383</v>
      </c>
      <c r="I112" s="37">
        <f t="shared" si="25"/>
        <v>0.25833933563274902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111678877</v>
      </c>
      <c r="O112" s="37">
        <f t="shared" si="29"/>
        <v>0.45931369256757743</v>
      </c>
      <c r="P112" s="32">
        <f>SUM(P107:P111)</f>
        <v>56054821</v>
      </c>
      <c r="Q112" s="32">
        <f>SUM(Q107:Q111)</f>
        <v>220665487</v>
      </c>
      <c r="R112" s="32">
        <f>SUM(R107:R111)</f>
        <v>229960075</v>
      </c>
      <c r="S112" s="32">
        <f>SUM(S107:S111)</f>
        <v>103397265</v>
      </c>
      <c r="T112" s="37">
        <f t="shared" si="30"/>
        <v>0.46857017110247057</v>
      </c>
      <c r="U112" s="37">
        <f t="shared" si="31"/>
        <v>0.12057057500906132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12191995</v>
      </c>
      <c r="E113" s="31">
        <v>12191995</v>
      </c>
      <c r="F113" s="31">
        <v>2063058</v>
      </c>
      <c r="G113" s="36">
        <f t="shared" si="24"/>
        <v>0.169214144198714</v>
      </c>
      <c r="H113" s="31">
        <v>2430495</v>
      </c>
      <c r="I113" s="36">
        <f t="shared" si="25"/>
        <v>0.19935170577087671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4493553</v>
      </c>
      <c r="O113" s="36">
        <f t="shared" si="29"/>
        <v>0.36856584996959069</v>
      </c>
      <c r="P113" s="31">
        <v>3762306</v>
      </c>
      <c r="Q113" s="31">
        <v>10433750</v>
      </c>
      <c r="R113" s="31">
        <v>11986900</v>
      </c>
      <c r="S113" s="31">
        <v>5710259</v>
      </c>
      <c r="T113" s="36">
        <f t="shared" si="30"/>
        <v>0.5472873128069965</v>
      </c>
      <c r="U113" s="36">
        <f t="shared" si="31"/>
        <v>-0.3539879531329988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27075426</v>
      </c>
      <c r="E114" s="31">
        <v>27075426</v>
      </c>
      <c r="F114" s="31">
        <v>2927365</v>
      </c>
      <c r="G114" s="36">
        <f t="shared" si="24"/>
        <v>0.10811888980066278</v>
      </c>
      <c r="H114" s="31">
        <v>4110983</v>
      </c>
      <c r="I114" s="36">
        <f t="shared" si="25"/>
        <v>0.15183447159797228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7038348</v>
      </c>
      <c r="O114" s="36">
        <f t="shared" si="29"/>
        <v>0.25995336139863506</v>
      </c>
      <c r="P114" s="31">
        <v>4561071</v>
      </c>
      <c r="Q114" s="31">
        <v>32181465</v>
      </c>
      <c r="R114" s="31">
        <v>26562336</v>
      </c>
      <c r="S114" s="31">
        <v>8178180</v>
      </c>
      <c r="T114" s="36">
        <f t="shared" si="30"/>
        <v>0.25412702622456745</v>
      </c>
      <c r="U114" s="36">
        <f t="shared" si="31"/>
        <v>-9.8680331878192695E-2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13073796</v>
      </c>
      <c r="E115" s="31">
        <v>13073796</v>
      </c>
      <c r="F115" s="31">
        <v>1002793</v>
      </c>
      <c r="G115" s="36">
        <f t="shared" si="24"/>
        <v>7.670251241490994E-2</v>
      </c>
      <c r="H115" s="31">
        <v>1079144</v>
      </c>
      <c r="I115" s="36">
        <f t="shared" si="25"/>
        <v>8.2542514813601198E-2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2081937</v>
      </c>
      <c r="O115" s="36">
        <f t="shared" si="29"/>
        <v>0.15924502722851114</v>
      </c>
      <c r="P115" s="31">
        <v>1405746</v>
      </c>
      <c r="Q115" s="31">
        <v>7866725</v>
      </c>
      <c r="R115" s="31">
        <v>13293167</v>
      </c>
      <c r="S115" s="31">
        <v>2374747</v>
      </c>
      <c r="T115" s="36">
        <f t="shared" si="30"/>
        <v>0.3018723801836215</v>
      </c>
      <c r="U115" s="36">
        <f t="shared" si="31"/>
        <v>-0.23233357946599176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309084</v>
      </c>
      <c r="E116" s="31">
        <v>309084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136254</v>
      </c>
      <c r="Q116" s="31">
        <v>406220</v>
      </c>
      <c r="R116" s="31">
        <v>406220</v>
      </c>
      <c r="S116" s="31">
        <v>136254</v>
      </c>
      <c r="T116" s="36">
        <f t="shared" si="30"/>
        <v>0.33541923095859388</v>
      </c>
      <c r="U116" s="36">
        <f t="shared" si="31"/>
        <v>-1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142301054</v>
      </c>
      <c r="E117" s="31">
        <v>142301054</v>
      </c>
      <c r="F117" s="31">
        <v>31973747</v>
      </c>
      <c r="G117" s="36">
        <f t="shared" si="24"/>
        <v>0.22469086560665952</v>
      </c>
      <c r="H117" s="31">
        <v>38065200</v>
      </c>
      <c r="I117" s="36">
        <f t="shared" si="25"/>
        <v>0.26749766730469893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70038947</v>
      </c>
      <c r="O117" s="36">
        <f t="shared" si="29"/>
        <v>0.4921885329113585</v>
      </c>
      <c r="P117" s="31">
        <v>30323213</v>
      </c>
      <c r="Q117" s="31">
        <v>23590656</v>
      </c>
      <c r="R117" s="31">
        <v>115751534</v>
      </c>
      <c r="S117" s="31">
        <v>50470382</v>
      </c>
      <c r="T117" s="36">
        <f t="shared" si="30"/>
        <v>2.1394225747685862</v>
      </c>
      <c r="U117" s="36">
        <f t="shared" si="31"/>
        <v>0.2553155234572273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556800</v>
      </c>
      <c r="E118" s="31">
        <v>556800</v>
      </c>
      <c r="F118" s="31">
        <v>93285</v>
      </c>
      <c r="G118" s="36">
        <f t="shared" si="24"/>
        <v>0.16753771551724139</v>
      </c>
      <c r="H118" s="31">
        <v>320640</v>
      </c>
      <c r="I118" s="36">
        <f t="shared" si="25"/>
        <v>0.57586206896551728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413925</v>
      </c>
      <c r="O118" s="36">
        <f t="shared" si="29"/>
        <v>0.74339978448275867</v>
      </c>
      <c r="P118" s="31">
        <v>1789244</v>
      </c>
      <c r="Q118" s="31">
        <v>6550000</v>
      </c>
      <c r="R118" s="31">
        <v>888000</v>
      </c>
      <c r="S118" s="31">
        <v>3436269</v>
      </c>
      <c r="T118" s="36">
        <f t="shared" si="30"/>
        <v>0.52462122137404577</v>
      </c>
      <c r="U118" s="36">
        <f t="shared" si="31"/>
        <v>-0.82079582214611313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8193504</v>
      </c>
      <c r="E119" s="31">
        <v>8193504</v>
      </c>
      <c r="F119" s="31">
        <v>1624393</v>
      </c>
      <c r="G119" s="36">
        <f t="shared" si="24"/>
        <v>0.19825376298101521</v>
      </c>
      <c r="H119" s="31">
        <v>1588447</v>
      </c>
      <c r="I119" s="36">
        <f t="shared" si="25"/>
        <v>0.19386662897827353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3212840</v>
      </c>
      <c r="O119" s="36">
        <f t="shared" si="29"/>
        <v>0.39212039195928872</v>
      </c>
      <c r="P119" s="31">
        <v>1615985</v>
      </c>
      <c r="Q119" s="31">
        <v>8104560</v>
      </c>
      <c r="R119" s="31">
        <v>8165806</v>
      </c>
      <c r="S119" s="31">
        <v>3010758</v>
      </c>
      <c r="T119" s="36">
        <f t="shared" si="30"/>
        <v>0.37148938375433088</v>
      </c>
      <c r="U119" s="36">
        <f t="shared" si="31"/>
        <v>-1.7040999761755216E-2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203701659</v>
      </c>
      <c r="E121" s="32">
        <f>SUM(E113:E120)</f>
        <v>203701659</v>
      </c>
      <c r="F121" s="32">
        <f>SUM(F113:F120)</f>
        <v>39684641</v>
      </c>
      <c r="G121" s="37">
        <f t="shared" si="24"/>
        <v>0.19481746587051604</v>
      </c>
      <c r="H121" s="32">
        <f>SUM(H113:H120)</f>
        <v>47594909</v>
      </c>
      <c r="I121" s="37">
        <f t="shared" si="25"/>
        <v>0.23365008038545235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87279550</v>
      </c>
      <c r="O121" s="37">
        <f t="shared" si="29"/>
        <v>0.42846754625596839</v>
      </c>
      <c r="P121" s="32">
        <f>SUM(P113:P120)</f>
        <v>43593819</v>
      </c>
      <c r="Q121" s="32">
        <f>SUM(Q113:Q120)</f>
        <v>89133376</v>
      </c>
      <c r="R121" s="32">
        <f>SUM(R113:R120)</f>
        <v>177053963</v>
      </c>
      <c r="S121" s="32">
        <f>SUM(S113:S120)</f>
        <v>73316849</v>
      </c>
      <c r="T121" s="37">
        <f t="shared" si="30"/>
        <v>0.82255213804534899</v>
      </c>
      <c r="U121" s="37">
        <f t="shared" si="31"/>
        <v>9.178113071488414E-2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14161155</v>
      </c>
      <c r="E122" s="31">
        <v>14161155</v>
      </c>
      <c r="F122" s="31">
        <v>3119574</v>
      </c>
      <c r="G122" s="36">
        <f t="shared" si="24"/>
        <v>0.22029092965933922</v>
      </c>
      <c r="H122" s="31">
        <v>3713627</v>
      </c>
      <c r="I122" s="36">
        <f t="shared" si="25"/>
        <v>0.26224040341342214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6833201</v>
      </c>
      <c r="O122" s="36">
        <f t="shared" si="29"/>
        <v>0.48253133307276136</v>
      </c>
      <c r="P122" s="31">
        <v>3390767</v>
      </c>
      <c r="Q122" s="31">
        <v>14425149</v>
      </c>
      <c r="R122" s="31">
        <v>13510542</v>
      </c>
      <c r="S122" s="31">
        <v>7062515</v>
      </c>
      <c r="T122" s="36">
        <f t="shared" si="30"/>
        <v>0.48959736915022506</v>
      </c>
      <c r="U122" s="36">
        <f t="shared" si="31"/>
        <v>9.521739476643476E-2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29418838</v>
      </c>
      <c r="E123" s="31">
        <v>29418838</v>
      </c>
      <c r="F123" s="31">
        <v>6615482</v>
      </c>
      <c r="G123" s="36">
        <f t="shared" si="24"/>
        <v>0.22487230800890232</v>
      </c>
      <c r="H123" s="31">
        <v>7674318</v>
      </c>
      <c r="I123" s="36">
        <f t="shared" si="25"/>
        <v>0.2608640762765681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14289800</v>
      </c>
      <c r="O123" s="36">
        <f t="shared" si="29"/>
        <v>0.48573638428547045</v>
      </c>
      <c r="P123" s="31">
        <v>2205614</v>
      </c>
      <c r="Q123" s="31">
        <v>19374004</v>
      </c>
      <c r="R123" s="31">
        <v>19074004</v>
      </c>
      <c r="S123" s="31">
        <v>2858677</v>
      </c>
      <c r="T123" s="36">
        <f t="shared" si="30"/>
        <v>0.1475522044900992</v>
      </c>
      <c r="U123" s="36">
        <f t="shared" si="31"/>
        <v>2.4794474463800102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61405828</v>
      </c>
      <c r="E124" s="31">
        <v>61440828</v>
      </c>
      <c r="F124" s="31">
        <v>7243156</v>
      </c>
      <c r="G124" s="36">
        <f t="shared" si="24"/>
        <v>0.11795551392939445</v>
      </c>
      <c r="H124" s="31">
        <v>7198925</v>
      </c>
      <c r="I124" s="36">
        <f t="shared" si="25"/>
        <v>0.11723520770699485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14442081</v>
      </c>
      <c r="O124" s="36">
        <f t="shared" si="29"/>
        <v>0.23519072163638929</v>
      </c>
      <c r="P124" s="31">
        <v>7044949</v>
      </c>
      <c r="Q124" s="31">
        <v>50352672</v>
      </c>
      <c r="R124" s="31">
        <v>57984707</v>
      </c>
      <c r="S124" s="31">
        <v>13485293</v>
      </c>
      <c r="T124" s="36">
        <f t="shared" si="30"/>
        <v>0.26781683005819434</v>
      </c>
      <c r="U124" s="36">
        <f t="shared" si="31"/>
        <v>2.1856226354513009E-2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104985821</v>
      </c>
      <c r="E126" s="32">
        <f>SUM(E122:E125)</f>
        <v>105020821</v>
      </c>
      <c r="F126" s="32">
        <f>SUM(F122:F125)</f>
        <v>16978212</v>
      </c>
      <c r="G126" s="37">
        <f t="shared" si="24"/>
        <v>0.16171909538146109</v>
      </c>
      <c r="H126" s="32">
        <f>SUM(H122:H125)</f>
        <v>18586870</v>
      </c>
      <c r="I126" s="37">
        <f t="shared" si="25"/>
        <v>0.17704171690003739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35565082</v>
      </c>
      <c r="O126" s="37">
        <f t="shared" si="29"/>
        <v>0.33876081228149846</v>
      </c>
      <c r="P126" s="32">
        <f>SUM(P122:P125)</f>
        <v>12641330</v>
      </c>
      <c r="Q126" s="32">
        <f>SUM(Q122:Q125)</f>
        <v>84151825</v>
      </c>
      <c r="R126" s="32">
        <f>SUM(R122:R125)</f>
        <v>90569253</v>
      </c>
      <c r="S126" s="32">
        <f>SUM(S122:S125)</f>
        <v>23406485</v>
      </c>
      <c r="T126" s="37">
        <f t="shared" si="30"/>
        <v>0.27814589879660956</v>
      </c>
      <c r="U126" s="37">
        <f t="shared" si="31"/>
        <v>0.47032551163524716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18851525</v>
      </c>
      <c r="E127" s="31">
        <v>18851525</v>
      </c>
      <c r="F127" s="31">
        <v>3763161</v>
      </c>
      <c r="G127" s="36">
        <f t="shared" si="24"/>
        <v>0.19962103861623928</v>
      </c>
      <c r="H127" s="31">
        <v>4657395</v>
      </c>
      <c r="I127" s="36">
        <f t="shared" si="25"/>
        <v>0.24705667048156582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8420556</v>
      </c>
      <c r="O127" s="36">
        <f t="shared" si="29"/>
        <v>0.44667770909780508</v>
      </c>
      <c r="P127" s="31">
        <v>4428539</v>
      </c>
      <c r="Q127" s="31">
        <v>18431421</v>
      </c>
      <c r="R127" s="31">
        <v>18311421</v>
      </c>
      <c r="S127" s="31">
        <v>8129068</v>
      </c>
      <c r="T127" s="36">
        <f t="shared" si="30"/>
        <v>0.44104401934066828</v>
      </c>
      <c r="U127" s="36">
        <f t="shared" si="31"/>
        <v>5.1677539703274711E-2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11633448</v>
      </c>
      <c r="E128" s="31">
        <v>11633448</v>
      </c>
      <c r="F128" s="31">
        <v>65585</v>
      </c>
      <c r="G128" s="36">
        <f t="shared" si="24"/>
        <v>5.6376235145418627E-3</v>
      </c>
      <c r="H128" s="31">
        <v>88179</v>
      </c>
      <c r="I128" s="36">
        <f t="shared" si="25"/>
        <v>7.5797820216327956E-3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153764</v>
      </c>
      <c r="O128" s="36">
        <f t="shared" si="29"/>
        <v>1.3217405536174658E-2</v>
      </c>
      <c r="P128" s="31">
        <v>69552</v>
      </c>
      <c r="Q128" s="31">
        <v>12593155</v>
      </c>
      <c r="R128" s="31">
        <v>9666907</v>
      </c>
      <c r="S128" s="31">
        <v>80047</v>
      </c>
      <c r="T128" s="36">
        <f t="shared" si="30"/>
        <v>6.3563896418332025E-3</v>
      </c>
      <c r="U128" s="36">
        <f t="shared" si="31"/>
        <v>0.26781400966183577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14720244</v>
      </c>
      <c r="E129" s="31">
        <v>14720244</v>
      </c>
      <c r="F129" s="31">
        <v>884717</v>
      </c>
      <c r="G129" s="36">
        <f t="shared" si="24"/>
        <v>6.0102060808231168E-2</v>
      </c>
      <c r="H129" s="31">
        <v>2700170</v>
      </c>
      <c r="I129" s="36">
        <f t="shared" si="25"/>
        <v>0.18343242136475454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3584887</v>
      </c>
      <c r="O129" s="36">
        <f t="shared" si="29"/>
        <v>0.24353448217298571</v>
      </c>
      <c r="P129" s="31">
        <v>2403736</v>
      </c>
      <c r="Q129" s="31">
        <v>14530448</v>
      </c>
      <c r="R129" s="31">
        <v>14780424</v>
      </c>
      <c r="S129" s="31">
        <v>3566574</v>
      </c>
      <c r="T129" s="36">
        <f t="shared" si="30"/>
        <v>0.24545519862842494</v>
      </c>
      <c r="U129" s="36">
        <f t="shared" si="31"/>
        <v>0.12332219511626907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11392845</v>
      </c>
      <c r="E130" s="31">
        <v>11392845</v>
      </c>
      <c r="F130" s="31">
        <v>2683933</v>
      </c>
      <c r="G130" s="36">
        <f t="shared" si="24"/>
        <v>0.23558057710782512</v>
      </c>
      <c r="H130" s="31">
        <v>2335997</v>
      </c>
      <c r="I130" s="36">
        <f t="shared" si="25"/>
        <v>0.20504070756689835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5019930</v>
      </c>
      <c r="O130" s="36">
        <f t="shared" si="29"/>
        <v>0.4406212846747235</v>
      </c>
      <c r="P130" s="31">
        <v>2781057</v>
      </c>
      <c r="Q130" s="31">
        <v>9314567</v>
      </c>
      <c r="R130" s="31">
        <v>10787071</v>
      </c>
      <c r="S130" s="31">
        <v>5565206</v>
      </c>
      <c r="T130" s="36">
        <f t="shared" si="30"/>
        <v>0.59747339838770819</v>
      </c>
      <c r="U130" s="36">
        <f t="shared" si="31"/>
        <v>-0.16003267822270451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56598062</v>
      </c>
      <c r="E132" s="32">
        <f>SUM(E127:E131)</f>
        <v>56598062</v>
      </c>
      <c r="F132" s="32">
        <f>SUM(F127:F131)</f>
        <v>7397396</v>
      </c>
      <c r="G132" s="37">
        <f t="shared" si="24"/>
        <v>0.1307005176254975</v>
      </c>
      <c r="H132" s="32">
        <f>SUM(H127:H131)</f>
        <v>9781741</v>
      </c>
      <c r="I132" s="37">
        <f t="shared" si="25"/>
        <v>0.17282819683825923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17179137</v>
      </c>
      <c r="O132" s="37">
        <f t="shared" si="29"/>
        <v>0.30352871446375673</v>
      </c>
      <c r="P132" s="32">
        <f>SUM(P127:P131)</f>
        <v>9682884</v>
      </c>
      <c r="Q132" s="32">
        <f>SUM(Q127:Q131)</f>
        <v>54869591</v>
      </c>
      <c r="R132" s="32">
        <f>SUM(R127:R131)</f>
        <v>53545823</v>
      </c>
      <c r="S132" s="32">
        <f>SUM(S127:S131)</f>
        <v>17340895</v>
      </c>
      <c r="T132" s="37">
        <f t="shared" si="30"/>
        <v>0.31603834991224922</v>
      </c>
      <c r="U132" s="37">
        <f t="shared" si="31"/>
        <v>1.0209458256445147E-2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101570253</v>
      </c>
      <c r="E133" s="31">
        <v>101570253</v>
      </c>
      <c r="F133" s="31">
        <v>21470456</v>
      </c>
      <c r="G133" s="36">
        <f t="shared" si="24"/>
        <v>0.21138527635645449</v>
      </c>
      <c r="H133" s="31">
        <v>19515242</v>
      </c>
      <c r="I133" s="36">
        <f t="shared" si="25"/>
        <v>0.19213540799194426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40985698</v>
      </c>
      <c r="O133" s="36">
        <f t="shared" si="29"/>
        <v>0.40352068434839872</v>
      </c>
      <c r="P133" s="31">
        <v>23912357</v>
      </c>
      <c r="Q133" s="31">
        <v>43530413</v>
      </c>
      <c r="R133" s="31">
        <v>102184741</v>
      </c>
      <c r="S133" s="31">
        <v>33691064</v>
      </c>
      <c r="T133" s="36">
        <f t="shared" si="30"/>
        <v>0.7739661004364925</v>
      </c>
      <c r="U133" s="36">
        <f t="shared" si="31"/>
        <v>-0.18388463337177507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3246227</v>
      </c>
      <c r="E134" s="31">
        <v>3246227</v>
      </c>
      <c r="F134" s="31">
        <v>396338</v>
      </c>
      <c r="G134" s="36">
        <f t="shared" si="24"/>
        <v>0.12209189314240809</v>
      </c>
      <c r="H134" s="31">
        <v>690091</v>
      </c>
      <c r="I134" s="36">
        <f t="shared" si="25"/>
        <v>0.2125824842193722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1086429</v>
      </c>
      <c r="O134" s="36">
        <f t="shared" si="29"/>
        <v>0.3346743773617803</v>
      </c>
      <c r="P134" s="31">
        <v>634281</v>
      </c>
      <c r="Q134" s="31">
        <v>2174246</v>
      </c>
      <c r="R134" s="31">
        <v>2536844</v>
      </c>
      <c r="S134" s="31">
        <v>1123189</v>
      </c>
      <c r="T134" s="36">
        <f t="shared" si="30"/>
        <v>0.51658781940957921</v>
      </c>
      <c r="U134" s="36">
        <f t="shared" si="31"/>
        <v>8.7989392713954784E-2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22397337</v>
      </c>
      <c r="E135" s="31">
        <v>22397337</v>
      </c>
      <c r="F135" s="31">
        <v>5875284</v>
      </c>
      <c r="G135" s="36">
        <f t="shared" si="24"/>
        <v>0.26232064999513111</v>
      </c>
      <c r="H135" s="31">
        <v>5597574</v>
      </c>
      <c r="I135" s="36">
        <f t="shared" si="25"/>
        <v>0.24992140806739657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11472858</v>
      </c>
      <c r="O135" s="36">
        <f t="shared" si="29"/>
        <v>0.51224205806252765</v>
      </c>
      <c r="P135" s="31">
        <v>3533880</v>
      </c>
      <c r="Q135" s="31">
        <v>18149868</v>
      </c>
      <c r="R135" s="31">
        <v>23344351</v>
      </c>
      <c r="S135" s="31">
        <v>7483201</v>
      </c>
      <c r="T135" s="36">
        <f t="shared" si="30"/>
        <v>0.41230057430720707</v>
      </c>
      <c r="U135" s="36">
        <f t="shared" si="31"/>
        <v>0.58397398893001462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127213817</v>
      </c>
      <c r="E137" s="32">
        <f>SUM(E133:E136)</f>
        <v>127213817</v>
      </c>
      <c r="F137" s="32">
        <f>SUM(F133:F136)</f>
        <v>27742078</v>
      </c>
      <c r="G137" s="37">
        <f t="shared" ref="G137:G170" si="32">IF(($D137     =0),0,($F137     /$D137     ))</f>
        <v>0.21807440932300617</v>
      </c>
      <c r="H137" s="32">
        <f>SUM(H133:H136)</f>
        <v>25802907</v>
      </c>
      <c r="I137" s="37">
        <f t="shared" ref="I137:I170" si="33">IF(($D137     =0),0,($H137     /$D137     ))</f>
        <v>0.2028310100938171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53544985</v>
      </c>
      <c r="O137" s="37">
        <f t="shared" ref="O137:O170" si="37">IF(($D137     =0),0,($N137     /$D137     ))</f>
        <v>0.42090541941682325</v>
      </c>
      <c r="P137" s="32">
        <f>SUM(P133:P136)</f>
        <v>28080518</v>
      </c>
      <c r="Q137" s="32">
        <f>SUM(Q133:Q136)</f>
        <v>63854527</v>
      </c>
      <c r="R137" s="32">
        <f>SUM(R133:R136)</f>
        <v>128065936</v>
      </c>
      <c r="S137" s="32">
        <f>SUM(S133:S136)</f>
        <v>42297454</v>
      </c>
      <c r="T137" s="37">
        <f t="shared" ref="T137:T170" si="38">IF(($Q137     =0),0,($S137     /$Q137     ))</f>
        <v>0.66240337196452803</v>
      </c>
      <c r="U137" s="37">
        <f t="shared" ref="U137:U170" si="39">IF(($P137     =0),0,(($H137     /$P137     )-1))</f>
        <v>-8.1110006588909767E-2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5910144</v>
      </c>
      <c r="E139" s="31">
        <v>5910144</v>
      </c>
      <c r="F139" s="31">
        <v>437312</v>
      </c>
      <c r="G139" s="36">
        <f t="shared" si="32"/>
        <v>7.3993459381023544E-2</v>
      </c>
      <c r="H139" s="31">
        <v>1638356</v>
      </c>
      <c r="I139" s="36">
        <f t="shared" si="33"/>
        <v>0.27721084291685616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2075668</v>
      </c>
      <c r="O139" s="36">
        <f t="shared" si="37"/>
        <v>0.35120430229787969</v>
      </c>
      <c r="P139" s="31">
        <v>417475</v>
      </c>
      <c r="Q139" s="31">
        <v>8896959</v>
      </c>
      <c r="R139" s="31">
        <v>9267794</v>
      </c>
      <c r="S139" s="31">
        <v>650914</v>
      </c>
      <c r="T139" s="36">
        <f t="shared" si="38"/>
        <v>7.316140267702706E-2</v>
      </c>
      <c r="U139" s="36">
        <f t="shared" si="39"/>
        <v>2.9244409844900892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26230658</v>
      </c>
      <c r="E140" s="31">
        <v>26230658</v>
      </c>
      <c r="F140" s="31">
        <v>3919303</v>
      </c>
      <c r="G140" s="36">
        <f t="shared" si="32"/>
        <v>0.14941687699942563</v>
      </c>
      <c r="H140" s="31">
        <v>5580741</v>
      </c>
      <c r="I140" s="36">
        <f t="shared" si="33"/>
        <v>0.2127564241812005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9500044</v>
      </c>
      <c r="O140" s="36">
        <f t="shared" si="37"/>
        <v>0.36217330118062613</v>
      </c>
      <c r="P140" s="31">
        <v>5500140</v>
      </c>
      <c r="Q140" s="31">
        <v>32608633</v>
      </c>
      <c r="R140" s="31">
        <v>23402090</v>
      </c>
      <c r="S140" s="31">
        <v>8191011</v>
      </c>
      <c r="T140" s="36">
        <f t="shared" si="38"/>
        <v>0.25119148662257629</v>
      </c>
      <c r="U140" s="36">
        <f t="shared" si="39"/>
        <v>1.4654354252800816E-2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8464699</v>
      </c>
      <c r="E141" s="31">
        <v>8464699</v>
      </c>
      <c r="F141" s="31">
        <v>4097726</v>
      </c>
      <c r="G141" s="36">
        <f t="shared" si="32"/>
        <v>0.48409589047407359</v>
      </c>
      <c r="H141" s="31">
        <v>4122055</v>
      </c>
      <c r="I141" s="36">
        <f t="shared" si="33"/>
        <v>0.48697006237315704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8219781</v>
      </c>
      <c r="O141" s="36">
        <f t="shared" si="37"/>
        <v>0.97106595284723063</v>
      </c>
      <c r="P141" s="31">
        <v>3761452</v>
      </c>
      <c r="Q141" s="31">
        <v>16487448</v>
      </c>
      <c r="R141" s="31">
        <v>16487448</v>
      </c>
      <c r="S141" s="31">
        <v>8020461</v>
      </c>
      <c r="T141" s="36">
        <f t="shared" si="38"/>
        <v>0.48645860778454009</v>
      </c>
      <c r="U141" s="36">
        <f t="shared" si="39"/>
        <v>9.5868031813246546E-2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10914630</v>
      </c>
      <c r="E142" s="31">
        <v>10914630</v>
      </c>
      <c r="F142" s="31">
        <v>2451069</v>
      </c>
      <c r="G142" s="36">
        <f t="shared" si="32"/>
        <v>0.22456730095294114</v>
      </c>
      <c r="H142" s="31">
        <v>2748455</v>
      </c>
      <c r="I142" s="36">
        <f t="shared" si="33"/>
        <v>0.25181384985107147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5199524</v>
      </c>
      <c r="O142" s="36">
        <f t="shared" si="37"/>
        <v>0.47638115080401261</v>
      </c>
      <c r="P142" s="31">
        <v>4371421</v>
      </c>
      <c r="Q142" s="31">
        <v>17386535</v>
      </c>
      <c r="R142" s="31">
        <v>13211268</v>
      </c>
      <c r="S142" s="31">
        <v>6556444</v>
      </c>
      <c r="T142" s="36">
        <f t="shared" si="38"/>
        <v>0.37709894467183946</v>
      </c>
      <c r="U142" s="36">
        <f t="shared" si="39"/>
        <v>-0.37126737507094376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51520131</v>
      </c>
      <c r="E144" s="32">
        <f>SUM(E138:E143)</f>
        <v>51520131</v>
      </c>
      <c r="F144" s="32">
        <f>SUM(F138:F143)</f>
        <v>10905410</v>
      </c>
      <c r="G144" s="37">
        <f t="shared" si="32"/>
        <v>0.21167279252453763</v>
      </c>
      <c r="H144" s="32">
        <f>SUM(H138:H143)</f>
        <v>14089607</v>
      </c>
      <c r="I144" s="37">
        <f t="shared" si="33"/>
        <v>0.27347770136686961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24995017</v>
      </c>
      <c r="O144" s="37">
        <f t="shared" si="37"/>
        <v>0.48515049389140724</v>
      </c>
      <c r="P144" s="32">
        <f>SUM(P138:P143)</f>
        <v>14050488</v>
      </c>
      <c r="Q144" s="32">
        <f>SUM(Q138:Q143)</f>
        <v>75379575</v>
      </c>
      <c r="R144" s="32">
        <f>SUM(R138:R143)</f>
        <v>62368600</v>
      </c>
      <c r="S144" s="32">
        <f>SUM(S138:S143)</f>
        <v>23418830</v>
      </c>
      <c r="T144" s="37">
        <f t="shared" si="38"/>
        <v>0.31067872165636379</v>
      </c>
      <c r="U144" s="37">
        <f t="shared" si="39"/>
        <v>2.7841737596587812E-3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4940351</v>
      </c>
      <c r="E145" s="31">
        <v>4940351</v>
      </c>
      <c r="F145" s="31">
        <v>494113</v>
      </c>
      <c r="G145" s="36">
        <f t="shared" si="32"/>
        <v>0.1000157681104035</v>
      </c>
      <c r="H145" s="31">
        <v>799693</v>
      </c>
      <c r="I145" s="36">
        <f t="shared" si="33"/>
        <v>0.16186967282284195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1293806</v>
      </c>
      <c r="O145" s="36">
        <f t="shared" si="37"/>
        <v>0.26188544093324545</v>
      </c>
      <c r="P145" s="31">
        <v>2039800</v>
      </c>
      <c r="Q145" s="31">
        <v>8666535</v>
      </c>
      <c r="R145" s="31">
        <v>7177463</v>
      </c>
      <c r="S145" s="31">
        <v>2501150</v>
      </c>
      <c r="T145" s="36">
        <f t="shared" si="38"/>
        <v>0.28859861524819319</v>
      </c>
      <c r="U145" s="36">
        <f t="shared" si="39"/>
        <v>-0.60795519168545931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2960499</v>
      </c>
      <c r="E146" s="31">
        <v>2960499</v>
      </c>
      <c r="F146" s="31">
        <v>554979</v>
      </c>
      <c r="G146" s="36">
        <f t="shared" si="32"/>
        <v>0.1874613029762888</v>
      </c>
      <c r="H146" s="31">
        <v>1556464</v>
      </c>
      <c r="I146" s="36">
        <f t="shared" si="33"/>
        <v>0.52574380197392401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2111443</v>
      </c>
      <c r="O146" s="36">
        <f t="shared" si="37"/>
        <v>0.71320510495021283</v>
      </c>
      <c r="P146" s="31">
        <v>2259785</v>
      </c>
      <c r="Q146" s="31">
        <v>1081739</v>
      </c>
      <c r="R146" s="31">
        <v>4068303</v>
      </c>
      <c r="S146" s="31">
        <v>2943727</v>
      </c>
      <c r="T146" s="36">
        <f t="shared" si="38"/>
        <v>2.7212913651074797</v>
      </c>
      <c r="U146" s="36">
        <f t="shared" si="39"/>
        <v>-0.31123359080620505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18803799</v>
      </c>
      <c r="E147" s="31">
        <v>18803799</v>
      </c>
      <c r="F147" s="31">
        <v>4399437</v>
      </c>
      <c r="G147" s="36">
        <f t="shared" si="32"/>
        <v>0.23396532796378008</v>
      </c>
      <c r="H147" s="31">
        <v>5394845</v>
      </c>
      <c r="I147" s="36">
        <f t="shared" si="33"/>
        <v>0.28690186488379288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9794282</v>
      </c>
      <c r="O147" s="36">
        <f t="shared" si="37"/>
        <v>0.52086719284757299</v>
      </c>
      <c r="P147" s="31">
        <v>5059324</v>
      </c>
      <c r="Q147" s="31">
        <v>20272141</v>
      </c>
      <c r="R147" s="31">
        <v>17109356</v>
      </c>
      <c r="S147" s="31">
        <v>9441816</v>
      </c>
      <c r="T147" s="36">
        <f t="shared" si="38"/>
        <v>0.46575327194103472</v>
      </c>
      <c r="U147" s="36">
        <f t="shared" si="39"/>
        <v>6.6317357813020061E-2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10612626</v>
      </c>
      <c r="E148" s="31">
        <v>10612626</v>
      </c>
      <c r="F148" s="31">
        <v>2461889</v>
      </c>
      <c r="G148" s="36">
        <f t="shared" si="32"/>
        <v>0.2319773635667553</v>
      </c>
      <c r="H148" s="31">
        <v>3402261</v>
      </c>
      <c r="I148" s="36">
        <f t="shared" si="33"/>
        <v>0.32058615841168814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5864150</v>
      </c>
      <c r="O148" s="36">
        <f t="shared" si="37"/>
        <v>0.55256352197844338</v>
      </c>
      <c r="P148" s="31">
        <v>3128794</v>
      </c>
      <c r="Q148" s="31">
        <v>11662197</v>
      </c>
      <c r="R148" s="31">
        <v>12278242</v>
      </c>
      <c r="S148" s="31">
        <v>5865398</v>
      </c>
      <c r="T148" s="36">
        <f t="shared" si="38"/>
        <v>0.50294108391412018</v>
      </c>
      <c r="U148" s="36">
        <f t="shared" si="39"/>
        <v>8.7403325370733809E-2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37317275</v>
      </c>
      <c r="E150" s="32">
        <f>SUM(E145:E149)</f>
        <v>37317275</v>
      </c>
      <c r="F150" s="32">
        <f>SUM(F145:F149)</f>
        <v>7910418</v>
      </c>
      <c r="G150" s="37">
        <f t="shared" si="32"/>
        <v>0.211977375089687</v>
      </c>
      <c r="H150" s="32">
        <f>SUM(H145:H149)</f>
        <v>11153263</v>
      </c>
      <c r="I150" s="37">
        <f t="shared" si="33"/>
        <v>0.29887667306897409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19063681</v>
      </c>
      <c r="O150" s="37">
        <f t="shared" si="37"/>
        <v>0.51085404815866109</v>
      </c>
      <c r="P150" s="32">
        <f>SUM(P145:P149)</f>
        <v>12487703</v>
      </c>
      <c r="Q150" s="32">
        <f>SUM(Q145:Q149)</f>
        <v>41682612</v>
      </c>
      <c r="R150" s="32">
        <f>SUM(R145:R149)</f>
        <v>40633364</v>
      </c>
      <c r="S150" s="32">
        <f>SUM(S145:S149)</f>
        <v>20752091</v>
      </c>
      <c r="T150" s="37">
        <f t="shared" si="38"/>
        <v>0.4978596590827849</v>
      </c>
      <c r="U150" s="37">
        <f t="shared" si="39"/>
        <v>-0.1068603249132366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9989268</v>
      </c>
      <c r="E151" s="31">
        <v>9989268</v>
      </c>
      <c r="F151" s="31">
        <v>1261604</v>
      </c>
      <c r="G151" s="36">
        <f t="shared" si="32"/>
        <v>0.12629594080367049</v>
      </c>
      <c r="H151" s="31">
        <v>1696729</v>
      </c>
      <c r="I151" s="36">
        <f t="shared" si="33"/>
        <v>0.16985518858839307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2958333</v>
      </c>
      <c r="O151" s="36">
        <f t="shared" si="37"/>
        <v>0.29615112939206356</v>
      </c>
      <c r="P151" s="31">
        <v>1402268</v>
      </c>
      <c r="Q151" s="31">
        <v>8247992</v>
      </c>
      <c r="R151" s="31">
        <v>8500544</v>
      </c>
      <c r="S151" s="31">
        <v>2860922</v>
      </c>
      <c r="T151" s="36">
        <f t="shared" si="38"/>
        <v>0.34686284855756405</v>
      </c>
      <c r="U151" s="36">
        <f t="shared" si="39"/>
        <v>0.20998910336683152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145370000</v>
      </c>
      <c r="E152" s="31">
        <v>144847500</v>
      </c>
      <c r="F152" s="31">
        <v>30489194</v>
      </c>
      <c r="G152" s="36">
        <f t="shared" si="32"/>
        <v>0.20973511728692301</v>
      </c>
      <c r="H152" s="31">
        <v>40831550</v>
      </c>
      <c r="I152" s="36">
        <f t="shared" si="33"/>
        <v>0.28088016784756137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71320744</v>
      </c>
      <c r="O152" s="36">
        <f t="shared" si="37"/>
        <v>0.49061528513448444</v>
      </c>
      <c r="P152" s="31">
        <v>34621953</v>
      </c>
      <c r="Q152" s="31">
        <v>146153900</v>
      </c>
      <c r="R152" s="31">
        <v>144184907</v>
      </c>
      <c r="S152" s="31">
        <v>66622127</v>
      </c>
      <c r="T152" s="36">
        <f t="shared" si="38"/>
        <v>0.45583543785010183</v>
      </c>
      <c r="U152" s="36">
        <f t="shared" si="39"/>
        <v>0.17935432469681878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29699720</v>
      </c>
      <c r="E153" s="31">
        <v>29699720</v>
      </c>
      <c r="F153" s="31">
        <v>6383418</v>
      </c>
      <c r="G153" s="36">
        <f t="shared" si="32"/>
        <v>0.21493192528414409</v>
      </c>
      <c r="H153" s="31">
        <v>7245000</v>
      </c>
      <c r="I153" s="36">
        <f t="shared" si="33"/>
        <v>0.24394169372640551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13628418</v>
      </c>
      <c r="O153" s="36">
        <f t="shared" si="37"/>
        <v>0.45887361901054957</v>
      </c>
      <c r="P153" s="31">
        <v>6150110</v>
      </c>
      <c r="Q153" s="31">
        <v>26652870</v>
      </c>
      <c r="R153" s="31">
        <v>29855243</v>
      </c>
      <c r="S153" s="31">
        <v>13300970</v>
      </c>
      <c r="T153" s="36">
        <f t="shared" si="38"/>
        <v>0.49904456818346393</v>
      </c>
      <c r="U153" s="36">
        <f t="shared" si="39"/>
        <v>0.1780277100734784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3249801</v>
      </c>
      <c r="E154" s="31">
        <v>3249801</v>
      </c>
      <c r="F154" s="31">
        <v>1029666</v>
      </c>
      <c r="G154" s="36">
        <f t="shared" si="32"/>
        <v>0.31683970803135331</v>
      </c>
      <c r="H154" s="31">
        <v>859453</v>
      </c>
      <c r="I154" s="36">
        <f t="shared" si="33"/>
        <v>0.26446327021254534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1889119</v>
      </c>
      <c r="O154" s="36">
        <f t="shared" si="37"/>
        <v>0.58130297824389865</v>
      </c>
      <c r="P154" s="31">
        <v>1369832</v>
      </c>
      <c r="Q154" s="31">
        <v>5048215</v>
      </c>
      <c r="R154" s="31">
        <v>4828215</v>
      </c>
      <c r="S154" s="31">
        <v>2716341</v>
      </c>
      <c r="T154" s="36">
        <f t="shared" si="38"/>
        <v>0.53807949938740718</v>
      </c>
      <c r="U154" s="36">
        <f t="shared" si="39"/>
        <v>-0.37258510532678457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9349895</v>
      </c>
      <c r="E155" s="31">
        <v>9349895</v>
      </c>
      <c r="F155" s="31">
        <v>2189291</v>
      </c>
      <c r="G155" s="36">
        <f t="shared" si="32"/>
        <v>0.23415139956117154</v>
      </c>
      <c r="H155" s="31">
        <v>2621254</v>
      </c>
      <c r="I155" s="36">
        <f t="shared" si="33"/>
        <v>0.28035116971901825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4810545</v>
      </c>
      <c r="O155" s="36">
        <f t="shared" si="37"/>
        <v>0.51450256928018978</v>
      </c>
      <c r="P155" s="31">
        <v>76203</v>
      </c>
      <c r="Q155" s="31">
        <v>0</v>
      </c>
      <c r="R155" s="31">
        <v>7437274</v>
      </c>
      <c r="S155" s="31">
        <v>248429</v>
      </c>
      <c r="T155" s="36">
        <f t="shared" si="38"/>
        <v>0</v>
      </c>
      <c r="U155" s="36">
        <f t="shared" si="39"/>
        <v>33.398304528693096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27250090</v>
      </c>
      <c r="E156" s="31">
        <v>29299957</v>
      </c>
      <c r="F156" s="31">
        <v>3826251</v>
      </c>
      <c r="G156" s="36">
        <f t="shared" si="32"/>
        <v>0.14041241698651272</v>
      </c>
      <c r="H156" s="31">
        <v>8690284</v>
      </c>
      <c r="I156" s="36">
        <f t="shared" si="33"/>
        <v>0.31890845131153694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12516535</v>
      </c>
      <c r="O156" s="36">
        <f t="shared" si="37"/>
        <v>0.45932086829804963</v>
      </c>
      <c r="P156" s="31">
        <v>5057081</v>
      </c>
      <c r="Q156" s="31">
        <v>31560412</v>
      </c>
      <c r="R156" s="31">
        <v>44211853</v>
      </c>
      <c r="S156" s="31">
        <v>8992524</v>
      </c>
      <c r="T156" s="36">
        <f t="shared" si="38"/>
        <v>0.28493050090727584</v>
      </c>
      <c r="U156" s="36">
        <f t="shared" si="39"/>
        <v>0.71843875943454338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224908774</v>
      </c>
      <c r="E157" s="32">
        <f>SUM(E151:E156)</f>
        <v>226436141</v>
      </c>
      <c r="F157" s="32">
        <f>SUM(F151:F156)</f>
        <v>45179424</v>
      </c>
      <c r="G157" s="37">
        <f t="shared" si="32"/>
        <v>0.20087888612117907</v>
      </c>
      <c r="H157" s="32">
        <f>SUM(H151:H156)</f>
        <v>61944270</v>
      </c>
      <c r="I157" s="37">
        <f t="shared" si="33"/>
        <v>0.27541953521119633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107123694</v>
      </c>
      <c r="O157" s="37">
        <f t="shared" si="37"/>
        <v>0.47629842133237543</v>
      </c>
      <c r="P157" s="32">
        <f>SUM(P151:P156)</f>
        <v>48677447</v>
      </c>
      <c r="Q157" s="32">
        <f>SUM(Q151:Q156)</f>
        <v>217663389</v>
      </c>
      <c r="R157" s="32">
        <f>SUM(R151:R156)</f>
        <v>239018036</v>
      </c>
      <c r="S157" s="32">
        <f>SUM(S151:S156)</f>
        <v>94741313</v>
      </c>
      <c r="T157" s="37">
        <f t="shared" si="38"/>
        <v>0.43526526640637758</v>
      </c>
      <c r="U157" s="37">
        <f t="shared" si="39"/>
        <v>0.27254557947543967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17596908</v>
      </c>
      <c r="E158" s="31">
        <v>17596908</v>
      </c>
      <c r="F158" s="31">
        <v>1820281</v>
      </c>
      <c r="G158" s="36">
        <f t="shared" si="32"/>
        <v>0.10344322991289151</v>
      </c>
      <c r="H158" s="31">
        <v>2017881</v>
      </c>
      <c r="I158" s="36">
        <f t="shared" si="33"/>
        <v>0.11467247541443076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3838162</v>
      </c>
      <c r="O158" s="36">
        <f t="shared" si="37"/>
        <v>0.21811570532732227</v>
      </c>
      <c r="P158" s="31">
        <v>1470695</v>
      </c>
      <c r="Q158" s="31">
        <v>9247809</v>
      </c>
      <c r="R158" s="31">
        <v>10425809</v>
      </c>
      <c r="S158" s="31">
        <v>3618311</v>
      </c>
      <c r="T158" s="36">
        <f t="shared" si="38"/>
        <v>0.391261432843174</v>
      </c>
      <c r="U158" s="36">
        <f t="shared" si="39"/>
        <v>0.3720594684825882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165897310</v>
      </c>
      <c r="E159" s="31">
        <v>166397310</v>
      </c>
      <c r="F159" s="31">
        <v>30263543</v>
      </c>
      <c r="G159" s="36">
        <f t="shared" si="32"/>
        <v>0.18242334972158381</v>
      </c>
      <c r="H159" s="31">
        <v>52044702</v>
      </c>
      <c r="I159" s="36">
        <f t="shared" si="33"/>
        <v>0.31371637068738484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82308245</v>
      </c>
      <c r="O159" s="36">
        <f t="shared" si="37"/>
        <v>0.49613972040896864</v>
      </c>
      <c r="P159" s="31">
        <v>40284342</v>
      </c>
      <c r="Q159" s="31">
        <v>141626028</v>
      </c>
      <c r="R159" s="31">
        <v>152826797</v>
      </c>
      <c r="S159" s="31">
        <v>62948792</v>
      </c>
      <c r="T159" s="36">
        <f t="shared" si="38"/>
        <v>0.44447191585433715</v>
      </c>
      <c r="U159" s="36">
        <f t="shared" si="39"/>
        <v>0.2919337741696264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5930646</v>
      </c>
      <c r="E160" s="31">
        <v>5930646</v>
      </c>
      <c r="F160" s="31">
        <v>1177263</v>
      </c>
      <c r="G160" s="36">
        <f t="shared" si="32"/>
        <v>0.19850501952063906</v>
      </c>
      <c r="H160" s="31">
        <v>1517210</v>
      </c>
      <c r="I160" s="36">
        <f t="shared" si="33"/>
        <v>0.2558254193556655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2694473</v>
      </c>
      <c r="O160" s="36">
        <f t="shared" si="37"/>
        <v>0.45433043887630453</v>
      </c>
      <c r="P160" s="31">
        <v>1144043</v>
      </c>
      <c r="Q160" s="31">
        <v>6487000</v>
      </c>
      <c r="R160" s="31">
        <v>5789000</v>
      </c>
      <c r="S160" s="31">
        <v>2359091</v>
      </c>
      <c r="T160" s="36">
        <f t="shared" si="38"/>
        <v>0.363664405734546</v>
      </c>
      <c r="U160" s="36">
        <f t="shared" si="39"/>
        <v>0.32618266970734489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1883343</v>
      </c>
      <c r="E161" s="31">
        <v>1883343</v>
      </c>
      <c r="F161" s="31">
        <v>600017</v>
      </c>
      <c r="G161" s="36">
        <f t="shared" si="32"/>
        <v>0.31859146209692019</v>
      </c>
      <c r="H161" s="31">
        <v>572288</v>
      </c>
      <c r="I161" s="36">
        <f t="shared" si="33"/>
        <v>0.30386817483591677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1172305</v>
      </c>
      <c r="O161" s="36">
        <f t="shared" si="37"/>
        <v>0.62245963693283701</v>
      </c>
      <c r="P161" s="31">
        <v>451177</v>
      </c>
      <c r="Q161" s="31">
        <v>1534000</v>
      </c>
      <c r="R161" s="31">
        <v>1843950</v>
      </c>
      <c r="S161" s="31">
        <v>799335</v>
      </c>
      <c r="T161" s="36">
        <f t="shared" si="38"/>
        <v>0.52107887874837022</v>
      </c>
      <c r="U161" s="36">
        <f t="shared" si="39"/>
        <v>0.26843345294640453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191308207</v>
      </c>
      <c r="E163" s="32">
        <f>SUM(E158:E162)</f>
        <v>191808207</v>
      </c>
      <c r="F163" s="32">
        <f>SUM(F158:F162)</f>
        <v>33861104</v>
      </c>
      <c r="G163" s="37">
        <f t="shared" si="32"/>
        <v>0.17699765488889874</v>
      </c>
      <c r="H163" s="32">
        <f>SUM(H158:H162)</f>
        <v>56152081</v>
      </c>
      <c r="I163" s="37">
        <f t="shared" si="33"/>
        <v>0.29351632049951731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90013185</v>
      </c>
      <c r="O163" s="37">
        <f t="shared" si="37"/>
        <v>0.47051397538841605</v>
      </c>
      <c r="P163" s="32">
        <f>SUM(P158:P162)</f>
        <v>43350257</v>
      </c>
      <c r="Q163" s="32">
        <f>SUM(Q158:Q162)</f>
        <v>158894837</v>
      </c>
      <c r="R163" s="32">
        <f>SUM(R158:R162)</f>
        <v>170885556</v>
      </c>
      <c r="S163" s="32">
        <f>SUM(S158:S162)</f>
        <v>69725529</v>
      </c>
      <c r="T163" s="37">
        <f t="shared" si="38"/>
        <v>0.43881557334679161</v>
      </c>
      <c r="U163" s="37">
        <f t="shared" si="39"/>
        <v>0.29531137497062598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23842718</v>
      </c>
      <c r="E164" s="31">
        <v>23842718</v>
      </c>
      <c r="F164" s="31">
        <v>5614481</v>
      </c>
      <c r="G164" s="36">
        <f t="shared" si="32"/>
        <v>0.23547990627578619</v>
      </c>
      <c r="H164" s="31">
        <v>6253874</v>
      </c>
      <c r="I164" s="36">
        <f t="shared" si="33"/>
        <v>0.262297025028774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11868355</v>
      </c>
      <c r="O164" s="36">
        <f t="shared" si="37"/>
        <v>0.49777693130456013</v>
      </c>
      <c r="P164" s="31">
        <v>6212809</v>
      </c>
      <c r="Q164" s="31">
        <v>27637972</v>
      </c>
      <c r="R164" s="31">
        <v>25650657</v>
      </c>
      <c r="S164" s="31">
        <v>12361636</v>
      </c>
      <c r="T164" s="36">
        <f t="shared" si="38"/>
        <v>0.44727000953615553</v>
      </c>
      <c r="U164" s="36">
        <f t="shared" si="39"/>
        <v>6.609731604496405E-3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14505931</v>
      </c>
      <c r="E165" s="31">
        <v>14505931</v>
      </c>
      <c r="F165" s="31">
        <v>2841714</v>
      </c>
      <c r="G165" s="36">
        <f t="shared" si="32"/>
        <v>0.19590014594719912</v>
      </c>
      <c r="H165" s="31">
        <v>2176604</v>
      </c>
      <c r="I165" s="36">
        <f t="shared" si="33"/>
        <v>0.15004924537418521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5018318</v>
      </c>
      <c r="O165" s="36">
        <f t="shared" si="37"/>
        <v>0.34594939132138436</v>
      </c>
      <c r="P165" s="31">
        <v>3767705</v>
      </c>
      <c r="Q165" s="31">
        <v>13757528</v>
      </c>
      <c r="R165" s="31">
        <v>13872528</v>
      </c>
      <c r="S165" s="31">
        <v>6539889</v>
      </c>
      <c r="T165" s="36">
        <f t="shared" si="38"/>
        <v>0.47536803123351812</v>
      </c>
      <c r="U165" s="36">
        <f t="shared" si="39"/>
        <v>-0.42229978196275986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17334990</v>
      </c>
      <c r="E166" s="31">
        <v>17334990</v>
      </c>
      <c r="F166" s="31">
        <v>6273544</v>
      </c>
      <c r="G166" s="36">
        <f t="shared" si="32"/>
        <v>0.36190064141946432</v>
      </c>
      <c r="H166" s="31">
        <v>660620</v>
      </c>
      <c r="I166" s="36">
        <f t="shared" si="33"/>
        <v>3.8109049961955556E-2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6934164</v>
      </c>
      <c r="O166" s="36">
        <f t="shared" si="37"/>
        <v>0.4000096913814199</v>
      </c>
      <c r="P166" s="31">
        <v>3680704</v>
      </c>
      <c r="Q166" s="31">
        <v>13591000</v>
      </c>
      <c r="R166" s="31">
        <v>15937990</v>
      </c>
      <c r="S166" s="31">
        <v>5726736</v>
      </c>
      <c r="T166" s="36">
        <f t="shared" si="38"/>
        <v>0.42136237215804578</v>
      </c>
      <c r="U166" s="36">
        <f t="shared" si="39"/>
        <v>-0.82051803133313628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10485448</v>
      </c>
      <c r="E167" s="31">
        <v>10485448</v>
      </c>
      <c r="F167" s="31">
        <v>1430937</v>
      </c>
      <c r="G167" s="36">
        <f t="shared" si="32"/>
        <v>0.13646884711077675</v>
      </c>
      <c r="H167" s="31">
        <v>948999</v>
      </c>
      <c r="I167" s="36">
        <f t="shared" si="33"/>
        <v>9.0506290241485154E-2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2379936</v>
      </c>
      <c r="O167" s="36">
        <f t="shared" si="37"/>
        <v>0.22697513735226191</v>
      </c>
      <c r="P167" s="31">
        <v>2858835</v>
      </c>
      <c r="Q167" s="31">
        <v>8875723</v>
      </c>
      <c r="R167" s="31">
        <v>10524723</v>
      </c>
      <c r="S167" s="31">
        <v>4512043</v>
      </c>
      <c r="T167" s="36">
        <f t="shared" si="38"/>
        <v>0.50835779800699055</v>
      </c>
      <c r="U167" s="36">
        <f t="shared" si="39"/>
        <v>-0.66804694919433971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66169087</v>
      </c>
      <c r="E169" s="32">
        <f>SUM(E164:E168)</f>
        <v>66169087</v>
      </c>
      <c r="F169" s="32">
        <f>SUM(F164:F168)</f>
        <v>16160676</v>
      </c>
      <c r="G169" s="37">
        <f t="shared" si="32"/>
        <v>0.24423302077600073</v>
      </c>
      <c r="H169" s="32">
        <f>SUM(H164:H168)</f>
        <v>10040097</v>
      </c>
      <c r="I169" s="37">
        <f t="shared" si="33"/>
        <v>0.15173395093089315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26200773</v>
      </c>
      <c r="O169" s="37">
        <f t="shared" si="37"/>
        <v>0.39596697170689388</v>
      </c>
      <c r="P169" s="32">
        <f>SUM(P164:P168)</f>
        <v>16520053</v>
      </c>
      <c r="Q169" s="32">
        <f>SUM(Q164:Q168)</f>
        <v>63862223</v>
      </c>
      <c r="R169" s="32">
        <f>SUM(R164:R168)</f>
        <v>65985898</v>
      </c>
      <c r="S169" s="32">
        <f>SUM(S164:S168)</f>
        <v>29140304</v>
      </c>
      <c r="T169" s="37">
        <f t="shared" si="38"/>
        <v>0.45629955599885708</v>
      </c>
      <c r="U169" s="37">
        <f t="shared" si="39"/>
        <v>-0.39224789411995231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3021835393</v>
      </c>
      <c r="E170" s="32">
        <f>SUM(E105,E107:E111,E113:E120,E122:E125,E127:E131,E133:E136,E138:E143,E145:E149,E151:E156,E158:E162,E164:E168)</f>
        <v>3023897760</v>
      </c>
      <c r="F170" s="32">
        <f>SUM(F105,F107:F111,F113:F120,F122:F125,F127:F131,F133:F136,F138:F143,F145:F149,F151:F156,F158:F162,F164:F168)</f>
        <v>531361949</v>
      </c>
      <c r="G170" s="37">
        <f t="shared" si="32"/>
        <v>0.17584079868509236</v>
      </c>
      <c r="H170" s="32">
        <f>SUM(H105,H107:H111,H113:H120,H122:H125,H127:H131,H133:H136,H138:H143,H145:H149,H151:H156,H158:H162,H164:H168)</f>
        <v>698167080</v>
      </c>
      <c r="I170" s="37">
        <f t="shared" si="33"/>
        <v>0.23104073822726584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1229529029</v>
      </c>
      <c r="O170" s="37">
        <f t="shared" si="37"/>
        <v>0.40688153691235823</v>
      </c>
      <c r="P170" s="32">
        <f>SUM(P105,P107:P111,P113:P120,P122:P125,P127:P131,P133:P136,P138:P143,P145:P149,P151:P156,P158:P162,P164:P168)</f>
        <v>636861046</v>
      </c>
      <c r="Q170" s="32">
        <f>SUM(Q105,Q107:Q111,Q113:Q120,Q122:Q125,Q127:Q131,Q133:Q136,Q138:Q143,Q145:Q149,Q151:Q156,Q158:Q162,Q164:Q168)</f>
        <v>2579375952</v>
      </c>
      <c r="R170" s="32">
        <f>SUM(R105,R107:R111,R113:R120,R122:R125,R127:R131,R133:R136,R138:R143,R145:R149,R151:R156,R158:R162,R164:R168)</f>
        <v>2715671453</v>
      </c>
      <c r="S170" s="32">
        <f>SUM(S105,S107:S111,S113:S120,S122:S125,S127:S131,S133:S136,S138:S143,S145:S149,S151:S156,S158:S162,S164:S168)</f>
        <v>1134769238</v>
      </c>
      <c r="T170" s="37">
        <f t="shared" si="38"/>
        <v>0.43993945012944746</v>
      </c>
      <c r="U170" s="37">
        <f t="shared" si="39"/>
        <v>9.6262810208052718E-2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22167662</v>
      </c>
      <c r="E173" s="31">
        <v>22167662</v>
      </c>
      <c r="F173" s="31">
        <v>2524950</v>
      </c>
      <c r="G173" s="36">
        <f t="shared" ref="G173:G205" si="40">IF(($D173     =0),0,($F173     /$D173     ))</f>
        <v>0.11390240432211571</v>
      </c>
      <c r="H173" s="31">
        <v>3752658</v>
      </c>
      <c r="I173" s="36">
        <f t="shared" ref="I173:I205" si="41">IF(($D173     =0),0,($H173     /$D173     ))</f>
        <v>0.1692852408161041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6277608</v>
      </c>
      <c r="O173" s="36">
        <f t="shared" ref="O173:O205" si="45">IF(($D173     =0),0,($N173     /$D173     ))</f>
        <v>0.28318764513821981</v>
      </c>
      <c r="P173" s="31">
        <v>2878803</v>
      </c>
      <c r="Q173" s="31">
        <v>18855516</v>
      </c>
      <c r="R173" s="31">
        <v>14258583</v>
      </c>
      <c r="S173" s="31">
        <v>5303351</v>
      </c>
      <c r="T173" s="36">
        <f t="shared" ref="T173:T205" si="46">IF(($Q173     =0),0,($S173     /$Q173     ))</f>
        <v>0.28126257589556286</v>
      </c>
      <c r="U173" s="36">
        <f t="shared" ref="U173:U205" si="47">IF(($P173     =0),0,(($H173     /$P173     )-1))</f>
        <v>0.30354803715294176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6389338</v>
      </c>
      <c r="E174" s="31">
        <v>6389338</v>
      </c>
      <c r="F174" s="31">
        <v>710197</v>
      </c>
      <c r="G174" s="36">
        <f t="shared" si="40"/>
        <v>0.11115345596053926</v>
      </c>
      <c r="H174" s="31">
        <v>1699863</v>
      </c>
      <c r="I174" s="36">
        <f t="shared" si="41"/>
        <v>0.26604681110938255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2410060</v>
      </c>
      <c r="O174" s="36">
        <f t="shared" si="45"/>
        <v>0.37720026706992182</v>
      </c>
      <c r="P174" s="31">
        <v>1869018</v>
      </c>
      <c r="Q174" s="31">
        <v>6609624</v>
      </c>
      <c r="R174" s="31">
        <v>6067748</v>
      </c>
      <c r="S174" s="31">
        <v>3073348</v>
      </c>
      <c r="T174" s="36">
        <f t="shared" si="46"/>
        <v>0.46498076138672939</v>
      </c>
      <c r="U174" s="36">
        <f t="shared" si="47"/>
        <v>-9.0504746342731868E-2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96321521</v>
      </c>
      <c r="E175" s="31">
        <v>96321521</v>
      </c>
      <c r="F175" s="31">
        <v>18194947</v>
      </c>
      <c r="G175" s="36">
        <f t="shared" si="40"/>
        <v>0.18889804491355572</v>
      </c>
      <c r="H175" s="31">
        <v>20446664</v>
      </c>
      <c r="I175" s="36">
        <f t="shared" si="41"/>
        <v>0.2122751363114376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38641611</v>
      </c>
      <c r="O175" s="36">
        <f t="shared" si="45"/>
        <v>0.40117318122499335</v>
      </c>
      <c r="P175" s="31">
        <v>19312395</v>
      </c>
      <c r="Q175" s="31">
        <v>87892988</v>
      </c>
      <c r="R175" s="31">
        <v>87816830</v>
      </c>
      <c r="S175" s="31">
        <v>37528176</v>
      </c>
      <c r="T175" s="36">
        <f t="shared" si="46"/>
        <v>0.42697576739568804</v>
      </c>
      <c r="U175" s="36">
        <f t="shared" si="47"/>
        <v>5.8732694727919643E-2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9770781</v>
      </c>
      <c r="E176" s="31">
        <v>9770781</v>
      </c>
      <c r="F176" s="31">
        <v>928460</v>
      </c>
      <c r="G176" s="36">
        <f t="shared" si="40"/>
        <v>9.5024133690029489E-2</v>
      </c>
      <c r="H176" s="31">
        <v>1013449</v>
      </c>
      <c r="I176" s="36">
        <f t="shared" si="41"/>
        <v>0.10372241482026871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1941909</v>
      </c>
      <c r="O176" s="36">
        <f t="shared" si="45"/>
        <v>0.19874654851029822</v>
      </c>
      <c r="P176" s="31">
        <v>971566</v>
      </c>
      <c r="Q176" s="31">
        <v>8751974</v>
      </c>
      <c r="R176" s="31">
        <v>4576604</v>
      </c>
      <c r="S176" s="31">
        <v>1750708</v>
      </c>
      <c r="T176" s="36">
        <f t="shared" si="46"/>
        <v>0.20003578621234477</v>
      </c>
      <c r="U176" s="36">
        <f t="shared" si="47"/>
        <v>4.3108754320344778E-2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9000000</v>
      </c>
      <c r="E177" s="31">
        <v>9000000</v>
      </c>
      <c r="F177" s="31">
        <v>1608062</v>
      </c>
      <c r="G177" s="36">
        <f t="shared" si="40"/>
        <v>0.17867355555555556</v>
      </c>
      <c r="H177" s="31">
        <v>3396124</v>
      </c>
      <c r="I177" s="36">
        <f t="shared" si="41"/>
        <v>0.37734711111111113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5004186</v>
      </c>
      <c r="O177" s="36">
        <f t="shared" si="45"/>
        <v>0.55602066666666672</v>
      </c>
      <c r="P177" s="31">
        <v>1734708</v>
      </c>
      <c r="Q177" s="31">
        <v>7650000</v>
      </c>
      <c r="R177" s="31">
        <v>7300000</v>
      </c>
      <c r="S177" s="31">
        <v>3469417</v>
      </c>
      <c r="T177" s="36">
        <f t="shared" si="46"/>
        <v>0.45351856209150326</v>
      </c>
      <c r="U177" s="36">
        <f t="shared" si="47"/>
        <v>0.95774966161451958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143649302</v>
      </c>
      <c r="E179" s="32">
        <f>SUM(E173:E178)</f>
        <v>143649302</v>
      </c>
      <c r="F179" s="32">
        <f>SUM(F173:F178)</f>
        <v>23966616</v>
      </c>
      <c r="G179" s="37">
        <f t="shared" si="40"/>
        <v>0.16684115875481248</v>
      </c>
      <c r="H179" s="32">
        <f>SUM(H173:H178)</f>
        <v>30308758</v>
      </c>
      <c r="I179" s="37">
        <f t="shared" si="41"/>
        <v>0.21099133499444361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54275374</v>
      </c>
      <c r="O179" s="37">
        <f t="shared" si="45"/>
        <v>0.37783249374925609</v>
      </c>
      <c r="P179" s="32">
        <f>SUM(P173:P178)</f>
        <v>26766490</v>
      </c>
      <c r="Q179" s="32">
        <f>SUM(Q173:Q178)</f>
        <v>129760102</v>
      </c>
      <c r="R179" s="32">
        <f>SUM(R173:R178)</f>
        <v>120019765</v>
      </c>
      <c r="S179" s="32">
        <f>SUM(S173:S178)</f>
        <v>51125000</v>
      </c>
      <c r="T179" s="37">
        <f t="shared" si="46"/>
        <v>0.39399629941721226</v>
      </c>
      <c r="U179" s="37">
        <f t="shared" si="47"/>
        <v>0.13233965305125928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9788572</v>
      </c>
      <c r="E180" s="31">
        <v>9788572</v>
      </c>
      <c r="F180" s="31">
        <v>465469</v>
      </c>
      <c r="G180" s="36">
        <f t="shared" si="40"/>
        <v>4.755228852584422E-2</v>
      </c>
      <c r="H180" s="31">
        <v>2161382</v>
      </c>
      <c r="I180" s="36">
        <f t="shared" si="41"/>
        <v>0.22080667128974482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2626851</v>
      </c>
      <c r="O180" s="36">
        <f t="shared" si="45"/>
        <v>0.26835895981558905</v>
      </c>
      <c r="P180" s="31">
        <v>1846222</v>
      </c>
      <c r="Q180" s="31">
        <v>6376903</v>
      </c>
      <c r="R180" s="31">
        <v>7106743</v>
      </c>
      <c r="S180" s="31">
        <v>3042894</v>
      </c>
      <c r="T180" s="36">
        <f t="shared" si="46"/>
        <v>0.47717426468616503</v>
      </c>
      <c r="U180" s="36">
        <f t="shared" si="47"/>
        <v>0.17070536479361631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91575388</v>
      </c>
      <c r="E181" s="31">
        <v>91575388</v>
      </c>
      <c r="F181" s="31">
        <v>17831575</v>
      </c>
      <c r="G181" s="36">
        <f t="shared" si="40"/>
        <v>0.19472016869860273</v>
      </c>
      <c r="H181" s="31">
        <v>16770959</v>
      </c>
      <c r="I181" s="36">
        <f t="shared" si="41"/>
        <v>0.18313827946871489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34602534</v>
      </c>
      <c r="O181" s="36">
        <f t="shared" si="45"/>
        <v>0.37785844816731762</v>
      </c>
      <c r="P181" s="31">
        <v>30855795</v>
      </c>
      <c r="Q181" s="31">
        <v>114327447</v>
      </c>
      <c r="R181" s="31">
        <v>121663304</v>
      </c>
      <c r="S181" s="31">
        <v>46551935</v>
      </c>
      <c r="T181" s="36">
        <f t="shared" si="46"/>
        <v>0.4071807446203185</v>
      </c>
      <c r="U181" s="36">
        <f t="shared" si="47"/>
        <v>-0.45647295751089867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67962033</v>
      </c>
      <c r="E182" s="31">
        <v>67962033</v>
      </c>
      <c r="F182" s="31">
        <v>12156903</v>
      </c>
      <c r="G182" s="36">
        <f t="shared" si="40"/>
        <v>0.17887785964260369</v>
      </c>
      <c r="H182" s="31">
        <v>11653962</v>
      </c>
      <c r="I182" s="36">
        <f t="shared" si="41"/>
        <v>0.17147753658281528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23810865</v>
      </c>
      <c r="O182" s="36">
        <f t="shared" si="45"/>
        <v>0.350355396225419</v>
      </c>
      <c r="P182" s="31">
        <v>9092524</v>
      </c>
      <c r="Q182" s="31">
        <v>32115750</v>
      </c>
      <c r="R182" s="31">
        <v>61478665</v>
      </c>
      <c r="S182" s="31">
        <v>20334167</v>
      </c>
      <c r="T182" s="36">
        <f t="shared" si="46"/>
        <v>0.6331524874866693</v>
      </c>
      <c r="U182" s="36">
        <f t="shared" si="47"/>
        <v>0.28170813736647826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17315235</v>
      </c>
      <c r="E183" s="31">
        <v>17315235</v>
      </c>
      <c r="F183" s="31">
        <v>3391382</v>
      </c>
      <c r="G183" s="36">
        <f t="shared" si="40"/>
        <v>0.19586115926234901</v>
      </c>
      <c r="H183" s="31">
        <v>3928210</v>
      </c>
      <c r="I183" s="36">
        <f t="shared" si="41"/>
        <v>0.22686437694897008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7319592</v>
      </c>
      <c r="O183" s="36">
        <f t="shared" si="45"/>
        <v>0.42272553621131909</v>
      </c>
      <c r="P183" s="31">
        <v>2760148</v>
      </c>
      <c r="Q183" s="31">
        <v>25019770</v>
      </c>
      <c r="R183" s="31">
        <v>16437899</v>
      </c>
      <c r="S183" s="31">
        <v>5498789</v>
      </c>
      <c r="T183" s="36">
        <f t="shared" si="46"/>
        <v>0.21977775974759162</v>
      </c>
      <c r="U183" s="36">
        <f t="shared" si="47"/>
        <v>0.42318817686587828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186641228</v>
      </c>
      <c r="E185" s="32">
        <f>SUM(E180:E184)</f>
        <v>186641228</v>
      </c>
      <c r="F185" s="32">
        <f>SUM(F180:F184)</f>
        <v>33845329</v>
      </c>
      <c r="G185" s="37">
        <f t="shared" si="40"/>
        <v>0.18133897511647321</v>
      </c>
      <c r="H185" s="32">
        <f>SUM(H180:H184)</f>
        <v>34514513</v>
      </c>
      <c r="I185" s="37">
        <f t="shared" si="41"/>
        <v>0.18492437801577261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68359842</v>
      </c>
      <c r="O185" s="37">
        <f t="shared" si="45"/>
        <v>0.36626335313224578</v>
      </c>
      <c r="P185" s="32">
        <f>SUM(P180:P184)</f>
        <v>44554689</v>
      </c>
      <c r="Q185" s="32">
        <f>SUM(Q180:Q184)</f>
        <v>177839870</v>
      </c>
      <c r="R185" s="32">
        <f>SUM(R180:R184)</f>
        <v>206686611</v>
      </c>
      <c r="S185" s="32">
        <f>SUM(S180:S184)</f>
        <v>75427785</v>
      </c>
      <c r="T185" s="37">
        <f t="shared" si="46"/>
        <v>0.42413315416841002</v>
      </c>
      <c r="U185" s="37">
        <f t="shared" si="47"/>
        <v>-0.2253449911860006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35911016</v>
      </c>
      <c r="E186" s="31">
        <v>35911016</v>
      </c>
      <c r="F186" s="31">
        <v>4760269</v>
      </c>
      <c r="G186" s="36">
        <f t="shared" si="40"/>
        <v>0.13255734674841838</v>
      </c>
      <c r="H186" s="31">
        <v>3489786</v>
      </c>
      <c r="I186" s="36">
        <f t="shared" si="41"/>
        <v>9.7178704161419438E-2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8250055</v>
      </c>
      <c r="O186" s="36">
        <f t="shared" si="45"/>
        <v>0.22973605090983781</v>
      </c>
      <c r="P186" s="31">
        <v>5513589</v>
      </c>
      <c r="Q186" s="31">
        <v>34133051</v>
      </c>
      <c r="R186" s="31">
        <v>32622239</v>
      </c>
      <c r="S186" s="31">
        <v>9882853</v>
      </c>
      <c r="T186" s="36">
        <f t="shared" si="46"/>
        <v>0.28953910390254889</v>
      </c>
      <c r="U186" s="36">
        <f t="shared" si="47"/>
        <v>-0.36705728337748789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10765117</v>
      </c>
      <c r="E187" s="31">
        <v>10765117</v>
      </c>
      <c r="F187" s="31">
        <v>2681871</v>
      </c>
      <c r="G187" s="36">
        <f t="shared" si="40"/>
        <v>0.24912604294036006</v>
      </c>
      <c r="H187" s="31">
        <v>2257896</v>
      </c>
      <c r="I187" s="36">
        <f t="shared" si="41"/>
        <v>0.20974189133290422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4939767</v>
      </c>
      <c r="O187" s="36">
        <f t="shared" si="45"/>
        <v>0.45886793427326428</v>
      </c>
      <c r="P187" s="31">
        <v>2314248</v>
      </c>
      <c r="Q187" s="31">
        <v>10220710</v>
      </c>
      <c r="R187" s="31">
        <v>9892483</v>
      </c>
      <c r="S187" s="31">
        <v>4810597</v>
      </c>
      <c r="T187" s="36">
        <f t="shared" si="46"/>
        <v>0.47067150912216471</v>
      </c>
      <c r="U187" s="36">
        <f t="shared" si="47"/>
        <v>-2.4350026444875383E-2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143394708</v>
      </c>
      <c r="E188" s="31">
        <v>143394708</v>
      </c>
      <c r="F188" s="31">
        <v>40284684</v>
      </c>
      <c r="G188" s="36">
        <f t="shared" si="40"/>
        <v>0.2809356395495432</v>
      </c>
      <c r="H188" s="31">
        <v>46450409</v>
      </c>
      <c r="I188" s="36">
        <f t="shared" si="41"/>
        <v>0.32393391393495496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86735093</v>
      </c>
      <c r="O188" s="36">
        <f t="shared" si="45"/>
        <v>0.60486955348449822</v>
      </c>
      <c r="P188" s="31">
        <v>39426474</v>
      </c>
      <c r="Q188" s="31">
        <v>157572331</v>
      </c>
      <c r="R188" s="31">
        <v>149581094</v>
      </c>
      <c r="S188" s="31">
        <v>67170037</v>
      </c>
      <c r="T188" s="36">
        <f t="shared" si="46"/>
        <v>0.42628065837269363</v>
      </c>
      <c r="U188" s="36">
        <f t="shared" si="47"/>
        <v>0.17815275593754598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29714800</v>
      </c>
      <c r="E189" s="31">
        <v>29714800</v>
      </c>
      <c r="F189" s="31">
        <v>3997735</v>
      </c>
      <c r="G189" s="36">
        <f t="shared" si="40"/>
        <v>0.13453683013178619</v>
      </c>
      <c r="H189" s="31">
        <v>4015912</v>
      </c>
      <c r="I189" s="36">
        <f t="shared" si="41"/>
        <v>0.13514854550594316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8013647</v>
      </c>
      <c r="O189" s="36">
        <f t="shared" si="45"/>
        <v>0.26968537563772937</v>
      </c>
      <c r="P189" s="31">
        <v>4281241</v>
      </c>
      <c r="Q189" s="31">
        <v>22809794</v>
      </c>
      <c r="R189" s="31">
        <v>26318991</v>
      </c>
      <c r="S189" s="31">
        <v>7575704</v>
      </c>
      <c r="T189" s="36">
        <f t="shared" si="46"/>
        <v>0.33212505119511382</v>
      </c>
      <c r="U189" s="36">
        <f t="shared" si="47"/>
        <v>-6.1974787217070948E-2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219785641</v>
      </c>
      <c r="E191" s="32">
        <f>SUM(E186:E190)</f>
        <v>219785641</v>
      </c>
      <c r="F191" s="32">
        <f>SUM(F186:F190)</f>
        <v>51724559</v>
      </c>
      <c r="G191" s="37">
        <f t="shared" si="40"/>
        <v>0.23534093840097589</v>
      </c>
      <c r="H191" s="32">
        <f>SUM(H186:H190)</f>
        <v>56214003</v>
      </c>
      <c r="I191" s="37">
        <f t="shared" si="41"/>
        <v>0.25576740475052234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107938562</v>
      </c>
      <c r="O191" s="37">
        <f t="shared" si="45"/>
        <v>0.49110834315149826</v>
      </c>
      <c r="P191" s="32">
        <f>SUM(P186:P190)</f>
        <v>51535552</v>
      </c>
      <c r="Q191" s="32">
        <f>SUM(Q186:Q190)</f>
        <v>224735886</v>
      </c>
      <c r="R191" s="32">
        <f>SUM(R186:R190)</f>
        <v>218414807</v>
      </c>
      <c r="S191" s="32">
        <f>SUM(S186:S190)</f>
        <v>89439191</v>
      </c>
      <c r="T191" s="37">
        <f t="shared" si="46"/>
        <v>0.39797467414705634</v>
      </c>
      <c r="U191" s="37">
        <f t="shared" si="47"/>
        <v>9.0781039853808032E-2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15656863</v>
      </c>
      <c r="E192" s="31">
        <v>15656863</v>
      </c>
      <c r="F192" s="31">
        <v>643093</v>
      </c>
      <c r="G192" s="36">
        <f t="shared" si="40"/>
        <v>4.1074192192906075E-2</v>
      </c>
      <c r="H192" s="31">
        <v>363018</v>
      </c>
      <c r="I192" s="36">
        <f t="shared" si="41"/>
        <v>2.3185870630662093E-2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1006111</v>
      </c>
      <c r="O192" s="36">
        <f t="shared" si="45"/>
        <v>6.4260062823568165E-2</v>
      </c>
      <c r="P192" s="31">
        <v>2613829</v>
      </c>
      <c r="Q192" s="31">
        <v>10903656</v>
      </c>
      <c r="R192" s="31">
        <v>12605071</v>
      </c>
      <c r="S192" s="31">
        <v>5263594</v>
      </c>
      <c r="T192" s="36">
        <f t="shared" si="46"/>
        <v>0.48273661604878215</v>
      </c>
      <c r="U192" s="36">
        <f t="shared" si="47"/>
        <v>-0.86111639284742802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23886088</v>
      </c>
      <c r="E193" s="31">
        <v>23886088</v>
      </c>
      <c r="F193" s="31">
        <v>10036133</v>
      </c>
      <c r="G193" s="36">
        <f t="shared" si="40"/>
        <v>0.42016645840038769</v>
      </c>
      <c r="H193" s="31">
        <v>7167953</v>
      </c>
      <c r="I193" s="36">
        <f t="shared" si="41"/>
        <v>0.30008903090367917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17204086</v>
      </c>
      <c r="O193" s="36">
        <f t="shared" si="45"/>
        <v>0.72025548930406691</v>
      </c>
      <c r="P193" s="31">
        <v>5746810</v>
      </c>
      <c r="Q193" s="31">
        <v>22371136</v>
      </c>
      <c r="R193" s="31">
        <v>24059922</v>
      </c>
      <c r="S193" s="31">
        <v>10763950</v>
      </c>
      <c r="T193" s="36">
        <f t="shared" si="46"/>
        <v>0.48115348277351672</v>
      </c>
      <c r="U193" s="36">
        <f t="shared" si="47"/>
        <v>0.24729249792493579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18733234</v>
      </c>
      <c r="E194" s="31">
        <v>18733234</v>
      </c>
      <c r="F194" s="31">
        <v>3509425</v>
      </c>
      <c r="G194" s="36">
        <f t="shared" si="40"/>
        <v>0.18733684744449355</v>
      </c>
      <c r="H194" s="31">
        <v>3248398</v>
      </c>
      <c r="I194" s="36">
        <f t="shared" si="41"/>
        <v>0.1734029479373396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6757823</v>
      </c>
      <c r="O194" s="36">
        <f t="shared" si="45"/>
        <v>0.36073979538183315</v>
      </c>
      <c r="P194" s="31">
        <v>5330293</v>
      </c>
      <c r="Q194" s="31">
        <v>20260908</v>
      </c>
      <c r="R194" s="31">
        <v>16870908</v>
      </c>
      <c r="S194" s="31">
        <v>6392777</v>
      </c>
      <c r="T194" s="36">
        <f t="shared" si="46"/>
        <v>0.31552272978091606</v>
      </c>
      <c r="U194" s="36">
        <f t="shared" si="47"/>
        <v>-0.39057796635194353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53483896</v>
      </c>
      <c r="E195" s="31">
        <v>53483896</v>
      </c>
      <c r="F195" s="31">
        <v>18409787</v>
      </c>
      <c r="G195" s="36">
        <f t="shared" si="40"/>
        <v>0.34421177918676682</v>
      </c>
      <c r="H195" s="31">
        <v>36632483</v>
      </c>
      <c r="I195" s="36">
        <f t="shared" si="41"/>
        <v>0.68492547738107934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55042270</v>
      </c>
      <c r="O195" s="36">
        <f t="shared" si="45"/>
        <v>1.029137256567846</v>
      </c>
      <c r="P195" s="31">
        <v>9893753</v>
      </c>
      <c r="Q195" s="31">
        <v>58182642</v>
      </c>
      <c r="R195" s="31">
        <v>51925258</v>
      </c>
      <c r="S195" s="31">
        <v>21046984</v>
      </c>
      <c r="T195" s="36">
        <f t="shared" si="46"/>
        <v>0.36173991548888412</v>
      </c>
      <c r="U195" s="36">
        <f t="shared" si="47"/>
        <v>2.7025871779899902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37126341</v>
      </c>
      <c r="E196" s="31">
        <v>37126341</v>
      </c>
      <c r="F196" s="31">
        <v>5940322</v>
      </c>
      <c r="G196" s="36">
        <f t="shared" si="40"/>
        <v>0.16000289390220276</v>
      </c>
      <c r="H196" s="31">
        <v>6249658</v>
      </c>
      <c r="I196" s="36">
        <f t="shared" si="41"/>
        <v>0.16833487576920117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12189980</v>
      </c>
      <c r="O196" s="36">
        <f t="shared" si="45"/>
        <v>0.32833776967140393</v>
      </c>
      <c r="P196" s="31">
        <v>5675849</v>
      </c>
      <c r="Q196" s="31">
        <v>31515813</v>
      </c>
      <c r="R196" s="31">
        <v>30967013</v>
      </c>
      <c r="S196" s="31">
        <v>11280438</v>
      </c>
      <c r="T196" s="36">
        <f t="shared" si="46"/>
        <v>0.35792946226708477</v>
      </c>
      <c r="U196" s="36">
        <f t="shared" si="47"/>
        <v>0.1010965936549757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148886422</v>
      </c>
      <c r="E198" s="32">
        <f>SUM(E192:E197)</f>
        <v>148886422</v>
      </c>
      <c r="F198" s="32">
        <f>SUM(F192:F197)</f>
        <v>38538760</v>
      </c>
      <c r="G198" s="37">
        <f t="shared" si="40"/>
        <v>0.25884670665267245</v>
      </c>
      <c r="H198" s="32">
        <f>SUM(H192:H197)</f>
        <v>53661510</v>
      </c>
      <c r="I198" s="37">
        <f t="shared" si="41"/>
        <v>0.36041909852598913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92200270</v>
      </c>
      <c r="O198" s="37">
        <f t="shared" si="45"/>
        <v>0.61926580517866159</v>
      </c>
      <c r="P198" s="32">
        <f>SUM(P192:P197)</f>
        <v>29260534</v>
      </c>
      <c r="Q198" s="32">
        <f>SUM(Q192:Q197)</f>
        <v>143234155</v>
      </c>
      <c r="R198" s="32">
        <f>SUM(R192:R197)</f>
        <v>136428172</v>
      </c>
      <c r="S198" s="32">
        <f>SUM(S192:S197)</f>
        <v>54747743</v>
      </c>
      <c r="T198" s="37">
        <f t="shared" si="46"/>
        <v>0.38222547548104013</v>
      </c>
      <c r="U198" s="37">
        <f t="shared" si="47"/>
        <v>0.83392107608152322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7659556</v>
      </c>
      <c r="E199" s="31">
        <v>7659556</v>
      </c>
      <c r="F199" s="31">
        <v>1391308</v>
      </c>
      <c r="G199" s="36">
        <f t="shared" si="40"/>
        <v>0.18164342685137363</v>
      </c>
      <c r="H199" s="31">
        <v>1584647</v>
      </c>
      <c r="I199" s="36">
        <f t="shared" si="41"/>
        <v>0.20688496826709016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2975955</v>
      </c>
      <c r="O199" s="36">
        <f t="shared" si="45"/>
        <v>0.38852839511846377</v>
      </c>
      <c r="P199" s="31">
        <v>-114092</v>
      </c>
      <c r="Q199" s="31">
        <v>7902353</v>
      </c>
      <c r="R199" s="31">
        <v>7787220</v>
      </c>
      <c r="S199" s="31">
        <v>1256382</v>
      </c>
      <c r="T199" s="36">
        <f t="shared" si="46"/>
        <v>0.15898834182679514</v>
      </c>
      <c r="U199" s="36">
        <f t="shared" si="47"/>
        <v>-14.889203449847491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46601741</v>
      </c>
      <c r="E200" s="31">
        <v>46601741</v>
      </c>
      <c r="F200" s="31">
        <v>11053114</v>
      </c>
      <c r="G200" s="36">
        <f t="shared" si="40"/>
        <v>0.2371824262960476</v>
      </c>
      <c r="H200" s="31">
        <v>12449348</v>
      </c>
      <c r="I200" s="36">
        <f t="shared" si="41"/>
        <v>0.26714340994255986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23502462</v>
      </c>
      <c r="O200" s="36">
        <f t="shared" si="45"/>
        <v>0.50432583623860749</v>
      </c>
      <c r="P200" s="31">
        <v>9510700</v>
      </c>
      <c r="Q200" s="31">
        <v>31259801</v>
      </c>
      <c r="R200" s="31">
        <v>40398509</v>
      </c>
      <c r="S200" s="31">
        <v>17180828</v>
      </c>
      <c r="T200" s="36">
        <f t="shared" si="46"/>
        <v>0.54961411942449667</v>
      </c>
      <c r="U200" s="36">
        <f t="shared" si="47"/>
        <v>0.30898335558896828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26341046</v>
      </c>
      <c r="E201" s="31">
        <v>26341046</v>
      </c>
      <c r="F201" s="31">
        <v>7921909</v>
      </c>
      <c r="G201" s="36">
        <f t="shared" si="40"/>
        <v>0.30074390363996933</v>
      </c>
      <c r="H201" s="31">
        <v>8794077</v>
      </c>
      <c r="I201" s="36">
        <f t="shared" si="41"/>
        <v>0.3338545098019266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16715986</v>
      </c>
      <c r="O201" s="36">
        <f t="shared" si="45"/>
        <v>0.63459841344189594</v>
      </c>
      <c r="P201" s="31">
        <v>7747918</v>
      </c>
      <c r="Q201" s="31">
        <v>28275912</v>
      </c>
      <c r="R201" s="31">
        <v>32018200</v>
      </c>
      <c r="S201" s="31">
        <v>15548434</v>
      </c>
      <c r="T201" s="36">
        <f t="shared" si="46"/>
        <v>0.54988267045108929</v>
      </c>
      <c r="U201" s="36">
        <f t="shared" si="47"/>
        <v>0.13502453175162676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58314157</v>
      </c>
      <c r="E202" s="31">
        <v>58314157</v>
      </c>
      <c r="F202" s="31">
        <v>10897309</v>
      </c>
      <c r="G202" s="36">
        <f t="shared" si="40"/>
        <v>0.1868724433416743</v>
      </c>
      <c r="H202" s="31">
        <v>9002884</v>
      </c>
      <c r="I202" s="36">
        <f t="shared" si="41"/>
        <v>0.1543859066675696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19900193</v>
      </c>
      <c r="O202" s="36">
        <f t="shared" si="45"/>
        <v>0.34125835000924387</v>
      </c>
      <c r="P202" s="31">
        <v>7929695</v>
      </c>
      <c r="Q202" s="31">
        <v>38606913</v>
      </c>
      <c r="R202" s="31">
        <v>40581413</v>
      </c>
      <c r="S202" s="31">
        <v>15384768</v>
      </c>
      <c r="T202" s="36">
        <f t="shared" si="46"/>
        <v>0.39849775090797857</v>
      </c>
      <c r="U202" s="36">
        <f t="shared" si="47"/>
        <v>0.13533799219263787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138916500</v>
      </c>
      <c r="E204" s="32">
        <f>SUM(E199:E203)</f>
        <v>138916500</v>
      </c>
      <c r="F204" s="32">
        <f>SUM(F199:F203)</f>
        <v>31263640</v>
      </c>
      <c r="G204" s="37">
        <f t="shared" si="40"/>
        <v>0.22505346737068671</v>
      </c>
      <c r="H204" s="32">
        <f>SUM(H199:H203)</f>
        <v>31830956</v>
      </c>
      <c r="I204" s="37">
        <f t="shared" si="41"/>
        <v>0.2291373306986571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63094596</v>
      </c>
      <c r="O204" s="37">
        <f t="shared" si="45"/>
        <v>0.45419079806934382</v>
      </c>
      <c r="P204" s="32">
        <f>SUM(P199:P203)</f>
        <v>25074221</v>
      </c>
      <c r="Q204" s="32">
        <f>SUM(Q199:Q203)</f>
        <v>106044979</v>
      </c>
      <c r="R204" s="32">
        <f>SUM(R199:R203)</f>
        <v>120785342</v>
      </c>
      <c r="S204" s="32">
        <f>SUM(S199:S203)</f>
        <v>49370412</v>
      </c>
      <c r="T204" s="37">
        <f t="shared" si="46"/>
        <v>0.46556105216447824</v>
      </c>
      <c r="U204" s="37">
        <f t="shared" si="47"/>
        <v>0.26946938850064384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837879093</v>
      </c>
      <c r="E205" s="32">
        <f>SUM(E173:E178,E180:E184,E186:E190,E192:E197,E199:E203)</f>
        <v>837879093</v>
      </c>
      <c r="F205" s="32">
        <f>SUM(F173:F178,F180:F184,F186:F190,F192:F197,F199:F203)</f>
        <v>179338904</v>
      </c>
      <c r="G205" s="37">
        <f t="shared" si="40"/>
        <v>0.2140391203197142</v>
      </c>
      <c r="H205" s="32">
        <f>SUM(H173:H178,H180:H184,H186:H190,H192:H197,H199:H203)</f>
        <v>206529740</v>
      </c>
      <c r="I205" s="37">
        <f t="shared" si="41"/>
        <v>0.2464911008347597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385868644</v>
      </c>
      <c r="O205" s="37">
        <f t="shared" si="45"/>
        <v>0.4605302211544739</v>
      </c>
      <c r="P205" s="32">
        <f>SUM(P173:P178,P180:P184,P186:P190,P192:P197,P199:P203)</f>
        <v>177191486</v>
      </c>
      <c r="Q205" s="32">
        <f>SUM(Q173:Q178,Q180:Q184,Q186:Q190,Q192:Q197,Q199:Q203)</f>
        <v>781614992</v>
      </c>
      <c r="R205" s="32">
        <f>SUM(R173:R178,R180:R184,R186:R190,R192:R197,R199:R203)</f>
        <v>802334697</v>
      </c>
      <c r="S205" s="32">
        <f>SUM(S173:S178,S180:S184,S186:S190,S192:S197,S199:S203)</f>
        <v>320110131</v>
      </c>
      <c r="T205" s="37">
        <f t="shared" si="46"/>
        <v>0.40954963028651836</v>
      </c>
      <c r="U205" s="37">
        <f t="shared" si="47"/>
        <v>0.16557372288192229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10455021</v>
      </c>
      <c r="E208" s="31">
        <v>10455021</v>
      </c>
      <c r="F208" s="31">
        <v>341764</v>
      </c>
      <c r="G208" s="36">
        <f t="shared" ref="G208:G231" si="48">IF(($D208     =0),0,($F208     /$D208     ))</f>
        <v>3.2688982642885174E-2</v>
      </c>
      <c r="H208" s="31">
        <v>1186421</v>
      </c>
      <c r="I208" s="36">
        <f t="shared" ref="I208:I231" si="49">IF(($D208     =0),0,($H208     /$D208     ))</f>
        <v>0.11347858603057803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1528185</v>
      </c>
      <c r="O208" s="36">
        <f t="shared" ref="O208:O231" si="53">IF(($D208     =0),0,($N208     /$D208     ))</f>
        <v>0.1461675686734632</v>
      </c>
      <c r="P208" s="31">
        <v>1710287</v>
      </c>
      <c r="Q208" s="31">
        <v>13880752</v>
      </c>
      <c r="R208" s="31">
        <v>13695967</v>
      </c>
      <c r="S208" s="31">
        <v>3502643</v>
      </c>
      <c r="T208" s="36">
        <f t="shared" ref="T208:T231" si="54">IF(($Q208     =0),0,($S208     /$Q208     ))</f>
        <v>0.25233812980737641</v>
      </c>
      <c r="U208" s="36">
        <f t="shared" ref="U208:U231" si="55">IF(($P208     =0),0,(($H208     /$P208     )-1))</f>
        <v>-0.30630297721961286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33425573</v>
      </c>
      <c r="E209" s="31">
        <v>33425573</v>
      </c>
      <c r="F209" s="31">
        <v>7194846</v>
      </c>
      <c r="G209" s="36">
        <f t="shared" si="48"/>
        <v>0.21524974306349212</v>
      </c>
      <c r="H209" s="31">
        <v>7391107</v>
      </c>
      <c r="I209" s="36">
        <f t="shared" si="49"/>
        <v>0.22112132527989872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14585953</v>
      </c>
      <c r="O209" s="36">
        <f t="shared" si="53"/>
        <v>0.43637106834339084</v>
      </c>
      <c r="P209" s="31">
        <v>7748364</v>
      </c>
      <c r="Q209" s="31">
        <v>46601214</v>
      </c>
      <c r="R209" s="31">
        <v>30884802</v>
      </c>
      <c r="S209" s="31">
        <v>13905701</v>
      </c>
      <c r="T209" s="36">
        <f t="shared" si="54"/>
        <v>0.29839782714673485</v>
      </c>
      <c r="U209" s="36">
        <f t="shared" si="55"/>
        <v>-4.6107410544987348E-2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38064456</v>
      </c>
      <c r="E210" s="31">
        <v>38064456</v>
      </c>
      <c r="F210" s="31">
        <v>9753671</v>
      </c>
      <c r="G210" s="36">
        <f t="shared" si="48"/>
        <v>0.25624091409581684</v>
      </c>
      <c r="H210" s="31">
        <v>7559053</v>
      </c>
      <c r="I210" s="36">
        <f t="shared" si="49"/>
        <v>0.19858560437590386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17312724</v>
      </c>
      <c r="O210" s="36">
        <f t="shared" si="53"/>
        <v>0.45482651847172073</v>
      </c>
      <c r="P210" s="31">
        <v>8224531</v>
      </c>
      <c r="Q210" s="31">
        <v>31442430</v>
      </c>
      <c r="R210" s="31">
        <v>32429498</v>
      </c>
      <c r="S210" s="31">
        <v>10326260</v>
      </c>
      <c r="T210" s="36">
        <f t="shared" si="54"/>
        <v>0.32841800077156885</v>
      </c>
      <c r="U210" s="36">
        <f t="shared" si="55"/>
        <v>-8.0913793139085977E-2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47117406</v>
      </c>
      <c r="E211" s="31">
        <v>47117406</v>
      </c>
      <c r="F211" s="31">
        <v>8350851</v>
      </c>
      <c r="G211" s="36">
        <f t="shared" si="48"/>
        <v>0.17723494795108202</v>
      </c>
      <c r="H211" s="31">
        <v>5315189</v>
      </c>
      <c r="I211" s="36">
        <f t="shared" si="49"/>
        <v>0.11280733493690209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13666040</v>
      </c>
      <c r="O211" s="36">
        <f t="shared" si="53"/>
        <v>0.29004228288798412</v>
      </c>
      <c r="P211" s="31">
        <v>8481699</v>
      </c>
      <c r="Q211" s="31">
        <v>37622907</v>
      </c>
      <c r="R211" s="31">
        <v>49294336</v>
      </c>
      <c r="S211" s="31">
        <v>15971041</v>
      </c>
      <c r="T211" s="36">
        <f t="shared" si="54"/>
        <v>0.4245031092360832</v>
      </c>
      <c r="U211" s="36">
        <f t="shared" si="55"/>
        <v>-0.37333439915752731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53118593</v>
      </c>
      <c r="E212" s="31">
        <v>53118593</v>
      </c>
      <c r="F212" s="31">
        <v>9496886</v>
      </c>
      <c r="G212" s="36">
        <f t="shared" si="48"/>
        <v>0.17878647501073683</v>
      </c>
      <c r="H212" s="31">
        <v>8036688</v>
      </c>
      <c r="I212" s="36">
        <f t="shared" si="49"/>
        <v>0.15129707972498443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17533574</v>
      </c>
      <c r="O212" s="36">
        <f t="shared" si="53"/>
        <v>0.33008355473572126</v>
      </c>
      <c r="P212" s="31">
        <v>2687653</v>
      </c>
      <c r="Q212" s="31">
        <v>57330600</v>
      </c>
      <c r="R212" s="31">
        <v>57330600</v>
      </c>
      <c r="S212" s="31">
        <v>9741096</v>
      </c>
      <c r="T212" s="36">
        <f t="shared" si="54"/>
        <v>0.16991093761446766</v>
      </c>
      <c r="U212" s="36">
        <f t="shared" si="55"/>
        <v>1.9902253006619528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10505310</v>
      </c>
      <c r="E213" s="31">
        <v>10505310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38901</v>
      </c>
      <c r="Q213" s="31">
        <v>3970000</v>
      </c>
      <c r="R213" s="31">
        <v>9970000</v>
      </c>
      <c r="S213" s="31">
        <v>134151</v>
      </c>
      <c r="T213" s="36">
        <f t="shared" si="54"/>
        <v>3.3791183879093196E-2</v>
      </c>
      <c r="U213" s="36">
        <f t="shared" si="55"/>
        <v>-1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119651492</v>
      </c>
      <c r="E214" s="31">
        <v>119651492</v>
      </c>
      <c r="F214" s="31">
        <v>20008555</v>
      </c>
      <c r="G214" s="36">
        <f t="shared" si="48"/>
        <v>0.16722361472935079</v>
      </c>
      <c r="H214" s="31">
        <v>21712943</v>
      </c>
      <c r="I214" s="36">
        <f t="shared" si="49"/>
        <v>0.18146821771349078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41721498</v>
      </c>
      <c r="O214" s="36">
        <f t="shared" si="53"/>
        <v>0.34869183244284158</v>
      </c>
      <c r="P214" s="31">
        <v>20597187</v>
      </c>
      <c r="Q214" s="31">
        <v>106716259</v>
      </c>
      <c r="R214" s="31">
        <v>106814125</v>
      </c>
      <c r="S214" s="31">
        <v>41225426</v>
      </c>
      <c r="T214" s="36">
        <f t="shared" si="54"/>
        <v>0.38630876294117467</v>
      </c>
      <c r="U214" s="36">
        <f t="shared" si="55"/>
        <v>5.4170309761230939E-2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312337851</v>
      </c>
      <c r="E216" s="32">
        <f>SUM(E208:E215)</f>
        <v>312337851</v>
      </c>
      <c r="F216" s="32">
        <f>SUM(F208:F215)</f>
        <v>55146573</v>
      </c>
      <c r="G216" s="37">
        <f t="shared" si="48"/>
        <v>0.17656064682342967</v>
      </c>
      <c r="H216" s="32">
        <f>SUM(H208:H215)</f>
        <v>51201401</v>
      </c>
      <c r="I216" s="37">
        <f t="shared" si="49"/>
        <v>0.16392954243640487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106347974</v>
      </c>
      <c r="O216" s="37">
        <f t="shared" si="53"/>
        <v>0.34049018925983454</v>
      </c>
      <c r="P216" s="32">
        <f>SUM(P208:P215)</f>
        <v>49488622</v>
      </c>
      <c r="Q216" s="32">
        <f>SUM(Q208:Q215)</f>
        <v>297564162</v>
      </c>
      <c r="R216" s="32">
        <f>SUM(R208:R215)</f>
        <v>300419328</v>
      </c>
      <c r="S216" s="32">
        <f>SUM(S208:S215)</f>
        <v>94806318</v>
      </c>
      <c r="T216" s="37">
        <f t="shared" si="54"/>
        <v>0.31860798478816815</v>
      </c>
      <c r="U216" s="37">
        <f t="shared" si="55"/>
        <v>3.4609551262106297E-2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25534187</v>
      </c>
      <c r="E217" s="31">
        <v>25534187</v>
      </c>
      <c r="F217" s="31">
        <v>4097551</v>
      </c>
      <c r="G217" s="36">
        <f t="shared" si="48"/>
        <v>0.16047313352878634</v>
      </c>
      <c r="H217" s="31">
        <v>889018</v>
      </c>
      <c r="I217" s="36">
        <f t="shared" si="49"/>
        <v>3.4816773292997344E-2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4986569</v>
      </c>
      <c r="O217" s="36">
        <f t="shared" si="53"/>
        <v>0.19528990682178368</v>
      </c>
      <c r="P217" s="31">
        <v>5915809</v>
      </c>
      <c r="Q217" s="31">
        <v>14411396</v>
      </c>
      <c r="R217" s="31">
        <v>22385300</v>
      </c>
      <c r="S217" s="31">
        <v>10329726</v>
      </c>
      <c r="T217" s="36">
        <f t="shared" si="54"/>
        <v>0.71677483569253109</v>
      </c>
      <c r="U217" s="36">
        <f t="shared" si="55"/>
        <v>-0.84972165260913601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203173801</v>
      </c>
      <c r="E218" s="31">
        <v>203173801</v>
      </c>
      <c r="F218" s="31">
        <v>37219208</v>
      </c>
      <c r="G218" s="36">
        <f t="shared" si="48"/>
        <v>0.18318901264243218</v>
      </c>
      <c r="H218" s="31">
        <v>27659910</v>
      </c>
      <c r="I218" s="36">
        <f t="shared" si="49"/>
        <v>0.13613915703629526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64879118</v>
      </c>
      <c r="O218" s="36">
        <f t="shared" si="53"/>
        <v>0.3193281696787274</v>
      </c>
      <c r="P218" s="31">
        <v>14722893</v>
      </c>
      <c r="Q218" s="31">
        <v>187973109</v>
      </c>
      <c r="R218" s="31">
        <v>180649107</v>
      </c>
      <c r="S218" s="31">
        <v>76146313</v>
      </c>
      <c r="T218" s="36">
        <f t="shared" si="54"/>
        <v>0.40509152295821205</v>
      </c>
      <c r="U218" s="36">
        <f t="shared" si="55"/>
        <v>0.87870074176318469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139388737</v>
      </c>
      <c r="E219" s="31">
        <v>139388737</v>
      </c>
      <c r="F219" s="31">
        <v>34442223</v>
      </c>
      <c r="G219" s="36">
        <f t="shared" si="48"/>
        <v>0.24709473477760258</v>
      </c>
      <c r="H219" s="31">
        <v>34317442</v>
      </c>
      <c r="I219" s="36">
        <f t="shared" si="49"/>
        <v>0.24619953332384381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68759665</v>
      </c>
      <c r="O219" s="36">
        <f t="shared" si="53"/>
        <v>0.49329426810144639</v>
      </c>
      <c r="P219" s="31">
        <v>33091601</v>
      </c>
      <c r="Q219" s="31">
        <v>131564624</v>
      </c>
      <c r="R219" s="31">
        <v>135027977</v>
      </c>
      <c r="S219" s="31">
        <v>60265228</v>
      </c>
      <c r="T219" s="36">
        <f t="shared" si="54"/>
        <v>0.45806559672150166</v>
      </c>
      <c r="U219" s="36">
        <f t="shared" si="55"/>
        <v>3.7043871041476661E-2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9416934</v>
      </c>
      <c r="E220" s="31">
        <v>9416934</v>
      </c>
      <c r="F220" s="31">
        <v>1776068</v>
      </c>
      <c r="G220" s="36">
        <f t="shared" si="48"/>
        <v>0.18860363681002756</v>
      </c>
      <c r="H220" s="31">
        <v>3369280</v>
      </c>
      <c r="I220" s="36">
        <f t="shared" si="49"/>
        <v>0.35778948859575738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5145348</v>
      </c>
      <c r="O220" s="36">
        <f t="shared" si="53"/>
        <v>0.54639312540578489</v>
      </c>
      <c r="P220" s="31">
        <v>2341297</v>
      </c>
      <c r="Q220" s="31">
        <v>9780904</v>
      </c>
      <c r="R220" s="31">
        <v>10172140</v>
      </c>
      <c r="S220" s="31">
        <v>4794635</v>
      </c>
      <c r="T220" s="36">
        <f t="shared" si="54"/>
        <v>0.49020366624598299</v>
      </c>
      <c r="U220" s="36">
        <f t="shared" si="55"/>
        <v>0.43906561192364735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39214423</v>
      </c>
      <c r="E221" s="31">
        <v>38925423</v>
      </c>
      <c r="F221" s="31">
        <v>3791410</v>
      </c>
      <c r="G221" s="36">
        <f t="shared" si="48"/>
        <v>9.6684069532273875E-2</v>
      </c>
      <c r="H221" s="31">
        <v>4160151</v>
      </c>
      <c r="I221" s="36">
        <f t="shared" si="49"/>
        <v>0.10608726794220585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7951561</v>
      </c>
      <c r="O221" s="36">
        <f t="shared" si="53"/>
        <v>0.20277133747447973</v>
      </c>
      <c r="P221" s="31">
        <v>2822759</v>
      </c>
      <c r="Q221" s="31">
        <v>29275292</v>
      </c>
      <c r="R221" s="31">
        <v>40684048</v>
      </c>
      <c r="S221" s="31">
        <v>5402588</v>
      </c>
      <c r="T221" s="36">
        <f t="shared" si="54"/>
        <v>0.18454429079648463</v>
      </c>
      <c r="U221" s="36">
        <f t="shared" si="55"/>
        <v>0.47378894195359922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36926545</v>
      </c>
      <c r="E222" s="31">
        <v>36926545</v>
      </c>
      <c r="F222" s="31">
        <v>3198868</v>
      </c>
      <c r="G222" s="36">
        <f t="shared" si="48"/>
        <v>8.6627871630015757E-2</v>
      </c>
      <c r="H222" s="31">
        <v>3278273</v>
      </c>
      <c r="I222" s="36">
        <f t="shared" si="49"/>
        <v>8.8778221737235374E-2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6477141</v>
      </c>
      <c r="O222" s="36">
        <f t="shared" si="53"/>
        <v>0.17540609336725113</v>
      </c>
      <c r="P222" s="31">
        <v>3545581</v>
      </c>
      <c r="Q222" s="31">
        <v>40743648</v>
      </c>
      <c r="R222" s="31">
        <v>35723626</v>
      </c>
      <c r="S222" s="31">
        <v>6163979</v>
      </c>
      <c r="T222" s="36">
        <f t="shared" si="54"/>
        <v>0.15128687053255516</v>
      </c>
      <c r="U222" s="36">
        <f t="shared" si="55"/>
        <v>-7.5391875125684571E-2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453654627</v>
      </c>
      <c r="E224" s="32">
        <f>SUM(E217:E223)</f>
        <v>453365627</v>
      </c>
      <c r="F224" s="32">
        <f>SUM(F217:F223)</f>
        <v>84525328</v>
      </c>
      <c r="G224" s="37">
        <f t="shared" si="48"/>
        <v>0.18632087709313719</v>
      </c>
      <c r="H224" s="32">
        <f>SUM(H217:H223)</f>
        <v>73674074</v>
      </c>
      <c r="I224" s="37">
        <f t="shared" si="49"/>
        <v>0.16240124009580531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158199402</v>
      </c>
      <c r="O224" s="37">
        <f t="shared" si="53"/>
        <v>0.34872211718894253</v>
      </c>
      <c r="P224" s="32">
        <f>SUM(P217:P223)</f>
        <v>62439940</v>
      </c>
      <c r="Q224" s="32">
        <f>SUM(Q217:Q223)</f>
        <v>413748973</v>
      </c>
      <c r="R224" s="32">
        <f>SUM(R217:R223)</f>
        <v>424642198</v>
      </c>
      <c r="S224" s="32">
        <f>SUM(S217:S223)</f>
        <v>163102469</v>
      </c>
      <c r="T224" s="37">
        <f t="shared" si="54"/>
        <v>0.39420634163120932</v>
      </c>
      <c r="U224" s="37">
        <f t="shared" si="55"/>
        <v>0.17991903899971717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44617949</v>
      </c>
      <c r="E225" s="31">
        <v>44617949</v>
      </c>
      <c r="F225" s="31">
        <v>6294163</v>
      </c>
      <c r="G225" s="36">
        <f t="shared" si="48"/>
        <v>0.14106795899560512</v>
      </c>
      <c r="H225" s="31">
        <v>7066668</v>
      </c>
      <c r="I225" s="36">
        <f t="shared" si="49"/>
        <v>0.1583817310831567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13360831</v>
      </c>
      <c r="O225" s="36">
        <f t="shared" si="53"/>
        <v>0.29944969007876182</v>
      </c>
      <c r="P225" s="31">
        <v>6606069</v>
      </c>
      <c r="Q225" s="31">
        <v>43599528</v>
      </c>
      <c r="R225" s="31">
        <v>43599528</v>
      </c>
      <c r="S225" s="31">
        <v>12445476</v>
      </c>
      <c r="T225" s="36">
        <f t="shared" si="54"/>
        <v>0.28544978743806582</v>
      </c>
      <c r="U225" s="36">
        <f t="shared" si="55"/>
        <v>6.9723613241096993E-2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110880577</v>
      </c>
      <c r="E226" s="31">
        <v>111424209</v>
      </c>
      <c r="F226" s="31">
        <v>30603153</v>
      </c>
      <c r="G226" s="36">
        <f t="shared" si="48"/>
        <v>0.27600102586046249</v>
      </c>
      <c r="H226" s="31">
        <v>35972932</v>
      </c>
      <c r="I226" s="36">
        <f t="shared" si="49"/>
        <v>0.32442951663211494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66576085</v>
      </c>
      <c r="O226" s="36">
        <f t="shared" si="53"/>
        <v>0.60043054249257743</v>
      </c>
      <c r="P226" s="31">
        <v>32689662</v>
      </c>
      <c r="Q226" s="31">
        <v>99023492</v>
      </c>
      <c r="R226" s="31">
        <v>98906378</v>
      </c>
      <c r="S226" s="31">
        <v>60355320</v>
      </c>
      <c r="T226" s="36">
        <f t="shared" si="54"/>
        <v>0.60950506572723162</v>
      </c>
      <c r="U226" s="36">
        <f t="shared" si="55"/>
        <v>0.10043756341071997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55387260</v>
      </c>
      <c r="E227" s="31">
        <v>55387260</v>
      </c>
      <c r="F227" s="31">
        <v>9468585</v>
      </c>
      <c r="G227" s="36">
        <f t="shared" si="48"/>
        <v>0.17095239952292279</v>
      </c>
      <c r="H227" s="31">
        <v>14999317</v>
      </c>
      <c r="I227" s="36">
        <f t="shared" si="49"/>
        <v>0.27080807030353188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24467902</v>
      </c>
      <c r="O227" s="36">
        <f t="shared" si="53"/>
        <v>0.44176046982645467</v>
      </c>
      <c r="P227" s="31">
        <v>4546499</v>
      </c>
      <c r="Q227" s="31">
        <v>26869090</v>
      </c>
      <c r="R227" s="31">
        <v>41519360</v>
      </c>
      <c r="S227" s="31">
        <v>15884093</v>
      </c>
      <c r="T227" s="36">
        <f t="shared" si="54"/>
        <v>0.59116602013689334</v>
      </c>
      <c r="U227" s="36">
        <f t="shared" si="55"/>
        <v>2.2990916747149841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309144646</v>
      </c>
      <c r="E228" s="31">
        <v>309144646</v>
      </c>
      <c r="F228" s="31">
        <v>49410775</v>
      </c>
      <c r="G228" s="36">
        <f t="shared" si="48"/>
        <v>0.15983060240351049</v>
      </c>
      <c r="H228" s="31">
        <v>90864032</v>
      </c>
      <c r="I228" s="36">
        <f t="shared" si="49"/>
        <v>0.29392076872649447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140274807</v>
      </c>
      <c r="O228" s="36">
        <f t="shared" si="53"/>
        <v>0.45375137113000497</v>
      </c>
      <c r="P228" s="31">
        <v>66467601</v>
      </c>
      <c r="Q228" s="31">
        <v>320720121</v>
      </c>
      <c r="R228" s="31">
        <v>282410982</v>
      </c>
      <c r="S228" s="31">
        <v>109952997</v>
      </c>
      <c r="T228" s="36">
        <f t="shared" si="54"/>
        <v>0.34283161485836433</v>
      </c>
      <c r="U228" s="36">
        <f t="shared" si="55"/>
        <v>0.36704244824482224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520030432</v>
      </c>
      <c r="E230" s="32">
        <f>SUM(E225:E229)</f>
        <v>520574064</v>
      </c>
      <c r="F230" s="32">
        <f>SUM(F225:F229)</f>
        <v>95776676</v>
      </c>
      <c r="G230" s="37">
        <f t="shared" si="48"/>
        <v>0.18417513688891191</v>
      </c>
      <c r="H230" s="32">
        <f>SUM(H225:H229)</f>
        <v>148902949</v>
      </c>
      <c r="I230" s="37">
        <f t="shared" si="49"/>
        <v>0.28633506779080192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244679625</v>
      </c>
      <c r="O230" s="37">
        <f t="shared" si="53"/>
        <v>0.47051020467971383</v>
      </c>
      <c r="P230" s="32">
        <f>SUM(P225:P229)</f>
        <v>110309831</v>
      </c>
      <c r="Q230" s="32">
        <f>SUM(Q225:Q229)</f>
        <v>490212231</v>
      </c>
      <c r="R230" s="32">
        <f>SUM(R225:R229)</f>
        <v>466436248</v>
      </c>
      <c r="S230" s="32">
        <f>SUM(S225:S229)</f>
        <v>198637886</v>
      </c>
      <c r="T230" s="37">
        <f t="shared" si="54"/>
        <v>0.40520793533607286</v>
      </c>
      <c r="U230" s="37">
        <f t="shared" si="55"/>
        <v>0.34986109261648668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1286022910</v>
      </c>
      <c r="E231" s="32">
        <f>SUM(E208:E215,E217:E223,E225:E229)</f>
        <v>1286277542</v>
      </c>
      <c r="F231" s="32">
        <f>SUM(F208:F215,F217:F223,F225:F229)</f>
        <v>235448577</v>
      </c>
      <c r="G231" s="37">
        <f t="shared" si="48"/>
        <v>0.1830827236195971</v>
      </c>
      <c r="H231" s="32">
        <f>SUM(H208:H215,H217:H223,H225:H229)</f>
        <v>273778424</v>
      </c>
      <c r="I231" s="37">
        <f t="shared" si="49"/>
        <v>0.21288767242879056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509227001</v>
      </c>
      <c r="O231" s="37">
        <f t="shared" si="53"/>
        <v>0.39597039604838769</v>
      </c>
      <c r="P231" s="32">
        <f>SUM(P208:P215,P217:P223,P225:P229)</f>
        <v>222238393</v>
      </c>
      <c r="Q231" s="32">
        <f>SUM(Q208:Q215,Q217:Q223,Q225:Q229)</f>
        <v>1201525366</v>
      </c>
      <c r="R231" s="32">
        <f>SUM(R208:R215,R217:R223,R225:R229)</f>
        <v>1191497774</v>
      </c>
      <c r="S231" s="32">
        <f>SUM(S208:S215,S217:S223,S225:S229)</f>
        <v>456546673</v>
      </c>
      <c r="T231" s="37">
        <f t="shared" si="54"/>
        <v>0.37997256314270772</v>
      </c>
      <c r="U231" s="37">
        <f t="shared" si="55"/>
        <v>0.23191326351968367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1447086</v>
      </c>
      <c r="E234" s="31">
        <v>1447086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0</v>
      </c>
      <c r="O234" s="36">
        <f t="shared" ref="O234:O260" si="61">IF(($D234     =0),0,($N234     /$D234     ))</f>
        <v>0</v>
      </c>
      <c r="P234" s="31">
        <v>0</v>
      </c>
      <c r="Q234" s="31">
        <v>1372947</v>
      </c>
      <c r="R234" s="31">
        <v>1302947</v>
      </c>
      <c r="S234" s="31">
        <v>0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84706940</v>
      </c>
      <c r="E235" s="31">
        <v>84706940</v>
      </c>
      <c r="F235" s="31">
        <v>19236944</v>
      </c>
      <c r="G235" s="36">
        <f t="shared" si="56"/>
        <v>0.2270999755155835</v>
      </c>
      <c r="H235" s="31">
        <v>19751854</v>
      </c>
      <c r="I235" s="36">
        <f t="shared" si="57"/>
        <v>0.23317869822708742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38988798</v>
      </c>
      <c r="O235" s="36">
        <f t="shared" si="61"/>
        <v>0.4602786737426709</v>
      </c>
      <c r="P235" s="31">
        <v>24119486</v>
      </c>
      <c r="Q235" s="31">
        <v>78468257</v>
      </c>
      <c r="R235" s="31">
        <v>79109157</v>
      </c>
      <c r="S235" s="31">
        <v>40536990</v>
      </c>
      <c r="T235" s="36">
        <f t="shared" si="62"/>
        <v>0.5166036758023056</v>
      </c>
      <c r="U235" s="36">
        <f t="shared" si="63"/>
        <v>-0.18108312921759606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330006624</v>
      </c>
      <c r="E236" s="31">
        <v>330006624</v>
      </c>
      <c r="F236" s="31">
        <v>31742418</v>
      </c>
      <c r="G236" s="36">
        <f t="shared" si="56"/>
        <v>9.6187214714817365E-2</v>
      </c>
      <c r="H236" s="31">
        <v>93241602</v>
      </c>
      <c r="I236" s="36">
        <f t="shared" si="57"/>
        <v>0.2825446376494552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124984020</v>
      </c>
      <c r="O236" s="36">
        <f t="shared" si="61"/>
        <v>0.37873185236427254</v>
      </c>
      <c r="P236" s="31">
        <v>62376374</v>
      </c>
      <c r="Q236" s="31">
        <v>322308552</v>
      </c>
      <c r="R236" s="31">
        <v>317244215</v>
      </c>
      <c r="S236" s="31">
        <v>113594300</v>
      </c>
      <c r="T236" s="36">
        <f t="shared" si="62"/>
        <v>0.35243960886275211</v>
      </c>
      <c r="U236" s="36">
        <f t="shared" si="63"/>
        <v>0.49482241465334287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5727712</v>
      </c>
      <c r="E237" s="31">
        <v>5727712</v>
      </c>
      <c r="F237" s="31">
        <v>1496723</v>
      </c>
      <c r="G237" s="36">
        <f t="shared" si="56"/>
        <v>0.26131254504416424</v>
      </c>
      <c r="H237" s="31">
        <v>427207</v>
      </c>
      <c r="I237" s="36">
        <f t="shared" si="57"/>
        <v>7.4585977786592622E-2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1923930</v>
      </c>
      <c r="O237" s="36">
        <f t="shared" si="61"/>
        <v>0.33589852283075683</v>
      </c>
      <c r="P237" s="31">
        <v>1522822</v>
      </c>
      <c r="Q237" s="31">
        <v>6585690</v>
      </c>
      <c r="R237" s="31">
        <v>8869414</v>
      </c>
      <c r="S237" s="31">
        <v>3018394</v>
      </c>
      <c r="T237" s="36">
        <f t="shared" si="62"/>
        <v>0.45832615868648541</v>
      </c>
      <c r="U237" s="36">
        <f t="shared" si="63"/>
        <v>-0.71946360113000729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62144424</v>
      </c>
      <c r="E238" s="31">
        <v>62144424</v>
      </c>
      <c r="F238" s="31">
        <v>116479516</v>
      </c>
      <c r="G238" s="36">
        <f t="shared" si="56"/>
        <v>1.8743357569779713</v>
      </c>
      <c r="H238" s="31">
        <v>11330663</v>
      </c>
      <c r="I238" s="36">
        <f t="shared" si="57"/>
        <v>0.18232791086775541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127810179</v>
      </c>
      <c r="O238" s="36">
        <f t="shared" si="61"/>
        <v>2.0566636678457266</v>
      </c>
      <c r="P238" s="31">
        <v>17331196</v>
      </c>
      <c r="Q238" s="31">
        <v>57691840</v>
      </c>
      <c r="R238" s="31">
        <v>57691840</v>
      </c>
      <c r="S238" s="31">
        <v>26859483</v>
      </c>
      <c r="T238" s="36">
        <f t="shared" si="62"/>
        <v>0.46556814620577192</v>
      </c>
      <c r="U238" s="36">
        <f t="shared" si="63"/>
        <v>-0.34622728864182251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484032786</v>
      </c>
      <c r="E240" s="32">
        <f>SUM(E234:E239)</f>
        <v>484032786</v>
      </c>
      <c r="F240" s="32">
        <f>SUM(F234:F239)</f>
        <v>168955601</v>
      </c>
      <c r="G240" s="37">
        <f t="shared" si="56"/>
        <v>0.34905817516253951</v>
      </c>
      <c r="H240" s="32">
        <f>SUM(H234:H239)</f>
        <v>124751326</v>
      </c>
      <c r="I240" s="37">
        <f t="shared" si="57"/>
        <v>0.25773321479095013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293706927</v>
      </c>
      <c r="O240" s="37">
        <f t="shared" si="61"/>
        <v>0.60679138995348969</v>
      </c>
      <c r="P240" s="32">
        <f>SUM(P234:P239)</f>
        <v>105349878</v>
      </c>
      <c r="Q240" s="32">
        <f>SUM(Q234:Q239)</f>
        <v>466427286</v>
      </c>
      <c r="R240" s="32">
        <f>SUM(R234:R239)</f>
        <v>464217573</v>
      </c>
      <c r="S240" s="32">
        <f>SUM(S234:S239)</f>
        <v>184009167</v>
      </c>
      <c r="T240" s="37">
        <f t="shared" si="62"/>
        <v>0.39450772397565093</v>
      </c>
      <c r="U240" s="37">
        <f t="shared" si="63"/>
        <v>0.18416203576429391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9383305</v>
      </c>
      <c r="E242" s="31">
        <v>9383305</v>
      </c>
      <c r="F242" s="31">
        <v>871792</v>
      </c>
      <c r="G242" s="36">
        <f t="shared" si="56"/>
        <v>9.2908841820659144E-2</v>
      </c>
      <c r="H242" s="31">
        <v>1235953</v>
      </c>
      <c r="I242" s="36">
        <f t="shared" si="57"/>
        <v>0.13171830181369998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2107745</v>
      </c>
      <c r="O242" s="36">
        <f t="shared" si="61"/>
        <v>0.22462714363435912</v>
      </c>
      <c r="P242" s="31">
        <v>1756597</v>
      </c>
      <c r="Q242" s="31">
        <v>7346127</v>
      </c>
      <c r="R242" s="31">
        <v>7946127</v>
      </c>
      <c r="S242" s="31">
        <v>3442836</v>
      </c>
      <c r="T242" s="36">
        <f t="shared" si="62"/>
        <v>0.46866001635964094</v>
      </c>
      <c r="U242" s="36">
        <f t="shared" si="63"/>
        <v>-0.29639353818775738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41554209</v>
      </c>
      <c r="E243" s="31">
        <v>41554209</v>
      </c>
      <c r="F243" s="31">
        <v>10429724</v>
      </c>
      <c r="G243" s="36">
        <f t="shared" si="56"/>
        <v>0.25099079614293707</v>
      </c>
      <c r="H243" s="31">
        <v>10708234</v>
      </c>
      <c r="I243" s="36">
        <f t="shared" si="57"/>
        <v>0.25769312562296637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21137958</v>
      </c>
      <c r="O243" s="36">
        <f t="shared" si="61"/>
        <v>0.50868392176590338</v>
      </c>
      <c r="P243" s="31">
        <v>11919921</v>
      </c>
      <c r="Q243" s="31">
        <v>34165416</v>
      </c>
      <c r="R243" s="31">
        <v>40285416</v>
      </c>
      <c r="S243" s="31">
        <v>20074554</v>
      </c>
      <c r="T243" s="36">
        <f t="shared" si="62"/>
        <v>0.58756942985854466</v>
      </c>
      <c r="U243" s="36">
        <f t="shared" si="63"/>
        <v>-0.1016522676618411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2873418</v>
      </c>
      <c r="E244" s="31">
        <v>2873418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250000</v>
      </c>
      <c r="R244" s="31">
        <v>250000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12744144</v>
      </c>
      <c r="E245" s="31">
        <v>12744144</v>
      </c>
      <c r="F245" s="31">
        <v>3015303</v>
      </c>
      <c r="G245" s="36">
        <f t="shared" si="56"/>
        <v>0.23660302331800395</v>
      </c>
      <c r="H245" s="31">
        <v>2981971</v>
      </c>
      <c r="I245" s="36">
        <f t="shared" si="57"/>
        <v>0.23398754753555828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5997274</v>
      </c>
      <c r="O245" s="36">
        <f t="shared" si="61"/>
        <v>0.47059057085356221</v>
      </c>
      <c r="P245" s="31">
        <v>2874895</v>
      </c>
      <c r="Q245" s="31">
        <v>13422413</v>
      </c>
      <c r="R245" s="31">
        <v>12062417</v>
      </c>
      <c r="S245" s="31">
        <v>9332081</v>
      </c>
      <c r="T245" s="36">
        <f t="shared" si="62"/>
        <v>0.69526105328453236</v>
      </c>
      <c r="U245" s="36">
        <f t="shared" si="63"/>
        <v>3.724518634593621E-2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-90000000</v>
      </c>
      <c r="E246" s="31">
        <v>-90000000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3204669</v>
      </c>
      <c r="Q246" s="31">
        <v>32931007</v>
      </c>
      <c r="R246" s="31">
        <v>32931007</v>
      </c>
      <c r="S246" s="31">
        <v>8105374</v>
      </c>
      <c r="T246" s="36">
        <f t="shared" si="62"/>
        <v>0.24613198132689959</v>
      </c>
      <c r="U246" s="36">
        <f t="shared" si="63"/>
        <v>-1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-23444924</v>
      </c>
      <c r="E247" s="32">
        <f>SUM(E241:E246)</f>
        <v>-23444924</v>
      </c>
      <c r="F247" s="32">
        <f>SUM(F241:F246)</f>
        <v>14316819</v>
      </c>
      <c r="G247" s="37">
        <f t="shared" si="56"/>
        <v>-0.61065751375436317</v>
      </c>
      <c r="H247" s="32">
        <f>SUM(H241:H246)</f>
        <v>14926158</v>
      </c>
      <c r="I247" s="37">
        <f t="shared" si="57"/>
        <v>-0.63664774515797107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29242977</v>
      </c>
      <c r="O247" s="37">
        <f t="shared" si="61"/>
        <v>-1.2473052589123343</v>
      </c>
      <c r="P247" s="32">
        <f>SUM(P241:P246)</f>
        <v>19756082</v>
      </c>
      <c r="Q247" s="32">
        <f>SUM(Q241:Q246)</f>
        <v>88114963</v>
      </c>
      <c r="R247" s="32">
        <f>SUM(R241:R246)</f>
        <v>93474967</v>
      </c>
      <c r="S247" s="32">
        <f>SUM(S241:S246)</f>
        <v>40954845</v>
      </c>
      <c r="T247" s="37">
        <f t="shared" si="62"/>
        <v>0.46478876692032428</v>
      </c>
      <c r="U247" s="37">
        <f t="shared" si="63"/>
        <v>-0.24447782713191812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22849884</v>
      </c>
      <c r="E248" s="31">
        <v>22849884</v>
      </c>
      <c r="F248" s="31">
        <v>1533037</v>
      </c>
      <c r="G248" s="36">
        <f t="shared" si="56"/>
        <v>6.7091675388811597E-2</v>
      </c>
      <c r="H248" s="31">
        <v>8172215</v>
      </c>
      <c r="I248" s="36">
        <f t="shared" si="57"/>
        <v>0.35764798630925215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9705252</v>
      </c>
      <c r="O248" s="36">
        <f t="shared" si="61"/>
        <v>0.42473966169806376</v>
      </c>
      <c r="P248" s="31">
        <v>5113781</v>
      </c>
      <c r="Q248" s="31">
        <v>32693720</v>
      </c>
      <c r="R248" s="31">
        <v>29548348</v>
      </c>
      <c r="S248" s="31">
        <v>10518419</v>
      </c>
      <c r="T248" s="36">
        <f t="shared" si="62"/>
        <v>0.32172597673192282</v>
      </c>
      <c r="U248" s="36">
        <f t="shared" si="63"/>
        <v>0.59807684372874004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17352744</v>
      </c>
      <c r="E249" s="31">
        <v>17352744</v>
      </c>
      <c r="F249" s="31">
        <v>3192669</v>
      </c>
      <c r="G249" s="36">
        <f t="shared" si="56"/>
        <v>0.18398640583875381</v>
      </c>
      <c r="H249" s="31">
        <v>807741</v>
      </c>
      <c r="I249" s="36">
        <f t="shared" si="57"/>
        <v>4.6548315355773126E-2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4000410</v>
      </c>
      <c r="O249" s="36">
        <f t="shared" si="61"/>
        <v>0.23053472119452692</v>
      </c>
      <c r="P249" s="31">
        <v>1934544</v>
      </c>
      <c r="Q249" s="31">
        <v>9199420</v>
      </c>
      <c r="R249" s="31">
        <v>11884974</v>
      </c>
      <c r="S249" s="31">
        <v>3529568</v>
      </c>
      <c r="T249" s="36">
        <f t="shared" si="62"/>
        <v>0.38367288372527836</v>
      </c>
      <c r="U249" s="36">
        <f t="shared" si="63"/>
        <v>-0.58246439471007116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10343091</v>
      </c>
      <c r="E250" s="31">
        <v>10343091</v>
      </c>
      <c r="F250" s="31">
        <v>4853084</v>
      </c>
      <c r="G250" s="36">
        <f t="shared" si="56"/>
        <v>0.46921021965290649</v>
      </c>
      <c r="H250" s="31">
        <v>3972237</v>
      </c>
      <c r="I250" s="36">
        <f t="shared" si="57"/>
        <v>0.38404738003368627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8825321</v>
      </c>
      <c r="O250" s="36">
        <f t="shared" si="61"/>
        <v>0.85325759968659276</v>
      </c>
      <c r="P250" s="31">
        <v>4883749</v>
      </c>
      <c r="Q250" s="31">
        <v>11873871</v>
      </c>
      <c r="R250" s="31">
        <v>13658871</v>
      </c>
      <c r="S250" s="31">
        <v>10271108</v>
      </c>
      <c r="T250" s="36">
        <f t="shared" si="62"/>
        <v>0.8650176509412979</v>
      </c>
      <c r="U250" s="36">
        <f t="shared" si="63"/>
        <v>-0.18664186058702037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8907695</v>
      </c>
      <c r="E251" s="31">
        <v>8907695</v>
      </c>
      <c r="F251" s="31">
        <v>1903177</v>
      </c>
      <c r="G251" s="36">
        <f t="shared" si="56"/>
        <v>0.21365538447376117</v>
      </c>
      <c r="H251" s="31">
        <v>2996134</v>
      </c>
      <c r="I251" s="36">
        <f t="shared" si="57"/>
        <v>0.33635345619714191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4899311</v>
      </c>
      <c r="O251" s="36">
        <f t="shared" si="61"/>
        <v>0.55000884067090305</v>
      </c>
      <c r="P251" s="31">
        <v>1681822</v>
      </c>
      <c r="Q251" s="31">
        <v>58312924</v>
      </c>
      <c r="R251" s="31">
        <v>58139924</v>
      </c>
      <c r="S251" s="31">
        <v>3044563</v>
      </c>
      <c r="T251" s="36">
        <f t="shared" si="62"/>
        <v>5.221077577931095E-2</v>
      </c>
      <c r="U251" s="36">
        <f t="shared" si="63"/>
        <v>0.78148103663764656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59453414</v>
      </c>
      <c r="E254" s="32">
        <f>SUM(E248:E253)</f>
        <v>59453414</v>
      </c>
      <c r="F254" s="32">
        <f>SUM(F248:F253)</f>
        <v>11481967</v>
      </c>
      <c r="G254" s="37">
        <f t="shared" si="56"/>
        <v>0.1931254444025704</v>
      </c>
      <c r="H254" s="32">
        <f>SUM(H248:H253)</f>
        <v>15948327</v>
      </c>
      <c r="I254" s="37">
        <f t="shared" si="57"/>
        <v>0.26824913704703318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27430294</v>
      </c>
      <c r="O254" s="37">
        <f t="shared" si="61"/>
        <v>0.46137458144960353</v>
      </c>
      <c r="P254" s="32">
        <f>SUM(P248:P253)</f>
        <v>13613896</v>
      </c>
      <c r="Q254" s="32">
        <f>SUM(Q248:Q253)</f>
        <v>112079935</v>
      </c>
      <c r="R254" s="32">
        <f>SUM(R248:R253)</f>
        <v>113232117</v>
      </c>
      <c r="S254" s="32">
        <f>SUM(S248:S253)</f>
        <v>27363658</v>
      </c>
      <c r="T254" s="37">
        <f t="shared" si="62"/>
        <v>0.24414412802791149</v>
      </c>
      <c r="U254" s="37">
        <f t="shared" si="63"/>
        <v>0.17147413201922501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201822971</v>
      </c>
      <c r="E255" s="31">
        <v>201822971</v>
      </c>
      <c r="F255" s="31">
        <v>30418555</v>
      </c>
      <c r="G255" s="36">
        <f t="shared" si="56"/>
        <v>0.15071899323095386</v>
      </c>
      <c r="H255" s="31">
        <v>39170386</v>
      </c>
      <c r="I255" s="36">
        <f t="shared" si="57"/>
        <v>0.19408289257618747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69588941</v>
      </c>
      <c r="O255" s="36">
        <f t="shared" si="61"/>
        <v>0.34480188580714133</v>
      </c>
      <c r="P255" s="31">
        <v>41530307</v>
      </c>
      <c r="Q255" s="31">
        <v>255036482</v>
      </c>
      <c r="R255" s="31">
        <v>256536482</v>
      </c>
      <c r="S255" s="31">
        <v>90774296</v>
      </c>
      <c r="T255" s="36">
        <f t="shared" si="62"/>
        <v>0.35592671012455385</v>
      </c>
      <c r="U255" s="36">
        <f t="shared" si="63"/>
        <v>-5.6824068264171523E-2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10446481</v>
      </c>
      <c r="E256" s="31">
        <v>10446481</v>
      </c>
      <c r="F256" s="31">
        <v>2213105</v>
      </c>
      <c r="G256" s="36">
        <f t="shared" si="56"/>
        <v>0.21185172308263422</v>
      </c>
      <c r="H256" s="31">
        <v>2447514</v>
      </c>
      <c r="I256" s="36">
        <f t="shared" si="57"/>
        <v>0.23429076260225812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4660619</v>
      </c>
      <c r="O256" s="36">
        <f t="shared" si="61"/>
        <v>0.44614248568489234</v>
      </c>
      <c r="P256" s="31">
        <v>2725828</v>
      </c>
      <c r="Q256" s="31">
        <v>10261237</v>
      </c>
      <c r="R256" s="31">
        <v>11386237</v>
      </c>
      <c r="S256" s="31">
        <v>4704642</v>
      </c>
      <c r="T256" s="36">
        <f t="shared" si="62"/>
        <v>0.45848682766025189</v>
      </c>
      <c r="U256" s="36">
        <f t="shared" si="63"/>
        <v>-0.10210255379282918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80873229</v>
      </c>
      <c r="E257" s="31">
        <v>80873229</v>
      </c>
      <c r="F257" s="31">
        <v>10421327</v>
      </c>
      <c r="G257" s="36">
        <f t="shared" si="56"/>
        <v>0.12886003352234149</v>
      </c>
      <c r="H257" s="31">
        <v>15707267</v>
      </c>
      <c r="I257" s="36">
        <f t="shared" si="57"/>
        <v>0.19422084655479752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26128594</v>
      </c>
      <c r="O257" s="36">
        <f t="shared" si="61"/>
        <v>0.32308088007713898</v>
      </c>
      <c r="P257" s="31">
        <v>26958932</v>
      </c>
      <c r="Q257" s="31">
        <v>61569337</v>
      </c>
      <c r="R257" s="31">
        <v>60519038</v>
      </c>
      <c r="S257" s="31">
        <v>32846852</v>
      </c>
      <c r="T257" s="36">
        <f t="shared" si="62"/>
        <v>0.53349367721793073</v>
      </c>
      <c r="U257" s="36">
        <f t="shared" si="63"/>
        <v>-0.41736315815478153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293142681</v>
      </c>
      <c r="E259" s="32">
        <f>SUM(E255:E258)</f>
        <v>293142681</v>
      </c>
      <c r="F259" s="32">
        <f>SUM(F255:F258)</f>
        <v>43052987</v>
      </c>
      <c r="G259" s="37">
        <f t="shared" si="56"/>
        <v>0.14686700296638142</v>
      </c>
      <c r="H259" s="32">
        <f>SUM(H255:H258)</f>
        <v>57325167</v>
      </c>
      <c r="I259" s="37">
        <f t="shared" si="57"/>
        <v>0.19555380610031331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100378154</v>
      </c>
      <c r="O259" s="37">
        <f t="shared" si="61"/>
        <v>0.34242080906669475</v>
      </c>
      <c r="P259" s="32">
        <f>SUM(P255:P258)</f>
        <v>71215067</v>
      </c>
      <c r="Q259" s="32">
        <f>SUM(Q255:Q258)</f>
        <v>326867056</v>
      </c>
      <c r="R259" s="32">
        <f>SUM(R255:R258)</f>
        <v>328441757</v>
      </c>
      <c r="S259" s="32">
        <f>SUM(S255:S258)</f>
        <v>128325790</v>
      </c>
      <c r="T259" s="37">
        <f t="shared" si="62"/>
        <v>0.392593219917519</v>
      </c>
      <c r="U259" s="37">
        <f t="shared" si="63"/>
        <v>-0.19504159140930111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813183957</v>
      </c>
      <c r="E260" s="32">
        <f>SUM(E234:E239,E241:E246,E248:E253,E255:E258)</f>
        <v>813183957</v>
      </c>
      <c r="F260" s="32">
        <f>SUM(F234:F239,F241:F246,F248:F253,F255:F258)</f>
        <v>237807374</v>
      </c>
      <c r="G260" s="37">
        <f t="shared" si="56"/>
        <v>0.29243982490421905</v>
      </c>
      <c r="H260" s="32">
        <f>SUM(H234:H239,H241:H246,H248:H253,H255:H258)</f>
        <v>212950978</v>
      </c>
      <c r="I260" s="37">
        <f t="shared" si="57"/>
        <v>0.26187306840830848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450758352</v>
      </c>
      <c r="O260" s="37">
        <f t="shared" si="61"/>
        <v>0.55431289331252753</v>
      </c>
      <c r="P260" s="32">
        <f>SUM(P234:P239,P241:P246,P248:P253,P255:P258)</f>
        <v>209934923</v>
      </c>
      <c r="Q260" s="32">
        <f>SUM(Q234:Q239,Q241:Q246,Q248:Q253,Q255:Q258)</f>
        <v>993489240</v>
      </c>
      <c r="R260" s="32">
        <f>SUM(R234:R239,R241:R246,R248:R253,R255:R258)</f>
        <v>999366414</v>
      </c>
      <c r="S260" s="32">
        <f>SUM(S234:S239,S241:S246,S248:S253,S255:S258)</f>
        <v>380653460</v>
      </c>
      <c r="T260" s="37">
        <f t="shared" si="62"/>
        <v>0.38314804496523786</v>
      </c>
      <c r="U260" s="37">
        <f t="shared" si="63"/>
        <v>1.43666187449909E-2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4534265</v>
      </c>
      <c r="E263" s="31">
        <v>4534265</v>
      </c>
      <c r="F263" s="31">
        <v>229267</v>
      </c>
      <c r="G263" s="36">
        <f t="shared" ref="G263:G299" si="64">IF(($D263     =0),0,($F263     /$D263     ))</f>
        <v>5.0563211457645287E-2</v>
      </c>
      <c r="H263" s="31">
        <v>291194</v>
      </c>
      <c r="I263" s="36">
        <f t="shared" ref="I263:I299" si="65">IF(($D263     =0),0,($H263     /$D263     ))</f>
        <v>6.4220772275109639E-2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520461</v>
      </c>
      <c r="O263" s="36">
        <f t="shared" ref="O263:O299" si="69">IF(($D263     =0),0,($N263     /$D263     ))</f>
        <v>0.11478398373275492</v>
      </c>
      <c r="P263" s="31">
        <v>242360</v>
      </c>
      <c r="Q263" s="31">
        <v>2541800</v>
      </c>
      <c r="R263" s="31">
        <v>2872180</v>
      </c>
      <c r="S263" s="31">
        <v>242360</v>
      </c>
      <c r="T263" s="36">
        <f t="shared" ref="T263:T299" si="70">IF(($Q263     =0),0,($S263     /$Q263     ))</f>
        <v>9.5349752144149813E-2</v>
      </c>
      <c r="U263" s="36">
        <f t="shared" ref="U263:U299" si="71">IF(($P263     =0),0,(($H263     /$P263     )-1))</f>
        <v>0.20149364581614138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26119288</v>
      </c>
      <c r="E264" s="31">
        <v>26119288</v>
      </c>
      <c r="F264" s="31">
        <v>6121001</v>
      </c>
      <c r="G264" s="36">
        <f t="shared" si="64"/>
        <v>0.23434792709510305</v>
      </c>
      <c r="H264" s="31">
        <v>6627296</v>
      </c>
      <c r="I264" s="36">
        <f t="shared" si="65"/>
        <v>0.25373187814307957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12748297</v>
      </c>
      <c r="O264" s="36">
        <f t="shared" si="69"/>
        <v>0.48807980523818262</v>
      </c>
      <c r="P264" s="31">
        <v>5278276</v>
      </c>
      <c r="Q264" s="31">
        <v>20030737</v>
      </c>
      <c r="R264" s="31">
        <v>22628597</v>
      </c>
      <c r="S264" s="31">
        <v>10418917</v>
      </c>
      <c r="T264" s="36">
        <f t="shared" si="70"/>
        <v>0.5201464629084791</v>
      </c>
      <c r="U264" s="36">
        <f t="shared" si="71"/>
        <v>0.25557966275352029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32000528</v>
      </c>
      <c r="E265" s="31">
        <v>32000528</v>
      </c>
      <c r="F265" s="31">
        <v>4784916</v>
      </c>
      <c r="G265" s="36">
        <f t="shared" si="64"/>
        <v>0.14952615781839598</v>
      </c>
      <c r="H265" s="31">
        <v>3690431</v>
      </c>
      <c r="I265" s="36">
        <f t="shared" si="65"/>
        <v>0.1153240659029126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8475347</v>
      </c>
      <c r="O265" s="36">
        <f t="shared" si="69"/>
        <v>0.26485022372130862</v>
      </c>
      <c r="P265" s="31">
        <v>3774175</v>
      </c>
      <c r="Q265" s="31">
        <v>19444245</v>
      </c>
      <c r="R265" s="31">
        <v>27213108</v>
      </c>
      <c r="S265" s="31">
        <v>11698513</v>
      </c>
      <c r="T265" s="36">
        <f t="shared" si="70"/>
        <v>0.60164398257684981</v>
      </c>
      <c r="U265" s="36">
        <f t="shared" si="71"/>
        <v>-2.2188690243563181E-2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62654081</v>
      </c>
      <c r="E267" s="32">
        <f>SUM(E263:E266)</f>
        <v>62654081</v>
      </c>
      <c r="F267" s="32">
        <f>SUM(F263:F266)</f>
        <v>11135184</v>
      </c>
      <c r="G267" s="37">
        <f t="shared" si="64"/>
        <v>0.17772479976204583</v>
      </c>
      <c r="H267" s="32">
        <f>SUM(H263:H266)</f>
        <v>10608921</v>
      </c>
      <c r="I267" s="37">
        <f t="shared" si="65"/>
        <v>0.16932529901763302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21744105</v>
      </c>
      <c r="O267" s="37">
        <f t="shared" si="69"/>
        <v>0.34705009877967885</v>
      </c>
      <c r="P267" s="32">
        <f>SUM(P263:P266)</f>
        <v>9294811</v>
      </c>
      <c r="Q267" s="32">
        <f>SUM(Q263:Q266)</f>
        <v>42016782</v>
      </c>
      <c r="R267" s="32">
        <f>SUM(R263:R266)</f>
        <v>52713885</v>
      </c>
      <c r="S267" s="32">
        <f>SUM(S263:S266)</f>
        <v>22359790</v>
      </c>
      <c r="T267" s="37">
        <f t="shared" si="70"/>
        <v>0.53216331512489456</v>
      </c>
      <c r="U267" s="37">
        <f t="shared" si="71"/>
        <v>0.14138103507430122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6888377</v>
      </c>
      <c r="E268" s="31">
        <v>6888377</v>
      </c>
      <c r="F268" s="31">
        <v>212836</v>
      </c>
      <c r="G268" s="36">
        <f t="shared" si="64"/>
        <v>3.0897844296268916E-2</v>
      </c>
      <c r="H268" s="31">
        <v>362711</v>
      </c>
      <c r="I268" s="36">
        <f t="shared" si="65"/>
        <v>5.2655509418256287E-2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575547</v>
      </c>
      <c r="O268" s="36">
        <f t="shared" si="69"/>
        <v>8.3553353714525214E-2</v>
      </c>
      <c r="P268" s="31">
        <v>525510</v>
      </c>
      <c r="Q268" s="31">
        <v>6171850</v>
      </c>
      <c r="R268" s="31">
        <v>4998388</v>
      </c>
      <c r="S268" s="31">
        <v>870310</v>
      </c>
      <c r="T268" s="36">
        <f t="shared" si="70"/>
        <v>0.14101282435574422</v>
      </c>
      <c r="U268" s="36">
        <f t="shared" si="71"/>
        <v>-0.3097923921523853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42301138</v>
      </c>
      <c r="E269" s="31">
        <v>42301138</v>
      </c>
      <c r="F269" s="31">
        <v>1808859</v>
      </c>
      <c r="G269" s="36">
        <f t="shared" si="64"/>
        <v>4.2761473698414453E-2</v>
      </c>
      <c r="H269" s="31">
        <v>1867911</v>
      </c>
      <c r="I269" s="36">
        <f t="shared" si="65"/>
        <v>4.4157464510765645E-2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3676770</v>
      </c>
      <c r="O269" s="36">
        <f t="shared" si="69"/>
        <v>8.6918938209180091E-2</v>
      </c>
      <c r="P269" s="31">
        <v>1901363</v>
      </c>
      <c r="Q269" s="31">
        <v>18734061</v>
      </c>
      <c r="R269" s="31">
        <v>41122541</v>
      </c>
      <c r="S269" s="31">
        <v>3865082</v>
      </c>
      <c r="T269" s="36">
        <f t="shared" si="70"/>
        <v>0.2063130892976168</v>
      </c>
      <c r="U269" s="36">
        <f t="shared" si="71"/>
        <v>-1.7593694628537548E-2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7546108</v>
      </c>
      <c r="E270" s="31">
        <v>7546108</v>
      </c>
      <c r="F270" s="31">
        <v>1140460</v>
      </c>
      <c r="G270" s="36">
        <f t="shared" si="64"/>
        <v>0.15113221279101757</v>
      </c>
      <c r="H270" s="31">
        <v>803069</v>
      </c>
      <c r="I270" s="36">
        <f t="shared" si="65"/>
        <v>0.1064216149570083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1943529</v>
      </c>
      <c r="O270" s="36">
        <f t="shared" si="69"/>
        <v>0.25755382774802588</v>
      </c>
      <c r="P270" s="31">
        <v>1144011</v>
      </c>
      <c r="Q270" s="31">
        <v>7290871</v>
      </c>
      <c r="R270" s="31">
        <v>7290871</v>
      </c>
      <c r="S270" s="31">
        <v>1891672</v>
      </c>
      <c r="T270" s="36">
        <f t="shared" si="70"/>
        <v>0.25945761487207769</v>
      </c>
      <c r="U270" s="36">
        <f t="shared" si="71"/>
        <v>-0.29802335816701064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13977028</v>
      </c>
      <c r="E271" s="31">
        <v>13977028</v>
      </c>
      <c r="F271" s="31">
        <v>2904561</v>
      </c>
      <c r="G271" s="36">
        <f t="shared" si="64"/>
        <v>0.20780962877086603</v>
      </c>
      <c r="H271" s="31">
        <v>3031821</v>
      </c>
      <c r="I271" s="36">
        <f t="shared" si="65"/>
        <v>0.21691456867654554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5936382</v>
      </c>
      <c r="O271" s="36">
        <f t="shared" si="69"/>
        <v>0.42472419744741158</v>
      </c>
      <c r="P271" s="31">
        <v>2626674</v>
      </c>
      <c r="Q271" s="31">
        <v>11442622</v>
      </c>
      <c r="R271" s="31">
        <v>14238932</v>
      </c>
      <c r="S271" s="31">
        <v>5293368</v>
      </c>
      <c r="T271" s="36">
        <f t="shared" si="70"/>
        <v>0.46260096680638407</v>
      </c>
      <c r="U271" s="36">
        <f t="shared" si="71"/>
        <v>0.15424335109724319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3626437</v>
      </c>
      <c r="E272" s="31">
        <v>3626437</v>
      </c>
      <c r="F272" s="31">
        <v>521415</v>
      </c>
      <c r="G272" s="36">
        <f t="shared" si="64"/>
        <v>0.14378162367083724</v>
      </c>
      <c r="H272" s="31">
        <v>1075818</v>
      </c>
      <c r="I272" s="36">
        <f t="shared" si="65"/>
        <v>0.29665977928197845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1597233</v>
      </c>
      <c r="O272" s="36">
        <f t="shared" si="69"/>
        <v>0.4404414029528157</v>
      </c>
      <c r="P272" s="31">
        <v>523162</v>
      </c>
      <c r="Q272" s="31">
        <v>2685945</v>
      </c>
      <c r="R272" s="31">
        <v>3168380</v>
      </c>
      <c r="S272" s="31">
        <v>860593</v>
      </c>
      <c r="T272" s="36">
        <f t="shared" si="70"/>
        <v>0.3204060395875567</v>
      </c>
      <c r="U272" s="36">
        <f t="shared" si="71"/>
        <v>1.0563764187765932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5385919</v>
      </c>
      <c r="E273" s="31">
        <v>5385919</v>
      </c>
      <c r="F273" s="31">
        <v>324933</v>
      </c>
      <c r="G273" s="36">
        <f t="shared" si="64"/>
        <v>6.0330094084222206E-2</v>
      </c>
      <c r="H273" s="31">
        <v>456570</v>
      </c>
      <c r="I273" s="36">
        <f t="shared" si="65"/>
        <v>8.4771048357764014E-2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781503</v>
      </c>
      <c r="O273" s="36">
        <f t="shared" si="69"/>
        <v>0.14510114244198621</v>
      </c>
      <c r="P273" s="31">
        <v>465503</v>
      </c>
      <c r="Q273" s="31">
        <v>6421705</v>
      </c>
      <c r="R273" s="31">
        <v>5563795</v>
      </c>
      <c r="S273" s="31">
        <v>962049</v>
      </c>
      <c r="T273" s="36">
        <f t="shared" si="70"/>
        <v>0.14981208261668824</v>
      </c>
      <c r="U273" s="36">
        <f t="shared" si="71"/>
        <v>-1.9189994479090311E-2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79725007</v>
      </c>
      <c r="E275" s="32">
        <f>SUM(E268:E274)</f>
        <v>79725007</v>
      </c>
      <c r="F275" s="32">
        <f>SUM(F268:F274)</f>
        <v>6913064</v>
      </c>
      <c r="G275" s="37">
        <f t="shared" si="64"/>
        <v>8.6711362722113022E-2</v>
      </c>
      <c r="H275" s="32">
        <f>SUM(H268:H274)</f>
        <v>7597900</v>
      </c>
      <c r="I275" s="37">
        <f t="shared" si="65"/>
        <v>9.5301340017442712E-2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14510964</v>
      </c>
      <c r="O275" s="37">
        <f t="shared" si="69"/>
        <v>0.18201270273955572</v>
      </c>
      <c r="P275" s="32">
        <f>SUM(P268:P274)</f>
        <v>7186223</v>
      </c>
      <c r="Q275" s="32">
        <f>SUM(Q268:Q274)</f>
        <v>52747054</v>
      </c>
      <c r="R275" s="32">
        <f>SUM(R268:R274)</f>
        <v>76382907</v>
      </c>
      <c r="S275" s="32">
        <f>SUM(S268:S274)</f>
        <v>13743074</v>
      </c>
      <c r="T275" s="37">
        <f t="shared" si="70"/>
        <v>0.26054675963514473</v>
      </c>
      <c r="U275" s="37">
        <f t="shared" si="71"/>
        <v>5.7286978152500945E-2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6658659</v>
      </c>
      <c r="E276" s="31">
        <v>6658659</v>
      </c>
      <c r="F276" s="31">
        <v>534858</v>
      </c>
      <c r="G276" s="36">
        <f t="shared" si="64"/>
        <v>8.032518259307167E-2</v>
      </c>
      <c r="H276" s="31">
        <v>678399</v>
      </c>
      <c r="I276" s="36">
        <f t="shared" si="65"/>
        <v>0.10188222583556239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1213257</v>
      </c>
      <c r="O276" s="36">
        <f t="shared" si="69"/>
        <v>0.18220740842863406</v>
      </c>
      <c r="P276" s="31">
        <v>637659</v>
      </c>
      <c r="Q276" s="31">
        <v>6916271</v>
      </c>
      <c r="R276" s="31">
        <v>5530464</v>
      </c>
      <c r="S276" s="31">
        <v>1175223</v>
      </c>
      <c r="T276" s="36">
        <f t="shared" si="70"/>
        <v>0.16992147936366286</v>
      </c>
      <c r="U276" s="36">
        <f t="shared" si="71"/>
        <v>6.3889947448401152E-2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10197222</v>
      </c>
      <c r="E277" s="31">
        <v>10197222</v>
      </c>
      <c r="F277" s="31">
        <v>855738</v>
      </c>
      <c r="G277" s="36">
        <f t="shared" si="64"/>
        <v>8.3918737868019344E-2</v>
      </c>
      <c r="H277" s="31">
        <v>925409</v>
      </c>
      <c r="I277" s="36">
        <f t="shared" si="65"/>
        <v>9.0751088874989685E-2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1781147</v>
      </c>
      <c r="O277" s="36">
        <f t="shared" si="69"/>
        <v>0.17466982674300902</v>
      </c>
      <c r="P277" s="31">
        <v>937034</v>
      </c>
      <c r="Q277" s="31">
        <v>8607433</v>
      </c>
      <c r="R277" s="31">
        <v>8336274</v>
      </c>
      <c r="S277" s="31">
        <v>2028688</v>
      </c>
      <c r="T277" s="36">
        <f t="shared" si="70"/>
        <v>0.23569024586075779</v>
      </c>
      <c r="U277" s="36">
        <f t="shared" si="71"/>
        <v>-1.2406166691923626E-2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12337427</v>
      </c>
      <c r="E278" s="31">
        <v>12337427</v>
      </c>
      <c r="F278" s="31">
        <v>223476</v>
      </c>
      <c r="G278" s="36">
        <f t="shared" si="64"/>
        <v>1.8113663408099598E-2</v>
      </c>
      <c r="H278" s="31">
        <v>423171</v>
      </c>
      <c r="I278" s="36">
        <f t="shared" si="65"/>
        <v>3.4299777417122708E-2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646647</v>
      </c>
      <c r="O278" s="36">
        <f t="shared" si="69"/>
        <v>5.2413440825222313E-2</v>
      </c>
      <c r="P278" s="31">
        <v>2066548</v>
      </c>
      <c r="Q278" s="31">
        <v>9290623</v>
      </c>
      <c r="R278" s="31">
        <v>12606697</v>
      </c>
      <c r="S278" s="31">
        <v>4664568</v>
      </c>
      <c r="T278" s="36">
        <f t="shared" si="70"/>
        <v>0.5020726812399986</v>
      </c>
      <c r="U278" s="36">
        <f t="shared" si="71"/>
        <v>-0.79522808083819008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8336899</v>
      </c>
      <c r="E279" s="31">
        <v>8336899</v>
      </c>
      <c r="F279" s="31">
        <v>178401</v>
      </c>
      <c r="G279" s="36">
        <f t="shared" si="64"/>
        <v>2.1398963811364392E-2</v>
      </c>
      <c r="H279" s="31">
        <v>169769</v>
      </c>
      <c r="I279" s="36">
        <f t="shared" si="65"/>
        <v>2.0363566837021774E-2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348170</v>
      </c>
      <c r="O279" s="36">
        <f t="shared" si="69"/>
        <v>4.176253064838617E-2</v>
      </c>
      <c r="P279" s="31">
        <v>1647322</v>
      </c>
      <c r="Q279" s="31">
        <v>8957074</v>
      </c>
      <c r="R279" s="31">
        <v>8829997</v>
      </c>
      <c r="S279" s="31">
        <v>2172471</v>
      </c>
      <c r="T279" s="36">
        <f t="shared" si="70"/>
        <v>0.24254248653075769</v>
      </c>
      <c r="U279" s="36">
        <f t="shared" si="71"/>
        <v>-0.89694243141292351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5616129</v>
      </c>
      <c r="E280" s="31">
        <v>5616129</v>
      </c>
      <c r="F280" s="31">
        <v>3794</v>
      </c>
      <c r="G280" s="36">
        <f t="shared" si="64"/>
        <v>6.7555428303017967E-4</v>
      </c>
      <c r="H280" s="31">
        <v>19327</v>
      </c>
      <c r="I280" s="36">
        <f t="shared" si="65"/>
        <v>3.4413383310817826E-3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23121</v>
      </c>
      <c r="O280" s="36">
        <f t="shared" si="69"/>
        <v>4.1168926141119623E-3</v>
      </c>
      <c r="P280" s="31">
        <v>0</v>
      </c>
      <c r="Q280" s="31">
        <v>5333455</v>
      </c>
      <c r="R280" s="31">
        <v>5333455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3302416</v>
      </c>
      <c r="E281" s="31">
        <v>3302416</v>
      </c>
      <c r="F281" s="31">
        <v>495721</v>
      </c>
      <c r="G281" s="36">
        <f t="shared" si="64"/>
        <v>0.15010858716769784</v>
      </c>
      <c r="H281" s="31">
        <v>829311</v>
      </c>
      <c r="I281" s="36">
        <f t="shared" si="65"/>
        <v>0.25112251151883952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1325032</v>
      </c>
      <c r="O281" s="36">
        <f t="shared" si="69"/>
        <v>0.40123109868653739</v>
      </c>
      <c r="P281" s="31">
        <v>728641</v>
      </c>
      <c r="Q281" s="31">
        <v>3184646</v>
      </c>
      <c r="R281" s="31">
        <v>3212758</v>
      </c>
      <c r="S281" s="31">
        <v>1376905</v>
      </c>
      <c r="T281" s="36">
        <f t="shared" si="70"/>
        <v>0.4323573169513974</v>
      </c>
      <c r="U281" s="36">
        <f t="shared" si="71"/>
        <v>0.1381613167526945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4122283</v>
      </c>
      <c r="E282" s="31">
        <v>4122283</v>
      </c>
      <c r="F282" s="31">
        <v>285392</v>
      </c>
      <c r="G282" s="36">
        <f t="shared" si="64"/>
        <v>6.9231539901554548E-2</v>
      </c>
      <c r="H282" s="31">
        <v>731359</v>
      </c>
      <c r="I282" s="36">
        <f t="shared" si="65"/>
        <v>0.17741600952675982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1016751</v>
      </c>
      <c r="O282" s="36">
        <f t="shared" si="69"/>
        <v>0.24664754942831435</v>
      </c>
      <c r="P282" s="31">
        <v>207964</v>
      </c>
      <c r="Q282" s="31">
        <v>4080157</v>
      </c>
      <c r="R282" s="31">
        <v>4511286</v>
      </c>
      <c r="S282" s="31">
        <v>247521</v>
      </c>
      <c r="T282" s="36">
        <f t="shared" si="70"/>
        <v>6.0664577367978735E-2</v>
      </c>
      <c r="U282" s="36">
        <f t="shared" si="71"/>
        <v>2.5167577080648575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8595869</v>
      </c>
      <c r="E283" s="31">
        <v>8595869</v>
      </c>
      <c r="F283" s="31">
        <v>134046</v>
      </c>
      <c r="G283" s="36">
        <f t="shared" si="64"/>
        <v>1.5594234858628023E-2</v>
      </c>
      <c r="H283" s="31">
        <v>240748</v>
      </c>
      <c r="I283" s="36">
        <f t="shared" si="65"/>
        <v>2.8007406813668288E-2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374794</v>
      </c>
      <c r="O283" s="36">
        <f t="shared" si="69"/>
        <v>4.3601641672296305E-2</v>
      </c>
      <c r="P283" s="31">
        <v>315302</v>
      </c>
      <c r="Q283" s="31">
        <v>6037166</v>
      </c>
      <c r="R283" s="31">
        <v>6140265</v>
      </c>
      <c r="S283" s="31">
        <v>554426</v>
      </c>
      <c r="T283" s="36">
        <f t="shared" si="70"/>
        <v>9.1835473796811284E-2</v>
      </c>
      <c r="U283" s="36">
        <f t="shared" si="71"/>
        <v>-0.23645267077278287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59166904</v>
      </c>
      <c r="E285" s="32">
        <f>SUM(E276:E284)</f>
        <v>59166904</v>
      </c>
      <c r="F285" s="32">
        <f>SUM(F276:F284)</f>
        <v>2711426</v>
      </c>
      <c r="G285" s="37">
        <f t="shared" si="64"/>
        <v>4.5826734486563638E-2</v>
      </c>
      <c r="H285" s="32">
        <f>SUM(H276:H284)</f>
        <v>4017493</v>
      </c>
      <c r="I285" s="37">
        <f t="shared" si="65"/>
        <v>6.7901017771692093E-2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6728919</v>
      </c>
      <c r="O285" s="37">
        <f t="shared" si="69"/>
        <v>0.11372775225825572</v>
      </c>
      <c r="P285" s="32">
        <f>SUM(P276:P284)</f>
        <v>6540470</v>
      </c>
      <c r="Q285" s="32">
        <f>SUM(Q276:Q284)</f>
        <v>52406825</v>
      </c>
      <c r="R285" s="32">
        <f>SUM(R276:R284)</f>
        <v>54501196</v>
      </c>
      <c r="S285" s="32">
        <f>SUM(S276:S284)</f>
        <v>12219802</v>
      </c>
      <c r="T285" s="37">
        <f t="shared" si="70"/>
        <v>0.23317195804172453</v>
      </c>
      <c r="U285" s="37">
        <f t="shared" si="71"/>
        <v>-0.38574857770160254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15196797</v>
      </c>
      <c r="E286" s="31">
        <v>15196797</v>
      </c>
      <c r="F286" s="31">
        <v>3306010</v>
      </c>
      <c r="G286" s="36">
        <f t="shared" si="64"/>
        <v>0.2175465000947239</v>
      </c>
      <c r="H286" s="31">
        <v>2292012</v>
      </c>
      <c r="I286" s="36">
        <f t="shared" si="65"/>
        <v>0.15082204493486356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5598022</v>
      </c>
      <c r="O286" s="36">
        <f t="shared" si="69"/>
        <v>0.36836854502958749</v>
      </c>
      <c r="P286" s="31">
        <v>2395564</v>
      </c>
      <c r="Q286" s="31">
        <v>12884920</v>
      </c>
      <c r="R286" s="31">
        <v>16553255</v>
      </c>
      <c r="S286" s="31">
        <v>4661820</v>
      </c>
      <c r="T286" s="36">
        <f t="shared" si="70"/>
        <v>0.36180434181973964</v>
      </c>
      <c r="U286" s="36">
        <f t="shared" si="71"/>
        <v>-4.3226563765359605E-2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4524875</v>
      </c>
      <c r="E287" s="31">
        <v>4524875</v>
      </c>
      <c r="F287" s="31">
        <v>58781</v>
      </c>
      <c r="G287" s="36">
        <f t="shared" si="64"/>
        <v>1.2990635100417139E-2</v>
      </c>
      <c r="H287" s="31">
        <v>534580</v>
      </c>
      <c r="I287" s="36">
        <f t="shared" si="65"/>
        <v>0.11814249012403658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593361</v>
      </c>
      <c r="O287" s="36">
        <f t="shared" si="69"/>
        <v>0.13113312522445372</v>
      </c>
      <c r="P287" s="31">
        <v>557489</v>
      </c>
      <c r="Q287" s="31">
        <v>3470852</v>
      </c>
      <c r="R287" s="31">
        <v>3471307</v>
      </c>
      <c r="S287" s="31">
        <v>1180076</v>
      </c>
      <c r="T287" s="36">
        <f t="shared" si="70"/>
        <v>0.33999605860463078</v>
      </c>
      <c r="U287" s="36">
        <f t="shared" si="71"/>
        <v>-4.1093187488901117E-2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6243223</v>
      </c>
      <c r="E288" s="31">
        <v>6243223</v>
      </c>
      <c r="F288" s="31">
        <v>873834</v>
      </c>
      <c r="G288" s="36">
        <f t="shared" si="64"/>
        <v>0.13996520707333376</v>
      </c>
      <c r="H288" s="31">
        <v>1356307</v>
      </c>
      <c r="I288" s="36">
        <f t="shared" si="65"/>
        <v>0.21724468275440426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2230141</v>
      </c>
      <c r="O288" s="36">
        <f t="shared" si="69"/>
        <v>0.35720988982773799</v>
      </c>
      <c r="P288" s="31">
        <v>1142895</v>
      </c>
      <c r="Q288" s="31">
        <v>2151171</v>
      </c>
      <c r="R288" s="31">
        <v>2151172</v>
      </c>
      <c r="S288" s="31">
        <v>2299041</v>
      </c>
      <c r="T288" s="36">
        <f t="shared" si="70"/>
        <v>1.0687393052435161</v>
      </c>
      <c r="U288" s="36">
        <f t="shared" si="71"/>
        <v>0.18672931459145414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11015947</v>
      </c>
      <c r="E289" s="31">
        <v>11015947</v>
      </c>
      <c r="F289" s="31">
        <v>1397587</v>
      </c>
      <c r="G289" s="36">
        <f t="shared" si="64"/>
        <v>0.12686943755266797</v>
      </c>
      <c r="H289" s="31">
        <v>1265130</v>
      </c>
      <c r="I289" s="36">
        <f t="shared" si="65"/>
        <v>0.11484532378378363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2662717</v>
      </c>
      <c r="O289" s="36">
        <f t="shared" si="69"/>
        <v>0.24171476133645159</v>
      </c>
      <c r="P289" s="31">
        <v>1139200</v>
      </c>
      <c r="Q289" s="31">
        <v>11015337</v>
      </c>
      <c r="R289" s="31">
        <v>9020322</v>
      </c>
      <c r="S289" s="31">
        <v>1634686</v>
      </c>
      <c r="T289" s="36">
        <f t="shared" si="70"/>
        <v>0.14840090684470209</v>
      </c>
      <c r="U289" s="36">
        <f t="shared" si="71"/>
        <v>0.11054248595505611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30159861</v>
      </c>
      <c r="E290" s="31">
        <v>30159861</v>
      </c>
      <c r="F290" s="31">
        <v>5874005</v>
      </c>
      <c r="G290" s="36">
        <f t="shared" si="64"/>
        <v>0.19476233660360703</v>
      </c>
      <c r="H290" s="31">
        <v>4820382</v>
      </c>
      <c r="I290" s="36">
        <f t="shared" si="65"/>
        <v>0.15982772599648254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10694387</v>
      </c>
      <c r="O290" s="36">
        <f t="shared" si="69"/>
        <v>0.35459006260008957</v>
      </c>
      <c r="P290" s="31">
        <v>5475616</v>
      </c>
      <c r="Q290" s="31">
        <v>46247288</v>
      </c>
      <c r="R290" s="31">
        <v>30488656</v>
      </c>
      <c r="S290" s="31">
        <v>10471483</v>
      </c>
      <c r="T290" s="36">
        <f t="shared" si="70"/>
        <v>0.22642372024063334</v>
      </c>
      <c r="U290" s="36">
        <f t="shared" si="71"/>
        <v>-0.11966397935866946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67140703</v>
      </c>
      <c r="E292" s="32">
        <f>SUM(E286:E291)</f>
        <v>67140703</v>
      </c>
      <c r="F292" s="32">
        <f>SUM(F286:F291)</f>
        <v>11510217</v>
      </c>
      <c r="G292" s="37">
        <f t="shared" si="64"/>
        <v>0.17143426395163006</v>
      </c>
      <c r="H292" s="32">
        <f>SUM(H286:H291)</f>
        <v>10268411</v>
      </c>
      <c r="I292" s="37">
        <f t="shared" si="65"/>
        <v>0.15293868757972343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21778628</v>
      </c>
      <c r="O292" s="37">
        <f t="shared" si="69"/>
        <v>0.32437295153135348</v>
      </c>
      <c r="P292" s="32">
        <f>SUM(P286:P291)</f>
        <v>10710764</v>
      </c>
      <c r="Q292" s="32">
        <f>SUM(Q286:Q291)</f>
        <v>75769568</v>
      </c>
      <c r="R292" s="32">
        <f>SUM(R286:R291)</f>
        <v>61684712</v>
      </c>
      <c r="S292" s="32">
        <f>SUM(S286:S291)</f>
        <v>20247106</v>
      </c>
      <c r="T292" s="37">
        <f t="shared" si="70"/>
        <v>0.26721949899463593</v>
      </c>
      <c r="U292" s="37">
        <f t="shared" si="71"/>
        <v>-4.1299854987001838E-2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76412609</v>
      </c>
      <c r="E293" s="31">
        <v>76412609</v>
      </c>
      <c r="F293" s="31">
        <v>18915777</v>
      </c>
      <c r="G293" s="36">
        <f t="shared" si="64"/>
        <v>0.24754784907291938</v>
      </c>
      <c r="H293" s="31">
        <v>19604725</v>
      </c>
      <c r="I293" s="36">
        <f t="shared" si="65"/>
        <v>0.25656400503220611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38520502</v>
      </c>
      <c r="O293" s="36">
        <f t="shared" si="69"/>
        <v>0.50411185410512549</v>
      </c>
      <c r="P293" s="31">
        <v>19152649</v>
      </c>
      <c r="Q293" s="31">
        <v>70950470</v>
      </c>
      <c r="R293" s="31">
        <v>70950470</v>
      </c>
      <c r="S293" s="31">
        <v>34303729</v>
      </c>
      <c r="T293" s="36">
        <f t="shared" si="70"/>
        <v>0.48348839690561601</v>
      </c>
      <c r="U293" s="36">
        <f t="shared" si="71"/>
        <v>2.360383673297628E-2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15167797</v>
      </c>
      <c r="E294" s="31">
        <v>15167797</v>
      </c>
      <c r="F294" s="31">
        <v>2901747</v>
      </c>
      <c r="G294" s="36">
        <f t="shared" si="64"/>
        <v>0.19130972019206216</v>
      </c>
      <c r="H294" s="31">
        <v>2632839</v>
      </c>
      <c r="I294" s="36">
        <f t="shared" si="65"/>
        <v>0.17358084367822169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5534586</v>
      </c>
      <c r="O294" s="36">
        <f t="shared" si="69"/>
        <v>0.36489056387028385</v>
      </c>
      <c r="P294" s="31">
        <v>3166316</v>
      </c>
      <c r="Q294" s="31">
        <v>12145112</v>
      </c>
      <c r="R294" s="31">
        <v>15410920</v>
      </c>
      <c r="S294" s="31">
        <v>3166316</v>
      </c>
      <c r="T294" s="36">
        <f t="shared" si="70"/>
        <v>0.26070702353341824</v>
      </c>
      <c r="U294" s="36">
        <f t="shared" si="71"/>
        <v>-0.16848507855817296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4498307</v>
      </c>
      <c r="E295" s="31">
        <v>4498307</v>
      </c>
      <c r="F295" s="31">
        <v>684342</v>
      </c>
      <c r="G295" s="36">
        <f t="shared" si="64"/>
        <v>0.1521332359040857</v>
      </c>
      <c r="H295" s="31">
        <v>1535398</v>
      </c>
      <c r="I295" s="36">
        <f t="shared" si="65"/>
        <v>0.34132797072320764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2219740</v>
      </c>
      <c r="O295" s="36">
        <f t="shared" si="69"/>
        <v>0.49346120662729331</v>
      </c>
      <c r="P295" s="31">
        <v>7858789</v>
      </c>
      <c r="Q295" s="31">
        <v>19774025</v>
      </c>
      <c r="R295" s="31">
        <v>16499760</v>
      </c>
      <c r="S295" s="31">
        <v>8047074</v>
      </c>
      <c r="T295" s="36">
        <f t="shared" si="70"/>
        <v>0.40695174604057593</v>
      </c>
      <c r="U295" s="36">
        <f t="shared" si="71"/>
        <v>-0.80462664158561836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24597698</v>
      </c>
      <c r="E296" s="31">
        <v>24597698</v>
      </c>
      <c r="F296" s="31">
        <v>9106241</v>
      </c>
      <c r="G296" s="36">
        <f t="shared" si="64"/>
        <v>0.37020704132557447</v>
      </c>
      <c r="H296" s="31">
        <v>9386398</v>
      </c>
      <c r="I296" s="36">
        <f t="shared" si="65"/>
        <v>0.38159660306423798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18492639</v>
      </c>
      <c r="O296" s="36">
        <f t="shared" si="69"/>
        <v>0.7518036443898124</v>
      </c>
      <c r="P296" s="31">
        <v>9316026</v>
      </c>
      <c r="Q296" s="31">
        <v>10529310</v>
      </c>
      <c r="R296" s="31">
        <v>29119722</v>
      </c>
      <c r="S296" s="31">
        <v>11977581</v>
      </c>
      <c r="T296" s="36">
        <f t="shared" si="70"/>
        <v>1.1375466198639796</v>
      </c>
      <c r="U296" s="36">
        <f t="shared" si="71"/>
        <v>7.5538647058306374E-3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120676411</v>
      </c>
      <c r="E298" s="32">
        <f>SUM(E293:E297)</f>
        <v>120676411</v>
      </c>
      <c r="F298" s="32">
        <f>SUM(F293:F297)</f>
        <v>31608107</v>
      </c>
      <c r="G298" s="37">
        <f t="shared" si="64"/>
        <v>0.26192448663392881</v>
      </c>
      <c r="H298" s="32">
        <f>SUM(H293:H297)</f>
        <v>33159360</v>
      </c>
      <c r="I298" s="37">
        <f t="shared" si="65"/>
        <v>0.27477913641299789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64767467</v>
      </c>
      <c r="O298" s="37">
        <f t="shared" si="69"/>
        <v>0.53670362304692676</v>
      </c>
      <c r="P298" s="32">
        <f>SUM(P293:P297)</f>
        <v>39493780</v>
      </c>
      <c r="Q298" s="32">
        <f>SUM(Q293:Q297)</f>
        <v>113398917</v>
      </c>
      <c r="R298" s="32">
        <f>SUM(R293:R297)</f>
        <v>131980872</v>
      </c>
      <c r="S298" s="32">
        <f>SUM(S293:S297)</f>
        <v>57494700</v>
      </c>
      <c r="T298" s="37">
        <f t="shared" si="70"/>
        <v>0.50701277861410265</v>
      </c>
      <c r="U298" s="37">
        <f t="shared" si="71"/>
        <v>-0.16039031969084749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389363106</v>
      </c>
      <c r="E299" s="32">
        <f>SUM(E263:E266,E268:E274,E276:E284,E286:E291,E293:E297)</f>
        <v>389363106</v>
      </c>
      <c r="F299" s="32">
        <f>SUM(F263:F266,F268:F274,F276:F284,F286:F291,F293:F297)</f>
        <v>63877998</v>
      </c>
      <c r="G299" s="37">
        <f t="shared" si="64"/>
        <v>0.16405765470753153</v>
      </c>
      <c r="H299" s="32">
        <f>SUM(H263:H266,H268:H274,H276:H284,H286:H291,H293:H297)</f>
        <v>65652085</v>
      </c>
      <c r="I299" s="37">
        <f t="shared" si="65"/>
        <v>0.16861403658517149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129530083</v>
      </c>
      <c r="O299" s="37">
        <f t="shared" si="69"/>
        <v>0.33267169129270302</v>
      </c>
      <c r="P299" s="32">
        <f>SUM(P263:P266,P268:P274,P276:P284,P286:P291,P293:P297)</f>
        <v>73226048</v>
      </c>
      <c r="Q299" s="32">
        <f>SUM(Q263:Q266,Q268:Q274,Q276:Q284,Q286:Q291,Q293:Q297)</f>
        <v>336339146</v>
      </c>
      <c r="R299" s="32">
        <f>SUM(R263:R266,R268:R274,R276:R284,R286:R291,R293:R297)</f>
        <v>377263572</v>
      </c>
      <c r="S299" s="32">
        <f>SUM(S263:S266,S268:S274,S276:S284,S286:S291,S293:S297)</f>
        <v>126064472</v>
      </c>
      <c r="T299" s="37">
        <f t="shared" si="70"/>
        <v>0.37481355797936172</v>
      </c>
      <c r="U299" s="37">
        <f t="shared" si="71"/>
        <v>-0.10343263369887179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2771569192</v>
      </c>
      <c r="E302" s="31">
        <v>2771569191</v>
      </c>
      <c r="F302" s="31">
        <v>505533546</v>
      </c>
      <c r="G302" s="36">
        <f t="shared" ref="G302:G339" si="72">IF(($D302     =0),0,($F302     /$D302     ))</f>
        <v>0.18239975659247407</v>
      </c>
      <c r="H302" s="31">
        <v>709524086</v>
      </c>
      <c r="I302" s="36">
        <f t="shared" ref="I302:I339" si="73">IF(($D302     =0),0,($H302     /$D302     ))</f>
        <v>0.25600085613882806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1215057632</v>
      </c>
      <c r="O302" s="36">
        <f t="shared" ref="O302:O339" si="77">IF(($D302     =0),0,($N302     /$D302     ))</f>
        <v>0.43840061273130215</v>
      </c>
      <c r="P302" s="31">
        <v>696162300</v>
      </c>
      <c r="Q302" s="31">
        <v>2708249501</v>
      </c>
      <c r="R302" s="31">
        <v>2660522166</v>
      </c>
      <c r="S302" s="31">
        <v>1192833954</v>
      </c>
      <c r="T302" s="36">
        <f t="shared" ref="T302:T339" si="78">IF(($Q302     =0),0,($S302     /$Q302     ))</f>
        <v>0.440444631692743</v>
      </c>
      <c r="U302" s="36">
        <f t="shared" ref="U302:U339" si="79">IF(($P302     =0),0,(($H302     /$P302     )-1))</f>
        <v>1.9193492666867984E-2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2771569192</v>
      </c>
      <c r="E303" s="32">
        <f>E302</f>
        <v>2771569191</v>
      </c>
      <c r="F303" s="32">
        <f>F302</f>
        <v>505533546</v>
      </c>
      <c r="G303" s="37">
        <f t="shared" si="72"/>
        <v>0.18239975659247407</v>
      </c>
      <c r="H303" s="32">
        <f>H302</f>
        <v>709524086</v>
      </c>
      <c r="I303" s="37">
        <f t="shared" si="73"/>
        <v>0.25600085613882806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1215057632</v>
      </c>
      <c r="O303" s="37">
        <f t="shared" si="77"/>
        <v>0.43840061273130215</v>
      </c>
      <c r="P303" s="32">
        <f>P302</f>
        <v>696162300</v>
      </c>
      <c r="Q303" s="32">
        <f>Q302</f>
        <v>2708249501</v>
      </c>
      <c r="R303" s="32">
        <f>R302</f>
        <v>2660522166</v>
      </c>
      <c r="S303" s="32">
        <f>S302</f>
        <v>1192833954</v>
      </c>
      <c r="T303" s="37">
        <f t="shared" si="78"/>
        <v>0.440444631692743</v>
      </c>
      <c r="U303" s="37">
        <f t="shared" si="79"/>
        <v>1.9193492666867984E-2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30184435</v>
      </c>
      <c r="E304" s="31">
        <v>30799435</v>
      </c>
      <c r="F304" s="31">
        <v>3983344</v>
      </c>
      <c r="G304" s="36">
        <f t="shared" si="72"/>
        <v>0.13196682329816675</v>
      </c>
      <c r="H304" s="31">
        <v>5759304</v>
      </c>
      <c r="I304" s="36">
        <f t="shared" si="73"/>
        <v>0.19080377022130776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9742648</v>
      </c>
      <c r="O304" s="36">
        <f t="shared" si="77"/>
        <v>0.32277059351947451</v>
      </c>
      <c r="P304" s="31">
        <v>6828087</v>
      </c>
      <c r="Q304" s="31">
        <v>24017263</v>
      </c>
      <c r="R304" s="31">
        <v>32427192</v>
      </c>
      <c r="S304" s="31">
        <v>11271342</v>
      </c>
      <c r="T304" s="36">
        <f t="shared" si="78"/>
        <v>0.46930168520867677</v>
      </c>
      <c r="U304" s="36">
        <f t="shared" si="79"/>
        <v>-0.15652744319162892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16908559</v>
      </c>
      <c r="E305" s="31">
        <v>16908559</v>
      </c>
      <c r="F305" s="31">
        <v>3783609</v>
      </c>
      <c r="G305" s="36">
        <f t="shared" si="72"/>
        <v>0.22376886167532076</v>
      </c>
      <c r="H305" s="31">
        <v>4782411</v>
      </c>
      <c r="I305" s="36">
        <f t="shared" si="73"/>
        <v>0.28283965534851313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8566020</v>
      </c>
      <c r="O305" s="36">
        <f t="shared" si="77"/>
        <v>0.50660851702383392</v>
      </c>
      <c r="P305" s="31">
        <v>4571346</v>
      </c>
      <c r="Q305" s="31">
        <v>15414200</v>
      </c>
      <c r="R305" s="31">
        <v>17002042</v>
      </c>
      <c r="S305" s="31">
        <v>8150045</v>
      </c>
      <c r="T305" s="36">
        <f t="shared" si="78"/>
        <v>0.52873616535402423</v>
      </c>
      <c r="U305" s="36">
        <f t="shared" si="79"/>
        <v>4.6171302719155261E-2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55306643</v>
      </c>
      <c r="E306" s="31">
        <v>55306643</v>
      </c>
      <c r="F306" s="31">
        <v>11303104</v>
      </c>
      <c r="G306" s="36">
        <f t="shared" si="72"/>
        <v>0.20437154357750478</v>
      </c>
      <c r="H306" s="31">
        <v>14030564</v>
      </c>
      <c r="I306" s="36">
        <f t="shared" si="73"/>
        <v>0.25368677683076879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25333668</v>
      </c>
      <c r="O306" s="36">
        <f t="shared" si="77"/>
        <v>0.45805832040827354</v>
      </c>
      <c r="P306" s="31">
        <v>13316697</v>
      </c>
      <c r="Q306" s="31">
        <v>50550750</v>
      </c>
      <c r="R306" s="31">
        <v>53044665</v>
      </c>
      <c r="S306" s="31">
        <v>21606879</v>
      </c>
      <c r="T306" s="36">
        <f t="shared" si="78"/>
        <v>0.42742944466699306</v>
      </c>
      <c r="U306" s="36">
        <f t="shared" si="79"/>
        <v>5.3606911683880876E-2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93018866</v>
      </c>
      <c r="E307" s="31">
        <v>93012866</v>
      </c>
      <c r="F307" s="31">
        <v>18152293</v>
      </c>
      <c r="G307" s="36">
        <f t="shared" si="72"/>
        <v>0.19514635880424516</v>
      </c>
      <c r="H307" s="31">
        <v>23322637</v>
      </c>
      <c r="I307" s="36">
        <f t="shared" si="73"/>
        <v>0.25073017983255141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41474930</v>
      </c>
      <c r="O307" s="36">
        <f t="shared" si="77"/>
        <v>0.44587653863679655</v>
      </c>
      <c r="P307" s="31">
        <v>23873652</v>
      </c>
      <c r="Q307" s="31">
        <v>80930156</v>
      </c>
      <c r="R307" s="31">
        <v>87765370</v>
      </c>
      <c r="S307" s="31">
        <v>42031323</v>
      </c>
      <c r="T307" s="36">
        <f t="shared" si="78"/>
        <v>0.51935304560638684</v>
      </c>
      <c r="U307" s="36">
        <f t="shared" si="79"/>
        <v>-2.3080465443661491E-2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58190030</v>
      </c>
      <c r="E308" s="31">
        <v>63797159</v>
      </c>
      <c r="F308" s="31">
        <v>10214205</v>
      </c>
      <c r="G308" s="36">
        <f t="shared" si="72"/>
        <v>0.17553187375913021</v>
      </c>
      <c r="H308" s="31">
        <v>14031187</v>
      </c>
      <c r="I308" s="36">
        <f t="shared" si="73"/>
        <v>0.24112699374789806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24245392</v>
      </c>
      <c r="O308" s="36">
        <f t="shared" si="77"/>
        <v>0.41665886750702824</v>
      </c>
      <c r="P308" s="31">
        <v>14823534</v>
      </c>
      <c r="Q308" s="31">
        <v>52399246</v>
      </c>
      <c r="R308" s="31">
        <v>63278547</v>
      </c>
      <c r="S308" s="31">
        <v>25638451</v>
      </c>
      <c r="T308" s="36">
        <f t="shared" si="78"/>
        <v>0.48929045658405085</v>
      </c>
      <c r="U308" s="36">
        <f t="shared" si="79"/>
        <v>-5.3451963614074782E-2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4168</v>
      </c>
      <c r="E309" s="31">
        <v>4168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4168</v>
      </c>
      <c r="R309" s="31">
        <v>4168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253612701</v>
      </c>
      <c r="E310" s="32">
        <f>SUM(E304:E309)</f>
        <v>259828830</v>
      </c>
      <c r="F310" s="32">
        <f>SUM(F304:F309)</f>
        <v>47436555</v>
      </c>
      <c r="G310" s="37">
        <f t="shared" si="72"/>
        <v>0.18704329401862252</v>
      </c>
      <c r="H310" s="32">
        <f>SUM(H304:H309)</f>
        <v>61926103</v>
      </c>
      <c r="I310" s="37">
        <f t="shared" si="73"/>
        <v>0.24417587429897686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109362658</v>
      </c>
      <c r="O310" s="37">
        <f t="shared" si="77"/>
        <v>0.43121916831759938</v>
      </c>
      <c r="P310" s="32">
        <f>SUM(P304:P309)</f>
        <v>63413316</v>
      </c>
      <c r="Q310" s="32">
        <f>SUM(Q304:Q309)</f>
        <v>223315783</v>
      </c>
      <c r="R310" s="32">
        <f>SUM(R304:R309)</f>
        <v>253521984</v>
      </c>
      <c r="S310" s="32">
        <f>SUM(S304:S309)</f>
        <v>108698040</v>
      </c>
      <c r="T310" s="37">
        <f t="shared" si="78"/>
        <v>0.48674589202680763</v>
      </c>
      <c r="U310" s="37">
        <f t="shared" si="79"/>
        <v>-2.3452692491274241E-2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70940921</v>
      </c>
      <c r="E311" s="31">
        <v>70940921</v>
      </c>
      <c r="F311" s="31">
        <v>7100827</v>
      </c>
      <c r="G311" s="36">
        <f t="shared" si="72"/>
        <v>0.10009493674320918</v>
      </c>
      <c r="H311" s="31">
        <v>13236188</v>
      </c>
      <c r="I311" s="36">
        <f t="shared" si="73"/>
        <v>0.18658043641694474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20337015</v>
      </c>
      <c r="O311" s="36">
        <f t="shared" si="77"/>
        <v>0.2866753731601539</v>
      </c>
      <c r="P311" s="31">
        <v>11833996</v>
      </c>
      <c r="Q311" s="31">
        <v>51154136</v>
      </c>
      <c r="R311" s="31">
        <v>65768074</v>
      </c>
      <c r="S311" s="31">
        <v>19980468</v>
      </c>
      <c r="T311" s="36">
        <f t="shared" si="78"/>
        <v>0.39059340187076957</v>
      </c>
      <c r="U311" s="36">
        <f t="shared" si="79"/>
        <v>0.11848846323760798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100694888</v>
      </c>
      <c r="E312" s="31">
        <v>100694888</v>
      </c>
      <c r="F312" s="31">
        <v>19049002</v>
      </c>
      <c r="G312" s="36">
        <f t="shared" si="72"/>
        <v>0.1891754624127493</v>
      </c>
      <c r="H312" s="31">
        <v>29074655</v>
      </c>
      <c r="I312" s="36">
        <f t="shared" si="73"/>
        <v>0.28874012948899652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48123657</v>
      </c>
      <c r="O312" s="36">
        <f t="shared" si="77"/>
        <v>0.47791559190174582</v>
      </c>
      <c r="P312" s="31">
        <v>26251534</v>
      </c>
      <c r="Q312" s="31">
        <v>96209437</v>
      </c>
      <c r="R312" s="31">
        <v>94703978</v>
      </c>
      <c r="S312" s="31">
        <v>37929420</v>
      </c>
      <c r="T312" s="36">
        <f t="shared" si="78"/>
        <v>0.39423804132644491</v>
      </c>
      <c r="U312" s="36">
        <f t="shared" si="79"/>
        <v>0.10754118216482134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150615900</v>
      </c>
      <c r="E313" s="31">
        <v>175707754</v>
      </c>
      <c r="F313" s="31">
        <v>12753684</v>
      </c>
      <c r="G313" s="36">
        <f t="shared" si="72"/>
        <v>8.4676876744088775E-2</v>
      </c>
      <c r="H313" s="31">
        <v>30040296</v>
      </c>
      <c r="I313" s="36">
        <f t="shared" si="73"/>
        <v>0.19944969953371458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42793980</v>
      </c>
      <c r="O313" s="36">
        <f t="shared" si="77"/>
        <v>0.28412657627780336</v>
      </c>
      <c r="P313" s="31">
        <v>26486585</v>
      </c>
      <c r="Q313" s="31">
        <v>131508150</v>
      </c>
      <c r="R313" s="31">
        <v>139761728</v>
      </c>
      <c r="S313" s="31">
        <v>32968068</v>
      </c>
      <c r="T313" s="36">
        <f t="shared" si="78"/>
        <v>0.25069220424741734</v>
      </c>
      <c r="U313" s="36">
        <f t="shared" si="79"/>
        <v>0.13417022239748921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52597279</v>
      </c>
      <c r="E314" s="31">
        <v>52597279</v>
      </c>
      <c r="F314" s="31">
        <v>8014682</v>
      </c>
      <c r="G314" s="36">
        <f t="shared" si="72"/>
        <v>0.15237826276146338</v>
      </c>
      <c r="H314" s="31">
        <v>11323843</v>
      </c>
      <c r="I314" s="36">
        <f t="shared" si="73"/>
        <v>0.21529332344359486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19338525</v>
      </c>
      <c r="O314" s="36">
        <f t="shared" si="77"/>
        <v>0.36767158620505824</v>
      </c>
      <c r="P314" s="31">
        <v>6732079</v>
      </c>
      <c r="Q314" s="31">
        <v>45356062</v>
      </c>
      <c r="R314" s="31">
        <v>49266881</v>
      </c>
      <c r="S314" s="31">
        <v>14099551</v>
      </c>
      <c r="T314" s="36">
        <f t="shared" si="78"/>
        <v>0.31086365037599606</v>
      </c>
      <c r="U314" s="36">
        <f t="shared" si="79"/>
        <v>0.68207220978838778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58304730</v>
      </c>
      <c r="E315" s="31">
        <v>55750576</v>
      </c>
      <c r="F315" s="31">
        <v>8526547</v>
      </c>
      <c r="G315" s="36">
        <f t="shared" si="72"/>
        <v>0.14624108541451097</v>
      </c>
      <c r="H315" s="31">
        <v>11263720</v>
      </c>
      <c r="I315" s="36">
        <f t="shared" si="73"/>
        <v>0.19318707075738109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19790267</v>
      </c>
      <c r="O315" s="36">
        <f t="shared" si="77"/>
        <v>0.33942815617189204</v>
      </c>
      <c r="P315" s="31">
        <v>7919991</v>
      </c>
      <c r="Q315" s="31">
        <v>51475063</v>
      </c>
      <c r="R315" s="31">
        <v>45063187</v>
      </c>
      <c r="S315" s="31">
        <v>15246359</v>
      </c>
      <c r="T315" s="36">
        <f t="shared" si="78"/>
        <v>0.29618922467370268</v>
      </c>
      <c r="U315" s="36">
        <f t="shared" si="79"/>
        <v>0.42218848481014692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433153718</v>
      </c>
      <c r="E317" s="32">
        <f>SUM(E311:E316)</f>
        <v>455691418</v>
      </c>
      <c r="F317" s="32">
        <f>SUM(F311:F316)</f>
        <v>55444742</v>
      </c>
      <c r="G317" s="37">
        <f t="shared" si="72"/>
        <v>0.12800246124171558</v>
      </c>
      <c r="H317" s="32">
        <f>SUM(H311:H316)</f>
        <v>94938702</v>
      </c>
      <c r="I317" s="37">
        <f t="shared" si="73"/>
        <v>0.21918016181036221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150383444</v>
      </c>
      <c r="O317" s="37">
        <f t="shared" si="77"/>
        <v>0.34718262305207781</v>
      </c>
      <c r="P317" s="32">
        <f>SUM(P311:P316)</f>
        <v>79224185</v>
      </c>
      <c r="Q317" s="32">
        <f>SUM(Q311:Q316)</f>
        <v>375702848</v>
      </c>
      <c r="R317" s="32">
        <f>SUM(R311:R316)</f>
        <v>394563848</v>
      </c>
      <c r="S317" s="32">
        <f>SUM(S311:S316)</f>
        <v>120223866</v>
      </c>
      <c r="T317" s="37">
        <f t="shared" si="78"/>
        <v>0.31999721758830002</v>
      </c>
      <c r="U317" s="37">
        <f t="shared" si="79"/>
        <v>0.19835504776729485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63902856</v>
      </c>
      <c r="E318" s="31">
        <v>63902856</v>
      </c>
      <c r="F318" s="31">
        <v>10761834</v>
      </c>
      <c r="G318" s="36">
        <f t="shared" si="72"/>
        <v>0.16840928048661863</v>
      </c>
      <c r="H318" s="31">
        <v>14203888</v>
      </c>
      <c r="I318" s="36">
        <f t="shared" si="73"/>
        <v>0.22227313283149661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24965722</v>
      </c>
      <c r="O318" s="36">
        <f t="shared" si="77"/>
        <v>0.39068241331811521</v>
      </c>
      <c r="P318" s="31">
        <v>19181799</v>
      </c>
      <c r="Q318" s="31">
        <v>68620131</v>
      </c>
      <c r="R318" s="31">
        <v>69167935</v>
      </c>
      <c r="S318" s="31">
        <v>39980157</v>
      </c>
      <c r="T318" s="36">
        <f t="shared" si="78"/>
        <v>0.58263014682965264</v>
      </c>
      <c r="U318" s="36">
        <f t="shared" si="79"/>
        <v>-0.25951220737950598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95874287</v>
      </c>
      <c r="E319" s="31">
        <v>95874287</v>
      </c>
      <c r="F319" s="31">
        <v>16251440</v>
      </c>
      <c r="G319" s="36">
        <f t="shared" si="72"/>
        <v>0.16950780557043413</v>
      </c>
      <c r="H319" s="31">
        <v>26257846</v>
      </c>
      <c r="I319" s="36">
        <f t="shared" si="73"/>
        <v>0.27387787509700073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42509286</v>
      </c>
      <c r="O319" s="36">
        <f t="shared" si="77"/>
        <v>0.44338568066743483</v>
      </c>
      <c r="P319" s="31">
        <v>26764408</v>
      </c>
      <c r="Q319" s="31">
        <v>92299307</v>
      </c>
      <c r="R319" s="31">
        <v>95584197</v>
      </c>
      <c r="S319" s="31">
        <v>44360613</v>
      </c>
      <c r="T319" s="36">
        <f t="shared" si="78"/>
        <v>0.48061696714580965</v>
      </c>
      <c r="U319" s="36">
        <f t="shared" si="79"/>
        <v>-1.8926702955656682E-2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30220470</v>
      </c>
      <c r="E320" s="31">
        <v>30220470</v>
      </c>
      <c r="F320" s="31">
        <v>4141528</v>
      </c>
      <c r="G320" s="36">
        <f t="shared" si="72"/>
        <v>0.1370437984584621</v>
      </c>
      <c r="H320" s="31">
        <v>6490132</v>
      </c>
      <c r="I320" s="36">
        <f t="shared" si="73"/>
        <v>0.21475946601757021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10631660</v>
      </c>
      <c r="O320" s="36">
        <f t="shared" si="77"/>
        <v>0.35180326447603233</v>
      </c>
      <c r="P320" s="31">
        <v>4632186</v>
      </c>
      <c r="Q320" s="31">
        <v>27618760</v>
      </c>
      <c r="R320" s="31">
        <v>27437580</v>
      </c>
      <c r="S320" s="31">
        <v>8235060</v>
      </c>
      <c r="T320" s="36">
        <f t="shared" si="78"/>
        <v>0.29816907058825232</v>
      </c>
      <c r="U320" s="36">
        <f t="shared" si="79"/>
        <v>0.40109486104400816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22346452</v>
      </c>
      <c r="E321" s="31">
        <v>22346452</v>
      </c>
      <c r="F321" s="31">
        <v>3606950</v>
      </c>
      <c r="G321" s="36">
        <f t="shared" si="72"/>
        <v>0.1614104109233985</v>
      </c>
      <c r="H321" s="31">
        <v>3855187</v>
      </c>
      <c r="I321" s="36">
        <f t="shared" si="73"/>
        <v>0.17251897527177917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7462137</v>
      </c>
      <c r="O321" s="36">
        <f t="shared" si="77"/>
        <v>0.33392938619517765</v>
      </c>
      <c r="P321" s="31">
        <v>3705436</v>
      </c>
      <c r="Q321" s="31">
        <v>20737163</v>
      </c>
      <c r="R321" s="31">
        <v>19133451</v>
      </c>
      <c r="S321" s="31">
        <v>7243109</v>
      </c>
      <c r="T321" s="36">
        <f t="shared" si="78"/>
        <v>0.34928157723407005</v>
      </c>
      <c r="U321" s="36">
        <f t="shared" si="79"/>
        <v>4.0413867625834099E-2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9966919</v>
      </c>
      <c r="E322" s="31">
        <v>9966919</v>
      </c>
      <c r="F322" s="31">
        <v>964549</v>
      </c>
      <c r="G322" s="36">
        <f t="shared" si="72"/>
        <v>9.6775041514835222E-2</v>
      </c>
      <c r="H322" s="31">
        <v>2699981</v>
      </c>
      <c r="I322" s="36">
        <f t="shared" si="73"/>
        <v>0.27089424525272054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3664530</v>
      </c>
      <c r="O322" s="36">
        <f t="shared" si="77"/>
        <v>0.36766928676755573</v>
      </c>
      <c r="P322" s="31">
        <v>2082504</v>
      </c>
      <c r="Q322" s="31">
        <v>9036635</v>
      </c>
      <c r="R322" s="31">
        <v>9553172</v>
      </c>
      <c r="S322" s="31">
        <v>3743226</v>
      </c>
      <c r="T322" s="36">
        <f t="shared" si="78"/>
        <v>0.41422786247314403</v>
      </c>
      <c r="U322" s="36">
        <f t="shared" si="79"/>
        <v>0.29650699350397414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222310984</v>
      </c>
      <c r="E323" s="32">
        <f>SUM(E318:E322)</f>
        <v>222310984</v>
      </c>
      <c r="F323" s="32">
        <f>SUM(F318:F322)</f>
        <v>35726301</v>
      </c>
      <c r="G323" s="37">
        <f t="shared" si="72"/>
        <v>0.16070416475687949</v>
      </c>
      <c r="H323" s="32">
        <f>SUM(H318:H322)</f>
        <v>53507034</v>
      </c>
      <c r="I323" s="37">
        <f t="shared" si="73"/>
        <v>0.24068551646552921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89233335</v>
      </c>
      <c r="O323" s="37">
        <f t="shared" si="77"/>
        <v>0.4013896812224087</v>
      </c>
      <c r="P323" s="32">
        <f>SUM(P318:P322)</f>
        <v>56366333</v>
      </c>
      <c r="Q323" s="32">
        <f>SUM(Q318:Q322)</f>
        <v>218311996</v>
      </c>
      <c r="R323" s="32">
        <f>SUM(R318:R322)</f>
        <v>220876335</v>
      </c>
      <c r="S323" s="32">
        <f>SUM(S318:S322)</f>
        <v>103562165</v>
      </c>
      <c r="T323" s="37">
        <f t="shared" si="78"/>
        <v>0.47437688673782269</v>
      </c>
      <c r="U323" s="37">
        <f t="shared" si="79"/>
        <v>-5.0727071424000569E-2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10656720</v>
      </c>
      <c r="E324" s="31">
        <v>10656720</v>
      </c>
      <c r="F324" s="31">
        <v>2150645</v>
      </c>
      <c r="G324" s="36">
        <f t="shared" si="72"/>
        <v>0.20181115765451282</v>
      </c>
      <c r="H324" s="31">
        <v>5455994</v>
      </c>
      <c r="I324" s="36">
        <f t="shared" si="73"/>
        <v>0.51197685591814368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7606639</v>
      </c>
      <c r="O324" s="36">
        <f t="shared" si="77"/>
        <v>0.71378801357265653</v>
      </c>
      <c r="P324" s="31">
        <v>3926123</v>
      </c>
      <c r="Q324" s="31">
        <v>13806097</v>
      </c>
      <c r="R324" s="31">
        <v>14165317</v>
      </c>
      <c r="S324" s="31">
        <v>6113806</v>
      </c>
      <c r="T324" s="36">
        <f t="shared" si="78"/>
        <v>0.44283377119543632</v>
      </c>
      <c r="U324" s="36">
        <f t="shared" si="79"/>
        <v>0.38966456221570245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38600740</v>
      </c>
      <c r="E325" s="31">
        <v>39300740</v>
      </c>
      <c r="F325" s="31">
        <v>5244737</v>
      </c>
      <c r="G325" s="36">
        <f t="shared" si="72"/>
        <v>0.13587141075533785</v>
      </c>
      <c r="H325" s="31">
        <v>9084390</v>
      </c>
      <c r="I325" s="36">
        <f t="shared" si="73"/>
        <v>0.23534237944661165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14329127</v>
      </c>
      <c r="O325" s="36">
        <f t="shared" si="77"/>
        <v>0.3712137902019495</v>
      </c>
      <c r="P325" s="31">
        <v>19709108</v>
      </c>
      <c r="Q325" s="31">
        <v>35946179</v>
      </c>
      <c r="R325" s="31">
        <v>33741479</v>
      </c>
      <c r="S325" s="31">
        <v>24657770</v>
      </c>
      <c r="T325" s="36">
        <f t="shared" si="78"/>
        <v>0.68596359017741493</v>
      </c>
      <c r="U325" s="36">
        <f t="shared" si="79"/>
        <v>-0.53907655283029554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114468744</v>
      </c>
      <c r="E326" s="31">
        <v>114293744</v>
      </c>
      <c r="F326" s="31">
        <v>17869349</v>
      </c>
      <c r="G326" s="36">
        <f t="shared" si="72"/>
        <v>0.15610679715329104</v>
      </c>
      <c r="H326" s="31">
        <v>30592365</v>
      </c>
      <c r="I326" s="36">
        <f t="shared" si="73"/>
        <v>0.26725518190362951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48461714</v>
      </c>
      <c r="O326" s="36">
        <f t="shared" si="77"/>
        <v>0.42336197905692058</v>
      </c>
      <c r="P326" s="31">
        <v>26852880</v>
      </c>
      <c r="Q326" s="31">
        <v>101438718</v>
      </c>
      <c r="R326" s="31">
        <v>103737624</v>
      </c>
      <c r="S326" s="31">
        <v>61476347</v>
      </c>
      <c r="T326" s="36">
        <f t="shared" si="78"/>
        <v>0.60604420296400041</v>
      </c>
      <c r="U326" s="36">
        <f t="shared" si="79"/>
        <v>0.13925824716008117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119506174</v>
      </c>
      <c r="E327" s="31">
        <v>119098414</v>
      </c>
      <c r="F327" s="31">
        <v>26073631</v>
      </c>
      <c r="G327" s="36">
        <f t="shared" si="72"/>
        <v>0.21817810852182415</v>
      </c>
      <c r="H327" s="31">
        <v>33059139</v>
      </c>
      <c r="I327" s="36">
        <f t="shared" si="73"/>
        <v>0.27663122241701088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59132770</v>
      </c>
      <c r="O327" s="36">
        <f t="shared" si="77"/>
        <v>0.494809330938835</v>
      </c>
      <c r="P327" s="31">
        <v>26562644</v>
      </c>
      <c r="Q327" s="31">
        <v>101329256</v>
      </c>
      <c r="R327" s="31">
        <v>112982683</v>
      </c>
      <c r="S327" s="31">
        <v>45319576</v>
      </c>
      <c r="T327" s="36">
        <f t="shared" si="78"/>
        <v>0.44725065384867724</v>
      </c>
      <c r="U327" s="36">
        <f t="shared" si="79"/>
        <v>0.24457260354052113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36822500</v>
      </c>
      <c r="E328" s="31">
        <v>36822500</v>
      </c>
      <c r="F328" s="31">
        <v>7111821</v>
      </c>
      <c r="G328" s="36">
        <f t="shared" si="72"/>
        <v>0.19313791839228733</v>
      </c>
      <c r="H328" s="31">
        <v>8791057</v>
      </c>
      <c r="I328" s="36">
        <f t="shared" si="73"/>
        <v>0.23874144884241971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15902878</v>
      </c>
      <c r="O328" s="36">
        <f t="shared" si="77"/>
        <v>0.43187936723470705</v>
      </c>
      <c r="P328" s="31">
        <v>8112255</v>
      </c>
      <c r="Q328" s="31">
        <v>31355400</v>
      </c>
      <c r="R328" s="31">
        <v>35463900</v>
      </c>
      <c r="S328" s="31">
        <v>15755990</v>
      </c>
      <c r="T328" s="36">
        <f t="shared" si="78"/>
        <v>0.50249685859532967</v>
      </c>
      <c r="U328" s="36">
        <f t="shared" si="79"/>
        <v>8.3676117183199894E-2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71964979</v>
      </c>
      <c r="E329" s="31">
        <v>71114979</v>
      </c>
      <c r="F329" s="31">
        <v>13061368</v>
      </c>
      <c r="G329" s="36">
        <f t="shared" si="72"/>
        <v>0.18149616912970962</v>
      </c>
      <c r="H329" s="31">
        <v>14525719</v>
      </c>
      <c r="I329" s="36">
        <f t="shared" si="73"/>
        <v>0.20184427483818204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27587087</v>
      </c>
      <c r="O329" s="36">
        <f t="shared" si="77"/>
        <v>0.38334044396789169</v>
      </c>
      <c r="P329" s="31">
        <v>17275025</v>
      </c>
      <c r="Q329" s="31">
        <v>57017594</v>
      </c>
      <c r="R329" s="31">
        <v>64804203</v>
      </c>
      <c r="S329" s="31">
        <v>30370225</v>
      </c>
      <c r="T329" s="36">
        <f t="shared" si="78"/>
        <v>0.5326465546757374</v>
      </c>
      <c r="U329" s="36">
        <f t="shared" si="79"/>
        <v>-0.15914917633983161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45917970</v>
      </c>
      <c r="E330" s="31">
        <v>45917970</v>
      </c>
      <c r="F330" s="31">
        <v>10692477</v>
      </c>
      <c r="G330" s="36">
        <f t="shared" si="72"/>
        <v>0.23286040301868746</v>
      </c>
      <c r="H330" s="31">
        <v>12567676</v>
      </c>
      <c r="I330" s="36">
        <f t="shared" si="73"/>
        <v>0.27369842351480261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23260153</v>
      </c>
      <c r="O330" s="36">
        <f t="shared" si="77"/>
        <v>0.50655882653349005</v>
      </c>
      <c r="P330" s="31">
        <v>12819908</v>
      </c>
      <c r="Q330" s="31">
        <v>46420522</v>
      </c>
      <c r="R330" s="31">
        <v>44563907</v>
      </c>
      <c r="S330" s="31">
        <v>23276746</v>
      </c>
      <c r="T330" s="36">
        <f t="shared" si="78"/>
        <v>0.50143223292491201</v>
      </c>
      <c r="U330" s="36">
        <f t="shared" si="79"/>
        <v>-1.9675024188941181E-2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38046925</v>
      </c>
      <c r="E331" s="31">
        <v>38046925</v>
      </c>
      <c r="F331" s="31">
        <v>837449</v>
      </c>
      <c r="G331" s="36">
        <f t="shared" si="72"/>
        <v>2.2010950950701009E-2</v>
      </c>
      <c r="H331" s="31">
        <v>1109774</v>
      </c>
      <c r="I331" s="36">
        <f t="shared" si="73"/>
        <v>2.9168559614213239E-2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1947223</v>
      </c>
      <c r="O331" s="36">
        <f t="shared" si="77"/>
        <v>5.1179510564914245E-2</v>
      </c>
      <c r="P331" s="31">
        <v>573091</v>
      </c>
      <c r="Q331" s="31">
        <v>14050635</v>
      </c>
      <c r="R331" s="31">
        <v>2704431</v>
      </c>
      <c r="S331" s="31">
        <v>999769</v>
      </c>
      <c r="T331" s="36">
        <f t="shared" si="78"/>
        <v>7.1154720053577647E-2</v>
      </c>
      <c r="U331" s="36">
        <f t="shared" si="79"/>
        <v>0.93647082226033906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475984752</v>
      </c>
      <c r="E332" s="32">
        <f>SUM(E324:E331)</f>
        <v>475251992</v>
      </c>
      <c r="F332" s="32">
        <f>SUM(F324:F331)</f>
        <v>83041477</v>
      </c>
      <c r="G332" s="37">
        <f t="shared" si="72"/>
        <v>0.17446247311720608</v>
      </c>
      <c r="H332" s="32">
        <f>SUM(H324:H331)</f>
        <v>115186114</v>
      </c>
      <c r="I332" s="37">
        <f t="shared" si="73"/>
        <v>0.2419953864404463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198227591</v>
      </c>
      <c r="O332" s="37">
        <f t="shared" si="77"/>
        <v>0.41645785955765241</v>
      </c>
      <c r="P332" s="32">
        <f>SUM(P324:P331)</f>
        <v>115831034</v>
      </c>
      <c r="Q332" s="32">
        <f>SUM(Q324:Q331)</f>
        <v>401364401</v>
      </c>
      <c r="R332" s="32">
        <f>SUM(R324:R331)</f>
        <v>412163544</v>
      </c>
      <c r="S332" s="32">
        <f>SUM(S324:S331)</f>
        <v>207970229</v>
      </c>
      <c r="T332" s="37">
        <f t="shared" si="78"/>
        <v>0.51815813381017817</v>
      </c>
      <c r="U332" s="37">
        <f t="shared" si="79"/>
        <v>-5.5677651984009646E-3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2587800</v>
      </c>
      <c r="E333" s="31">
        <v>2587800</v>
      </c>
      <c r="F333" s="31">
        <v>367574</v>
      </c>
      <c r="G333" s="36">
        <f t="shared" si="72"/>
        <v>0.14204111600587371</v>
      </c>
      <c r="H333" s="31">
        <v>352842</v>
      </c>
      <c r="I333" s="36">
        <f t="shared" si="73"/>
        <v>0.13634824947832136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720416</v>
      </c>
      <c r="O333" s="36">
        <f t="shared" si="77"/>
        <v>0.27838936548419507</v>
      </c>
      <c r="P333" s="31">
        <v>394373</v>
      </c>
      <c r="Q333" s="31">
        <v>2924484</v>
      </c>
      <c r="R333" s="31">
        <v>2875440</v>
      </c>
      <c r="S333" s="31">
        <v>825885</v>
      </c>
      <c r="T333" s="36">
        <f t="shared" si="78"/>
        <v>0.28240366505681003</v>
      </c>
      <c r="U333" s="36">
        <f t="shared" si="79"/>
        <v>-0.10530893342089853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3239742</v>
      </c>
      <c r="E334" s="31">
        <v>3239742</v>
      </c>
      <c r="F334" s="31">
        <v>832243</v>
      </c>
      <c r="G334" s="36">
        <f t="shared" si="72"/>
        <v>0.25688557916031585</v>
      </c>
      <c r="H334" s="31">
        <v>763324</v>
      </c>
      <c r="I334" s="36">
        <f t="shared" si="73"/>
        <v>0.23561258890368431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1595567</v>
      </c>
      <c r="O334" s="36">
        <f t="shared" si="77"/>
        <v>0.49249816806400015</v>
      </c>
      <c r="P334" s="31">
        <v>598888</v>
      </c>
      <c r="Q334" s="31">
        <v>3097244</v>
      </c>
      <c r="R334" s="31">
        <v>2892244</v>
      </c>
      <c r="S334" s="31">
        <v>1189035</v>
      </c>
      <c r="T334" s="36">
        <f t="shared" si="78"/>
        <v>0.3839009777724971</v>
      </c>
      <c r="U334" s="36">
        <f t="shared" si="79"/>
        <v>0.27456886763468291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17111172</v>
      </c>
      <c r="E335" s="31">
        <v>17111172</v>
      </c>
      <c r="F335" s="31">
        <v>5500667</v>
      </c>
      <c r="G335" s="36">
        <f t="shared" si="72"/>
        <v>0.32146640802862597</v>
      </c>
      <c r="H335" s="31">
        <v>4869082</v>
      </c>
      <c r="I335" s="36">
        <f t="shared" si="73"/>
        <v>0.28455572768481319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10369749</v>
      </c>
      <c r="O335" s="36">
        <f t="shared" si="77"/>
        <v>0.6060221357134391</v>
      </c>
      <c r="P335" s="31">
        <v>2772274</v>
      </c>
      <c r="Q335" s="31">
        <v>18578587</v>
      </c>
      <c r="R335" s="31">
        <v>22140119</v>
      </c>
      <c r="S335" s="31">
        <v>5347440</v>
      </c>
      <c r="T335" s="36">
        <f t="shared" si="78"/>
        <v>0.28782813246238803</v>
      </c>
      <c r="U335" s="36">
        <f t="shared" si="79"/>
        <v>0.75634948060689533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22938714</v>
      </c>
      <c r="E337" s="32">
        <f>SUM(E333:E336)</f>
        <v>22938714</v>
      </c>
      <c r="F337" s="32">
        <f>SUM(F333:F336)</f>
        <v>6700484</v>
      </c>
      <c r="G337" s="37">
        <f t="shared" si="72"/>
        <v>0.29210373345253793</v>
      </c>
      <c r="H337" s="32">
        <f>SUM(H333:H336)</f>
        <v>5985248</v>
      </c>
      <c r="I337" s="37">
        <f t="shared" si="73"/>
        <v>0.26092343276087754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12685732</v>
      </c>
      <c r="O337" s="37">
        <f t="shared" si="77"/>
        <v>0.55302716621341541</v>
      </c>
      <c r="P337" s="32">
        <f>SUM(P333:P336)</f>
        <v>3765535</v>
      </c>
      <c r="Q337" s="32">
        <f>SUM(Q333:Q336)</f>
        <v>24600315</v>
      </c>
      <c r="R337" s="32">
        <f>SUM(R333:R336)</f>
        <v>27907803</v>
      </c>
      <c r="S337" s="32">
        <f>SUM(S333:S336)</f>
        <v>7362360</v>
      </c>
      <c r="T337" s="37">
        <f t="shared" si="78"/>
        <v>0.29927909459695945</v>
      </c>
      <c r="U337" s="37">
        <f t="shared" si="79"/>
        <v>0.58948144154814663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4179570061</v>
      </c>
      <c r="E338" s="32">
        <f>SUM(E302,E304:E309,E311:E316,E318:E322,E324:E331,E333:E336)</f>
        <v>4207591129</v>
      </c>
      <c r="F338" s="32">
        <f>SUM(F302,F304:F309,F311:F316,F318:F322,F324:F331,F333:F336)</f>
        <v>733883105</v>
      </c>
      <c r="G338" s="37">
        <f t="shared" si="72"/>
        <v>0.17558818115000369</v>
      </c>
      <c r="H338" s="32">
        <f>SUM(H302,H304:H309,H311:H316,H318:H322,H324:H331,H333:H336)</f>
        <v>1041067287</v>
      </c>
      <c r="I338" s="37">
        <f t="shared" si="73"/>
        <v>0.24908477948827953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1774950392</v>
      </c>
      <c r="O338" s="37">
        <f t="shared" si="77"/>
        <v>0.42467296063828325</v>
      </c>
      <c r="P338" s="32">
        <f>SUM(P302,P304:P309,P311:P316,P318:P322,P324:P331,P333:P336)</f>
        <v>1014762703</v>
      </c>
      <c r="Q338" s="32">
        <f>SUM(Q302,Q304:Q309,Q311:Q316,Q318:Q322,Q324:Q331,Q333:Q336)</f>
        <v>3951544844</v>
      </c>
      <c r="R338" s="32">
        <f>SUM(R302,R304:R309,R311:R316,R318:R322,R324:R331,R333:R336)</f>
        <v>3969555680</v>
      </c>
      <c r="S338" s="32">
        <f>SUM(S302,S304:S309,S311:S316,S318:S322,S324:S331,S333:S336)</f>
        <v>1740650614</v>
      </c>
      <c r="T338" s="37">
        <f t="shared" si="78"/>
        <v>0.44049876256446707</v>
      </c>
      <c r="U338" s="37">
        <f t="shared" si="79"/>
        <v>2.5921906591791721E-2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21415679370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21450665993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4234978284</v>
      </c>
      <c r="G339" s="39">
        <f t="shared" si="72"/>
        <v>0.19775129291170368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6094785103</v>
      </c>
      <c r="I339" s="39">
        <f t="shared" si="73"/>
        <v>0.28459452524013018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10329763387</v>
      </c>
      <c r="O339" s="39">
        <f t="shared" si="77"/>
        <v>0.48234581815183386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4463329314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20021211317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20251218822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8193888595</v>
      </c>
      <c r="T339" s="39">
        <f t="shared" si="78"/>
        <v>0.40926038216491795</v>
      </c>
      <c r="U339" s="39">
        <f t="shared" si="79"/>
        <v>0.36552440436842937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617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152729457</v>
      </c>
      <c r="E8" s="31">
        <v>152559457</v>
      </c>
      <c r="F8" s="31">
        <v>42228835</v>
      </c>
      <c r="G8" s="36">
        <f>IF(($D8       =0),0,($F8       /$D8       ))</f>
        <v>0.27649437004153038</v>
      </c>
      <c r="H8" s="31">
        <v>21908152</v>
      </c>
      <c r="I8" s="36">
        <f>IF(($D8       =0),0,($H8       /$D8       ))</f>
        <v>0.1434441818253829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64136987</v>
      </c>
      <c r="O8" s="36">
        <f>IF(($D8       =0),0,($N8       /$D8       ))</f>
        <v>0.41993855186691326</v>
      </c>
      <c r="P8" s="31">
        <v>50830200</v>
      </c>
      <c r="Q8" s="31">
        <v>171303644</v>
      </c>
      <c r="R8" s="31">
        <v>168177840</v>
      </c>
      <c r="S8" s="31">
        <v>88512768</v>
      </c>
      <c r="T8" s="36">
        <f>IF(($Q8       =0),0,($S8       /$Q8       ))</f>
        <v>0.51670102242541904</v>
      </c>
      <c r="U8" s="36">
        <f>IF(($P8       =0),0,(($H8       /$P8       )-1))</f>
        <v>-0.56899339369115209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84658710</v>
      </c>
      <c r="E9" s="31">
        <v>84658710</v>
      </c>
      <c r="F9" s="31">
        <v>13761489</v>
      </c>
      <c r="G9" s="36">
        <f>IF(($D9       =0),0,($F9       /$D9       ))</f>
        <v>0.16255254775320815</v>
      </c>
      <c r="H9" s="31">
        <v>17508143</v>
      </c>
      <c r="I9" s="36">
        <f>IF(($D9       =0),0,($H9       /$D9       ))</f>
        <v>0.20680852566735308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31269632</v>
      </c>
      <c r="O9" s="36">
        <f>IF(($D9       =0),0,($N9       /$D9       ))</f>
        <v>0.36936107342056124</v>
      </c>
      <c r="P9" s="31">
        <v>13775276</v>
      </c>
      <c r="Q9" s="31">
        <v>81628080</v>
      </c>
      <c r="R9" s="31">
        <v>80148850</v>
      </c>
      <c r="S9" s="31">
        <v>25867045</v>
      </c>
      <c r="T9" s="36">
        <f>IF(($Q9       =0),0,($S9       /$Q9       ))</f>
        <v>0.31688905337477008</v>
      </c>
      <c r="U9" s="36">
        <f>IF(($P9       =0),0,(($H9       /$P9       )-1))</f>
        <v>0.2709831004474974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237388167</v>
      </c>
      <c r="E10" s="32">
        <f>SUM(E8:E9)</f>
        <v>237218167</v>
      </c>
      <c r="F10" s="32">
        <f>SUM(F8:F9)</f>
        <v>55990324</v>
      </c>
      <c r="G10" s="37">
        <f t="shared" ref="G10:G54" si="0">IF(($D10      =0),0,($F10      /$D10      ))</f>
        <v>0.23585979329795323</v>
      </c>
      <c r="H10" s="32">
        <f>SUM(H8:H9)</f>
        <v>39416295</v>
      </c>
      <c r="I10" s="37">
        <f t="shared" ref="I10:I54" si="1">IF(($D10      =0),0,($H10      /$D10      ))</f>
        <v>0.16604153230603108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95406619</v>
      </c>
      <c r="O10" s="37">
        <f t="shared" ref="O10:O54" si="5">IF(($D10      =0),0,($N10      /$D10      ))</f>
        <v>0.40190132560398428</v>
      </c>
      <c r="P10" s="32">
        <f>SUM(P8:P9)</f>
        <v>64605476</v>
      </c>
      <c r="Q10" s="32">
        <f>SUM(Q8:Q9)</f>
        <v>252931724</v>
      </c>
      <c r="R10" s="32">
        <f>SUM(R8:R9)</f>
        <v>248326690</v>
      </c>
      <c r="S10" s="32">
        <f>SUM(S8:S9)</f>
        <v>114379813</v>
      </c>
      <c r="T10" s="37">
        <f t="shared" ref="T10:T54" si="6">IF(($Q10      =0),0,($S10      /$Q10      ))</f>
        <v>0.45221616012074467</v>
      </c>
      <c r="U10" s="37">
        <f t="shared" ref="U10:U54" si="7">IF(($P10      =0),0,(($H10      /$P10      )-1))</f>
        <v>-0.38989235215912654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2240524</v>
      </c>
      <c r="E11" s="31">
        <v>2240524</v>
      </c>
      <c r="F11" s="31">
        <v>511665</v>
      </c>
      <c r="G11" s="36">
        <f t="shared" si="0"/>
        <v>0.22836845309400836</v>
      </c>
      <c r="H11" s="31">
        <v>376176</v>
      </c>
      <c r="I11" s="36">
        <f t="shared" si="1"/>
        <v>0.1678964385117053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887841</v>
      </c>
      <c r="O11" s="36">
        <f t="shared" si="5"/>
        <v>0.39626489160571365</v>
      </c>
      <c r="P11" s="31">
        <v>245547</v>
      </c>
      <c r="Q11" s="31">
        <v>3073335</v>
      </c>
      <c r="R11" s="31">
        <v>2690913</v>
      </c>
      <c r="S11" s="31">
        <v>599627</v>
      </c>
      <c r="T11" s="36">
        <f t="shared" si="6"/>
        <v>0.19510629332630514</v>
      </c>
      <c r="U11" s="36">
        <f t="shared" si="7"/>
        <v>0.53199183862967181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6"/>
        <v>0</v>
      </c>
      <c r="U13" s="36">
        <f t="shared" si="7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3016118</v>
      </c>
      <c r="E14" s="31">
        <v>3016118</v>
      </c>
      <c r="F14" s="31">
        <v>1058491</v>
      </c>
      <c r="G14" s="36">
        <f t="shared" si="0"/>
        <v>0.35094482377678859</v>
      </c>
      <c r="H14" s="31">
        <v>933263</v>
      </c>
      <c r="I14" s="36">
        <f t="shared" si="1"/>
        <v>0.30942522805805345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1991754</v>
      </c>
      <c r="O14" s="36">
        <f t="shared" si="5"/>
        <v>0.66037005183484199</v>
      </c>
      <c r="P14" s="31">
        <v>762883</v>
      </c>
      <c r="Q14" s="31">
        <v>2882420</v>
      </c>
      <c r="R14" s="31">
        <v>2804020</v>
      </c>
      <c r="S14" s="31">
        <v>1380386</v>
      </c>
      <c r="T14" s="36">
        <f t="shared" si="6"/>
        <v>0.47889828685618335</v>
      </c>
      <c r="U14" s="36">
        <f t="shared" si="7"/>
        <v>0.2233369992515235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46059</v>
      </c>
      <c r="G15" s="36">
        <f t="shared" si="0"/>
        <v>0</v>
      </c>
      <c r="H15" s="31">
        <v>43637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89696</v>
      </c>
      <c r="O15" s="36">
        <f t="shared" si="5"/>
        <v>0</v>
      </c>
      <c r="P15" s="31">
        <v>61487</v>
      </c>
      <c r="Q15" s="31">
        <v>0</v>
      </c>
      <c r="R15" s="31">
        <v>63720</v>
      </c>
      <c r="S15" s="31">
        <v>63721</v>
      </c>
      <c r="T15" s="36">
        <f t="shared" si="6"/>
        <v>0</v>
      </c>
      <c r="U15" s="36">
        <f t="shared" si="7"/>
        <v>-0.29030526778018118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7227237</v>
      </c>
      <c r="E16" s="31">
        <v>8002698</v>
      </c>
      <c r="F16" s="31">
        <v>802926</v>
      </c>
      <c r="G16" s="36">
        <f t="shared" si="0"/>
        <v>0.11109722844290287</v>
      </c>
      <c r="H16" s="31">
        <v>1833740</v>
      </c>
      <c r="I16" s="36">
        <f t="shared" si="1"/>
        <v>0.25372628571610423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2636666</v>
      </c>
      <c r="O16" s="36">
        <f t="shared" si="5"/>
        <v>0.3648235141590071</v>
      </c>
      <c r="P16" s="31">
        <v>1591658</v>
      </c>
      <c r="Q16" s="31">
        <v>6322049</v>
      </c>
      <c r="R16" s="31">
        <v>6037049</v>
      </c>
      <c r="S16" s="31">
        <v>2471217</v>
      </c>
      <c r="T16" s="36">
        <f t="shared" si="6"/>
        <v>0.39088861854756268</v>
      </c>
      <c r="U16" s="36">
        <f t="shared" si="7"/>
        <v>0.15209423129843214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8345310</v>
      </c>
      <c r="E18" s="31">
        <v>8525630</v>
      </c>
      <c r="F18" s="31">
        <v>2819677</v>
      </c>
      <c r="G18" s="36">
        <f t="shared" si="0"/>
        <v>0.33787564512282947</v>
      </c>
      <c r="H18" s="31">
        <v>2813586</v>
      </c>
      <c r="I18" s="36">
        <f t="shared" si="1"/>
        <v>0.33714577409347285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5633263</v>
      </c>
      <c r="O18" s="36">
        <f t="shared" si="5"/>
        <v>0.67502141921630232</v>
      </c>
      <c r="P18" s="31">
        <v>4104063</v>
      </c>
      <c r="Q18" s="31">
        <v>10412114</v>
      </c>
      <c r="R18" s="31">
        <v>10694614</v>
      </c>
      <c r="S18" s="31">
        <v>4827315</v>
      </c>
      <c r="T18" s="36">
        <f t="shared" si="6"/>
        <v>0.46362487003119635</v>
      </c>
      <c r="U18" s="36">
        <f t="shared" si="7"/>
        <v>-0.31443888653756047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20829189</v>
      </c>
      <c r="E19" s="32">
        <f>SUM(E11:E18)</f>
        <v>21784970</v>
      </c>
      <c r="F19" s="32">
        <f>SUM(F11:F18)</f>
        <v>5238818</v>
      </c>
      <c r="G19" s="37">
        <f t="shared" si="0"/>
        <v>0.25151329703715303</v>
      </c>
      <c r="H19" s="32">
        <f>SUM(H11:H18)</f>
        <v>6000402</v>
      </c>
      <c r="I19" s="37">
        <f t="shared" si="1"/>
        <v>0.28807660250238259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11239220</v>
      </c>
      <c r="O19" s="37">
        <f t="shared" si="5"/>
        <v>0.53958989953953562</v>
      </c>
      <c r="P19" s="32">
        <f>SUM(P11:P18)</f>
        <v>6765638</v>
      </c>
      <c r="Q19" s="32">
        <f>SUM(Q11:Q18)</f>
        <v>22689918</v>
      </c>
      <c r="R19" s="32">
        <f>SUM(R11:R18)</f>
        <v>22290316</v>
      </c>
      <c r="S19" s="32">
        <f>SUM(S11:S18)</f>
        <v>9342266</v>
      </c>
      <c r="T19" s="37">
        <f t="shared" si="6"/>
        <v>0.41173643730224146</v>
      </c>
      <c r="U19" s="37">
        <f t="shared" si="7"/>
        <v>-0.11310625841938338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2983095</v>
      </c>
      <c r="E24" s="31">
        <v>2983095</v>
      </c>
      <c r="F24" s="31">
        <v>335707</v>
      </c>
      <c r="G24" s="36">
        <f t="shared" si="0"/>
        <v>0.11253647637772179</v>
      </c>
      <c r="H24" s="31">
        <v>503689</v>
      </c>
      <c r="I24" s="36">
        <f t="shared" si="1"/>
        <v>0.1688477906335534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839396</v>
      </c>
      <c r="O24" s="36">
        <f t="shared" si="5"/>
        <v>0.28138426701127522</v>
      </c>
      <c r="P24" s="31">
        <v>441174</v>
      </c>
      <c r="Q24" s="31">
        <v>2639626</v>
      </c>
      <c r="R24" s="31">
        <v>2699626</v>
      </c>
      <c r="S24" s="31">
        <v>812328</v>
      </c>
      <c r="T24" s="36">
        <f t="shared" si="6"/>
        <v>0.30774359700957638</v>
      </c>
      <c r="U24" s="36">
        <f t="shared" si="7"/>
        <v>0.14170146019484386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2983095</v>
      </c>
      <c r="E27" s="32">
        <f>SUM(E20:E26)</f>
        <v>2983095</v>
      </c>
      <c r="F27" s="32">
        <f>SUM(F20:F26)</f>
        <v>335707</v>
      </c>
      <c r="G27" s="37">
        <f t="shared" si="0"/>
        <v>0.11253647637772179</v>
      </c>
      <c r="H27" s="32">
        <f>SUM(H20:H26)</f>
        <v>503689</v>
      </c>
      <c r="I27" s="37">
        <f t="shared" si="1"/>
        <v>0.1688477906335534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839396</v>
      </c>
      <c r="O27" s="37">
        <f t="shared" si="5"/>
        <v>0.28138426701127522</v>
      </c>
      <c r="P27" s="32">
        <f>SUM(P20:P26)</f>
        <v>441174</v>
      </c>
      <c r="Q27" s="32">
        <f>SUM(Q20:Q26)</f>
        <v>2639626</v>
      </c>
      <c r="R27" s="32">
        <f>SUM(R20:R26)</f>
        <v>2699626</v>
      </c>
      <c r="S27" s="32">
        <f>SUM(S20:S26)</f>
        <v>812328</v>
      </c>
      <c r="T27" s="37">
        <f t="shared" si="6"/>
        <v>0.30774359700957638</v>
      </c>
      <c r="U27" s="37">
        <f t="shared" si="7"/>
        <v>0.14170146019484386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62520</v>
      </c>
      <c r="E28" s="31">
        <v>62520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62520</v>
      </c>
      <c r="R28" s="31">
        <v>62520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450000</v>
      </c>
      <c r="E29" s="31">
        <v>450000</v>
      </c>
      <c r="F29" s="31">
        <v>84688</v>
      </c>
      <c r="G29" s="36">
        <f t="shared" si="0"/>
        <v>0.18819555555555556</v>
      </c>
      <c r="H29" s="31">
        <v>66846</v>
      </c>
      <c r="I29" s="36">
        <f t="shared" si="1"/>
        <v>0.14854666666666666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151534</v>
      </c>
      <c r="O29" s="36">
        <f t="shared" si="5"/>
        <v>0.33674222222222222</v>
      </c>
      <c r="P29" s="31">
        <v>1237604</v>
      </c>
      <c r="Q29" s="31">
        <v>500000</v>
      </c>
      <c r="R29" s="31">
        <v>320000</v>
      </c>
      <c r="S29" s="31">
        <v>1305707</v>
      </c>
      <c r="T29" s="36">
        <f t="shared" si="6"/>
        <v>2.6114139999999999</v>
      </c>
      <c r="U29" s="36">
        <f t="shared" si="7"/>
        <v>-0.94598756952951024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1721509</v>
      </c>
      <c r="E30" s="31">
        <v>1721509</v>
      </c>
      <c r="F30" s="31">
        <v>1326066</v>
      </c>
      <c r="G30" s="36">
        <f t="shared" si="0"/>
        <v>0.77029280706635861</v>
      </c>
      <c r="H30" s="31">
        <v>947983</v>
      </c>
      <c r="I30" s="36">
        <f t="shared" si="1"/>
        <v>0.55066979028282748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2274049</v>
      </c>
      <c r="O30" s="36">
        <f t="shared" si="5"/>
        <v>1.3209625973491861</v>
      </c>
      <c r="P30" s="31">
        <v>1198278</v>
      </c>
      <c r="Q30" s="31">
        <v>3499032</v>
      </c>
      <c r="R30" s="31">
        <v>3589057</v>
      </c>
      <c r="S30" s="31">
        <v>2053592</v>
      </c>
      <c r="T30" s="36">
        <f t="shared" si="6"/>
        <v>0.58690289199984458</v>
      </c>
      <c r="U30" s="36">
        <f t="shared" si="7"/>
        <v>-0.20887890789950248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2240000</v>
      </c>
      <c r="E31" s="31">
        <v>2240000</v>
      </c>
      <c r="F31" s="31">
        <v>42960</v>
      </c>
      <c r="G31" s="36">
        <f t="shared" si="0"/>
        <v>1.917857142857143E-2</v>
      </c>
      <c r="H31" s="31">
        <v>422492</v>
      </c>
      <c r="I31" s="36">
        <f t="shared" si="1"/>
        <v>0.18861249999999999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465452</v>
      </c>
      <c r="O31" s="36">
        <f t="shared" si="5"/>
        <v>0.20779107142857142</v>
      </c>
      <c r="P31" s="31">
        <v>209954</v>
      </c>
      <c r="Q31" s="31">
        <v>2140000</v>
      </c>
      <c r="R31" s="31">
        <v>1940800</v>
      </c>
      <c r="S31" s="31">
        <v>512058</v>
      </c>
      <c r="T31" s="36">
        <f t="shared" si="6"/>
        <v>0.23927943925233644</v>
      </c>
      <c r="U31" s="36">
        <f t="shared" si="7"/>
        <v>1.0123074578240949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4474029</v>
      </c>
      <c r="E35" s="32">
        <f>SUM(E28:E34)</f>
        <v>4474029</v>
      </c>
      <c r="F35" s="32">
        <f>SUM(F28:F34)</f>
        <v>1453714</v>
      </c>
      <c r="G35" s="37">
        <f t="shared" si="0"/>
        <v>0.3249227933033067</v>
      </c>
      <c r="H35" s="32">
        <f>SUM(H28:H34)</f>
        <v>1437321</v>
      </c>
      <c r="I35" s="37">
        <f t="shared" si="1"/>
        <v>0.3212587580456005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2891035</v>
      </c>
      <c r="O35" s="37">
        <f t="shared" si="5"/>
        <v>0.6461815513489072</v>
      </c>
      <c r="P35" s="32">
        <f>SUM(P28:P34)</f>
        <v>2645836</v>
      </c>
      <c r="Q35" s="32">
        <f>SUM(Q28:Q34)</f>
        <v>6201552</v>
      </c>
      <c r="R35" s="32">
        <f>SUM(R28:R34)</f>
        <v>5912377</v>
      </c>
      <c r="S35" s="32">
        <f>SUM(S28:S34)</f>
        <v>3871357</v>
      </c>
      <c r="T35" s="37">
        <f t="shared" si="6"/>
        <v>0.62425615394339995</v>
      </c>
      <c r="U35" s="37">
        <f t="shared" si="7"/>
        <v>-0.45676111444549095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1648063</v>
      </c>
      <c r="E37" s="31">
        <v>1648112</v>
      </c>
      <c r="F37" s="31">
        <v>331152</v>
      </c>
      <c r="G37" s="36">
        <f t="shared" si="0"/>
        <v>0.20093406623411847</v>
      </c>
      <c r="H37" s="31">
        <v>381509</v>
      </c>
      <c r="I37" s="36">
        <f t="shared" si="1"/>
        <v>0.23148933020157603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712661</v>
      </c>
      <c r="O37" s="36">
        <f t="shared" si="5"/>
        <v>0.4324233964356945</v>
      </c>
      <c r="P37" s="31">
        <v>348474</v>
      </c>
      <c r="Q37" s="31">
        <v>3019874</v>
      </c>
      <c r="R37" s="31">
        <v>2055919</v>
      </c>
      <c r="S37" s="31">
        <v>1259043</v>
      </c>
      <c r="T37" s="36">
        <f t="shared" si="6"/>
        <v>0.41691905026501108</v>
      </c>
      <c r="U37" s="36">
        <f t="shared" si="7"/>
        <v>9.4799038091794463E-2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1648063</v>
      </c>
      <c r="E40" s="32">
        <f>SUM(E36:E39)</f>
        <v>1648112</v>
      </c>
      <c r="F40" s="32">
        <f>SUM(F36:F39)</f>
        <v>331152</v>
      </c>
      <c r="G40" s="37">
        <f t="shared" si="0"/>
        <v>0.20093406623411847</v>
      </c>
      <c r="H40" s="32">
        <f>SUM(H36:H39)</f>
        <v>381509</v>
      </c>
      <c r="I40" s="37">
        <f t="shared" si="1"/>
        <v>0.23148933020157603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712661</v>
      </c>
      <c r="O40" s="37">
        <f t="shared" si="5"/>
        <v>0.4324233964356945</v>
      </c>
      <c r="P40" s="32">
        <f>SUM(P36:P39)</f>
        <v>348474</v>
      </c>
      <c r="Q40" s="32">
        <f>SUM(Q36:Q39)</f>
        <v>3019874</v>
      </c>
      <c r="R40" s="32">
        <f>SUM(R36:R39)</f>
        <v>2055919</v>
      </c>
      <c r="S40" s="32">
        <f>SUM(S36:S39)</f>
        <v>1259043</v>
      </c>
      <c r="T40" s="37">
        <f t="shared" si="6"/>
        <v>0.41691905026501108</v>
      </c>
      <c r="U40" s="37">
        <f t="shared" si="7"/>
        <v>9.4799038091794463E-2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4905747</v>
      </c>
      <c r="E43" s="31">
        <v>5235747</v>
      </c>
      <c r="F43" s="31">
        <v>408908</v>
      </c>
      <c r="G43" s="36">
        <f t="shared" si="0"/>
        <v>8.3352851257922592E-2</v>
      </c>
      <c r="H43" s="31">
        <v>832294</v>
      </c>
      <c r="I43" s="36">
        <f t="shared" si="1"/>
        <v>0.16965693501927434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1241202</v>
      </c>
      <c r="O43" s="36">
        <f t="shared" si="5"/>
        <v>0.25300978627719695</v>
      </c>
      <c r="P43" s="31">
        <v>724722</v>
      </c>
      <c r="Q43" s="31">
        <v>4021053</v>
      </c>
      <c r="R43" s="31">
        <v>4021053</v>
      </c>
      <c r="S43" s="31">
        <v>1031722</v>
      </c>
      <c r="T43" s="36">
        <f t="shared" si="6"/>
        <v>0.25658005502538761</v>
      </c>
      <c r="U43" s="36">
        <f t="shared" si="7"/>
        <v>0.1484320884421888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5111856</v>
      </c>
      <c r="E46" s="31">
        <v>5111856</v>
      </c>
      <c r="F46" s="31">
        <v>158238</v>
      </c>
      <c r="G46" s="36">
        <f t="shared" si="0"/>
        <v>3.095509732668526E-2</v>
      </c>
      <c r="H46" s="31">
        <v>1412789</v>
      </c>
      <c r="I46" s="36">
        <f t="shared" si="1"/>
        <v>0.27637496048401988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1571027</v>
      </c>
      <c r="O46" s="36">
        <f t="shared" si="5"/>
        <v>0.30733005781070516</v>
      </c>
      <c r="P46" s="31">
        <v>763231</v>
      </c>
      <c r="Q46" s="31">
        <v>4573937</v>
      </c>
      <c r="R46" s="31">
        <v>4523937</v>
      </c>
      <c r="S46" s="31">
        <v>1182828</v>
      </c>
      <c r="T46" s="36">
        <f t="shared" si="6"/>
        <v>0.25860172538449916</v>
      </c>
      <c r="U46" s="36">
        <f t="shared" si="7"/>
        <v>0.85106343950913943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10017603</v>
      </c>
      <c r="E47" s="32">
        <f>SUM(E41:E46)</f>
        <v>10347603</v>
      </c>
      <c r="F47" s="32">
        <f>SUM(F41:F46)</f>
        <v>567146</v>
      </c>
      <c r="G47" s="37">
        <f t="shared" si="0"/>
        <v>5.6614940719850848E-2</v>
      </c>
      <c r="H47" s="32">
        <f>SUM(H41:H46)</f>
        <v>2245083</v>
      </c>
      <c r="I47" s="37">
        <f t="shared" si="1"/>
        <v>0.22411379249107796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2812229</v>
      </c>
      <c r="O47" s="37">
        <f t="shared" si="5"/>
        <v>0.28072873321092878</v>
      </c>
      <c r="P47" s="32">
        <f>SUM(P41:P46)</f>
        <v>1487953</v>
      </c>
      <c r="Q47" s="32">
        <f>SUM(Q41:Q46)</f>
        <v>8594990</v>
      </c>
      <c r="R47" s="32">
        <f>SUM(R41:R46)</f>
        <v>8544990</v>
      </c>
      <c r="S47" s="32">
        <f>SUM(S41:S46)</f>
        <v>2214550</v>
      </c>
      <c r="T47" s="37">
        <f t="shared" si="6"/>
        <v>0.25765591350309891</v>
      </c>
      <c r="U47" s="37">
        <f t="shared" si="7"/>
        <v>0.50883999696226967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4299312</v>
      </c>
      <c r="E50" s="31">
        <v>4299312</v>
      </c>
      <c r="F50" s="31">
        <v>686525</v>
      </c>
      <c r="G50" s="36">
        <f t="shared" si="0"/>
        <v>0.15968252594833779</v>
      </c>
      <c r="H50" s="31">
        <v>699212</v>
      </c>
      <c r="I50" s="36">
        <f t="shared" si="1"/>
        <v>0.16263346321457944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1385737</v>
      </c>
      <c r="O50" s="36">
        <f t="shared" si="5"/>
        <v>0.3223159891629172</v>
      </c>
      <c r="P50" s="31">
        <v>866305</v>
      </c>
      <c r="Q50" s="31">
        <v>4138596</v>
      </c>
      <c r="R50" s="31">
        <v>4125996</v>
      </c>
      <c r="S50" s="31">
        <v>1416405</v>
      </c>
      <c r="T50" s="36">
        <f t="shared" si="6"/>
        <v>0.34224287656973523</v>
      </c>
      <c r="U50" s="36">
        <f t="shared" si="7"/>
        <v>-0.19288010573643233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165000</v>
      </c>
      <c r="E51" s="31">
        <v>165000</v>
      </c>
      <c r="F51" s="31">
        <v>49680</v>
      </c>
      <c r="G51" s="36">
        <f t="shared" si="0"/>
        <v>0.30109090909090908</v>
      </c>
      <c r="H51" s="31">
        <v>63878</v>
      </c>
      <c r="I51" s="36">
        <f t="shared" si="1"/>
        <v>0.38713939393939395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113558</v>
      </c>
      <c r="O51" s="36">
        <f t="shared" si="5"/>
        <v>0.68823030303030308</v>
      </c>
      <c r="P51" s="31">
        <v>29800</v>
      </c>
      <c r="Q51" s="31">
        <v>160000</v>
      </c>
      <c r="R51" s="31">
        <v>155000</v>
      </c>
      <c r="S51" s="31">
        <v>29800</v>
      </c>
      <c r="T51" s="36">
        <f t="shared" si="6"/>
        <v>0.18625</v>
      </c>
      <c r="U51" s="36">
        <f t="shared" si="7"/>
        <v>1.1435570469798657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4464312</v>
      </c>
      <c r="E53" s="32">
        <f>SUM(E48:E52)</f>
        <v>4464312</v>
      </c>
      <c r="F53" s="32">
        <f>SUM(F48:F52)</f>
        <v>736205</v>
      </c>
      <c r="G53" s="37">
        <f t="shared" si="0"/>
        <v>0.1649089490161082</v>
      </c>
      <c r="H53" s="32">
        <f>SUM(H48:H52)</f>
        <v>763090</v>
      </c>
      <c r="I53" s="37">
        <f t="shared" si="1"/>
        <v>0.17093115355736785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1499295</v>
      </c>
      <c r="O53" s="37">
        <f t="shared" si="5"/>
        <v>0.33584010257347607</v>
      </c>
      <c r="P53" s="32">
        <f>SUM(P48:P52)</f>
        <v>896105</v>
      </c>
      <c r="Q53" s="32">
        <f>SUM(Q48:Q52)</f>
        <v>4298596</v>
      </c>
      <c r="R53" s="32">
        <f>SUM(R48:R52)</f>
        <v>4280996</v>
      </c>
      <c r="S53" s="32">
        <f>SUM(S48:S52)</f>
        <v>1446205</v>
      </c>
      <c r="T53" s="37">
        <f t="shared" si="6"/>
        <v>0.33643659464625192</v>
      </c>
      <c r="U53" s="37">
        <f t="shared" si="7"/>
        <v>-0.14843684612852293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281804458</v>
      </c>
      <c r="E54" s="32">
        <f>SUM(E8:E9,E11:E18,E20:E26,E28:E34,E36:E39,E41:E46,E48:E52)</f>
        <v>282920288</v>
      </c>
      <c r="F54" s="32">
        <f>SUM(F8:F9,F11:F18,F20:F26,F28:F34,F36:F39,F41:F46,F48:F52)</f>
        <v>64653066</v>
      </c>
      <c r="G54" s="37">
        <f t="shared" si="0"/>
        <v>0.22942527758024325</v>
      </c>
      <c r="H54" s="32">
        <f>SUM(H8:H9,H11:H18,H20:H26,H28:H34,H36:H39,H41:H46,H48:H52)</f>
        <v>50747389</v>
      </c>
      <c r="I54" s="37">
        <f t="shared" si="1"/>
        <v>0.18008014976115105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115400455</v>
      </c>
      <c r="O54" s="37">
        <f t="shared" si="5"/>
        <v>0.40950542734139428</v>
      </c>
      <c r="P54" s="32">
        <f>SUM(P8:P9,P11:P18,P20:P26,P28:P34,P36:P39,P41:P46,P48:P52)</f>
        <v>77190656</v>
      </c>
      <c r="Q54" s="32">
        <f>SUM(Q8:Q9,Q11:Q18,Q20:Q26,Q28:Q34,Q36:Q39,Q41:Q46,Q48:Q52)</f>
        <v>300376280</v>
      </c>
      <c r="R54" s="32">
        <f>SUM(R8:R9,R11:R18,R20:R26,R28:R34,R36:R39,R41:R46,R48:R52)</f>
        <v>294110914</v>
      </c>
      <c r="S54" s="32">
        <f>SUM(S8:S9,S11:S18,S20:S26,S28:S34,S36:S39,S41:S46,S48:S52)</f>
        <v>133325562</v>
      </c>
      <c r="T54" s="37">
        <f t="shared" si="6"/>
        <v>0.44386181891592774</v>
      </c>
      <c r="U54" s="37">
        <f t="shared" si="7"/>
        <v>-0.34257082878010525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4357472</v>
      </c>
      <c r="E57" s="31">
        <v>4357472</v>
      </c>
      <c r="F57" s="31">
        <v>1039724</v>
      </c>
      <c r="G57" s="36">
        <f t="shared" ref="G57:G85" si="8">IF(($D57      =0),0,($F57      /$D57      ))</f>
        <v>0.23860715570863106</v>
      </c>
      <c r="H57" s="31">
        <v>1311419</v>
      </c>
      <c r="I57" s="36">
        <f t="shared" ref="I57:I85" si="9">IF(($D57      =0),0,($H57      /$D57      ))</f>
        <v>0.30095867512172197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2351143</v>
      </c>
      <c r="O57" s="36">
        <f t="shared" ref="O57:O85" si="13">IF(($D57      =0),0,($N57      /$D57      ))</f>
        <v>0.53956583083035303</v>
      </c>
      <c r="P57" s="31">
        <v>1026680</v>
      </c>
      <c r="Q57" s="31">
        <v>5244667</v>
      </c>
      <c r="R57" s="31">
        <v>4146028</v>
      </c>
      <c r="S57" s="31">
        <v>1888133</v>
      </c>
      <c r="T57" s="36">
        <f t="shared" ref="T57:T85" si="14">IF(($Q57      =0),0,($S57      /$Q57      ))</f>
        <v>0.36001008262297685</v>
      </c>
      <c r="U57" s="36">
        <f t="shared" ref="U57:U85" si="15">IF(($P57      =0),0,(($H57      /$P57      )-1))</f>
        <v>0.27733958000545456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4357472</v>
      </c>
      <c r="E58" s="32">
        <f>E57</f>
        <v>4357472</v>
      </c>
      <c r="F58" s="32">
        <f>F57</f>
        <v>1039724</v>
      </c>
      <c r="G58" s="37">
        <f t="shared" si="8"/>
        <v>0.23860715570863106</v>
      </c>
      <c r="H58" s="32">
        <f>H57</f>
        <v>1311419</v>
      </c>
      <c r="I58" s="37">
        <f t="shared" si="9"/>
        <v>0.30095867512172197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2351143</v>
      </c>
      <c r="O58" s="37">
        <f t="shared" si="13"/>
        <v>0.53956583083035303</v>
      </c>
      <c r="P58" s="32">
        <f>P57</f>
        <v>1026680</v>
      </c>
      <c r="Q58" s="32">
        <f>Q57</f>
        <v>5244667</v>
      </c>
      <c r="R58" s="32">
        <f>R57</f>
        <v>4146028</v>
      </c>
      <c r="S58" s="32">
        <f>S57</f>
        <v>1888133</v>
      </c>
      <c r="T58" s="37">
        <f t="shared" si="14"/>
        <v>0.36001008262297685</v>
      </c>
      <c r="U58" s="37">
        <f t="shared" si="15"/>
        <v>0.27733958000545456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11938872</v>
      </c>
      <c r="E67" s="31">
        <v>11938872</v>
      </c>
      <c r="F67" s="31">
        <v>1121234</v>
      </c>
      <c r="G67" s="36">
        <f t="shared" si="8"/>
        <v>9.3914567473376051E-2</v>
      </c>
      <c r="H67" s="31">
        <v>616893</v>
      </c>
      <c r="I67" s="36">
        <f t="shared" si="9"/>
        <v>5.1670961879815784E-2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1738127</v>
      </c>
      <c r="O67" s="36">
        <f t="shared" si="13"/>
        <v>0.14558552935319183</v>
      </c>
      <c r="P67" s="31">
        <v>1171459</v>
      </c>
      <c r="Q67" s="31">
        <v>12329518</v>
      </c>
      <c r="R67" s="31">
        <v>12244348</v>
      </c>
      <c r="S67" s="31">
        <v>1958399</v>
      </c>
      <c r="T67" s="36">
        <f t="shared" si="14"/>
        <v>0.15883824493382467</v>
      </c>
      <c r="U67" s="36">
        <f t="shared" si="15"/>
        <v>-0.47339770320600205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1125000</v>
      </c>
      <c r="E69" s="31">
        <v>1125000</v>
      </c>
      <c r="F69" s="31">
        <v>0</v>
      </c>
      <c r="G69" s="36">
        <f t="shared" si="8"/>
        <v>0</v>
      </c>
      <c r="H69" s="31">
        <v>411409</v>
      </c>
      <c r="I69" s="36">
        <f t="shared" si="9"/>
        <v>0.3656968888888889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411409</v>
      </c>
      <c r="O69" s="36">
        <f t="shared" si="13"/>
        <v>0.3656968888888889</v>
      </c>
      <c r="P69" s="31">
        <v>100557</v>
      </c>
      <c r="Q69" s="31">
        <v>2350000</v>
      </c>
      <c r="R69" s="31">
        <v>2350000</v>
      </c>
      <c r="S69" s="31">
        <v>152407</v>
      </c>
      <c r="T69" s="36">
        <f t="shared" si="14"/>
        <v>6.4854042553191493E-2</v>
      </c>
      <c r="U69" s="36">
        <f t="shared" si="15"/>
        <v>3.0913014509183849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13063872</v>
      </c>
      <c r="E70" s="32">
        <f>SUM(E64:E69)</f>
        <v>13063872</v>
      </c>
      <c r="F70" s="32">
        <f>SUM(F64:F69)</f>
        <v>1121234</v>
      </c>
      <c r="G70" s="37">
        <f t="shared" si="8"/>
        <v>8.5827080975686226E-2</v>
      </c>
      <c r="H70" s="32">
        <f>SUM(H64:H69)</f>
        <v>1028302</v>
      </c>
      <c r="I70" s="37">
        <f t="shared" si="9"/>
        <v>7.8713416665441918E-2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2149536</v>
      </c>
      <c r="O70" s="37">
        <f t="shared" si="13"/>
        <v>0.16454049764112813</v>
      </c>
      <c r="P70" s="32">
        <f>SUM(P64:P69)</f>
        <v>1272016</v>
      </c>
      <c r="Q70" s="32">
        <f>SUM(Q64:Q69)</f>
        <v>14679518</v>
      </c>
      <c r="R70" s="32">
        <f>SUM(R64:R69)</f>
        <v>14594348</v>
      </c>
      <c r="S70" s="32">
        <f>SUM(S64:S69)</f>
        <v>2110806</v>
      </c>
      <c r="T70" s="37">
        <f t="shared" si="14"/>
        <v>0.14379259591493398</v>
      </c>
      <c r="U70" s="37">
        <f t="shared" si="15"/>
        <v>-0.19159664658306186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3164843</v>
      </c>
      <c r="E72" s="31">
        <v>3164843</v>
      </c>
      <c r="F72" s="31">
        <v>867760</v>
      </c>
      <c r="G72" s="36">
        <f t="shared" si="8"/>
        <v>0.27418737675139021</v>
      </c>
      <c r="H72" s="31">
        <v>526670</v>
      </c>
      <c r="I72" s="36">
        <f t="shared" si="9"/>
        <v>0.16641267829083464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1394430</v>
      </c>
      <c r="O72" s="36">
        <f t="shared" si="13"/>
        <v>0.44060005504222483</v>
      </c>
      <c r="P72" s="31">
        <v>580234</v>
      </c>
      <c r="Q72" s="31">
        <v>6134473</v>
      </c>
      <c r="R72" s="31">
        <v>2968101</v>
      </c>
      <c r="S72" s="31">
        <v>1168005</v>
      </c>
      <c r="T72" s="36">
        <f t="shared" si="14"/>
        <v>0.19040021856808237</v>
      </c>
      <c r="U72" s="36">
        <f t="shared" si="15"/>
        <v>-9.2314480020129763E-2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2952</v>
      </c>
      <c r="E73" s="31">
        <v>2952</v>
      </c>
      <c r="F73" s="31">
        <v>71290</v>
      </c>
      <c r="G73" s="36">
        <f t="shared" si="8"/>
        <v>24.149728997289973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71290</v>
      </c>
      <c r="O73" s="36">
        <f t="shared" si="13"/>
        <v>24.149728997289973</v>
      </c>
      <c r="P73" s="31">
        <v>93950</v>
      </c>
      <c r="Q73" s="31">
        <v>0</v>
      </c>
      <c r="R73" s="31">
        <v>2544</v>
      </c>
      <c r="S73" s="31">
        <v>117713</v>
      </c>
      <c r="T73" s="36">
        <f t="shared" si="14"/>
        <v>0</v>
      </c>
      <c r="U73" s="36">
        <f t="shared" si="15"/>
        <v>-1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3361779</v>
      </c>
      <c r="E74" s="31">
        <v>3361779</v>
      </c>
      <c r="F74" s="31">
        <v>558720</v>
      </c>
      <c r="G74" s="36">
        <f t="shared" si="8"/>
        <v>0.16619771852938578</v>
      </c>
      <c r="H74" s="31">
        <v>852549</v>
      </c>
      <c r="I74" s="36">
        <f t="shared" si="9"/>
        <v>0.25360054899504103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1411269</v>
      </c>
      <c r="O74" s="36">
        <f t="shared" si="13"/>
        <v>0.41979826752442678</v>
      </c>
      <c r="P74" s="31">
        <v>511146</v>
      </c>
      <c r="Q74" s="31">
        <v>4307143</v>
      </c>
      <c r="R74" s="31">
        <v>2641822</v>
      </c>
      <c r="S74" s="31">
        <v>935566</v>
      </c>
      <c r="T74" s="36">
        <f t="shared" si="14"/>
        <v>0.21721266277901616</v>
      </c>
      <c r="U74" s="36">
        <f t="shared" si="15"/>
        <v>0.6679167987228698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6529574</v>
      </c>
      <c r="E78" s="32">
        <f>SUM(E71:E77)</f>
        <v>6529574</v>
      </c>
      <c r="F78" s="32">
        <f>SUM(F71:F77)</f>
        <v>1497770</v>
      </c>
      <c r="G78" s="37">
        <f t="shared" si="8"/>
        <v>0.229382498766382</v>
      </c>
      <c r="H78" s="32">
        <f>SUM(H71:H77)</f>
        <v>1379219</v>
      </c>
      <c r="I78" s="37">
        <f t="shared" si="9"/>
        <v>0.21122649042648112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2876989</v>
      </c>
      <c r="O78" s="37">
        <f t="shared" si="13"/>
        <v>0.44060898919286312</v>
      </c>
      <c r="P78" s="32">
        <f>SUM(P71:P77)</f>
        <v>1185330</v>
      </c>
      <c r="Q78" s="32">
        <f>SUM(Q71:Q77)</f>
        <v>10441616</v>
      </c>
      <c r="R78" s="32">
        <f>SUM(R71:R77)</f>
        <v>5612467</v>
      </c>
      <c r="S78" s="32">
        <f>SUM(S71:S77)</f>
        <v>2221284</v>
      </c>
      <c r="T78" s="37">
        <f t="shared" si="14"/>
        <v>0.21273373776626148</v>
      </c>
      <c r="U78" s="37">
        <f t="shared" si="15"/>
        <v>0.16357385706933925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3911179</v>
      </c>
      <c r="E79" s="31">
        <v>3911179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9581</v>
      </c>
      <c r="Q79" s="31">
        <v>3889052</v>
      </c>
      <c r="R79" s="31">
        <v>1990812</v>
      </c>
      <c r="S79" s="31">
        <v>17077</v>
      </c>
      <c r="T79" s="36">
        <f t="shared" si="14"/>
        <v>4.3910443984806584E-3</v>
      </c>
      <c r="U79" s="36">
        <f t="shared" si="15"/>
        <v>-1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6162270</v>
      </c>
      <c r="E81" s="31">
        <v>6162270</v>
      </c>
      <c r="F81" s="31">
        <v>866957</v>
      </c>
      <c r="G81" s="36">
        <f t="shared" si="8"/>
        <v>0.14068792831213173</v>
      </c>
      <c r="H81" s="31">
        <v>957814</v>
      </c>
      <c r="I81" s="36">
        <f t="shared" si="9"/>
        <v>0.15543200801003526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1824771</v>
      </c>
      <c r="O81" s="36">
        <f t="shared" si="13"/>
        <v>0.29611993632216699</v>
      </c>
      <c r="P81" s="31">
        <v>1023091</v>
      </c>
      <c r="Q81" s="31">
        <v>6187510</v>
      </c>
      <c r="R81" s="31">
        <v>5165640</v>
      </c>
      <c r="S81" s="31">
        <v>2034496</v>
      </c>
      <c r="T81" s="36">
        <f t="shared" si="14"/>
        <v>0.3288069029383387</v>
      </c>
      <c r="U81" s="36">
        <f t="shared" si="15"/>
        <v>-6.3803708565513761E-2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2118000</v>
      </c>
      <c r="E83" s="31">
        <v>2118000</v>
      </c>
      <c r="F83" s="31">
        <v>157241</v>
      </c>
      <c r="G83" s="36">
        <f t="shared" si="8"/>
        <v>7.4240321057601505E-2</v>
      </c>
      <c r="H83" s="31">
        <v>477327</v>
      </c>
      <c r="I83" s="36">
        <f t="shared" si="9"/>
        <v>0.22536685552407931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634568</v>
      </c>
      <c r="O83" s="36">
        <f t="shared" si="13"/>
        <v>0.29960717658168085</v>
      </c>
      <c r="P83" s="31">
        <v>2278</v>
      </c>
      <c r="Q83" s="31">
        <v>2322920</v>
      </c>
      <c r="R83" s="31">
        <v>750000</v>
      </c>
      <c r="S83" s="31">
        <v>14666</v>
      </c>
      <c r="T83" s="36">
        <f t="shared" si="14"/>
        <v>6.3136052898937547E-3</v>
      </c>
      <c r="U83" s="36">
        <f t="shared" si="15"/>
        <v>208.5377524143986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12191449</v>
      </c>
      <c r="E84" s="32">
        <f>SUM(E79:E83)</f>
        <v>12191449</v>
      </c>
      <c r="F84" s="32">
        <f>SUM(F79:F83)</f>
        <v>1024198</v>
      </c>
      <c r="G84" s="37">
        <f t="shared" si="8"/>
        <v>8.4009538160722319E-2</v>
      </c>
      <c r="H84" s="32">
        <f>SUM(H79:H83)</f>
        <v>1435141</v>
      </c>
      <c r="I84" s="37">
        <f t="shared" si="9"/>
        <v>0.11771701624638711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2459339</v>
      </c>
      <c r="O84" s="37">
        <f t="shared" si="13"/>
        <v>0.20172655440710943</v>
      </c>
      <c r="P84" s="32">
        <f>SUM(P79:P83)</f>
        <v>1034950</v>
      </c>
      <c r="Q84" s="32">
        <f>SUM(Q79:Q83)</f>
        <v>12399482</v>
      </c>
      <c r="R84" s="32">
        <f>SUM(R79:R83)</f>
        <v>7906452</v>
      </c>
      <c r="S84" s="32">
        <f>SUM(S79:S83)</f>
        <v>2066239</v>
      </c>
      <c r="T84" s="37">
        <f t="shared" si="14"/>
        <v>0.16663913863498492</v>
      </c>
      <c r="U84" s="37">
        <f t="shared" si="15"/>
        <v>0.38667665104594429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36142367</v>
      </c>
      <c r="E85" s="32">
        <f>SUM(E57,E59:E62,E64:E69,E71:E77,E79:E83)</f>
        <v>36142367</v>
      </c>
      <c r="F85" s="32">
        <f>SUM(F57,F59:F62,F64:F69,F71:F77,F79:F83)</f>
        <v>4682926</v>
      </c>
      <c r="G85" s="37">
        <f t="shared" si="8"/>
        <v>0.12956887964753389</v>
      </c>
      <c r="H85" s="32">
        <f>SUM(H57,H59:H62,H64:H69,H71:H77,H79:H83)</f>
        <v>5154081</v>
      </c>
      <c r="I85" s="37">
        <f t="shared" si="9"/>
        <v>0.14260496552425578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9837007</v>
      </c>
      <c r="O85" s="37">
        <f t="shared" si="13"/>
        <v>0.27217384517178966</v>
      </c>
      <c r="P85" s="32">
        <f>SUM(P57,P59:P62,P64:P69,P71:P77,P79:P83)</f>
        <v>4518976</v>
      </c>
      <c r="Q85" s="32">
        <f>SUM(Q57,Q59:Q62,Q64:Q69,Q71:Q77,Q79:Q83)</f>
        <v>42765283</v>
      </c>
      <c r="R85" s="32">
        <f>SUM(R57,R59:R62,R64:R69,R71:R77,R79:R83)</f>
        <v>32259295</v>
      </c>
      <c r="S85" s="32">
        <f>SUM(S57,S59:S62,S64:S69,S71:S77,S79:S83)</f>
        <v>8286462</v>
      </c>
      <c r="T85" s="37">
        <f t="shared" si="14"/>
        <v>0.1937660976077254</v>
      </c>
      <c r="U85" s="37">
        <f t="shared" si="15"/>
        <v>0.14054179530937971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335002392</v>
      </c>
      <c r="E88" s="31">
        <v>335002392</v>
      </c>
      <c r="F88" s="31">
        <v>80492560</v>
      </c>
      <c r="G88" s="36">
        <f t="shared" ref="G88:G99" si="16">IF(($D88      =0),0,($F88      /$D88      ))</f>
        <v>0.24027458287521719</v>
      </c>
      <c r="H88" s="31">
        <v>81630992</v>
      </c>
      <c r="I88" s="36">
        <f t="shared" ref="I88:I99" si="17">IF(($D88      =0),0,($H88      /$D88      ))</f>
        <v>0.24367286308809402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162123552</v>
      </c>
      <c r="O88" s="36">
        <f t="shared" ref="O88:O99" si="21">IF(($D88      =0),0,($N88      /$D88      ))</f>
        <v>0.48394744596331118</v>
      </c>
      <c r="P88" s="31">
        <v>77196659</v>
      </c>
      <c r="Q88" s="31">
        <v>313422164</v>
      </c>
      <c r="R88" s="31">
        <v>314974005</v>
      </c>
      <c r="S88" s="31">
        <v>152423740</v>
      </c>
      <c r="T88" s="36">
        <f t="shared" ref="T88:T99" si="22">IF(($Q88      =0),0,($S88      /$Q88      ))</f>
        <v>0.48632087167900478</v>
      </c>
      <c r="U88" s="36">
        <f t="shared" ref="U88:U99" si="23">IF(($P88      =0),0,(($H88      /$P88      )-1))</f>
        <v>5.7442032562575074E-2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607083000</v>
      </c>
      <c r="E89" s="31">
        <v>607083000</v>
      </c>
      <c r="F89" s="31">
        <v>161777727</v>
      </c>
      <c r="G89" s="36">
        <f t="shared" si="16"/>
        <v>0.26648370486407952</v>
      </c>
      <c r="H89" s="31">
        <v>169965710</v>
      </c>
      <c r="I89" s="36">
        <f t="shared" si="17"/>
        <v>0.27997112421201054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331743437</v>
      </c>
      <c r="O89" s="36">
        <f t="shared" si="21"/>
        <v>0.54645482907609011</v>
      </c>
      <c r="P89" s="31">
        <v>173269429</v>
      </c>
      <c r="Q89" s="31">
        <v>645356000</v>
      </c>
      <c r="R89" s="31">
        <v>566709282</v>
      </c>
      <c r="S89" s="31">
        <v>323764214</v>
      </c>
      <c r="T89" s="36">
        <f t="shared" si="22"/>
        <v>0.5016831237332573</v>
      </c>
      <c r="U89" s="36">
        <f t="shared" si="23"/>
        <v>-1.9066946887670522E-2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203101995</v>
      </c>
      <c r="E90" s="31">
        <v>203101995</v>
      </c>
      <c r="F90" s="31">
        <v>29317909</v>
      </c>
      <c r="G90" s="36">
        <f t="shared" si="16"/>
        <v>0.14435066972138802</v>
      </c>
      <c r="H90" s="31">
        <v>104601575</v>
      </c>
      <c r="I90" s="36">
        <f t="shared" si="17"/>
        <v>0.5150199287801186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133919484</v>
      </c>
      <c r="O90" s="36">
        <f t="shared" si="21"/>
        <v>0.65937059850150659</v>
      </c>
      <c r="P90" s="31">
        <v>17250120</v>
      </c>
      <c r="Q90" s="31">
        <v>167233609</v>
      </c>
      <c r="R90" s="31">
        <v>206911705</v>
      </c>
      <c r="S90" s="31">
        <v>49879690</v>
      </c>
      <c r="T90" s="36">
        <f t="shared" si="22"/>
        <v>0.29826355060004717</v>
      </c>
      <c r="U90" s="36">
        <f t="shared" si="23"/>
        <v>5.0638172372134225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1145187387</v>
      </c>
      <c r="E91" s="32">
        <f>SUM(E88:E90)</f>
        <v>1145187387</v>
      </c>
      <c r="F91" s="32">
        <f>SUM(F88:F90)</f>
        <v>271588196</v>
      </c>
      <c r="G91" s="37">
        <f t="shared" si="16"/>
        <v>0.23715611880031998</v>
      </c>
      <c r="H91" s="32">
        <f>SUM(H88:H90)</f>
        <v>356198277</v>
      </c>
      <c r="I91" s="37">
        <f t="shared" si="17"/>
        <v>0.31103929456743135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627786473</v>
      </c>
      <c r="O91" s="37">
        <f t="shared" si="21"/>
        <v>0.54819541336775135</v>
      </c>
      <c r="P91" s="32">
        <f>SUM(P88:P90)</f>
        <v>267716208</v>
      </c>
      <c r="Q91" s="32">
        <f>SUM(Q88:Q90)</f>
        <v>1126011773</v>
      </c>
      <c r="R91" s="32">
        <f>SUM(R88:R90)</f>
        <v>1088594992</v>
      </c>
      <c r="S91" s="32">
        <f>SUM(S88:S90)</f>
        <v>526067644</v>
      </c>
      <c r="T91" s="37">
        <f t="shared" si="22"/>
        <v>0.4671955095091177</v>
      </c>
      <c r="U91" s="37">
        <f t="shared" si="23"/>
        <v>0.33050695608239011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934520</v>
      </c>
      <c r="E92" s="31">
        <v>934520</v>
      </c>
      <c r="F92" s="31">
        <v>271045</v>
      </c>
      <c r="G92" s="36">
        <f t="shared" si="16"/>
        <v>0.29003659632752643</v>
      </c>
      <c r="H92" s="31">
        <v>280073</v>
      </c>
      <c r="I92" s="36">
        <f t="shared" si="17"/>
        <v>0.29969717074005908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551118</v>
      </c>
      <c r="O92" s="36">
        <f t="shared" si="21"/>
        <v>0.58973376706758551</v>
      </c>
      <c r="P92" s="31">
        <v>215030</v>
      </c>
      <c r="Q92" s="31">
        <v>1084050</v>
      </c>
      <c r="R92" s="31">
        <v>907173</v>
      </c>
      <c r="S92" s="31">
        <v>440500</v>
      </c>
      <c r="T92" s="36">
        <f t="shared" si="22"/>
        <v>0.40634657073013236</v>
      </c>
      <c r="U92" s="36">
        <f t="shared" si="23"/>
        <v>0.30248337441287254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0</v>
      </c>
      <c r="G94" s="36">
        <f t="shared" si="16"/>
        <v>0</v>
      </c>
      <c r="H94" s="31">
        <v>0</v>
      </c>
      <c r="I94" s="36">
        <f t="shared" si="17"/>
        <v>0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0</v>
      </c>
      <c r="O94" s="36">
        <f t="shared" si="21"/>
        <v>0</v>
      </c>
      <c r="P94" s="31">
        <v>0</v>
      </c>
      <c r="Q94" s="31">
        <v>0</v>
      </c>
      <c r="R94" s="31">
        <v>0</v>
      </c>
      <c r="S94" s="31">
        <v>0</v>
      </c>
      <c r="T94" s="36">
        <f t="shared" si="22"/>
        <v>0</v>
      </c>
      <c r="U94" s="36">
        <f t="shared" si="23"/>
        <v>0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19620413</v>
      </c>
      <c r="E95" s="31">
        <v>19620413</v>
      </c>
      <c r="F95" s="31">
        <v>5386352</v>
      </c>
      <c r="G95" s="36">
        <f t="shared" si="16"/>
        <v>0.2745279622809163</v>
      </c>
      <c r="H95" s="31">
        <v>5868877</v>
      </c>
      <c r="I95" s="36">
        <f t="shared" si="17"/>
        <v>0.29912097161257512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11255229</v>
      </c>
      <c r="O95" s="36">
        <f t="shared" si="21"/>
        <v>0.57364893389349148</v>
      </c>
      <c r="P95" s="31">
        <v>4665612</v>
      </c>
      <c r="Q95" s="31">
        <v>22121969</v>
      </c>
      <c r="R95" s="31">
        <v>20995763</v>
      </c>
      <c r="S95" s="31">
        <v>9027716</v>
      </c>
      <c r="T95" s="36">
        <f t="shared" si="22"/>
        <v>0.40808826736896703</v>
      </c>
      <c r="U95" s="36">
        <f t="shared" si="23"/>
        <v>0.25790078557754059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20554933</v>
      </c>
      <c r="E96" s="32">
        <f>SUM(E92:E95)</f>
        <v>20554933</v>
      </c>
      <c r="F96" s="32">
        <f>SUM(F92:F95)</f>
        <v>5657397</v>
      </c>
      <c r="G96" s="37">
        <f t="shared" si="16"/>
        <v>0.27523305476111259</v>
      </c>
      <c r="H96" s="32">
        <f>SUM(H92:H95)</f>
        <v>6148950</v>
      </c>
      <c r="I96" s="37">
        <f t="shared" si="17"/>
        <v>0.29914716822477599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11806347</v>
      </c>
      <c r="O96" s="37">
        <f t="shared" si="21"/>
        <v>0.57438022298588864</v>
      </c>
      <c r="P96" s="32">
        <f>SUM(P92:P95)</f>
        <v>4880642</v>
      </c>
      <c r="Q96" s="32">
        <f>SUM(Q92:Q95)</f>
        <v>23206019</v>
      </c>
      <c r="R96" s="32">
        <f>SUM(R92:R95)</f>
        <v>21902936</v>
      </c>
      <c r="S96" s="32">
        <f>SUM(S92:S95)</f>
        <v>9468216</v>
      </c>
      <c r="T96" s="37">
        <f t="shared" si="22"/>
        <v>0.40800690544983181</v>
      </c>
      <c r="U96" s="37">
        <f t="shared" si="23"/>
        <v>0.25986499317098044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8180403</v>
      </c>
      <c r="E97" s="31">
        <v>8180403</v>
      </c>
      <c r="F97" s="31">
        <v>1556267</v>
      </c>
      <c r="G97" s="36">
        <f t="shared" si="16"/>
        <v>0.19024331686348459</v>
      </c>
      <c r="H97" s="31">
        <v>1801440</v>
      </c>
      <c r="I97" s="36">
        <f t="shared" si="17"/>
        <v>0.22021408969704792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3357707</v>
      </c>
      <c r="O97" s="36">
        <f t="shared" si="21"/>
        <v>0.41045740656053253</v>
      </c>
      <c r="P97" s="31">
        <v>1495769</v>
      </c>
      <c r="Q97" s="31">
        <v>5819300</v>
      </c>
      <c r="R97" s="31">
        <v>5806116</v>
      </c>
      <c r="S97" s="31">
        <v>2854983</v>
      </c>
      <c r="T97" s="36">
        <f t="shared" si="22"/>
        <v>0.49060591480074922</v>
      </c>
      <c r="U97" s="36">
        <f t="shared" si="23"/>
        <v>0.20435708989823964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27808825</v>
      </c>
      <c r="E99" s="31">
        <v>27808825</v>
      </c>
      <c r="F99" s="31">
        <v>19413775</v>
      </c>
      <c r="G99" s="36">
        <f t="shared" si="16"/>
        <v>0.69811561617580031</v>
      </c>
      <c r="H99" s="31">
        <v>18836584</v>
      </c>
      <c r="I99" s="36">
        <f t="shared" si="17"/>
        <v>0.67735993879640721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38250359</v>
      </c>
      <c r="O99" s="36">
        <f t="shared" si="21"/>
        <v>1.3754755549722075</v>
      </c>
      <c r="P99" s="31">
        <v>13918513</v>
      </c>
      <c r="Q99" s="31">
        <v>24131441</v>
      </c>
      <c r="R99" s="31">
        <v>23996096</v>
      </c>
      <c r="S99" s="31">
        <v>30980618</v>
      </c>
      <c r="T99" s="36">
        <f t="shared" si="22"/>
        <v>1.2838279321984958</v>
      </c>
      <c r="U99" s="36">
        <f t="shared" si="23"/>
        <v>0.35334744451508571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35989228</v>
      </c>
      <c r="E101" s="32">
        <f>SUM(E97:E100)</f>
        <v>35989228</v>
      </c>
      <c r="F101" s="32">
        <f>SUM(F97:F100)</f>
        <v>20970042</v>
      </c>
      <c r="G101" s="37">
        <f>IF(($D101     =0),0,($F101     /$D101     ))</f>
        <v>0.58267551612943735</v>
      </c>
      <c r="H101" s="32">
        <f>SUM(H97:H100)</f>
        <v>20638024</v>
      </c>
      <c r="I101" s="37">
        <f>IF(($D101     =0),0,($H101     /$D101     ))</f>
        <v>0.57345003343778311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41608066</v>
      </c>
      <c r="O101" s="37">
        <f>IF(($D101     =0),0,($N101     /$D101     ))</f>
        <v>1.1561255495672205</v>
      </c>
      <c r="P101" s="32">
        <f>SUM(P97:P100)</f>
        <v>15414282</v>
      </c>
      <c r="Q101" s="32">
        <f>SUM(Q97:Q100)</f>
        <v>29950741</v>
      </c>
      <c r="R101" s="32">
        <f>SUM(R97:R100)</f>
        <v>29802212</v>
      </c>
      <c r="S101" s="32">
        <f>SUM(S97:S100)</f>
        <v>33835601</v>
      </c>
      <c r="T101" s="37">
        <f>IF(($Q101     =0),0,($S101     /$Q101     ))</f>
        <v>1.1297083100548331</v>
      </c>
      <c r="U101" s="37">
        <f>IF(($P101     =0),0,(($H101     /$P101     )-1))</f>
        <v>0.338889738750076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1201731548</v>
      </c>
      <c r="E102" s="32">
        <f>SUM(E88:E90,E92:E95,E97:E100)</f>
        <v>1201731548</v>
      </c>
      <c r="F102" s="32">
        <f>SUM(F88:F90,F92:F95,F97:F100)</f>
        <v>298215635</v>
      </c>
      <c r="G102" s="37">
        <f>IF(($D102     =0),0,($F102     /$D102     ))</f>
        <v>0.24815495232384463</v>
      </c>
      <c r="H102" s="32">
        <f>SUM(H88:H90,H92:H95,H97:H100)</f>
        <v>382985251</v>
      </c>
      <c r="I102" s="37">
        <f>IF(($D102     =0),0,($H102     /$D102     ))</f>
        <v>0.31869451346050542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681200886</v>
      </c>
      <c r="O102" s="37">
        <f>IF(($D102     =0),0,($N102     /$D102     ))</f>
        <v>0.56684946578435003</v>
      </c>
      <c r="P102" s="32">
        <f>SUM(P88:P90,P92:P95,P97:P100)</f>
        <v>288011132</v>
      </c>
      <c r="Q102" s="32">
        <f>SUM(Q88:Q90,Q92:Q95,Q97:Q100)</f>
        <v>1179168533</v>
      </c>
      <c r="R102" s="32">
        <f>SUM(R88:R90,R92:R95,R97:R100)</f>
        <v>1140300140</v>
      </c>
      <c r="S102" s="32">
        <f>SUM(S88:S90,S92:S95,S97:S100)</f>
        <v>569371461</v>
      </c>
      <c r="T102" s="37">
        <f>IF(($Q102     =0),0,($S102     /$Q102     ))</f>
        <v>0.48285842529347756</v>
      </c>
      <c r="U102" s="37">
        <f>IF(($P102     =0),0,(($H102     /$P102     )-1))</f>
        <v>0.32975850044573973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359329240</v>
      </c>
      <c r="E105" s="31">
        <v>359329240</v>
      </c>
      <c r="F105" s="31">
        <v>69874204</v>
      </c>
      <c r="G105" s="36">
        <f t="shared" ref="G105:G136" si="24">IF(($D105     =0),0,($F105     /$D105     ))</f>
        <v>0.19445732832652304</v>
      </c>
      <c r="H105" s="31">
        <v>78612728</v>
      </c>
      <c r="I105" s="36">
        <f t="shared" ref="I105:I136" si="25">IF(($D105     =0),0,($H105     /$D105     ))</f>
        <v>0.2187763177858835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148486932</v>
      </c>
      <c r="O105" s="36">
        <f t="shared" ref="O105:O136" si="29">IF(($D105     =0),0,($N105     /$D105     ))</f>
        <v>0.41323364611240654</v>
      </c>
      <c r="P105" s="31">
        <v>62056943</v>
      </c>
      <c r="Q105" s="31">
        <v>335103330</v>
      </c>
      <c r="R105" s="31">
        <v>335232549</v>
      </c>
      <c r="S105" s="31">
        <v>161632365</v>
      </c>
      <c r="T105" s="36">
        <f t="shared" ref="T105:T136" si="30">IF(($Q105     =0),0,($S105     /$Q105     ))</f>
        <v>0.48233589621446016</v>
      </c>
      <c r="U105" s="36">
        <f t="shared" ref="U105:U136" si="31">IF(($P105     =0),0,(($H105     /$P105     )-1))</f>
        <v>0.26678376664477343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359329240</v>
      </c>
      <c r="E106" s="32">
        <f>E105</f>
        <v>359329240</v>
      </c>
      <c r="F106" s="32">
        <f>F105</f>
        <v>69874204</v>
      </c>
      <c r="G106" s="37">
        <f t="shared" si="24"/>
        <v>0.19445732832652304</v>
      </c>
      <c r="H106" s="32">
        <f>H105</f>
        <v>78612728</v>
      </c>
      <c r="I106" s="37">
        <f t="shared" si="25"/>
        <v>0.2187763177858835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148486932</v>
      </c>
      <c r="O106" s="37">
        <f t="shared" si="29"/>
        <v>0.41323364611240654</v>
      </c>
      <c r="P106" s="32">
        <f>P105</f>
        <v>62056943</v>
      </c>
      <c r="Q106" s="32">
        <f>Q105</f>
        <v>335103330</v>
      </c>
      <c r="R106" s="32">
        <f>R105</f>
        <v>335232549</v>
      </c>
      <c r="S106" s="32">
        <f>S105</f>
        <v>161632365</v>
      </c>
      <c r="T106" s="37">
        <f t="shared" si="30"/>
        <v>0.48233589621446016</v>
      </c>
      <c r="U106" s="37">
        <f t="shared" si="31"/>
        <v>0.26678376664477343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43478</v>
      </c>
      <c r="E108" s="31">
        <v>43478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5850440</v>
      </c>
      <c r="E110" s="31">
        <v>5850440</v>
      </c>
      <c r="F110" s="31">
        <v>1115306</v>
      </c>
      <c r="G110" s="36">
        <f t="shared" si="24"/>
        <v>0.19063625983686697</v>
      </c>
      <c r="H110" s="31">
        <v>997531</v>
      </c>
      <c r="I110" s="36">
        <f t="shared" si="25"/>
        <v>0.17050529532821462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2112837</v>
      </c>
      <c r="O110" s="36">
        <f t="shared" si="29"/>
        <v>0.36114155516508162</v>
      </c>
      <c r="P110" s="31">
        <v>1280217</v>
      </c>
      <c r="Q110" s="31">
        <v>6514872</v>
      </c>
      <c r="R110" s="31">
        <v>6685281</v>
      </c>
      <c r="S110" s="31">
        <v>2074534</v>
      </c>
      <c r="T110" s="36">
        <f t="shared" si="30"/>
        <v>0.31843050792095379</v>
      </c>
      <c r="U110" s="36">
        <f t="shared" si="31"/>
        <v>-0.22081100313462487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5893918</v>
      </c>
      <c r="E112" s="32">
        <f>SUM(E107:E111)</f>
        <v>5893918</v>
      </c>
      <c r="F112" s="32">
        <f>SUM(F107:F111)</f>
        <v>1115306</v>
      </c>
      <c r="G112" s="37">
        <f t="shared" si="24"/>
        <v>0.18922998250060485</v>
      </c>
      <c r="H112" s="32">
        <f>SUM(H107:H111)</f>
        <v>997531</v>
      </c>
      <c r="I112" s="37">
        <f t="shared" si="25"/>
        <v>0.1692475192223577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2112837</v>
      </c>
      <c r="O112" s="37">
        <f t="shared" si="29"/>
        <v>0.35847750172296255</v>
      </c>
      <c r="P112" s="32">
        <f>SUM(P107:P111)</f>
        <v>1280217</v>
      </c>
      <c r="Q112" s="32">
        <f>SUM(Q107:Q111)</f>
        <v>6514872</v>
      </c>
      <c r="R112" s="32">
        <f>SUM(R107:R111)</f>
        <v>6685281</v>
      </c>
      <c r="S112" s="32">
        <f>SUM(S107:S111)</f>
        <v>2074534</v>
      </c>
      <c r="T112" s="37">
        <f t="shared" si="30"/>
        <v>0.31843050792095379</v>
      </c>
      <c r="U112" s="37">
        <f t="shared" si="31"/>
        <v>-0.22081100313462487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2145462</v>
      </c>
      <c r="E113" s="31">
        <v>2145462</v>
      </c>
      <c r="F113" s="31">
        <v>626120</v>
      </c>
      <c r="G113" s="36">
        <f t="shared" si="24"/>
        <v>0.29183457921883493</v>
      </c>
      <c r="H113" s="31">
        <v>716964</v>
      </c>
      <c r="I113" s="36">
        <f t="shared" si="25"/>
        <v>0.33417697446983446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1343084</v>
      </c>
      <c r="O113" s="36">
        <f t="shared" si="29"/>
        <v>0.62601155368866934</v>
      </c>
      <c r="P113" s="31">
        <v>691087</v>
      </c>
      <c r="Q113" s="31">
        <v>2004000</v>
      </c>
      <c r="R113" s="31">
        <v>2034000</v>
      </c>
      <c r="S113" s="31">
        <v>1251856</v>
      </c>
      <c r="T113" s="36">
        <f t="shared" si="30"/>
        <v>0.62467864271457085</v>
      </c>
      <c r="U113" s="36">
        <f t="shared" si="31"/>
        <v>3.7443910824541682E-2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1469160</v>
      </c>
      <c r="E114" s="31">
        <v>1469160</v>
      </c>
      <c r="F114" s="31">
        <v>159997</v>
      </c>
      <c r="G114" s="36">
        <f t="shared" si="24"/>
        <v>0.10890372729995372</v>
      </c>
      <c r="H114" s="31">
        <v>304056</v>
      </c>
      <c r="I114" s="36">
        <f t="shared" si="25"/>
        <v>0.20695907865719188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464053</v>
      </c>
      <c r="O114" s="36">
        <f t="shared" si="29"/>
        <v>0.31586280595714555</v>
      </c>
      <c r="P114" s="31">
        <v>135191</v>
      </c>
      <c r="Q114" s="31">
        <v>800000</v>
      </c>
      <c r="R114" s="31">
        <v>1050000</v>
      </c>
      <c r="S114" s="31">
        <v>250191</v>
      </c>
      <c r="T114" s="36">
        <f t="shared" si="30"/>
        <v>0.31273875000000001</v>
      </c>
      <c r="U114" s="36">
        <f t="shared" si="31"/>
        <v>1.2490846284146135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2689344</v>
      </c>
      <c r="E115" s="31">
        <v>2689344</v>
      </c>
      <c r="F115" s="31">
        <v>684700</v>
      </c>
      <c r="G115" s="36">
        <f t="shared" si="24"/>
        <v>0.25459740367911282</v>
      </c>
      <c r="H115" s="31">
        <v>791104</v>
      </c>
      <c r="I115" s="36">
        <f t="shared" si="25"/>
        <v>0.29416244258822971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1475804</v>
      </c>
      <c r="O115" s="36">
        <f t="shared" si="29"/>
        <v>0.54875984626734253</v>
      </c>
      <c r="P115" s="31">
        <v>627665</v>
      </c>
      <c r="Q115" s="31">
        <v>2810531</v>
      </c>
      <c r="R115" s="31">
        <v>2689371</v>
      </c>
      <c r="S115" s="31">
        <v>1187123</v>
      </c>
      <c r="T115" s="36">
        <f t="shared" si="30"/>
        <v>0.42238388404184118</v>
      </c>
      <c r="U115" s="36">
        <f t="shared" si="31"/>
        <v>0.26039208813618719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63848087</v>
      </c>
      <c r="E117" s="31">
        <v>63848087</v>
      </c>
      <c r="F117" s="31">
        <v>12725378</v>
      </c>
      <c r="G117" s="36">
        <f t="shared" si="24"/>
        <v>0.19930711471433749</v>
      </c>
      <c r="H117" s="31">
        <v>18124874</v>
      </c>
      <c r="I117" s="36">
        <f t="shared" si="25"/>
        <v>0.28387497341932894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30850252</v>
      </c>
      <c r="O117" s="36">
        <f t="shared" si="29"/>
        <v>0.48318208813366642</v>
      </c>
      <c r="P117" s="31">
        <v>7305648</v>
      </c>
      <c r="Q117" s="31">
        <v>96581011</v>
      </c>
      <c r="R117" s="31">
        <v>66791425</v>
      </c>
      <c r="S117" s="31">
        <v>13216449</v>
      </c>
      <c r="T117" s="36">
        <f t="shared" si="30"/>
        <v>0.13684314197125147</v>
      </c>
      <c r="U117" s="36">
        <f t="shared" si="31"/>
        <v>1.4809399522123159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672092</v>
      </c>
      <c r="E118" s="31">
        <v>672092</v>
      </c>
      <c r="F118" s="31">
        <v>84135</v>
      </c>
      <c r="G118" s="36">
        <f t="shared" si="24"/>
        <v>0.12518375460502432</v>
      </c>
      <c r="H118" s="31">
        <v>125373</v>
      </c>
      <c r="I118" s="36">
        <f t="shared" si="25"/>
        <v>0.18654142587621933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209508</v>
      </c>
      <c r="O118" s="36">
        <f t="shared" si="29"/>
        <v>0.31172518048124365</v>
      </c>
      <c r="P118" s="31">
        <v>60277</v>
      </c>
      <c r="Q118" s="31">
        <v>641922</v>
      </c>
      <c r="R118" s="31">
        <v>641922</v>
      </c>
      <c r="S118" s="31">
        <v>184544</v>
      </c>
      <c r="T118" s="36">
        <f t="shared" si="30"/>
        <v>0.28748664167920712</v>
      </c>
      <c r="U118" s="36">
        <f t="shared" si="31"/>
        <v>1.0799475753604195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250000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70824145</v>
      </c>
      <c r="E121" s="32">
        <f>SUM(E113:E120)</f>
        <v>70824145</v>
      </c>
      <c r="F121" s="32">
        <f>SUM(F113:F120)</f>
        <v>14280330</v>
      </c>
      <c r="G121" s="37">
        <f t="shared" si="24"/>
        <v>0.20163081389828286</v>
      </c>
      <c r="H121" s="32">
        <f>SUM(H113:H120)</f>
        <v>20062371</v>
      </c>
      <c r="I121" s="37">
        <f t="shared" si="25"/>
        <v>0.28327021808734859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34342701</v>
      </c>
      <c r="O121" s="37">
        <f t="shared" si="29"/>
        <v>0.48490103198563145</v>
      </c>
      <c r="P121" s="32">
        <f>SUM(P113:P120)</f>
        <v>8819868</v>
      </c>
      <c r="Q121" s="32">
        <f>SUM(Q113:Q120)</f>
        <v>102837464</v>
      </c>
      <c r="R121" s="32">
        <f>SUM(R113:R120)</f>
        <v>73456718</v>
      </c>
      <c r="S121" s="32">
        <f>SUM(S113:S120)</f>
        <v>16090163</v>
      </c>
      <c r="T121" s="37">
        <f t="shared" si="30"/>
        <v>0.15646207494965064</v>
      </c>
      <c r="U121" s="37">
        <f t="shared" si="31"/>
        <v>1.2746792809144081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4258002</v>
      </c>
      <c r="E122" s="31">
        <v>4258002</v>
      </c>
      <c r="F122" s="31">
        <v>1447465</v>
      </c>
      <c r="G122" s="36">
        <f t="shared" si="24"/>
        <v>0.33993995305779567</v>
      </c>
      <c r="H122" s="31">
        <v>1118160</v>
      </c>
      <c r="I122" s="36">
        <f t="shared" si="25"/>
        <v>0.26260203729354753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2565625</v>
      </c>
      <c r="O122" s="36">
        <f t="shared" si="29"/>
        <v>0.60254199035134315</v>
      </c>
      <c r="P122" s="31">
        <v>845729</v>
      </c>
      <c r="Q122" s="31">
        <v>5417132</v>
      </c>
      <c r="R122" s="31">
        <v>4611696</v>
      </c>
      <c r="S122" s="31">
        <v>1830587</v>
      </c>
      <c r="T122" s="36">
        <f t="shared" si="30"/>
        <v>0.33792549267767519</v>
      </c>
      <c r="U122" s="36">
        <f t="shared" si="31"/>
        <v>0.32212564544907418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296146</v>
      </c>
      <c r="E123" s="31">
        <v>296146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1019600</v>
      </c>
      <c r="R123" s="31">
        <v>1019600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4290504</v>
      </c>
      <c r="E124" s="31">
        <v>4290504</v>
      </c>
      <c r="F124" s="31">
        <v>818423</v>
      </c>
      <c r="G124" s="36">
        <f t="shared" si="24"/>
        <v>0.19075218202803212</v>
      </c>
      <c r="H124" s="31">
        <v>892112</v>
      </c>
      <c r="I124" s="36">
        <f t="shared" si="25"/>
        <v>0.20792708735384002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1710535</v>
      </c>
      <c r="O124" s="36">
        <f t="shared" si="29"/>
        <v>0.39867926938187215</v>
      </c>
      <c r="P124" s="31">
        <v>705425</v>
      </c>
      <c r="Q124" s="31">
        <v>2973156</v>
      </c>
      <c r="R124" s="31">
        <v>3165072</v>
      </c>
      <c r="S124" s="31">
        <v>1448673</v>
      </c>
      <c r="T124" s="36">
        <f t="shared" si="30"/>
        <v>0.4872509212432849</v>
      </c>
      <c r="U124" s="36">
        <f t="shared" si="31"/>
        <v>0.26464471772335818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8844652</v>
      </c>
      <c r="E126" s="32">
        <f>SUM(E122:E125)</f>
        <v>8844652</v>
      </c>
      <c r="F126" s="32">
        <f>SUM(F122:F125)</f>
        <v>2265888</v>
      </c>
      <c r="G126" s="37">
        <f t="shared" si="24"/>
        <v>0.25618735479926175</v>
      </c>
      <c r="H126" s="32">
        <f>SUM(H122:H125)</f>
        <v>2010272</v>
      </c>
      <c r="I126" s="37">
        <f t="shared" si="25"/>
        <v>0.22728672648737339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4276160</v>
      </c>
      <c r="O126" s="37">
        <f t="shared" si="29"/>
        <v>0.48347408128663516</v>
      </c>
      <c r="P126" s="32">
        <f>SUM(P122:P125)</f>
        <v>1551154</v>
      </c>
      <c r="Q126" s="32">
        <f>SUM(Q122:Q125)</f>
        <v>9409888</v>
      </c>
      <c r="R126" s="32">
        <f>SUM(R122:R125)</f>
        <v>8796368</v>
      </c>
      <c r="S126" s="32">
        <f>SUM(S122:S125)</f>
        <v>3279260</v>
      </c>
      <c r="T126" s="37">
        <f t="shared" si="30"/>
        <v>0.34849086407829721</v>
      </c>
      <c r="U126" s="37">
        <f t="shared" si="31"/>
        <v>0.29598479583587456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222492</v>
      </c>
      <c r="E127" s="31">
        <v>222492</v>
      </c>
      <c r="F127" s="31">
        <v>858</v>
      </c>
      <c r="G127" s="36">
        <f t="shared" si="24"/>
        <v>3.8563184294266761E-3</v>
      </c>
      <c r="H127" s="31">
        <v>13320</v>
      </c>
      <c r="I127" s="36">
        <f t="shared" si="25"/>
        <v>5.986732107221833E-2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14178</v>
      </c>
      <c r="O127" s="36">
        <f t="shared" si="29"/>
        <v>6.3723639501645002E-2</v>
      </c>
      <c r="P127" s="31">
        <v>0</v>
      </c>
      <c r="Q127" s="31">
        <v>194131</v>
      </c>
      <c r="R127" s="31">
        <v>194131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1599840</v>
      </c>
      <c r="E129" s="31">
        <v>1599840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99996</v>
      </c>
      <c r="Q129" s="31">
        <v>1849840</v>
      </c>
      <c r="R129" s="31">
        <v>1649832</v>
      </c>
      <c r="S129" s="31">
        <v>99996</v>
      </c>
      <c r="T129" s="36">
        <f t="shared" si="30"/>
        <v>5.4056567054447953E-2</v>
      </c>
      <c r="U129" s="36">
        <f t="shared" si="31"/>
        <v>-1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1822332</v>
      </c>
      <c r="E132" s="32">
        <f>SUM(E127:E131)</f>
        <v>1822332</v>
      </c>
      <c r="F132" s="32">
        <f>SUM(F127:F131)</f>
        <v>858</v>
      </c>
      <c r="G132" s="37">
        <f t="shared" si="24"/>
        <v>4.7082529418349676E-4</v>
      </c>
      <c r="H132" s="32">
        <f>SUM(H127:H131)</f>
        <v>13320</v>
      </c>
      <c r="I132" s="37">
        <f t="shared" si="25"/>
        <v>7.3093157558556839E-3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14178</v>
      </c>
      <c r="O132" s="37">
        <f t="shared" si="29"/>
        <v>7.7801410500391802E-3</v>
      </c>
      <c r="P132" s="32">
        <f>SUM(P127:P131)</f>
        <v>99996</v>
      </c>
      <c r="Q132" s="32">
        <f>SUM(Q127:Q131)</f>
        <v>2043971</v>
      </c>
      <c r="R132" s="32">
        <f>SUM(R127:R131)</f>
        <v>1843963</v>
      </c>
      <c r="S132" s="32">
        <f>SUM(S127:S131)</f>
        <v>99996</v>
      </c>
      <c r="T132" s="37">
        <f t="shared" si="30"/>
        <v>4.8922416218234017E-2</v>
      </c>
      <c r="U132" s="37">
        <f t="shared" si="31"/>
        <v>-0.86679467178687153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2511050</v>
      </c>
      <c r="E133" s="31">
        <v>2511050</v>
      </c>
      <c r="F133" s="31">
        <v>706100</v>
      </c>
      <c r="G133" s="36">
        <f t="shared" si="24"/>
        <v>0.28119710877919596</v>
      </c>
      <c r="H133" s="31">
        <v>714259</v>
      </c>
      <c r="I133" s="36">
        <f t="shared" si="25"/>
        <v>0.2844463471456164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1420359</v>
      </c>
      <c r="O133" s="36">
        <f t="shared" si="29"/>
        <v>0.56564345592481236</v>
      </c>
      <c r="P133" s="31">
        <v>1407300</v>
      </c>
      <c r="Q133" s="31">
        <v>3368614</v>
      </c>
      <c r="R133" s="31">
        <v>3128856</v>
      </c>
      <c r="S133" s="31">
        <v>1421714</v>
      </c>
      <c r="T133" s="36">
        <f t="shared" si="30"/>
        <v>0.42204716836063733</v>
      </c>
      <c r="U133" s="36">
        <f t="shared" si="31"/>
        <v>-0.49246145100547145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7741650</v>
      </c>
      <c r="E134" s="31">
        <v>7741650</v>
      </c>
      <c r="F134" s="31">
        <v>558423</v>
      </c>
      <c r="G134" s="36">
        <f t="shared" si="24"/>
        <v>7.2132297378465826E-2</v>
      </c>
      <c r="H134" s="31">
        <v>1192110</v>
      </c>
      <c r="I134" s="36">
        <f t="shared" si="25"/>
        <v>0.15398655325415125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1750533</v>
      </c>
      <c r="O134" s="36">
        <f t="shared" si="29"/>
        <v>0.22611885063261708</v>
      </c>
      <c r="P134" s="31">
        <v>1152297</v>
      </c>
      <c r="Q134" s="31">
        <v>3535314</v>
      </c>
      <c r="R134" s="31">
        <v>9917628</v>
      </c>
      <c r="S134" s="31">
        <v>1933732</v>
      </c>
      <c r="T134" s="36">
        <f t="shared" si="30"/>
        <v>0.54697602532618039</v>
      </c>
      <c r="U134" s="36">
        <f t="shared" si="31"/>
        <v>3.4550988156699214E-2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10252700</v>
      </c>
      <c r="E137" s="32">
        <f>SUM(E133:E136)</f>
        <v>10252700</v>
      </c>
      <c r="F137" s="32">
        <f>SUM(F133:F136)</f>
        <v>1264523</v>
      </c>
      <c r="G137" s="37">
        <f t="shared" ref="G137:G170" si="32">IF(($D137     =0),0,($F137     /$D137     ))</f>
        <v>0.1233356091566124</v>
      </c>
      <c r="H137" s="32">
        <f>SUM(H133:H136)</f>
        <v>1906369</v>
      </c>
      <c r="I137" s="37">
        <f t="shared" ref="I137:I170" si="33">IF(($D137     =0),0,($H137     /$D137     ))</f>
        <v>0.18593824065855824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3170892</v>
      </c>
      <c r="O137" s="37">
        <f t="shared" ref="O137:O170" si="37">IF(($D137     =0),0,($N137     /$D137     ))</f>
        <v>0.30927384981517064</v>
      </c>
      <c r="P137" s="32">
        <f>SUM(P133:P136)</f>
        <v>2559597</v>
      </c>
      <c r="Q137" s="32">
        <f>SUM(Q133:Q136)</f>
        <v>6903928</v>
      </c>
      <c r="R137" s="32">
        <f>SUM(R133:R136)</f>
        <v>13046484</v>
      </c>
      <c r="S137" s="32">
        <f>SUM(S133:S136)</f>
        <v>3355446</v>
      </c>
      <c r="T137" s="37">
        <f t="shared" ref="T137:T170" si="38">IF(($Q137     =0),0,($S137     /$Q137     ))</f>
        <v>0.48601984261713044</v>
      </c>
      <c r="U137" s="37">
        <f t="shared" ref="U137:U170" si="39">IF(($P137     =0),0,(($H137     /$P137     )-1))</f>
        <v>-0.25520736272155342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1244509</v>
      </c>
      <c r="E139" s="31">
        <v>1244509</v>
      </c>
      <c r="F139" s="31">
        <v>807107</v>
      </c>
      <c r="G139" s="36">
        <f t="shared" si="32"/>
        <v>0.648534482273732</v>
      </c>
      <c r="H139" s="31">
        <v>7500</v>
      </c>
      <c r="I139" s="36">
        <f t="shared" si="33"/>
        <v>6.0264730909941186E-3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814607</v>
      </c>
      <c r="O139" s="36">
        <f t="shared" si="37"/>
        <v>0.65456095536472614</v>
      </c>
      <c r="P139" s="31">
        <v>906280</v>
      </c>
      <c r="Q139" s="31">
        <v>1150000</v>
      </c>
      <c r="R139" s="31">
        <v>986352</v>
      </c>
      <c r="S139" s="31">
        <v>960631</v>
      </c>
      <c r="T139" s="36">
        <f t="shared" si="38"/>
        <v>0.8353313043478261</v>
      </c>
      <c r="U139" s="36">
        <f t="shared" si="39"/>
        <v>-0.9917244118815377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635800</v>
      </c>
      <c r="E140" s="31">
        <v>635800</v>
      </c>
      <c r="F140" s="31">
        <v>1881354</v>
      </c>
      <c r="G140" s="36">
        <f t="shared" si="32"/>
        <v>2.9590342875117961</v>
      </c>
      <c r="H140" s="31">
        <v>2371771</v>
      </c>
      <c r="I140" s="36">
        <f t="shared" si="33"/>
        <v>3.73037275872916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4253125</v>
      </c>
      <c r="O140" s="36">
        <f t="shared" si="37"/>
        <v>6.6894070462409561</v>
      </c>
      <c r="P140" s="31">
        <v>2501713</v>
      </c>
      <c r="Q140" s="31">
        <v>15333561</v>
      </c>
      <c r="R140" s="31">
        <v>8504379</v>
      </c>
      <c r="S140" s="31">
        <v>4379733</v>
      </c>
      <c r="T140" s="36">
        <f t="shared" si="38"/>
        <v>0.28563051987728094</v>
      </c>
      <c r="U140" s="36">
        <f t="shared" si="39"/>
        <v>-5.1941209882988226E-2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6542741</v>
      </c>
      <c r="E141" s="31">
        <v>6542741</v>
      </c>
      <c r="F141" s="31">
        <v>1138209</v>
      </c>
      <c r="G141" s="36">
        <f t="shared" si="32"/>
        <v>0.17396516230735712</v>
      </c>
      <c r="H141" s="31">
        <v>1246410</v>
      </c>
      <c r="I141" s="36">
        <f t="shared" si="33"/>
        <v>0.19050272660953566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2384619</v>
      </c>
      <c r="O141" s="36">
        <f t="shared" si="37"/>
        <v>0.3644678889168928</v>
      </c>
      <c r="P141" s="31">
        <v>1032283</v>
      </c>
      <c r="Q141" s="31">
        <v>3948704</v>
      </c>
      <c r="R141" s="31">
        <v>3948704</v>
      </c>
      <c r="S141" s="31">
        <v>2023582</v>
      </c>
      <c r="T141" s="36">
        <f t="shared" si="38"/>
        <v>0.51246738170295869</v>
      </c>
      <c r="U141" s="36">
        <f t="shared" si="39"/>
        <v>0.20743052050648902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1559358</v>
      </c>
      <c r="E142" s="31">
        <v>1559358</v>
      </c>
      <c r="F142" s="31">
        <v>71398</v>
      </c>
      <c r="G142" s="36">
        <f t="shared" si="32"/>
        <v>4.5786791743781738E-2</v>
      </c>
      <c r="H142" s="31">
        <v>56857</v>
      </c>
      <c r="I142" s="36">
        <f t="shared" si="33"/>
        <v>3.6461800304997315E-2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128255</v>
      </c>
      <c r="O142" s="36">
        <f t="shared" si="37"/>
        <v>8.2248592048779046E-2</v>
      </c>
      <c r="P142" s="31">
        <v>58596</v>
      </c>
      <c r="Q142" s="31">
        <v>100401</v>
      </c>
      <c r="R142" s="31">
        <v>0</v>
      </c>
      <c r="S142" s="31">
        <v>165304</v>
      </c>
      <c r="T142" s="36">
        <f t="shared" si="38"/>
        <v>1.6464377844842182</v>
      </c>
      <c r="U142" s="36">
        <f t="shared" si="39"/>
        <v>-2.9677793706055056E-2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13943788</v>
      </c>
      <c r="E143" s="31">
        <v>13943788</v>
      </c>
      <c r="F143" s="31">
        <v>2680496</v>
      </c>
      <c r="G143" s="36">
        <f t="shared" si="32"/>
        <v>0.19223585441775221</v>
      </c>
      <c r="H143" s="31">
        <v>2509494</v>
      </c>
      <c r="I143" s="36">
        <f t="shared" si="33"/>
        <v>0.17997218546351967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5189990</v>
      </c>
      <c r="O143" s="36">
        <f t="shared" si="37"/>
        <v>0.37220803988127188</v>
      </c>
      <c r="P143" s="31">
        <v>2345896</v>
      </c>
      <c r="Q143" s="31">
        <v>13948221</v>
      </c>
      <c r="R143" s="31">
        <v>12927685</v>
      </c>
      <c r="S143" s="31">
        <v>4495766</v>
      </c>
      <c r="T143" s="36">
        <f t="shared" si="38"/>
        <v>0.32231823685615535</v>
      </c>
      <c r="U143" s="36">
        <f t="shared" si="39"/>
        <v>6.9737959398029625E-2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23926196</v>
      </c>
      <c r="E144" s="32">
        <f>SUM(E138:E143)</f>
        <v>23926196</v>
      </c>
      <c r="F144" s="32">
        <f>SUM(F138:F143)</f>
        <v>6578564</v>
      </c>
      <c r="G144" s="37">
        <f t="shared" si="32"/>
        <v>0.27495235765852627</v>
      </c>
      <c r="H144" s="32">
        <f>SUM(H138:H143)</f>
        <v>6192032</v>
      </c>
      <c r="I144" s="37">
        <f t="shared" si="33"/>
        <v>0.25879717778789407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12770596</v>
      </c>
      <c r="O144" s="37">
        <f t="shared" si="37"/>
        <v>0.53374953544642034</v>
      </c>
      <c r="P144" s="32">
        <f>SUM(P138:P143)</f>
        <v>6844768</v>
      </c>
      <c r="Q144" s="32">
        <f>SUM(Q138:Q143)</f>
        <v>34480887</v>
      </c>
      <c r="R144" s="32">
        <f>SUM(R138:R143)</f>
        <v>26367120</v>
      </c>
      <c r="S144" s="32">
        <f>SUM(S138:S143)</f>
        <v>12025016</v>
      </c>
      <c r="T144" s="37">
        <f t="shared" si="38"/>
        <v>0.348744392799408</v>
      </c>
      <c r="U144" s="37">
        <f t="shared" si="39"/>
        <v>-9.5362764669306488E-2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86957</v>
      </c>
      <c r="E145" s="31">
        <v>86957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99700</v>
      </c>
      <c r="Q145" s="31">
        <v>100000</v>
      </c>
      <c r="R145" s="31">
        <v>100000</v>
      </c>
      <c r="S145" s="31">
        <v>174380</v>
      </c>
      <c r="T145" s="36">
        <f t="shared" si="38"/>
        <v>1.7438</v>
      </c>
      <c r="U145" s="36">
        <f t="shared" si="39"/>
        <v>-1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704532</v>
      </c>
      <c r="E146" s="31">
        <v>704532</v>
      </c>
      <c r="F146" s="31">
        <v>233461</v>
      </c>
      <c r="G146" s="36">
        <f t="shared" si="32"/>
        <v>0.33137032810433026</v>
      </c>
      <c r="H146" s="31">
        <v>328369</v>
      </c>
      <c r="I146" s="36">
        <f t="shared" si="33"/>
        <v>0.46608102967643772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561830</v>
      </c>
      <c r="O146" s="36">
        <f t="shared" si="37"/>
        <v>0.79745135778076792</v>
      </c>
      <c r="P146" s="31">
        <v>207390</v>
      </c>
      <c r="Q146" s="31">
        <v>725951</v>
      </c>
      <c r="R146" s="31">
        <v>873139</v>
      </c>
      <c r="S146" s="31">
        <v>498074</v>
      </c>
      <c r="T146" s="36">
        <f t="shared" si="38"/>
        <v>0.6860986485313747</v>
      </c>
      <c r="U146" s="36">
        <f t="shared" si="39"/>
        <v>0.58334056608322493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334854</v>
      </c>
      <c r="E149" s="31">
        <v>334854</v>
      </c>
      <c r="F149" s="31">
        <v>20000</v>
      </c>
      <c r="G149" s="36">
        <f t="shared" si="32"/>
        <v>5.9727523039892011E-2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20000</v>
      </c>
      <c r="O149" s="36">
        <f t="shared" si="37"/>
        <v>5.9727523039892011E-2</v>
      </c>
      <c r="P149" s="31">
        <v>0</v>
      </c>
      <c r="Q149" s="31">
        <v>318000</v>
      </c>
      <c r="R149" s="31">
        <v>318000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1126343</v>
      </c>
      <c r="E150" s="32">
        <f>SUM(E145:E149)</f>
        <v>1126343</v>
      </c>
      <c r="F150" s="32">
        <f>SUM(F145:F149)</f>
        <v>253461</v>
      </c>
      <c r="G150" s="37">
        <f t="shared" si="32"/>
        <v>0.22503003081654524</v>
      </c>
      <c r="H150" s="32">
        <f>SUM(H145:H149)</f>
        <v>328369</v>
      </c>
      <c r="I150" s="37">
        <f t="shared" si="33"/>
        <v>0.29153552692208323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581830</v>
      </c>
      <c r="O150" s="37">
        <f t="shared" si="37"/>
        <v>0.51656555773862844</v>
      </c>
      <c r="P150" s="32">
        <f>SUM(P145:P149)</f>
        <v>307090</v>
      </c>
      <c r="Q150" s="32">
        <f>SUM(Q145:Q149)</f>
        <v>1143951</v>
      </c>
      <c r="R150" s="32">
        <f>SUM(R145:R149)</f>
        <v>1291139</v>
      </c>
      <c r="S150" s="32">
        <f>SUM(S145:S149)</f>
        <v>672454</v>
      </c>
      <c r="T150" s="37">
        <f t="shared" si="38"/>
        <v>0.58783461879049015</v>
      </c>
      <c r="U150" s="37">
        <f t="shared" si="39"/>
        <v>6.9292389853137459E-2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56521</v>
      </c>
      <c r="Q151" s="31">
        <v>15000</v>
      </c>
      <c r="R151" s="31">
        <v>0</v>
      </c>
      <c r="S151" s="31">
        <v>169562</v>
      </c>
      <c r="T151" s="36">
        <f t="shared" si="38"/>
        <v>11.304133333333333</v>
      </c>
      <c r="U151" s="36">
        <f t="shared" si="39"/>
        <v>-1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21388100</v>
      </c>
      <c r="E152" s="31">
        <v>24344800</v>
      </c>
      <c r="F152" s="31">
        <v>4754991</v>
      </c>
      <c r="G152" s="36">
        <f t="shared" si="32"/>
        <v>0.22231946736736782</v>
      </c>
      <c r="H152" s="31">
        <v>4657736</v>
      </c>
      <c r="I152" s="36">
        <f t="shared" si="33"/>
        <v>0.21777231264114158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9412727</v>
      </c>
      <c r="O152" s="36">
        <f t="shared" si="37"/>
        <v>0.4400917800085094</v>
      </c>
      <c r="P152" s="31">
        <v>4868460</v>
      </c>
      <c r="Q152" s="31">
        <v>17910600</v>
      </c>
      <c r="R152" s="31">
        <v>24877012</v>
      </c>
      <c r="S152" s="31">
        <v>11537889</v>
      </c>
      <c r="T152" s="36">
        <f t="shared" si="38"/>
        <v>0.6441933268567217</v>
      </c>
      <c r="U152" s="36">
        <f t="shared" si="39"/>
        <v>-4.3283502380629613E-2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207920</v>
      </c>
      <c r="E153" s="31">
        <v>207920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7520</v>
      </c>
      <c r="R153" s="31">
        <v>7520</v>
      </c>
      <c r="S153" s="31">
        <v>6539</v>
      </c>
      <c r="T153" s="36">
        <f t="shared" si="38"/>
        <v>0.86954787234042552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4523362</v>
      </c>
      <c r="E155" s="31">
        <v>4523362</v>
      </c>
      <c r="F155" s="31">
        <v>571935</v>
      </c>
      <c r="G155" s="36">
        <f t="shared" si="32"/>
        <v>0.12644024510972149</v>
      </c>
      <c r="H155" s="31">
        <v>593649</v>
      </c>
      <c r="I155" s="36">
        <f t="shared" si="33"/>
        <v>0.1312406568388734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1165584</v>
      </c>
      <c r="O155" s="36">
        <f t="shared" si="37"/>
        <v>0.25768090194859489</v>
      </c>
      <c r="P155" s="31">
        <v>740455</v>
      </c>
      <c r="Q155" s="31">
        <v>2086957</v>
      </c>
      <c r="R155" s="31">
        <v>4515860</v>
      </c>
      <c r="S155" s="31">
        <v>-36358030</v>
      </c>
      <c r="T155" s="36">
        <f t="shared" si="38"/>
        <v>-17.421552049227657</v>
      </c>
      <c r="U155" s="36">
        <f t="shared" si="39"/>
        <v>-0.19826458056195173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26119382</v>
      </c>
      <c r="E157" s="32">
        <f>SUM(E151:E156)</f>
        <v>29076082</v>
      </c>
      <c r="F157" s="32">
        <f>SUM(F151:F156)</f>
        <v>5326926</v>
      </c>
      <c r="G157" s="37">
        <f t="shared" si="32"/>
        <v>0.20394533071264856</v>
      </c>
      <c r="H157" s="32">
        <f>SUM(H151:H156)</f>
        <v>5251385</v>
      </c>
      <c r="I157" s="37">
        <f t="shared" si="33"/>
        <v>0.20105318724616073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10578311</v>
      </c>
      <c r="O157" s="37">
        <f t="shared" si="37"/>
        <v>0.40499851795880931</v>
      </c>
      <c r="P157" s="32">
        <f>SUM(P151:P156)</f>
        <v>5665436</v>
      </c>
      <c r="Q157" s="32">
        <f>SUM(Q151:Q156)</f>
        <v>20020077</v>
      </c>
      <c r="R157" s="32">
        <f>SUM(R151:R156)</f>
        <v>29400392</v>
      </c>
      <c r="S157" s="32">
        <f>SUM(S151:S156)</f>
        <v>-24644040</v>
      </c>
      <c r="T157" s="37">
        <f t="shared" si="38"/>
        <v>-1.2309662944852811</v>
      </c>
      <c r="U157" s="37">
        <f t="shared" si="39"/>
        <v>-7.308369558847716E-2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50000</v>
      </c>
      <c r="E158" s="31">
        <v>50000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50000</v>
      </c>
      <c r="E163" s="32">
        <f>SUM(E158:E162)</f>
        <v>50000</v>
      </c>
      <c r="F163" s="32">
        <f>SUM(F158:F162)</f>
        <v>0</v>
      </c>
      <c r="G163" s="37">
        <f t="shared" si="32"/>
        <v>0</v>
      </c>
      <c r="H163" s="32">
        <f>SUM(H158:H162)</f>
        <v>0</v>
      </c>
      <c r="I163" s="37">
        <f t="shared" si="33"/>
        <v>0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0</v>
      </c>
      <c r="O163" s="37">
        <f t="shared" si="37"/>
        <v>0</v>
      </c>
      <c r="P163" s="32">
        <f>SUM(P158:P162)</f>
        <v>0</v>
      </c>
      <c r="Q163" s="32">
        <f>SUM(Q158:Q162)</f>
        <v>0</v>
      </c>
      <c r="R163" s="32">
        <f>SUM(R158:R162)</f>
        <v>0</v>
      </c>
      <c r="S163" s="32">
        <f>SUM(S158:S162)</f>
        <v>0</v>
      </c>
      <c r="T163" s="37">
        <f t="shared" si="38"/>
        <v>0</v>
      </c>
      <c r="U163" s="37">
        <f t="shared" si="39"/>
        <v>0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230940</v>
      </c>
      <c r="E165" s="31">
        <v>230940</v>
      </c>
      <c r="F165" s="31">
        <v>3125</v>
      </c>
      <c r="G165" s="36">
        <f t="shared" si="32"/>
        <v>1.3531653243266649E-2</v>
      </c>
      <c r="H165" s="31">
        <v>27795</v>
      </c>
      <c r="I165" s="36">
        <f t="shared" si="33"/>
        <v>0.12035593660691088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30920</v>
      </c>
      <c r="O165" s="36">
        <f t="shared" si="37"/>
        <v>0.13388758985017754</v>
      </c>
      <c r="P165" s="31">
        <v>5000</v>
      </c>
      <c r="Q165" s="31">
        <v>160700</v>
      </c>
      <c r="R165" s="31">
        <v>163700</v>
      </c>
      <c r="S165" s="31">
        <v>7073</v>
      </c>
      <c r="T165" s="36">
        <f t="shared" si="38"/>
        <v>4.4013690105787179E-2</v>
      </c>
      <c r="U165" s="36">
        <f t="shared" si="39"/>
        <v>4.5590000000000002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896000</v>
      </c>
      <c r="E167" s="31">
        <v>896000</v>
      </c>
      <c r="F167" s="31">
        <v>55617</v>
      </c>
      <c r="G167" s="36">
        <f t="shared" si="32"/>
        <v>6.2072544642857143E-2</v>
      </c>
      <c r="H167" s="31">
        <v>33534</v>
      </c>
      <c r="I167" s="36">
        <f t="shared" si="33"/>
        <v>3.7426339285714288E-2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89151</v>
      </c>
      <c r="O167" s="36">
        <f t="shared" si="37"/>
        <v>9.9498883928571424E-2</v>
      </c>
      <c r="P167" s="31">
        <v>545332</v>
      </c>
      <c r="Q167" s="31">
        <v>794882</v>
      </c>
      <c r="R167" s="31">
        <v>549882</v>
      </c>
      <c r="S167" s="31">
        <v>937740</v>
      </c>
      <c r="T167" s="36">
        <f t="shared" si="38"/>
        <v>1.1797222732430726</v>
      </c>
      <c r="U167" s="36">
        <f t="shared" si="39"/>
        <v>-0.93850718461414329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212000</v>
      </c>
      <c r="E168" s="31">
        <v>212000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1338940</v>
      </c>
      <c r="E169" s="32">
        <f>SUM(E164:E168)</f>
        <v>1338940</v>
      </c>
      <c r="F169" s="32">
        <f>SUM(F164:F168)</f>
        <v>58742</v>
      </c>
      <c r="G169" s="37">
        <f t="shared" si="32"/>
        <v>4.3872018163621969E-2</v>
      </c>
      <c r="H169" s="32">
        <f>SUM(H164:H168)</f>
        <v>61329</v>
      </c>
      <c r="I169" s="37">
        <f t="shared" si="33"/>
        <v>4.5804143576261822E-2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120071</v>
      </c>
      <c r="O169" s="37">
        <f t="shared" si="37"/>
        <v>8.9676161739883783E-2</v>
      </c>
      <c r="P169" s="32">
        <f>SUM(P164:P168)</f>
        <v>550332</v>
      </c>
      <c r="Q169" s="32">
        <f>SUM(Q164:Q168)</f>
        <v>955582</v>
      </c>
      <c r="R169" s="32">
        <f>SUM(R164:R168)</f>
        <v>713582</v>
      </c>
      <c r="S169" s="32">
        <f>SUM(S164:S168)</f>
        <v>944813</v>
      </c>
      <c r="T169" s="37">
        <f t="shared" si="38"/>
        <v>0.98873042815791845</v>
      </c>
      <c r="U169" s="37">
        <f t="shared" si="39"/>
        <v>-0.88855999651119688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509527848</v>
      </c>
      <c r="E170" s="32">
        <f>SUM(E105,E107:E111,E113:E120,E122:E125,E127:E131,E133:E136,E138:E143,E145:E149,E151:E156,E158:E162,E164:E168)</f>
        <v>512484548</v>
      </c>
      <c r="F170" s="32">
        <f>SUM(F105,F107:F111,F113:F120,F122:F125,F127:F131,F133:F136,F138:F143,F145:F149,F151:F156,F158:F162,F164:F168)</f>
        <v>101018802</v>
      </c>
      <c r="G170" s="37">
        <f t="shared" si="32"/>
        <v>0.19825962878480394</v>
      </c>
      <c r="H170" s="32">
        <f>SUM(H105,H107:H111,H113:H120,H122:H125,H127:H131,H133:H136,H138:H143,H145:H149,H151:H156,H158:H162,H164:H168)</f>
        <v>115435706</v>
      </c>
      <c r="I170" s="37">
        <f t="shared" si="33"/>
        <v>0.22655426283982028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216454508</v>
      </c>
      <c r="O170" s="37">
        <f t="shared" si="37"/>
        <v>0.42481389162462424</v>
      </c>
      <c r="P170" s="32">
        <f>SUM(P105,P107:P111,P113:P120,P122:P125,P127:P131,P133:P136,P138:P143,P145:P149,P151:P156,P158:P162,P164:P168)</f>
        <v>89735401</v>
      </c>
      <c r="Q170" s="32">
        <f>SUM(Q105,Q107:Q111,Q113:Q120,Q122:Q125,Q127:Q131,Q133:Q136,Q138:Q143,Q145:Q149,Q151:Q156,Q158:Q162,Q164:Q168)</f>
        <v>519413950</v>
      </c>
      <c r="R170" s="32">
        <f>SUM(R105,R107:R111,R113:R120,R122:R125,R127:R131,R133:R136,R138:R143,R145:R149,R151:R156,R158:R162,R164:R168)</f>
        <v>496833596</v>
      </c>
      <c r="S170" s="32">
        <f>SUM(S105,S107:S111,S113:S120,S122:S125,S127:S131,S133:S136,S138:S143,S145:S149,S151:S156,S158:S162,S164:S168)</f>
        <v>175530007</v>
      </c>
      <c r="T170" s="37">
        <f t="shared" si="38"/>
        <v>0.33793856903535224</v>
      </c>
      <c r="U170" s="37">
        <f t="shared" si="39"/>
        <v>0.28640096008486116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0</v>
      </c>
      <c r="O173" s="36">
        <f t="shared" ref="O173:O205" si="45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IF(($Q173     =0),0,($S173     /$Q173     ))</f>
        <v>0</v>
      </c>
      <c r="U173" s="36">
        <f t="shared" ref="U173:U205" si="47">IF(($P173     =0),0,(($H173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40"/>
        <v>0</v>
      </c>
      <c r="H179" s="32">
        <f>SUM(H173:H178)</f>
        <v>0</v>
      </c>
      <c r="I179" s="37">
        <f t="shared" si="41"/>
        <v>0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0</v>
      </c>
      <c r="O179" s="37">
        <f t="shared" si="45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6"/>
        <v>0</v>
      </c>
      <c r="U179" s="37">
        <f t="shared" si="47"/>
        <v>0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9967099</v>
      </c>
      <c r="E180" s="31">
        <v>9967099</v>
      </c>
      <c r="F180" s="31">
        <v>2689718</v>
      </c>
      <c r="G180" s="36">
        <f t="shared" si="40"/>
        <v>0.26985966528475336</v>
      </c>
      <c r="H180" s="31">
        <v>2833096</v>
      </c>
      <c r="I180" s="36">
        <f t="shared" si="41"/>
        <v>0.28424479379606843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5522814</v>
      </c>
      <c r="O180" s="36">
        <f t="shared" si="45"/>
        <v>0.55410445908082184</v>
      </c>
      <c r="P180" s="31">
        <v>2454634</v>
      </c>
      <c r="Q180" s="31">
        <v>10555623</v>
      </c>
      <c r="R180" s="31">
        <v>11121614</v>
      </c>
      <c r="S180" s="31">
        <v>4712670</v>
      </c>
      <c r="T180" s="36">
        <f t="shared" si="46"/>
        <v>0.4464606210358214</v>
      </c>
      <c r="U180" s="36">
        <f t="shared" si="47"/>
        <v>0.1541826602255163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6912874</v>
      </c>
      <c r="E184" s="31">
        <v>6912874</v>
      </c>
      <c r="F184" s="31">
        <v>470499</v>
      </c>
      <c r="G184" s="36">
        <f t="shared" si="40"/>
        <v>6.8061272344903154E-2</v>
      </c>
      <c r="H184" s="31">
        <v>579000</v>
      </c>
      <c r="I184" s="36">
        <f t="shared" si="41"/>
        <v>8.3756770338935735E-2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1049499</v>
      </c>
      <c r="O184" s="36">
        <f t="shared" si="45"/>
        <v>0.15181804268383889</v>
      </c>
      <c r="P184" s="31">
        <v>189162</v>
      </c>
      <c r="Q184" s="31">
        <v>6160000</v>
      </c>
      <c r="R184" s="31">
        <v>4795975</v>
      </c>
      <c r="S184" s="31">
        <v>260562</v>
      </c>
      <c r="T184" s="36">
        <f t="shared" si="46"/>
        <v>4.2299025974025975E-2</v>
      </c>
      <c r="U184" s="36">
        <f t="shared" si="47"/>
        <v>2.0608684619532465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16879973</v>
      </c>
      <c r="E185" s="32">
        <f>SUM(E180:E184)</f>
        <v>16879973</v>
      </c>
      <c r="F185" s="32">
        <f>SUM(F180:F184)</f>
        <v>3160217</v>
      </c>
      <c r="G185" s="37">
        <f t="shared" si="40"/>
        <v>0.18721694637781708</v>
      </c>
      <c r="H185" s="32">
        <f>SUM(H180:H184)</f>
        <v>3412096</v>
      </c>
      <c r="I185" s="37">
        <f t="shared" si="41"/>
        <v>0.20213871195173119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6572313</v>
      </c>
      <c r="O185" s="37">
        <f t="shared" si="45"/>
        <v>0.38935565832954827</v>
      </c>
      <c r="P185" s="32">
        <f>SUM(P180:P184)</f>
        <v>2643796</v>
      </c>
      <c r="Q185" s="32">
        <f>SUM(Q180:Q184)</f>
        <v>16715623</v>
      </c>
      <c r="R185" s="32">
        <f>SUM(R180:R184)</f>
        <v>15917589</v>
      </c>
      <c r="S185" s="32">
        <f>SUM(S180:S184)</f>
        <v>4973232</v>
      </c>
      <c r="T185" s="37">
        <f t="shared" si="46"/>
        <v>0.29751999072963059</v>
      </c>
      <c r="U185" s="37">
        <f t="shared" si="47"/>
        <v>0.29060487269063118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0</v>
      </c>
      <c r="E188" s="31">
        <v>0</v>
      </c>
      <c r="F188" s="31">
        <v>0</v>
      </c>
      <c r="G188" s="36">
        <f t="shared" si="40"/>
        <v>0</v>
      </c>
      <c r="H188" s="31">
        <v>0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0</v>
      </c>
      <c r="Q188" s="31">
        <v>0</v>
      </c>
      <c r="R188" s="31">
        <v>0</v>
      </c>
      <c r="S188" s="31">
        <v>0</v>
      </c>
      <c r="T188" s="36">
        <f t="shared" si="46"/>
        <v>0</v>
      </c>
      <c r="U188" s="36">
        <f t="shared" si="47"/>
        <v>0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0</v>
      </c>
      <c r="E191" s="32">
        <f>SUM(E186:E190)</f>
        <v>0</v>
      </c>
      <c r="F191" s="32">
        <f>SUM(F186:F190)</f>
        <v>0</v>
      </c>
      <c r="G191" s="37">
        <f t="shared" si="40"/>
        <v>0</v>
      </c>
      <c r="H191" s="32">
        <f>SUM(H186:H190)</f>
        <v>0</v>
      </c>
      <c r="I191" s="37">
        <f t="shared" si="41"/>
        <v>0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0</v>
      </c>
      <c r="O191" s="37">
        <f t="shared" si="45"/>
        <v>0</v>
      </c>
      <c r="P191" s="32">
        <f>SUM(P186:P190)</f>
        <v>0</v>
      </c>
      <c r="Q191" s="32">
        <f>SUM(Q186:Q190)</f>
        <v>0</v>
      </c>
      <c r="R191" s="32">
        <f>SUM(R186:R190)</f>
        <v>0</v>
      </c>
      <c r="S191" s="32">
        <f>SUM(S186:S190)</f>
        <v>0</v>
      </c>
      <c r="T191" s="37">
        <f t="shared" si="46"/>
        <v>0</v>
      </c>
      <c r="U191" s="37">
        <f t="shared" si="47"/>
        <v>0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270000</v>
      </c>
      <c r="E192" s="31">
        <v>270000</v>
      </c>
      <c r="F192" s="31">
        <v>0</v>
      </c>
      <c r="G192" s="36">
        <f t="shared" si="40"/>
        <v>0</v>
      </c>
      <c r="H192" s="31">
        <v>60000</v>
      </c>
      <c r="I192" s="36">
        <f t="shared" si="41"/>
        <v>0.22222222222222221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60000</v>
      </c>
      <c r="O192" s="36">
        <f t="shared" si="45"/>
        <v>0.22222222222222221</v>
      </c>
      <c r="P192" s="31">
        <v>0</v>
      </c>
      <c r="Q192" s="31">
        <v>320000</v>
      </c>
      <c r="R192" s="31">
        <v>320000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1473853</v>
      </c>
      <c r="E195" s="31">
        <v>1473853</v>
      </c>
      <c r="F195" s="31">
        <v>301763</v>
      </c>
      <c r="G195" s="36">
        <f t="shared" si="40"/>
        <v>0.20474429946541481</v>
      </c>
      <c r="H195" s="31">
        <v>304160</v>
      </c>
      <c r="I195" s="36">
        <f t="shared" si="41"/>
        <v>0.20637064890460582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605923</v>
      </c>
      <c r="O195" s="36">
        <f t="shared" si="45"/>
        <v>0.41111494837002061</v>
      </c>
      <c r="P195" s="31">
        <v>285203</v>
      </c>
      <c r="Q195" s="31">
        <v>1430627</v>
      </c>
      <c r="R195" s="31">
        <v>1395610</v>
      </c>
      <c r="S195" s="31">
        <v>649347</v>
      </c>
      <c r="T195" s="36">
        <f t="shared" si="46"/>
        <v>0.45388979796970141</v>
      </c>
      <c r="U195" s="36">
        <f t="shared" si="47"/>
        <v>6.6468445282833688E-2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4972508</v>
      </c>
      <c r="E196" s="31">
        <v>4972508</v>
      </c>
      <c r="F196" s="31">
        <v>1188693</v>
      </c>
      <c r="G196" s="36">
        <f t="shared" si="40"/>
        <v>0.23905300906504323</v>
      </c>
      <c r="H196" s="31">
        <v>1168458</v>
      </c>
      <c r="I196" s="36">
        <f t="shared" si="41"/>
        <v>0.2349836340132585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2357151</v>
      </c>
      <c r="O196" s="36">
        <f t="shared" si="45"/>
        <v>0.47403664307830173</v>
      </c>
      <c r="P196" s="31">
        <v>1277316</v>
      </c>
      <c r="Q196" s="31">
        <v>4666738</v>
      </c>
      <c r="R196" s="31">
        <v>4666738</v>
      </c>
      <c r="S196" s="31">
        <v>2525863</v>
      </c>
      <c r="T196" s="36">
        <f t="shared" si="46"/>
        <v>0.54124808377929079</v>
      </c>
      <c r="U196" s="36">
        <f t="shared" si="47"/>
        <v>-8.5224016609828701E-2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9059270</v>
      </c>
      <c r="E197" s="31">
        <v>9059270</v>
      </c>
      <c r="F197" s="31">
        <v>2076440</v>
      </c>
      <c r="G197" s="36">
        <f t="shared" si="40"/>
        <v>0.2292061060107492</v>
      </c>
      <c r="H197" s="31">
        <v>2072959</v>
      </c>
      <c r="I197" s="36">
        <f t="shared" si="41"/>
        <v>0.22882185871488542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4149399</v>
      </c>
      <c r="O197" s="36">
        <f t="shared" si="45"/>
        <v>0.45802796472563462</v>
      </c>
      <c r="P197" s="31">
        <v>2161379</v>
      </c>
      <c r="Q197" s="31">
        <v>8824168</v>
      </c>
      <c r="R197" s="31">
        <v>8675518</v>
      </c>
      <c r="S197" s="31">
        <v>4329436</v>
      </c>
      <c r="T197" s="36">
        <f t="shared" si="46"/>
        <v>0.49063390452221672</v>
      </c>
      <c r="U197" s="36">
        <f t="shared" si="47"/>
        <v>-4.0909067775711683E-2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15775631</v>
      </c>
      <c r="E198" s="32">
        <f>SUM(E192:E197)</f>
        <v>15775631</v>
      </c>
      <c r="F198" s="32">
        <f>SUM(F192:F197)</f>
        <v>3566896</v>
      </c>
      <c r="G198" s="37">
        <f t="shared" si="40"/>
        <v>0.22610163739250747</v>
      </c>
      <c r="H198" s="32">
        <f>SUM(H192:H197)</f>
        <v>3605577</v>
      </c>
      <c r="I198" s="37">
        <f t="shared" si="41"/>
        <v>0.22855358368866513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7172473</v>
      </c>
      <c r="O198" s="37">
        <f t="shared" si="45"/>
        <v>0.45465522108117262</v>
      </c>
      <c r="P198" s="32">
        <f>SUM(P192:P197)</f>
        <v>3723898</v>
      </c>
      <c r="Q198" s="32">
        <f>SUM(Q192:Q197)</f>
        <v>15241533</v>
      </c>
      <c r="R198" s="32">
        <f>SUM(R192:R197)</f>
        <v>15057866</v>
      </c>
      <c r="S198" s="32">
        <f>SUM(S192:S197)</f>
        <v>7504646</v>
      </c>
      <c r="T198" s="37">
        <f t="shared" si="46"/>
        <v>0.49238131098754961</v>
      </c>
      <c r="U198" s="37">
        <f t="shared" si="47"/>
        <v>-3.1773426662062176E-2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25501450</v>
      </c>
      <c r="E199" s="31">
        <v>25501450</v>
      </c>
      <c r="F199" s="31">
        <v>3024019</v>
      </c>
      <c r="G199" s="36">
        <f t="shared" si="40"/>
        <v>0.11858223748061385</v>
      </c>
      <c r="H199" s="31">
        <v>5373979</v>
      </c>
      <c r="I199" s="36">
        <f t="shared" si="41"/>
        <v>0.21073229169321744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8397998</v>
      </c>
      <c r="O199" s="36">
        <f t="shared" si="45"/>
        <v>0.32931452917383131</v>
      </c>
      <c r="P199" s="31">
        <v>2504658</v>
      </c>
      <c r="Q199" s="31">
        <v>15557702</v>
      </c>
      <c r="R199" s="31">
        <v>15637702</v>
      </c>
      <c r="S199" s="31">
        <v>5719405</v>
      </c>
      <c r="T199" s="36">
        <f t="shared" si="46"/>
        <v>0.36762530867347892</v>
      </c>
      <c r="U199" s="36">
        <f t="shared" si="47"/>
        <v>1.1455939293907593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25501450</v>
      </c>
      <c r="E204" s="32">
        <f>SUM(E199:E203)</f>
        <v>25501450</v>
      </c>
      <c r="F204" s="32">
        <f>SUM(F199:F203)</f>
        <v>3024019</v>
      </c>
      <c r="G204" s="37">
        <f t="shared" si="40"/>
        <v>0.11858223748061385</v>
      </c>
      <c r="H204" s="32">
        <f>SUM(H199:H203)</f>
        <v>5373979</v>
      </c>
      <c r="I204" s="37">
        <f t="shared" si="41"/>
        <v>0.21073229169321744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8397998</v>
      </c>
      <c r="O204" s="37">
        <f t="shared" si="45"/>
        <v>0.32931452917383131</v>
      </c>
      <c r="P204" s="32">
        <f>SUM(P199:P203)</f>
        <v>2504658</v>
      </c>
      <c r="Q204" s="32">
        <f>SUM(Q199:Q203)</f>
        <v>15557702</v>
      </c>
      <c r="R204" s="32">
        <f>SUM(R199:R203)</f>
        <v>15637702</v>
      </c>
      <c r="S204" s="32">
        <f>SUM(S199:S203)</f>
        <v>5719405</v>
      </c>
      <c r="T204" s="37">
        <f t="shared" si="46"/>
        <v>0.36762530867347892</v>
      </c>
      <c r="U204" s="37">
        <f t="shared" si="47"/>
        <v>1.1455939293907593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58157054</v>
      </c>
      <c r="E205" s="32">
        <f>SUM(E173:E178,E180:E184,E186:E190,E192:E197,E199:E203)</f>
        <v>58157054</v>
      </c>
      <c r="F205" s="32">
        <f>SUM(F173:F178,F180:F184,F186:F190,F192:F197,F199:F203)</f>
        <v>9751132</v>
      </c>
      <c r="G205" s="37">
        <f t="shared" si="40"/>
        <v>0.16766894691742812</v>
      </c>
      <c r="H205" s="32">
        <f>SUM(H173:H178,H180:H184,H186:H190,H192:H197,H199:H203)</f>
        <v>12391652</v>
      </c>
      <c r="I205" s="37">
        <f t="shared" si="41"/>
        <v>0.21307220960676584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22142784</v>
      </c>
      <c r="O205" s="37">
        <f t="shared" si="45"/>
        <v>0.38074115652419394</v>
      </c>
      <c r="P205" s="32">
        <f>SUM(P173:P178,P180:P184,P186:P190,P192:P197,P199:P203)</f>
        <v>8872352</v>
      </c>
      <c r="Q205" s="32">
        <f>SUM(Q173:Q178,Q180:Q184,Q186:Q190,Q192:Q197,Q199:Q203)</f>
        <v>47514858</v>
      </c>
      <c r="R205" s="32">
        <f>SUM(R173:R178,R180:R184,R186:R190,R192:R197,R199:R203)</f>
        <v>46613157</v>
      </c>
      <c r="S205" s="32">
        <f>SUM(S173:S178,S180:S184,S186:S190,S192:S197,S199:S203)</f>
        <v>18197283</v>
      </c>
      <c r="T205" s="37">
        <f t="shared" si="46"/>
        <v>0.38298089831185017</v>
      </c>
      <c r="U205" s="37">
        <f t="shared" si="47"/>
        <v>0.39665919476594258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16603</v>
      </c>
      <c r="E208" s="31">
        <v>16603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0</v>
      </c>
      <c r="O208" s="36">
        <f t="shared" ref="O208:O231" si="53">IF(($D208     =0),0,($N208     /$D208     ))</f>
        <v>0</v>
      </c>
      <c r="P208" s="31">
        <v>0</v>
      </c>
      <c r="Q208" s="31">
        <v>16587</v>
      </c>
      <c r="R208" s="31">
        <v>16587</v>
      </c>
      <c r="S208" s="31">
        <v>0</v>
      </c>
      <c r="T208" s="36">
        <f t="shared" ref="T208:T231" si="54">IF(($Q208     =0),0,($S208     /$Q208     ))</f>
        <v>0</v>
      </c>
      <c r="U208" s="36">
        <f t="shared" ref="U208:U231" si="55">IF(($P208     =0),0,(($H208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13286342</v>
      </c>
      <c r="E210" s="31">
        <v>13286342</v>
      </c>
      <c r="F210" s="31">
        <v>2860964</v>
      </c>
      <c r="G210" s="36">
        <f t="shared" si="48"/>
        <v>0.2153312025236141</v>
      </c>
      <c r="H210" s="31">
        <v>4776467</v>
      </c>
      <c r="I210" s="36">
        <f t="shared" si="49"/>
        <v>0.35950203600057862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7637431</v>
      </c>
      <c r="O210" s="36">
        <f t="shared" si="53"/>
        <v>0.57483323852419277</v>
      </c>
      <c r="P210" s="31">
        <v>10575595</v>
      </c>
      <c r="Q210" s="31">
        <v>12899624</v>
      </c>
      <c r="R210" s="31">
        <v>18722850</v>
      </c>
      <c r="S210" s="31">
        <v>14328531</v>
      </c>
      <c r="T210" s="36">
        <f t="shared" si="54"/>
        <v>1.110771213176446</v>
      </c>
      <c r="U210" s="36">
        <f t="shared" si="55"/>
        <v>-0.5483500455529926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13302945</v>
      </c>
      <c r="E216" s="32">
        <f>SUM(E208:E215)</f>
        <v>13302945</v>
      </c>
      <c r="F216" s="32">
        <f>SUM(F208:F215)</f>
        <v>2860964</v>
      </c>
      <c r="G216" s="37">
        <f t="shared" si="48"/>
        <v>0.21506245421596495</v>
      </c>
      <c r="H216" s="32">
        <f>SUM(H208:H215)</f>
        <v>4776467</v>
      </c>
      <c r="I216" s="37">
        <f t="shared" si="49"/>
        <v>0.35905335247195264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7637431</v>
      </c>
      <c r="O216" s="37">
        <f t="shared" si="53"/>
        <v>0.57411580668791762</v>
      </c>
      <c r="P216" s="32">
        <f>SUM(P208:P215)</f>
        <v>10575595</v>
      </c>
      <c r="Q216" s="32">
        <f>SUM(Q208:Q215)</f>
        <v>12916211</v>
      </c>
      <c r="R216" s="32">
        <f>SUM(R208:R215)</f>
        <v>18739437</v>
      </c>
      <c r="S216" s="32">
        <f>SUM(S208:S215)</f>
        <v>14328531</v>
      </c>
      <c r="T216" s="37">
        <f t="shared" si="54"/>
        <v>1.1093447606267814</v>
      </c>
      <c r="U216" s="37">
        <f t="shared" si="55"/>
        <v>-0.5483500455529926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32328009</v>
      </c>
      <c r="E218" s="31">
        <v>32328009</v>
      </c>
      <c r="F218" s="31">
        <v>6404000</v>
      </c>
      <c r="G218" s="36">
        <f t="shared" si="48"/>
        <v>0.19809447590787296</v>
      </c>
      <c r="H218" s="31">
        <v>4762715</v>
      </c>
      <c r="I218" s="36">
        <f t="shared" si="49"/>
        <v>0.14732472389499768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11166715</v>
      </c>
      <c r="O218" s="36">
        <f t="shared" si="53"/>
        <v>0.34541919980287061</v>
      </c>
      <c r="P218" s="31">
        <v>7269783</v>
      </c>
      <c r="Q218" s="31">
        <v>33543856</v>
      </c>
      <c r="R218" s="31">
        <v>32165940</v>
      </c>
      <c r="S218" s="31">
        <v>14475540</v>
      </c>
      <c r="T218" s="36">
        <f t="shared" si="54"/>
        <v>0.4315407268621711</v>
      </c>
      <c r="U218" s="36">
        <f t="shared" si="55"/>
        <v>-0.34486146285246755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31761385</v>
      </c>
      <c r="E219" s="31">
        <v>30894085</v>
      </c>
      <c r="F219" s="31">
        <v>8070423</v>
      </c>
      <c r="G219" s="36">
        <f t="shared" si="48"/>
        <v>0.25409543695906206</v>
      </c>
      <c r="H219" s="31">
        <v>7856836</v>
      </c>
      <c r="I219" s="36">
        <f t="shared" si="49"/>
        <v>0.24737069872740122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15927259</v>
      </c>
      <c r="O219" s="36">
        <f t="shared" si="53"/>
        <v>0.50146613568646325</v>
      </c>
      <c r="P219" s="31">
        <v>7137775</v>
      </c>
      <c r="Q219" s="31">
        <v>29498889</v>
      </c>
      <c r="R219" s="31">
        <v>29402427</v>
      </c>
      <c r="S219" s="31">
        <v>14037217</v>
      </c>
      <c r="T219" s="36">
        <f t="shared" si="54"/>
        <v>0.47585578561958725</v>
      </c>
      <c r="U219" s="36">
        <f t="shared" si="55"/>
        <v>0.10074021666415645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12268326</v>
      </c>
      <c r="E222" s="31">
        <v>12268326</v>
      </c>
      <c r="F222" s="31">
        <v>4034832</v>
      </c>
      <c r="G222" s="36">
        <f t="shared" si="48"/>
        <v>0.32888203329451793</v>
      </c>
      <c r="H222" s="31">
        <v>1991690</v>
      </c>
      <c r="I222" s="36">
        <f t="shared" si="49"/>
        <v>0.16234407204373277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6026522</v>
      </c>
      <c r="O222" s="36">
        <f t="shared" si="53"/>
        <v>0.49122610533825073</v>
      </c>
      <c r="P222" s="31">
        <v>2852893</v>
      </c>
      <c r="Q222" s="31">
        <v>9002484</v>
      </c>
      <c r="R222" s="31">
        <v>11328806</v>
      </c>
      <c r="S222" s="31">
        <v>5644571</v>
      </c>
      <c r="T222" s="36">
        <f t="shared" si="54"/>
        <v>0.6270015031406887</v>
      </c>
      <c r="U222" s="36">
        <f t="shared" si="55"/>
        <v>-0.30187006663060967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903680</v>
      </c>
      <c r="E223" s="31">
        <v>903680</v>
      </c>
      <c r="F223" s="31">
        <v>0</v>
      </c>
      <c r="G223" s="36">
        <f t="shared" si="48"/>
        <v>0</v>
      </c>
      <c r="H223" s="31">
        <v>27624</v>
      </c>
      <c r="I223" s="36">
        <f t="shared" si="49"/>
        <v>3.0568342776203968E-2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27624</v>
      </c>
      <c r="O223" s="36">
        <f t="shared" si="53"/>
        <v>3.0568342776203968E-2</v>
      </c>
      <c r="P223" s="31">
        <v>17266</v>
      </c>
      <c r="Q223" s="31">
        <v>1031530</v>
      </c>
      <c r="R223" s="31">
        <v>681530</v>
      </c>
      <c r="S223" s="31">
        <v>17266</v>
      </c>
      <c r="T223" s="36">
        <f t="shared" si="54"/>
        <v>1.6738243192151465E-2</v>
      </c>
      <c r="U223" s="36">
        <f t="shared" si="55"/>
        <v>0.5999073323294335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77261400</v>
      </c>
      <c r="E224" s="32">
        <f>SUM(E217:E223)</f>
        <v>76394100</v>
      </c>
      <c r="F224" s="32">
        <f>SUM(F217:F223)</f>
        <v>18509255</v>
      </c>
      <c r="G224" s="37">
        <f t="shared" si="48"/>
        <v>0.23956665294700846</v>
      </c>
      <c r="H224" s="32">
        <f>SUM(H217:H223)</f>
        <v>14638865</v>
      </c>
      <c r="I224" s="37">
        <f t="shared" si="49"/>
        <v>0.18947190964699059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33148120</v>
      </c>
      <c r="O224" s="37">
        <f t="shared" si="53"/>
        <v>0.42903856259399908</v>
      </c>
      <c r="P224" s="32">
        <f>SUM(P217:P223)</f>
        <v>17277717</v>
      </c>
      <c r="Q224" s="32">
        <f>SUM(Q217:Q223)</f>
        <v>73076759</v>
      </c>
      <c r="R224" s="32">
        <f>SUM(R217:R223)</f>
        <v>73578703</v>
      </c>
      <c r="S224" s="32">
        <f>SUM(S217:S223)</f>
        <v>34174594</v>
      </c>
      <c r="T224" s="37">
        <f t="shared" si="54"/>
        <v>0.4676533889522933</v>
      </c>
      <c r="U224" s="37">
        <f t="shared" si="55"/>
        <v>-0.15273152118419353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9251658</v>
      </c>
      <c r="E226" s="31">
        <v>9151658</v>
      </c>
      <c r="F226" s="31">
        <v>1642271</v>
      </c>
      <c r="G226" s="36">
        <f t="shared" si="48"/>
        <v>0.17751099316468463</v>
      </c>
      <c r="H226" s="31">
        <v>2549247</v>
      </c>
      <c r="I226" s="36">
        <f t="shared" si="49"/>
        <v>0.27554488071219235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4191518</v>
      </c>
      <c r="O226" s="36">
        <f t="shared" si="53"/>
        <v>0.45305587387687701</v>
      </c>
      <c r="P226" s="31">
        <v>1170175</v>
      </c>
      <c r="Q226" s="31">
        <v>5871770</v>
      </c>
      <c r="R226" s="31">
        <v>6368770</v>
      </c>
      <c r="S226" s="31">
        <v>2033534</v>
      </c>
      <c r="T226" s="36">
        <f t="shared" si="54"/>
        <v>0.34632385124076726</v>
      </c>
      <c r="U226" s="36">
        <f t="shared" si="55"/>
        <v>1.1785177430726175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36755584</v>
      </c>
      <c r="E228" s="31">
        <v>36755584</v>
      </c>
      <c r="F228" s="31">
        <v>8796030</v>
      </c>
      <c r="G228" s="36">
        <f t="shared" si="48"/>
        <v>0.23931139279408539</v>
      </c>
      <c r="H228" s="31">
        <v>8479051</v>
      </c>
      <c r="I228" s="36">
        <f t="shared" si="49"/>
        <v>0.23068742425640687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17275081</v>
      </c>
      <c r="O228" s="36">
        <f t="shared" si="53"/>
        <v>0.46999881705049223</v>
      </c>
      <c r="P228" s="31">
        <v>8116322</v>
      </c>
      <c r="Q228" s="31">
        <v>27651725</v>
      </c>
      <c r="R228" s="31">
        <v>29656978</v>
      </c>
      <c r="S228" s="31">
        <v>15759076</v>
      </c>
      <c r="T228" s="36">
        <f t="shared" si="54"/>
        <v>0.56991294394834313</v>
      </c>
      <c r="U228" s="36">
        <f t="shared" si="55"/>
        <v>4.4691302291850921E-2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46007242</v>
      </c>
      <c r="E230" s="32">
        <f>SUM(E225:E229)</f>
        <v>45907242</v>
      </c>
      <c r="F230" s="32">
        <f>SUM(F225:F229)</f>
        <v>10438301</v>
      </c>
      <c r="G230" s="37">
        <f t="shared" si="48"/>
        <v>0.22688386754415751</v>
      </c>
      <c r="H230" s="32">
        <f>SUM(H225:H229)</f>
        <v>11028298</v>
      </c>
      <c r="I230" s="37">
        <f t="shared" si="49"/>
        <v>0.23970787033919572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21466599</v>
      </c>
      <c r="O230" s="37">
        <f t="shared" si="53"/>
        <v>0.46659173788335323</v>
      </c>
      <c r="P230" s="32">
        <f>SUM(P225:P229)</f>
        <v>9286497</v>
      </c>
      <c r="Q230" s="32">
        <f>SUM(Q225:Q229)</f>
        <v>33523495</v>
      </c>
      <c r="R230" s="32">
        <f>SUM(R225:R229)</f>
        <v>36025748</v>
      </c>
      <c r="S230" s="32">
        <f>SUM(S225:S229)</f>
        <v>17792610</v>
      </c>
      <c r="T230" s="37">
        <f t="shared" si="54"/>
        <v>0.5307504483049873</v>
      </c>
      <c r="U230" s="37">
        <f t="shared" si="55"/>
        <v>0.18756275913296472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136571587</v>
      </c>
      <c r="E231" s="32">
        <f>SUM(E208:E215,E217:E223,E225:E229)</f>
        <v>135604287</v>
      </c>
      <c r="F231" s="32">
        <f>SUM(F208:F215,F217:F223,F225:F229)</f>
        <v>31808520</v>
      </c>
      <c r="G231" s="37">
        <f t="shared" si="48"/>
        <v>0.23290730303954071</v>
      </c>
      <c r="H231" s="32">
        <f>SUM(H208:H215,H217:H223,H225:H229)</f>
        <v>30443630</v>
      </c>
      <c r="I231" s="37">
        <f t="shared" si="49"/>
        <v>0.22291335019779773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62252150</v>
      </c>
      <c r="O231" s="37">
        <f t="shared" si="53"/>
        <v>0.45582065323733845</v>
      </c>
      <c r="P231" s="32">
        <f>SUM(P208:P215,P217:P223,P225:P229)</f>
        <v>37139809</v>
      </c>
      <c r="Q231" s="32">
        <f>SUM(Q208:Q215,Q217:Q223,Q225:Q229)</f>
        <v>119516465</v>
      </c>
      <c r="R231" s="32">
        <f>SUM(R208:R215,R217:R223,R225:R229)</f>
        <v>128343888</v>
      </c>
      <c r="S231" s="32">
        <f>SUM(S208:S215,S217:S223,S225:S229)</f>
        <v>66295735</v>
      </c>
      <c r="T231" s="37">
        <f t="shared" si="54"/>
        <v>0.55469959724796081</v>
      </c>
      <c r="U231" s="37">
        <f t="shared" si="55"/>
        <v>-0.18029653841246196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0</v>
      </c>
      <c r="O234" s="36">
        <f t="shared" ref="O234:O260" si="61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3434911</v>
      </c>
      <c r="E235" s="31">
        <v>3434911</v>
      </c>
      <c r="F235" s="31">
        <v>763591</v>
      </c>
      <c r="G235" s="36">
        <f t="shared" si="56"/>
        <v>0.22230299416782559</v>
      </c>
      <c r="H235" s="31">
        <v>714954</v>
      </c>
      <c r="I235" s="36">
        <f t="shared" si="57"/>
        <v>0.20814338420995479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1478545</v>
      </c>
      <c r="O235" s="36">
        <f t="shared" si="61"/>
        <v>0.43044637837778038</v>
      </c>
      <c r="P235" s="31">
        <v>648331</v>
      </c>
      <c r="Q235" s="31">
        <v>3445425</v>
      </c>
      <c r="R235" s="31">
        <v>3603769</v>
      </c>
      <c r="S235" s="31">
        <v>1446871</v>
      </c>
      <c r="T235" s="36">
        <f t="shared" si="62"/>
        <v>0.41993977520915415</v>
      </c>
      <c r="U235" s="36">
        <f t="shared" si="63"/>
        <v>0.10276078114419951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1089373</v>
      </c>
      <c r="E236" s="31">
        <v>1089373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1042461</v>
      </c>
      <c r="R236" s="31">
        <v>1042461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3149788</v>
      </c>
      <c r="E238" s="31">
        <v>3149788</v>
      </c>
      <c r="F238" s="31">
        <v>804872</v>
      </c>
      <c r="G238" s="36">
        <f t="shared" si="56"/>
        <v>0.25553211835209227</v>
      </c>
      <c r="H238" s="31">
        <v>871925</v>
      </c>
      <c r="I238" s="36">
        <f t="shared" si="57"/>
        <v>0.27682021774163851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1676797</v>
      </c>
      <c r="O238" s="36">
        <f t="shared" si="61"/>
        <v>0.53235233609373078</v>
      </c>
      <c r="P238" s="31">
        <v>717127</v>
      </c>
      <c r="Q238" s="31">
        <v>2805826</v>
      </c>
      <c r="R238" s="31">
        <v>2805826</v>
      </c>
      <c r="S238" s="31">
        <v>1409806</v>
      </c>
      <c r="T238" s="36">
        <f t="shared" si="62"/>
        <v>0.50245667407743744</v>
      </c>
      <c r="U238" s="36">
        <f t="shared" si="63"/>
        <v>0.21585855782866914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7674072</v>
      </c>
      <c r="E240" s="32">
        <f>SUM(E234:E239)</f>
        <v>7674072</v>
      </c>
      <c r="F240" s="32">
        <f>SUM(F234:F239)</f>
        <v>1568463</v>
      </c>
      <c r="G240" s="37">
        <f t="shared" si="56"/>
        <v>0.20438471257501883</v>
      </c>
      <c r="H240" s="32">
        <f>SUM(H234:H239)</f>
        <v>1586879</v>
      </c>
      <c r="I240" s="37">
        <f t="shared" si="57"/>
        <v>0.2067844815633734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3155342</v>
      </c>
      <c r="O240" s="37">
        <f t="shared" si="61"/>
        <v>0.41116919413839226</v>
      </c>
      <c r="P240" s="32">
        <f>SUM(P234:P239)</f>
        <v>1365458</v>
      </c>
      <c r="Q240" s="32">
        <f>SUM(Q234:Q239)</f>
        <v>7293712</v>
      </c>
      <c r="R240" s="32">
        <f>SUM(R234:R239)</f>
        <v>7452056</v>
      </c>
      <c r="S240" s="32">
        <f>SUM(S234:S239)</f>
        <v>2856677</v>
      </c>
      <c r="T240" s="37">
        <f t="shared" si="62"/>
        <v>0.39166298312848108</v>
      </c>
      <c r="U240" s="37">
        <f t="shared" si="63"/>
        <v>0.16215877749443774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19700136</v>
      </c>
      <c r="E242" s="31">
        <v>19700136</v>
      </c>
      <c r="F242" s="31">
        <v>3360445</v>
      </c>
      <c r="G242" s="36">
        <f t="shared" si="56"/>
        <v>0.17057978686035466</v>
      </c>
      <c r="H242" s="31">
        <v>5294755</v>
      </c>
      <c r="I242" s="36">
        <f t="shared" si="57"/>
        <v>0.26876743388979651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8655200</v>
      </c>
      <c r="O242" s="36">
        <f t="shared" si="61"/>
        <v>0.43934722075015115</v>
      </c>
      <c r="P242" s="31">
        <v>4783799</v>
      </c>
      <c r="Q242" s="31">
        <v>18866849</v>
      </c>
      <c r="R242" s="31">
        <v>18618616</v>
      </c>
      <c r="S242" s="31">
        <v>10067277</v>
      </c>
      <c r="T242" s="36">
        <f t="shared" si="62"/>
        <v>0.53359609757835025</v>
      </c>
      <c r="U242" s="36">
        <f t="shared" si="63"/>
        <v>0.10680967156019716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674200</v>
      </c>
      <c r="E243" s="31">
        <v>674200</v>
      </c>
      <c r="F243" s="31">
        <v>218967</v>
      </c>
      <c r="G243" s="36">
        <f t="shared" si="56"/>
        <v>0.32478048056956393</v>
      </c>
      <c r="H243" s="31">
        <v>331026</v>
      </c>
      <c r="I243" s="36">
        <f t="shared" si="57"/>
        <v>0.49099080391575201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549993</v>
      </c>
      <c r="O243" s="36">
        <f t="shared" si="61"/>
        <v>0.81577128448531588</v>
      </c>
      <c r="P243" s="31">
        <v>639332</v>
      </c>
      <c r="Q243" s="31">
        <v>0</v>
      </c>
      <c r="R243" s="31">
        <v>670000</v>
      </c>
      <c r="S243" s="31">
        <v>822766</v>
      </c>
      <c r="T243" s="36">
        <f t="shared" si="62"/>
        <v>0</v>
      </c>
      <c r="U243" s="36">
        <f t="shared" si="63"/>
        <v>-0.48223145408019619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20374336</v>
      </c>
      <c r="E247" s="32">
        <f>SUM(E241:E246)</f>
        <v>20374336</v>
      </c>
      <c r="F247" s="32">
        <f>SUM(F241:F246)</f>
        <v>3579412</v>
      </c>
      <c r="G247" s="37">
        <f t="shared" si="56"/>
        <v>0.17568238788248117</v>
      </c>
      <c r="H247" s="32">
        <f>SUM(H241:H246)</f>
        <v>5625781</v>
      </c>
      <c r="I247" s="37">
        <f t="shared" si="57"/>
        <v>0.27612094941400789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9205193</v>
      </c>
      <c r="O247" s="37">
        <f t="shared" si="61"/>
        <v>0.45180333729648908</v>
      </c>
      <c r="P247" s="32">
        <f>SUM(P241:P246)</f>
        <v>5423131</v>
      </c>
      <c r="Q247" s="32">
        <f>SUM(Q241:Q246)</f>
        <v>18866849</v>
      </c>
      <c r="R247" s="32">
        <f>SUM(R241:R246)</f>
        <v>19288616</v>
      </c>
      <c r="S247" s="32">
        <f>SUM(S241:S246)</f>
        <v>10890043</v>
      </c>
      <c r="T247" s="37">
        <f t="shared" si="62"/>
        <v>0.57720518142695687</v>
      </c>
      <c r="U247" s="37">
        <f t="shared" si="63"/>
        <v>3.7367712489335014E-2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2221524</v>
      </c>
      <c r="E249" s="31">
        <v>2221524</v>
      </c>
      <c r="F249" s="31">
        <v>514815</v>
      </c>
      <c r="G249" s="36">
        <f t="shared" si="56"/>
        <v>0.23173956257055967</v>
      </c>
      <c r="H249" s="31">
        <v>142949</v>
      </c>
      <c r="I249" s="36">
        <f t="shared" si="57"/>
        <v>6.4347267911577813E-2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657764</v>
      </c>
      <c r="O249" s="36">
        <f t="shared" si="61"/>
        <v>0.29608683048213746</v>
      </c>
      <c r="P249" s="31">
        <v>335959</v>
      </c>
      <c r="Q249" s="31">
        <v>1237835</v>
      </c>
      <c r="R249" s="31">
        <v>2717521</v>
      </c>
      <c r="S249" s="31">
        <v>742677</v>
      </c>
      <c r="T249" s="36">
        <f t="shared" si="62"/>
        <v>0.59998061130926172</v>
      </c>
      <c r="U249" s="36">
        <f t="shared" si="63"/>
        <v>-0.57450462705270589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100000</v>
      </c>
      <c r="E250" s="31">
        <v>100000</v>
      </c>
      <c r="F250" s="31">
        <v>1128</v>
      </c>
      <c r="G250" s="36">
        <f t="shared" si="56"/>
        <v>1.128E-2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1128</v>
      </c>
      <c r="O250" s="36">
        <f t="shared" si="61"/>
        <v>1.128E-2</v>
      </c>
      <c r="P250" s="31">
        <v>-13878</v>
      </c>
      <c r="Q250" s="31">
        <v>0</v>
      </c>
      <c r="R250" s="31">
        <v>0</v>
      </c>
      <c r="S250" s="31">
        <v>-13878</v>
      </c>
      <c r="T250" s="36">
        <f t="shared" si="62"/>
        <v>0</v>
      </c>
      <c r="U250" s="36">
        <f t="shared" si="63"/>
        <v>-1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4906764</v>
      </c>
      <c r="E252" s="31">
        <v>4906764</v>
      </c>
      <c r="F252" s="31">
        <v>817923</v>
      </c>
      <c r="G252" s="36">
        <f t="shared" si="56"/>
        <v>0.1666929569060179</v>
      </c>
      <c r="H252" s="31">
        <v>1023385</v>
      </c>
      <c r="I252" s="36">
        <f t="shared" si="57"/>
        <v>0.208566175181851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1841308</v>
      </c>
      <c r="O252" s="36">
        <f t="shared" si="61"/>
        <v>0.37525913208786893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7228288</v>
      </c>
      <c r="E254" s="32">
        <f>SUM(E248:E253)</f>
        <v>7228288</v>
      </c>
      <c r="F254" s="32">
        <f>SUM(F248:F253)</f>
        <v>1333866</v>
      </c>
      <c r="G254" s="37">
        <f t="shared" si="56"/>
        <v>0.18453415248534646</v>
      </c>
      <c r="H254" s="32">
        <f>SUM(H248:H253)</f>
        <v>1166334</v>
      </c>
      <c r="I254" s="37">
        <f t="shared" si="57"/>
        <v>0.16135688008004109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2500200</v>
      </c>
      <c r="O254" s="37">
        <f t="shared" si="61"/>
        <v>0.34589103256538756</v>
      </c>
      <c r="P254" s="32">
        <f>SUM(P248:P253)</f>
        <v>322081</v>
      </c>
      <c r="Q254" s="32">
        <f>SUM(Q248:Q253)</f>
        <v>1237835</v>
      </c>
      <c r="R254" s="32">
        <f>SUM(R248:R253)</f>
        <v>2717521</v>
      </c>
      <c r="S254" s="32">
        <f>SUM(S248:S253)</f>
        <v>728799</v>
      </c>
      <c r="T254" s="37">
        <f t="shared" si="62"/>
        <v>0.58876910088986012</v>
      </c>
      <c r="U254" s="37">
        <f t="shared" si="63"/>
        <v>2.6212443453665384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24112771</v>
      </c>
      <c r="E255" s="31">
        <v>24112771</v>
      </c>
      <c r="F255" s="31">
        <v>3617093</v>
      </c>
      <c r="G255" s="36">
        <f t="shared" si="56"/>
        <v>0.15000735502360968</v>
      </c>
      <c r="H255" s="31">
        <v>4742857</v>
      </c>
      <c r="I255" s="36">
        <f t="shared" si="57"/>
        <v>0.19669481371510558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8359950</v>
      </c>
      <c r="O255" s="36">
        <f t="shared" si="61"/>
        <v>0.34670216873871529</v>
      </c>
      <c r="P255" s="31">
        <v>3373093</v>
      </c>
      <c r="Q255" s="31">
        <v>22852123</v>
      </c>
      <c r="R255" s="31">
        <v>22894409</v>
      </c>
      <c r="S255" s="31">
        <v>6719063</v>
      </c>
      <c r="T255" s="36">
        <f t="shared" si="62"/>
        <v>0.2940235793409654</v>
      </c>
      <c r="U255" s="36">
        <f t="shared" si="63"/>
        <v>0.4060854533213285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358874</v>
      </c>
      <c r="E257" s="31">
        <v>358874</v>
      </c>
      <c r="F257" s="31">
        <v>0</v>
      </c>
      <c r="G257" s="36">
        <f t="shared" si="56"/>
        <v>0</v>
      </c>
      <c r="H257" s="31">
        <v>77970</v>
      </c>
      <c r="I257" s="36">
        <f t="shared" si="57"/>
        <v>0.21726288335181707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77970</v>
      </c>
      <c r="O257" s="36">
        <f t="shared" si="61"/>
        <v>0.21726288335181707</v>
      </c>
      <c r="P257" s="31">
        <v>132974</v>
      </c>
      <c r="Q257" s="31">
        <v>352880</v>
      </c>
      <c r="R257" s="31">
        <v>367160</v>
      </c>
      <c r="S257" s="31">
        <v>145587</v>
      </c>
      <c r="T257" s="36">
        <f t="shared" si="62"/>
        <v>0.41256801178871005</v>
      </c>
      <c r="U257" s="36">
        <f t="shared" si="63"/>
        <v>-0.41364477266232491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24471645</v>
      </c>
      <c r="E259" s="32">
        <f>SUM(E255:E258)</f>
        <v>24471645</v>
      </c>
      <c r="F259" s="32">
        <f>SUM(F255:F258)</f>
        <v>3617093</v>
      </c>
      <c r="G259" s="37">
        <f t="shared" si="56"/>
        <v>0.14780751355293034</v>
      </c>
      <c r="H259" s="32">
        <f>SUM(H255:H258)</f>
        <v>4820827</v>
      </c>
      <c r="I259" s="37">
        <f t="shared" si="57"/>
        <v>0.196996442208932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8437920</v>
      </c>
      <c r="O259" s="37">
        <f t="shared" si="61"/>
        <v>0.34480395576186235</v>
      </c>
      <c r="P259" s="32">
        <f>SUM(P255:P258)</f>
        <v>3506067</v>
      </c>
      <c r="Q259" s="32">
        <f>SUM(Q255:Q258)</f>
        <v>23205003</v>
      </c>
      <c r="R259" s="32">
        <f>SUM(R255:R258)</f>
        <v>23261569</v>
      </c>
      <c r="S259" s="32">
        <f>SUM(S255:S258)</f>
        <v>6864650</v>
      </c>
      <c r="T259" s="37">
        <f t="shared" si="62"/>
        <v>0.29582629228705554</v>
      </c>
      <c r="U259" s="37">
        <f t="shared" si="63"/>
        <v>0.37499568604935396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59748341</v>
      </c>
      <c r="E260" s="32">
        <f>SUM(E234:E239,E241:E246,E248:E253,E255:E258)</f>
        <v>59748341</v>
      </c>
      <c r="F260" s="32">
        <f>SUM(F234:F239,F241:F246,F248:F253,F255:F258)</f>
        <v>10098834</v>
      </c>
      <c r="G260" s="37">
        <f t="shared" si="56"/>
        <v>0.1690228352951256</v>
      </c>
      <c r="H260" s="32">
        <f>SUM(H234:H239,H241:H246,H248:H253,H255:H258)</f>
        <v>13199821</v>
      </c>
      <c r="I260" s="37">
        <f t="shared" si="57"/>
        <v>0.22092364037354612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23298655</v>
      </c>
      <c r="O260" s="37">
        <f t="shared" si="61"/>
        <v>0.38994647566867169</v>
      </c>
      <c r="P260" s="32">
        <f>SUM(P234:P239,P241:P246,P248:P253,P255:P258)</f>
        <v>10616737</v>
      </c>
      <c r="Q260" s="32">
        <f>SUM(Q234:Q239,Q241:Q246,Q248:Q253,Q255:Q258)</f>
        <v>50603399</v>
      </c>
      <c r="R260" s="32">
        <f>SUM(R234:R239,R241:R246,R248:R253,R255:R258)</f>
        <v>52719762</v>
      </c>
      <c r="S260" s="32">
        <f>SUM(S234:S239,S241:S246,S248:S253,S255:S258)</f>
        <v>21340169</v>
      </c>
      <c r="T260" s="37">
        <f t="shared" si="62"/>
        <v>0.42171414216661612</v>
      </c>
      <c r="U260" s="37">
        <f t="shared" si="63"/>
        <v>0.24330300354996082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0</v>
      </c>
      <c r="O263" s="36">
        <f t="shared" ref="O263:O299" si="69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IF(($Q263     =0),0,($S263     /$Q263     ))</f>
        <v>0</v>
      </c>
      <c r="U263" s="36">
        <f t="shared" ref="U263:U299" si="71">IF(($P263     =0),0,(($H263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220290</v>
      </c>
      <c r="E264" s="31">
        <v>220290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0</v>
      </c>
      <c r="O264" s="36">
        <f t="shared" si="69"/>
        <v>0</v>
      </c>
      <c r="P264" s="31">
        <v>165800</v>
      </c>
      <c r="Q264" s="31">
        <v>260000</v>
      </c>
      <c r="R264" s="31">
        <v>210000</v>
      </c>
      <c r="S264" s="31">
        <v>165800</v>
      </c>
      <c r="T264" s="36">
        <f t="shared" si="70"/>
        <v>0.63769230769230767</v>
      </c>
      <c r="U264" s="36">
        <f t="shared" si="71"/>
        <v>-1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220290</v>
      </c>
      <c r="E267" s="32">
        <f>SUM(E263:E266)</f>
        <v>220290</v>
      </c>
      <c r="F267" s="32">
        <f>SUM(F263:F266)</f>
        <v>0</v>
      </c>
      <c r="G267" s="37">
        <f t="shared" si="64"/>
        <v>0</v>
      </c>
      <c r="H267" s="32">
        <f>SUM(H263:H266)</f>
        <v>0</v>
      </c>
      <c r="I267" s="37">
        <f t="shared" si="65"/>
        <v>0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0</v>
      </c>
      <c r="O267" s="37">
        <f t="shared" si="69"/>
        <v>0</v>
      </c>
      <c r="P267" s="32">
        <f>SUM(P263:P266)</f>
        <v>165800</v>
      </c>
      <c r="Q267" s="32">
        <f>SUM(Q263:Q266)</f>
        <v>260000</v>
      </c>
      <c r="R267" s="32">
        <f>SUM(R263:R266)</f>
        <v>210000</v>
      </c>
      <c r="S267" s="32">
        <f>SUM(S263:S266)</f>
        <v>165800</v>
      </c>
      <c r="T267" s="37">
        <f t="shared" si="70"/>
        <v>0.63769230769230767</v>
      </c>
      <c r="U267" s="37">
        <f t="shared" si="71"/>
        <v>-1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316595</v>
      </c>
      <c r="E268" s="31">
        <v>316595</v>
      </c>
      <c r="F268" s="31">
        <v>0</v>
      </c>
      <c r="G268" s="36">
        <f t="shared" si="64"/>
        <v>0</v>
      </c>
      <c r="H268" s="31">
        <v>84880</v>
      </c>
      <c r="I268" s="36">
        <f t="shared" si="65"/>
        <v>0.26810278115573527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84880</v>
      </c>
      <c r="O268" s="36">
        <f t="shared" si="69"/>
        <v>0.26810278115573527</v>
      </c>
      <c r="P268" s="31">
        <v>0</v>
      </c>
      <c r="Q268" s="31">
        <v>497711</v>
      </c>
      <c r="R268" s="31">
        <v>535705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246732</v>
      </c>
      <c r="E270" s="31">
        <v>246732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234341</v>
      </c>
      <c r="R270" s="31">
        <v>234341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76811</v>
      </c>
      <c r="E271" s="31">
        <v>76811</v>
      </c>
      <c r="F271" s="31">
        <v>16900</v>
      </c>
      <c r="G271" s="36">
        <f t="shared" si="64"/>
        <v>0.22002056997044694</v>
      </c>
      <c r="H271" s="31">
        <v>15488</v>
      </c>
      <c r="I271" s="36">
        <f t="shared" si="65"/>
        <v>0.2016377862545729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32388</v>
      </c>
      <c r="O271" s="36">
        <f t="shared" si="69"/>
        <v>0.42165835622501985</v>
      </c>
      <c r="P271" s="31">
        <v>11407</v>
      </c>
      <c r="Q271" s="31">
        <v>94036</v>
      </c>
      <c r="R271" s="31">
        <v>71396</v>
      </c>
      <c r="S271" s="31">
        <v>24898</v>
      </c>
      <c r="T271" s="36">
        <f t="shared" si="70"/>
        <v>0.26477093878939978</v>
      </c>
      <c r="U271" s="36">
        <f t="shared" si="71"/>
        <v>0.35776277724204442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1914200</v>
      </c>
      <c r="E274" s="31">
        <v>1914200</v>
      </c>
      <c r="F274" s="31">
        <v>408451</v>
      </c>
      <c r="G274" s="36">
        <f t="shared" si="64"/>
        <v>0.21337947967819454</v>
      </c>
      <c r="H274" s="31">
        <v>513741</v>
      </c>
      <c r="I274" s="36">
        <f t="shared" si="65"/>
        <v>0.26838418138125586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922192</v>
      </c>
      <c r="O274" s="36">
        <f t="shared" si="69"/>
        <v>0.4817636610594504</v>
      </c>
      <c r="P274" s="31">
        <v>494660</v>
      </c>
      <c r="Q274" s="31">
        <v>1830463</v>
      </c>
      <c r="R274" s="31">
        <v>1827625</v>
      </c>
      <c r="S274" s="31">
        <v>990552</v>
      </c>
      <c r="T274" s="36">
        <f t="shared" si="70"/>
        <v>0.54114833241644322</v>
      </c>
      <c r="U274" s="36">
        <f t="shared" si="71"/>
        <v>3.8573969999595725E-2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2554338</v>
      </c>
      <c r="E275" s="32">
        <f>SUM(E268:E274)</f>
        <v>2554338</v>
      </c>
      <c r="F275" s="32">
        <f>SUM(F268:F274)</f>
        <v>425351</v>
      </c>
      <c r="G275" s="37">
        <f t="shared" si="64"/>
        <v>0.16652103206388505</v>
      </c>
      <c r="H275" s="32">
        <f>SUM(H268:H274)</f>
        <v>614109</v>
      </c>
      <c r="I275" s="37">
        <f t="shared" si="65"/>
        <v>0.2404180652677915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1039460</v>
      </c>
      <c r="O275" s="37">
        <f t="shared" si="69"/>
        <v>0.40693909733167655</v>
      </c>
      <c r="P275" s="32">
        <f>SUM(P268:P274)</f>
        <v>506067</v>
      </c>
      <c r="Q275" s="32">
        <f>SUM(Q268:Q274)</f>
        <v>2656551</v>
      </c>
      <c r="R275" s="32">
        <f>SUM(R268:R274)</f>
        <v>2669067</v>
      </c>
      <c r="S275" s="32">
        <f>SUM(S268:S274)</f>
        <v>1015450</v>
      </c>
      <c r="T275" s="37">
        <f t="shared" si="70"/>
        <v>0.38224374386187204</v>
      </c>
      <c r="U275" s="37">
        <f t="shared" si="71"/>
        <v>0.21349347023220244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34159</v>
      </c>
      <c r="E278" s="31">
        <v>34159</v>
      </c>
      <c r="F278" s="31">
        <v>0</v>
      </c>
      <c r="G278" s="36">
        <f t="shared" si="64"/>
        <v>0</v>
      </c>
      <c r="H278" s="31">
        <v>79855</v>
      </c>
      <c r="I278" s="36">
        <f t="shared" si="65"/>
        <v>2.3377440791592261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79855</v>
      </c>
      <c r="O278" s="36">
        <f t="shared" si="69"/>
        <v>2.3377440791592261</v>
      </c>
      <c r="P278" s="31">
        <v>0</v>
      </c>
      <c r="Q278" s="31">
        <v>64073</v>
      </c>
      <c r="R278" s="31">
        <v>72231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103700</v>
      </c>
      <c r="E279" s="31">
        <v>103700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1320</v>
      </c>
      <c r="Q279" s="31">
        <v>63942</v>
      </c>
      <c r="R279" s="31">
        <v>74936</v>
      </c>
      <c r="S279" s="31">
        <v>70356</v>
      </c>
      <c r="T279" s="36">
        <f t="shared" si="70"/>
        <v>1.1003096556254106</v>
      </c>
      <c r="U279" s="36">
        <f t="shared" si="71"/>
        <v>-1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3134116</v>
      </c>
      <c r="E282" s="31">
        <v>3134116</v>
      </c>
      <c r="F282" s="31">
        <v>707122</v>
      </c>
      <c r="G282" s="36">
        <f t="shared" si="64"/>
        <v>0.22562087682778811</v>
      </c>
      <c r="H282" s="31">
        <v>1084100</v>
      </c>
      <c r="I282" s="36">
        <f t="shared" si="65"/>
        <v>0.34590295955861239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1791222</v>
      </c>
      <c r="O282" s="36">
        <f t="shared" si="69"/>
        <v>0.57152383638640047</v>
      </c>
      <c r="P282" s="31">
        <v>700762</v>
      </c>
      <c r="Q282" s="31">
        <v>3182027</v>
      </c>
      <c r="R282" s="31">
        <v>3063784</v>
      </c>
      <c r="S282" s="31">
        <v>1254094</v>
      </c>
      <c r="T282" s="36">
        <f t="shared" si="70"/>
        <v>0.39411796317253123</v>
      </c>
      <c r="U282" s="36">
        <f t="shared" si="71"/>
        <v>0.54703023280371932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3271975</v>
      </c>
      <c r="E285" s="32">
        <f>SUM(E276:E284)</f>
        <v>3271975</v>
      </c>
      <c r="F285" s="32">
        <f>SUM(F276:F284)</f>
        <v>707122</v>
      </c>
      <c r="G285" s="37">
        <f t="shared" si="64"/>
        <v>0.21611473192796399</v>
      </c>
      <c r="H285" s="32">
        <f>SUM(H276:H284)</f>
        <v>1163955</v>
      </c>
      <c r="I285" s="37">
        <f t="shared" si="65"/>
        <v>0.35573468623690585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1871077</v>
      </c>
      <c r="O285" s="37">
        <f t="shared" si="69"/>
        <v>0.57184941816486989</v>
      </c>
      <c r="P285" s="32">
        <f>SUM(P276:P284)</f>
        <v>702082</v>
      </c>
      <c r="Q285" s="32">
        <f>SUM(Q276:Q284)</f>
        <v>3310042</v>
      </c>
      <c r="R285" s="32">
        <f>SUM(R276:R284)</f>
        <v>3210951</v>
      </c>
      <c r="S285" s="32">
        <f>SUM(S276:S284)</f>
        <v>1324450</v>
      </c>
      <c r="T285" s="37">
        <f t="shared" si="70"/>
        <v>0.40013087447228768</v>
      </c>
      <c r="U285" s="37">
        <f t="shared" si="71"/>
        <v>0.65786190217097151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1003456</v>
      </c>
      <c r="E286" s="31">
        <v>1003456</v>
      </c>
      <c r="F286" s="31">
        <v>116052</v>
      </c>
      <c r="G286" s="36">
        <f t="shared" si="64"/>
        <v>0.11565230563173672</v>
      </c>
      <c r="H286" s="31">
        <v>106191</v>
      </c>
      <c r="I286" s="36">
        <f t="shared" si="65"/>
        <v>0.10582526787422668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222243</v>
      </c>
      <c r="O286" s="36">
        <f t="shared" si="69"/>
        <v>0.22147757350596339</v>
      </c>
      <c r="P286" s="31">
        <v>208054</v>
      </c>
      <c r="Q286" s="31">
        <v>1027499</v>
      </c>
      <c r="R286" s="31">
        <v>907395</v>
      </c>
      <c r="S286" s="31">
        <v>407697</v>
      </c>
      <c r="T286" s="36">
        <f t="shared" si="70"/>
        <v>0.3967857876260707</v>
      </c>
      <c r="U286" s="36">
        <f t="shared" si="71"/>
        <v>-0.4895988541436358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3933708</v>
      </c>
      <c r="E290" s="31">
        <v>3933708</v>
      </c>
      <c r="F290" s="31">
        <v>1043029</v>
      </c>
      <c r="G290" s="36">
        <f t="shared" si="64"/>
        <v>0.26515160759263268</v>
      </c>
      <c r="H290" s="31">
        <v>1070817</v>
      </c>
      <c r="I290" s="36">
        <f t="shared" si="65"/>
        <v>0.27221568047247025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2113846</v>
      </c>
      <c r="O290" s="36">
        <f t="shared" si="69"/>
        <v>0.53736728806510292</v>
      </c>
      <c r="P290" s="31">
        <v>885134</v>
      </c>
      <c r="Q290" s="31">
        <v>3736860</v>
      </c>
      <c r="R290" s="31">
        <v>3882889</v>
      </c>
      <c r="S290" s="31">
        <v>1826115</v>
      </c>
      <c r="T290" s="36">
        <f t="shared" si="70"/>
        <v>0.48867632183169829</v>
      </c>
      <c r="U290" s="36">
        <f t="shared" si="71"/>
        <v>0.20977953620581746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1231775</v>
      </c>
      <c r="E291" s="31">
        <v>1231775</v>
      </c>
      <c r="F291" s="31">
        <v>94090</v>
      </c>
      <c r="G291" s="36">
        <f t="shared" si="64"/>
        <v>7.6385703557873802E-2</v>
      </c>
      <c r="H291" s="31">
        <v>426205</v>
      </c>
      <c r="I291" s="36">
        <f t="shared" si="65"/>
        <v>0.34600880842686366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520295</v>
      </c>
      <c r="O291" s="36">
        <f t="shared" si="69"/>
        <v>0.42239451198473749</v>
      </c>
      <c r="P291" s="31">
        <v>243699</v>
      </c>
      <c r="Q291" s="31">
        <v>522491</v>
      </c>
      <c r="R291" s="31">
        <v>1273592</v>
      </c>
      <c r="S291" s="31">
        <v>505576</v>
      </c>
      <c r="T291" s="36">
        <f t="shared" si="70"/>
        <v>0.96762623662417147</v>
      </c>
      <c r="U291" s="36">
        <f t="shared" si="71"/>
        <v>0.74889925687015535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6168939</v>
      </c>
      <c r="E292" s="32">
        <f>SUM(E286:E291)</f>
        <v>6168939</v>
      </c>
      <c r="F292" s="32">
        <f>SUM(F286:F291)</f>
        <v>1253171</v>
      </c>
      <c r="G292" s="37">
        <f t="shared" si="64"/>
        <v>0.20314206381356664</v>
      </c>
      <c r="H292" s="32">
        <f>SUM(H286:H291)</f>
        <v>1603213</v>
      </c>
      <c r="I292" s="37">
        <f t="shared" si="65"/>
        <v>0.25988472247820898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2856384</v>
      </c>
      <c r="O292" s="37">
        <f t="shared" si="69"/>
        <v>0.46302678629177563</v>
      </c>
      <c r="P292" s="32">
        <f>SUM(P286:P291)</f>
        <v>1336887</v>
      </c>
      <c r="Q292" s="32">
        <f>SUM(Q286:Q291)</f>
        <v>5286850</v>
      </c>
      <c r="R292" s="32">
        <f>SUM(R286:R291)</f>
        <v>6063876</v>
      </c>
      <c r="S292" s="32">
        <f>SUM(S286:S291)</f>
        <v>2739388</v>
      </c>
      <c r="T292" s="37">
        <f t="shared" si="70"/>
        <v>0.51815126209368523</v>
      </c>
      <c r="U292" s="37">
        <f t="shared" si="71"/>
        <v>0.19921354609626696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25134562</v>
      </c>
      <c r="E293" s="31">
        <v>25134562</v>
      </c>
      <c r="F293" s="31">
        <v>5478245</v>
      </c>
      <c r="G293" s="36">
        <f t="shared" si="64"/>
        <v>0.21795665267610392</v>
      </c>
      <c r="H293" s="31">
        <v>6638654</v>
      </c>
      <c r="I293" s="36">
        <f t="shared" si="65"/>
        <v>0.26412451508007184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12116899</v>
      </c>
      <c r="O293" s="36">
        <f t="shared" si="69"/>
        <v>0.48208116775617577</v>
      </c>
      <c r="P293" s="31">
        <v>6316009</v>
      </c>
      <c r="Q293" s="31">
        <v>25903131</v>
      </c>
      <c r="R293" s="31">
        <v>25693131</v>
      </c>
      <c r="S293" s="31">
        <v>11818815</v>
      </c>
      <c r="T293" s="36">
        <f t="shared" si="70"/>
        <v>0.45626974592376496</v>
      </c>
      <c r="U293" s="36">
        <f t="shared" si="71"/>
        <v>5.1083682749660353E-2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3856317</v>
      </c>
      <c r="E297" s="31">
        <v>3856317</v>
      </c>
      <c r="F297" s="31">
        <v>456555</v>
      </c>
      <c r="G297" s="36">
        <f t="shared" si="64"/>
        <v>0.11839146003816595</v>
      </c>
      <c r="H297" s="31">
        <v>692379</v>
      </c>
      <c r="I297" s="36">
        <f t="shared" si="65"/>
        <v>0.17954410905534995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1148934</v>
      </c>
      <c r="O297" s="36">
        <f t="shared" si="69"/>
        <v>0.29793556909351593</v>
      </c>
      <c r="P297" s="31">
        <v>851405</v>
      </c>
      <c r="Q297" s="31">
        <v>3511310</v>
      </c>
      <c r="R297" s="31">
        <v>3583810</v>
      </c>
      <c r="S297" s="31">
        <v>1426362</v>
      </c>
      <c r="T297" s="36">
        <f t="shared" si="70"/>
        <v>0.40621933124674264</v>
      </c>
      <c r="U297" s="36">
        <f t="shared" si="71"/>
        <v>-0.18678067429719114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28990879</v>
      </c>
      <c r="E298" s="32">
        <f>SUM(E293:E297)</f>
        <v>28990879</v>
      </c>
      <c r="F298" s="32">
        <f>SUM(F293:F297)</f>
        <v>5934800</v>
      </c>
      <c r="G298" s="37">
        <f t="shared" si="64"/>
        <v>0.20471266152364681</v>
      </c>
      <c r="H298" s="32">
        <f>SUM(H293:H297)</f>
        <v>7331033</v>
      </c>
      <c r="I298" s="37">
        <f t="shared" si="65"/>
        <v>0.25287377454129623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13265833</v>
      </c>
      <c r="O298" s="37">
        <f t="shared" si="69"/>
        <v>0.45758643606494304</v>
      </c>
      <c r="P298" s="32">
        <f>SUM(P293:P297)</f>
        <v>7167414</v>
      </c>
      <c r="Q298" s="32">
        <f>SUM(Q293:Q297)</f>
        <v>29414441</v>
      </c>
      <c r="R298" s="32">
        <f>SUM(R293:R297)</f>
        <v>29276941</v>
      </c>
      <c r="S298" s="32">
        <f>SUM(S293:S297)</f>
        <v>13245177</v>
      </c>
      <c r="T298" s="37">
        <f t="shared" si="70"/>
        <v>0.45029504385277969</v>
      </c>
      <c r="U298" s="37">
        <f t="shared" si="71"/>
        <v>2.2828177638406277E-2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41206421</v>
      </c>
      <c r="E299" s="32">
        <f>SUM(E263:E266,E268:E274,E276:E284,E286:E291,E293:E297)</f>
        <v>41206421</v>
      </c>
      <c r="F299" s="32">
        <f>SUM(F263:F266,F268:F274,F276:F284,F286:F291,F293:F297)</f>
        <v>8320444</v>
      </c>
      <c r="G299" s="37">
        <f t="shared" si="64"/>
        <v>0.20192105497344698</v>
      </c>
      <c r="H299" s="32">
        <f>SUM(H263:H266,H268:H274,H276:H284,H286:H291,H293:H297)</f>
        <v>10712310</v>
      </c>
      <c r="I299" s="37">
        <f t="shared" si="65"/>
        <v>0.25996700853976129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19032754</v>
      </c>
      <c r="O299" s="37">
        <f t="shared" si="69"/>
        <v>0.46188806351320827</v>
      </c>
      <c r="P299" s="32">
        <f>SUM(P263:P266,P268:P274,P276:P284,P286:P291,P293:P297)</f>
        <v>9878250</v>
      </c>
      <c r="Q299" s="32">
        <f>SUM(Q263:Q266,Q268:Q274,Q276:Q284,Q286:Q291,Q293:Q297)</f>
        <v>40927884</v>
      </c>
      <c r="R299" s="32">
        <f>SUM(R263:R266,R268:R274,R276:R284,R286:R291,R293:R297)</f>
        <v>41430835</v>
      </c>
      <c r="S299" s="32">
        <f>SUM(S263:S266,S268:S274,S276:S284,S286:S291,S293:S297)</f>
        <v>18490265</v>
      </c>
      <c r="T299" s="37">
        <f t="shared" si="70"/>
        <v>0.45177671535621045</v>
      </c>
      <c r="U299" s="37">
        <f t="shared" si="71"/>
        <v>8.4433983752182806E-2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379024846</v>
      </c>
      <c r="E302" s="31">
        <v>379050847</v>
      </c>
      <c r="F302" s="31">
        <v>101832961</v>
      </c>
      <c r="G302" s="36">
        <f t="shared" ref="G302:G339" si="72">IF(($D302     =0),0,($F302     /$D302     ))</f>
        <v>0.26867093826350369</v>
      </c>
      <c r="H302" s="31">
        <v>119044827</v>
      </c>
      <c r="I302" s="36">
        <f t="shared" ref="I302:I339" si="73">IF(($D302     =0),0,($H302     /$D302     ))</f>
        <v>0.31408185573143138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220877788</v>
      </c>
      <c r="O302" s="36">
        <f t="shared" ref="O302:O339" si="77">IF(($D302     =0),0,($N302     /$D302     ))</f>
        <v>0.58275279399493507</v>
      </c>
      <c r="P302" s="31">
        <v>88549894</v>
      </c>
      <c r="Q302" s="31">
        <v>280714441</v>
      </c>
      <c r="R302" s="31">
        <v>332106376</v>
      </c>
      <c r="S302" s="31">
        <v>160079128</v>
      </c>
      <c r="T302" s="36">
        <f t="shared" ref="T302:T339" si="78">IF(($Q302     =0),0,($S302     /$Q302     ))</f>
        <v>0.57025612016875182</v>
      </c>
      <c r="U302" s="36">
        <f t="shared" ref="U302:U339" si="79">IF(($P302     =0),0,(($H302     /$P302     )-1))</f>
        <v>0.34438136086306326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379024846</v>
      </c>
      <c r="E303" s="32">
        <f>E302</f>
        <v>379050847</v>
      </c>
      <c r="F303" s="32">
        <f>F302</f>
        <v>101832961</v>
      </c>
      <c r="G303" s="37">
        <f t="shared" si="72"/>
        <v>0.26867093826350369</v>
      </c>
      <c r="H303" s="32">
        <f>H302</f>
        <v>119044827</v>
      </c>
      <c r="I303" s="37">
        <f t="shared" si="73"/>
        <v>0.31408185573143138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220877788</v>
      </c>
      <c r="O303" s="37">
        <f t="shared" si="77"/>
        <v>0.58275279399493507</v>
      </c>
      <c r="P303" s="32">
        <f>P302</f>
        <v>88549894</v>
      </c>
      <c r="Q303" s="32">
        <f>Q302</f>
        <v>280714441</v>
      </c>
      <c r="R303" s="32">
        <f>R302</f>
        <v>332106376</v>
      </c>
      <c r="S303" s="32">
        <f>S302</f>
        <v>160079128</v>
      </c>
      <c r="T303" s="37">
        <f t="shared" si="78"/>
        <v>0.57025612016875182</v>
      </c>
      <c r="U303" s="37">
        <f t="shared" si="79"/>
        <v>0.34438136086306326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2564737</v>
      </c>
      <c r="E304" s="31">
        <v>2564737</v>
      </c>
      <c r="F304" s="31">
        <v>579335</v>
      </c>
      <c r="G304" s="36">
        <f t="shared" si="72"/>
        <v>0.22588475933399799</v>
      </c>
      <c r="H304" s="31">
        <v>990923</v>
      </c>
      <c r="I304" s="36">
        <f t="shared" si="73"/>
        <v>0.38636437186346984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1570258</v>
      </c>
      <c r="O304" s="36">
        <f t="shared" si="77"/>
        <v>0.61224913119746782</v>
      </c>
      <c r="P304" s="31">
        <v>239356</v>
      </c>
      <c r="Q304" s="31">
        <v>2263567</v>
      </c>
      <c r="R304" s="31">
        <v>2285979</v>
      </c>
      <c r="S304" s="31">
        <v>1132679</v>
      </c>
      <c r="T304" s="36">
        <f t="shared" si="78"/>
        <v>0.50039561453228465</v>
      </c>
      <c r="U304" s="36">
        <f t="shared" si="79"/>
        <v>3.1399547118100237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486204</v>
      </c>
      <c r="E307" s="31">
        <v>486204</v>
      </c>
      <c r="F307" s="31">
        <v>8404</v>
      </c>
      <c r="G307" s="36">
        <f t="shared" si="72"/>
        <v>1.7284925669060723E-2</v>
      </c>
      <c r="H307" s="31">
        <v>17451</v>
      </c>
      <c r="I307" s="36">
        <f t="shared" si="73"/>
        <v>3.5892341486289704E-2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25855</v>
      </c>
      <c r="O307" s="36">
        <f t="shared" si="77"/>
        <v>5.3177267155350427E-2</v>
      </c>
      <c r="P307" s="31">
        <v>4075</v>
      </c>
      <c r="Q307" s="31">
        <v>2794884</v>
      </c>
      <c r="R307" s="31">
        <v>27518</v>
      </c>
      <c r="S307" s="31">
        <v>27220</v>
      </c>
      <c r="T307" s="36">
        <f t="shared" si="78"/>
        <v>9.7392235241247939E-3</v>
      </c>
      <c r="U307" s="36">
        <f t="shared" si="79"/>
        <v>3.2824539877300616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2383814</v>
      </c>
      <c r="E308" s="31">
        <v>2384878</v>
      </c>
      <c r="F308" s="31">
        <v>541384</v>
      </c>
      <c r="G308" s="36">
        <f t="shared" si="72"/>
        <v>0.22710832304869424</v>
      </c>
      <c r="H308" s="31">
        <v>180180</v>
      </c>
      <c r="I308" s="36">
        <f t="shared" si="73"/>
        <v>7.5584756193226479E-2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721564</v>
      </c>
      <c r="O308" s="36">
        <f t="shared" si="77"/>
        <v>0.30269307924192074</v>
      </c>
      <c r="P308" s="31">
        <v>544957</v>
      </c>
      <c r="Q308" s="31">
        <v>2278865</v>
      </c>
      <c r="R308" s="31">
        <v>2279932</v>
      </c>
      <c r="S308" s="31">
        <v>1059651</v>
      </c>
      <c r="T308" s="36">
        <f t="shared" si="78"/>
        <v>0.46499068615297529</v>
      </c>
      <c r="U308" s="36">
        <f t="shared" si="79"/>
        <v>-0.66936840888363669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3239555</v>
      </c>
      <c r="E309" s="31">
        <v>3239555</v>
      </c>
      <c r="F309" s="31">
        <v>506647</v>
      </c>
      <c r="G309" s="36">
        <f t="shared" si="72"/>
        <v>0.15639401090581886</v>
      </c>
      <c r="H309" s="31">
        <v>618912</v>
      </c>
      <c r="I309" s="36">
        <f t="shared" si="73"/>
        <v>0.19104846190294655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1125559</v>
      </c>
      <c r="O309" s="36">
        <f t="shared" si="77"/>
        <v>0.34744247280876539</v>
      </c>
      <c r="P309" s="31">
        <v>883972</v>
      </c>
      <c r="Q309" s="31">
        <v>3120287</v>
      </c>
      <c r="R309" s="31">
        <v>3120287</v>
      </c>
      <c r="S309" s="31">
        <v>1577249</v>
      </c>
      <c r="T309" s="36">
        <f t="shared" si="78"/>
        <v>0.50548202777500917</v>
      </c>
      <c r="U309" s="36">
        <f t="shared" si="79"/>
        <v>-0.29985112650626944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8674310</v>
      </c>
      <c r="E310" s="32">
        <f>SUM(E304:E309)</f>
        <v>8675374</v>
      </c>
      <c r="F310" s="32">
        <f>SUM(F304:F309)</f>
        <v>1635770</v>
      </c>
      <c r="G310" s="37">
        <f t="shared" si="72"/>
        <v>0.18857638244425204</v>
      </c>
      <c r="H310" s="32">
        <f>SUM(H304:H309)</f>
        <v>1807466</v>
      </c>
      <c r="I310" s="37">
        <f t="shared" si="73"/>
        <v>0.2083700029166585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3443236</v>
      </c>
      <c r="O310" s="37">
        <f t="shared" si="77"/>
        <v>0.39694638536091054</v>
      </c>
      <c r="P310" s="32">
        <f>SUM(P304:P309)</f>
        <v>1672360</v>
      </c>
      <c r="Q310" s="32">
        <f>SUM(Q304:Q309)</f>
        <v>10457603</v>
      </c>
      <c r="R310" s="32">
        <f>SUM(R304:R309)</f>
        <v>7713716</v>
      </c>
      <c r="S310" s="32">
        <f>SUM(S304:S309)</f>
        <v>3796799</v>
      </c>
      <c r="T310" s="37">
        <f t="shared" si="78"/>
        <v>0.36306589569330561</v>
      </c>
      <c r="U310" s="37">
        <f t="shared" si="79"/>
        <v>8.0787629457772292E-2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1153528</v>
      </c>
      <c r="E311" s="31">
        <v>1153528</v>
      </c>
      <c r="F311" s="31">
        <v>275513</v>
      </c>
      <c r="G311" s="36">
        <f t="shared" si="72"/>
        <v>0.23884379052784155</v>
      </c>
      <c r="H311" s="31">
        <v>274425</v>
      </c>
      <c r="I311" s="36">
        <f t="shared" si="73"/>
        <v>0.23790059712464717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549938</v>
      </c>
      <c r="O311" s="36">
        <f t="shared" si="77"/>
        <v>0.47674438765248872</v>
      </c>
      <c r="P311" s="31">
        <v>225120</v>
      </c>
      <c r="Q311" s="31">
        <v>953023</v>
      </c>
      <c r="R311" s="31">
        <v>953023</v>
      </c>
      <c r="S311" s="31">
        <v>450120</v>
      </c>
      <c r="T311" s="36">
        <f t="shared" si="78"/>
        <v>0.47230759383561571</v>
      </c>
      <c r="U311" s="36">
        <f t="shared" si="79"/>
        <v>0.21901652452025577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72"/>
        <v>0</v>
      </c>
      <c r="H313" s="31">
        <v>0</v>
      </c>
      <c r="I313" s="36">
        <f t="shared" si="73"/>
        <v>0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0</v>
      </c>
      <c r="O313" s="36">
        <f t="shared" si="7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78"/>
        <v>0</v>
      </c>
      <c r="U313" s="36">
        <f t="shared" si="79"/>
        <v>0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1125833</v>
      </c>
      <c r="E314" s="31">
        <v>1125833</v>
      </c>
      <c r="F314" s="31">
        <v>130915</v>
      </c>
      <c r="G314" s="36">
        <f t="shared" si="72"/>
        <v>0.11628278794457082</v>
      </c>
      <c r="H314" s="31">
        <v>33323</v>
      </c>
      <c r="I314" s="36">
        <f t="shared" si="73"/>
        <v>2.9598528378542821E-2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164238</v>
      </c>
      <c r="O314" s="36">
        <f t="shared" si="77"/>
        <v>0.14588131632311363</v>
      </c>
      <c r="P314" s="31">
        <v>29807</v>
      </c>
      <c r="Q314" s="31">
        <v>895200</v>
      </c>
      <c r="R314" s="31">
        <v>771906</v>
      </c>
      <c r="S314" s="31">
        <v>41323</v>
      </c>
      <c r="T314" s="36">
        <f t="shared" si="78"/>
        <v>4.6160634495084896E-2</v>
      </c>
      <c r="U314" s="36">
        <f t="shared" si="79"/>
        <v>0.11795886872211225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1830388</v>
      </c>
      <c r="E315" s="31">
        <v>1786434</v>
      </c>
      <c r="F315" s="31">
        <v>0</v>
      </c>
      <c r="G315" s="36">
        <f t="shared" si="72"/>
        <v>0</v>
      </c>
      <c r="H315" s="31">
        <v>1053354</v>
      </c>
      <c r="I315" s="36">
        <f t="shared" si="73"/>
        <v>0.57548126408171385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1053354</v>
      </c>
      <c r="O315" s="36">
        <f t="shared" si="77"/>
        <v>0.57548126408171385</v>
      </c>
      <c r="P315" s="31">
        <v>418781</v>
      </c>
      <c r="Q315" s="31">
        <v>1331202</v>
      </c>
      <c r="R315" s="31">
        <v>1168421</v>
      </c>
      <c r="S315" s="31">
        <v>424677</v>
      </c>
      <c r="T315" s="36">
        <f t="shared" si="78"/>
        <v>0.31901769979311928</v>
      </c>
      <c r="U315" s="36">
        <f t="shared" si="79"/>
        <v>1.5152860325563959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9738899</v>
      </c>
      <c r="E316" s="31">
        <v>9738899</v>
      </c>
      <c r="F316" s="31">
        <v>1673102</v>
      </c>
      <c r="G316" s="36">
        <f t="shared" si="72"/>
        <v>0.17179580566550695</v>
      </c>
      <c r="H316" s="31">
        <v>2183205</v>
      </c>
      <c r="I316" s="36">
        <f t="shared" si="73"/>
        <v>0.22417369766336009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3856307</v>
      </c>
      <c r="O316" s="36">
        <f t="shared" si="77"/>
        <v>0.39596950332886705</v>
      </c>
      <c r="P316" s="31">
        <v>2078191</v>
      </c>
      <c r="Q316" s="31">
        <v>9310222</v>
      </c>
      <c r="R316" s="31">
        <v>9463792</v>
      </c>
      <c r="S316" s="31">
        <v>3906384</v>
      </c>
      <c r="T316" s="36">
        <f t="shared" si="78"/>
        <v>0.41958011312727023</v>
      </c>
      <c r="U316" s="36">
        <f t="shared" si="79"/>
        <v>5.0531447783192185E-2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13848648</v>
      </c>
      <c r="E317" s="32">
        <f>SUM(E311:E316)</f>
        <v>13804694</v>
      </c>
      <c r="F317" s="32">
        <f>SUM(F311:F316)</f>
        <v>2079530</v>
      </c>
      <c r="G317" s="37">
        <f t="shared" si="72"/>
        <v>0.15016122873510829</v>
      </c>
      <c r="H317" s="32">
        <f>SUM(H311:H316)</f>
        <v>3544307</v>
      </c>
      <c r="I317" s="37">
        <f t="shared" si="73"/>
        <v>0.25593162596088803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5623837</v>
      </c>
      <c r="O317" s="37">
        <f t="shared" si="77"/>
        <v>0.40609285469599632</v>
      </c>
      <c r="P317" s="32">
        <f>SUM(P311:P316)</f>
        <v>2751899</v>
      </c>
      <c r="Q317" s="32">
        <f>SUM(Q311:Q316)</f>
        <v>12489647</v>
      </c>
      <c r="R317" s="32">
        <f>SUM(R311:R316)</f>
        <v>12357142</v>
      </c>
      <c r="S317" s="32">
        <f>SUM(S311:S316)</f>
        <v>4822504</v>
      </c>
      <c r="T317" s="37">
        <f t="shared" si="78"/>
        <v>0.38612012012829505</v>
      </c>
      <c r="U317" s="37">
        <f t="shared" si="79"/>
        <v>0.28794952140322017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707492</v>
      </c>
      <c r="E318" s="31">
        <v>707492</v>
      </c>
      <c r="F318" s="31">
        <v>128970</v>
      </c>
      <c r="G318" s="36">
        <f t="shared" si="72"/>
        <v>0.18229181390036919</v>
      </c>
      <c r="H318" s="31">
        <v>207866</v>
      </c>
      <c r="I318" s="36">
        <f t="shared" si="73"/>
        <v>0.29380685576656695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336836</v>
      </c>
      <c r="O318" s="36">
        <f t="shared" si="77"/>
        <v>0.47609866966693615</v>
      </c>
      <c r="P318" s="31">
        <v>192967</v>
      </c>
      <c r="Q318" s="31">
        <v>620003</v>
      </c>
      <c r="R318" s="31">
        <v>168994</v>
      </c>
      <c r="S318" s="31">
        <v>209206</v>
      </c>
      <c r="T318" s="36">
        <f t="shared" si="78"/>
        <v>0.33742739954484091</v>
      </c>
      <c r="U318" s="36">
        <f t="shared" si="79"/>
        <v>7.7210092917441742E-2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4103884</v>
      </c>
      <c r="E319" s="31">
        <v>4103884</v>
      </c>
      <c r="F319" s="31">
        <v>642472</v>
      </c>
      <c r="G319" s="36">
        <f t="shared" si="72"/>
        <v>0.15655218324884426</v>
      </c>
      <c r="H319" s="31">
        <v>697620</v>
      </c>
      <c r="I319" s="36">
        <f t="shared" si="73"/>
        <v>0.16999018490776055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1340092</v>
      </c>
      <c r="O319" s="36">
        <f t="shared" si="77"/>
        <v>0.32654236815660481</v>
      </c>
      <c r="P319" s="31">
        <v>836306</v>
      </c>
      <c r="Q319" s="31">
        <v>3517175</v>
      </c>
      <c r="R319" s="31">
        <v>4428682</v>
      </c>
      <c r="S319" s="31">
        <v>1579151</v>
      </c>
      <c r="T319" s="36">
        <f t="shared" si="78"/>
        <v>0.44898277737104353</v>
      </c>
      <c r="U319" s="36">
        <f t="shared" si="79"/>
        <v>-0.16583164535469075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1370650</v>
      </c>
      <c r="E321" s="31">
        <v>1370650</v>
      </c>
      <c r="F321" s="31">
        <v>215000</v>
      </c>
      <c r="G321" s="36">
        <f t="shared" si="72"/>
        <v>0.15685988399664394</v>
      </c>
      <c r="H321" s="31">
        <v>100000</v>
      </c>
      <c r="I321" s="36">
        <f t="shared" si="73"/>
        <v>7.2958085579834381E-2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315000</v>
      </c>
      <c r="O321" s="36">
        <f t="shared" si="77"/>
        <v>0.22981796957647832</v>
      </c>
      <c r="P321" s="31">
        <v>42760</v>
      </c>
      <c r="Q321" s="31">
        <v>1347150</v>
      </c>
      <c r="R321" s="31">
        <v>1467150</v>
      </c>
      <c r="S321" s="31">
        <v>102760</v>
      </c>
      <c r="T321" s="36">
        <f t="shared" si="78"/>
        <v>7.6279553130683297E-2</v>
      </c>
      <c r="U321" s="36">
        <f t="shared" si="79"/>
        <v>1.3386342376052385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6182026</v>
      </c>
      <c r="E323" s="32">
        <f>SUM(E318:E322)</f>
        <v>6182026</v>
      </c>
      <c r="F323" s="32">
        <f>SUM(F318:F322)</f>
        <v>986442</v>
      </c>
      <c r="G323" s="37">
        <f t="shared" si="72"/>
        <v>0.15956613576196541</v>
      </c>
      <c r="H323" s="32">
        <f>SUM(H318:H322)</f>
        <v>1005486</v>
      </c>
      <c r="I323" s="37">
        <f t="shared" si="73"/>
        <v>0.16264667926016488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1991928</v>
      </c>
      <c r="O323" s="37">
        <f t="shared" si="77"/>
        <v>0.32221281502213028</v>
      </c>
      <c r="P323" s="32">
        <f>SUM(P318:P322)</f>
        <v>1072033</v>
      </c>
      <c r="Q323" s="32">
        <f>SUM(Q318:Q322)</f>
        <v>5484328</v>
      </c>
      <c r="R323" s="32">
        <f>SUM(R318:R322)</f>
        <v>6064826</v>
      </c>
      <c r="S323" s="32">
        <f>SUM(S318:S322)</f>
        <v>1891117</v>
      </c>
      <c r="T323" s="37">
        <f t="shared" si="78"/>
        <v>0.34482200918690492</v>
      </c>
      <c r="U323" s="37">
        <f t="shared" si="79"/>
        <v>-6.2075514466438997E-2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1299860</v>
      </c>
      <c r="E325" s="31">
        <v>1299860</v>
      </c>
      <c r="F325" s="31">
        <v>308621</v>
      </c>
      <c r="G325" s="36">
        <f t="shared" si="72"/>
        <v>0.2374263382210392</v>
      </c>
      <c r="H325" s="31">
        <v>337086</v>
      </c>
      <c r="I325" s="36">
        <f t="shared" si="73"/>
        <v>0.25932485036850123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645707</v>
      </c>
      <c r="O325" s="36">
        <f t="shared" si="77"/>
        <v>0.49675118858954043</v>
      </c>
      <c r="P325" s="31">
        <v>355176</v>
      </c>
      <c r="Q325" s="31">
        <v>1219110</v>
      </c>
      <c r="R325" s="31">
        <v>1219110</v>
      </c>
      <c r="S325" s="31">
        <v>691540</v>
      </c>
      <c r="T325" s="36">
        <f t="shared" si="78"/>
        <v>0.56724987901009749</v>
      </c>
      <c r="U325" s="36">
        <f t="shared" si="79"/>
        <v>-5.0932495438881009E-2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8741899</v>
      </c>
      <c r="E326" s="31">
        <v>8721899</v>
      </c>
      <c r="F326" s="31">
        <v>2591931</v>
      </c>
      <c r="G326" s="36">
        <f t="shared" si="72"/>
        <v>0.29649518943195297</v>
      </c>
      <c r="H326" s="31">
        <v>2058722</v>
      </c>
      <c r="I326" s="36">
        <f t="shared" si="73"/>
        <v>0.23550054742110382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4650653</v>
      </c>
      <c r="O326" s="36">
        <f t="shared" si="77"/>
        <v>0.53199573685305679</v>
      </c>
      <c r="P326" s="31">
        <v>2619898</v>
      </c>
      <c r="Q326" s="31">
        <v>8495309</v>
      </c>
      <c r="R326" s="31">
        <v>8434146</v>
      </c>
      <c r="S326" s="31">
        <v>5197949</v>
      </c>
      <c r="T326" s="36">
        <f t="shared" si="78"/>
        <v>0.61186108710112841</v>
      </c>
      <c r="U326" s="36">
        <f t="shared" si="79"/>
        <v>-0.21419765196965679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19758250</v>
      </c>
      <c r="E327" s="31">
        <v>19561670</v>
      </c>
      <c r="F327" s="31">
        <v>3671745</v>
      </c>
      <c r="G327" s="36">
        <f t="shared" si="72"/>
        <v>0.18583351258335126</v>
      </c>
      <c r="H327" s="31">
        <v>4647292</v>
      </c>
      <c r="I327" s="36">
        <f t="shared" si="73"/>
        <v>0.23520767274429669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8319037</v>
      </c>
      <c r="O327" s="36">
        <f t="shared" si="77"/>
        <v>0.42104118532764795</v>
      </c>
      <c r="P327" s="31">
        <v>4314916</v>
      </c>
      <c r="Q327" s="31">
        <v>17361219</v>
      </c>
      <c r="R327" s="31">
        <v>18094218</v>
      </c>
      <c r="S327" s="31">
        <v>7519456</v>
      </c>
      <c r="T327" s="36">
        <f t="shared" si="78"/>
        <v>0.43311797403166219</v>
      </c>
      <c r="U327" s="36">
        <f t="shared" si="79"/>
        <v>7.7029541247152888E-2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4775878</v>
      </c>
      <c r="E329" s="31">
        <v>4775878</v>
      </c>
      <c r="F329" s="31">
        <v>693378</v>
      </c>
      <c r="G329" s="36">
        <f t="shared" si="72"/>
        <v>0.14518335686129336</v>
      </c>
      <c r="H329" s="31">
        <v>10187</v>
      </c>
      <c r="I329" s="36">
        <f t="shared" si="73"/>
        <v>2.1330109353714646E-3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703565</v>
      </c>
      <c r="O329" s="36">
        <f t="shared" si="77"/>
        <v>0.14731636779666482</v>
      </c>
      <c r="P329" s="31">
        <v>714632</v>
      </c>
      <c r="Q329" s="31">
        <v>10312664</v>
      </c>
      <c r="R329" s="31">
        <v>10409615</v>
      </c>
      <c r="S329" s="31">
        <v>2073629</v>
      </c>
      <c r="T329" s="36">
        <f t="shared" si="78"/>
        <v>0.20107597804020377</v>
      </c>
      <c r="U329" s="36">
        <f t="shared" si="79"/>
        <v>-0.98574511077029858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78"/>
        <v>0</v>
      </c>
      <c r="U330" s="36">
        <f t="shared" si="79"/>
        <v>0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2629999</v>
      </c>
      <c r="E331" s="31">
        <v>2629999</v>
      </c>
      <c r="F331" s="31">
        <v>299087</v>
      </c>
      <c r="G331" s="36">
        <f t="shared" si="72"/>
        <v>0.11372133601571711</v>
      </c>
      <c r="H331" s="31">
        <v>711051</v>
      </c>
      <c r="I331" s="36">
        <f t="shared" si="73"/>
        <v>0.27036169975730029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1010138</v>
      </c>
      <c r="O331" s="36">
        <f t="shared" si="77"/>
        <v>0.38408303577301739</v>
      </c>
      <c r="P331" s="31">
        <v>993203</v>
      </c>
      <c r="Q331" s="31">
        <v>2675602</v>
      </c>
      <c r="R331" s="31">
        <v>2453720</v>
      </c>
      <c r="S331" s="31">
        <v>1416731</v>
      </c>
      <c r="T331" s="36">
        <f t="shared" si="78"/>
        <v>0.5294999031993548</v>
      </c>
      <c r="U331" s="36">
        <f t="shared" si="79"/>
        <v>-0.28408291154980403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37205886</v>
      </c>
      <c r="E332" s="32">
        <f>SUM(E324:E331)</f>
        <v>36989306</v>
      </c>
      <c r="F332" s="32">
        <f>SUM(F324:F331)</f>
        <v>7564762</v>
      </c>
      <c r="G332" s="37">
        <f t="shared" si="72"/>
        <v>0.20332164647281883</v>
      </c>
      <c r="H332" s="32">
        <f>SUM(H324:H331)</f>
        <v>7764338</v>
      </c>
      <c r="I332" s="37">
        <f t="shared" si="73"/>
        <v>0.20868574397072548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15329100</v>
      </c>
      <c r="O332" s="37">
        <f t="shared" si="77"/>
        <v>0.41200739044354434</v>
      </c>
      <c r="P332" s="32">
        <f>SUM(P324:P331)</f>
        <v>8997825</v>
      </c>
      <c r="Q332" s="32">
        <f>SUM(Q324:Q331)</f>
        <v>40063904</v>
      </c>
      <c r="R332" s="32">
        <f>SUM(R324:R331)</f>
        <v>40610809</v>
      </c>
      <c r="S332" s="32">
        <f>SUM(S324:S331)</f>
        <v>16899305</v>
      </c>
      <c r="T332" s="37">
        <f t="shared" si="78"/>
        <v>0.42180874335162144</v>
      </c>
      <c r="U332" s="37">
        <f t="shared" si="79"/>
        <v>-0.13708724052757193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450732</v>
      </c>
      <c r="E333" s="31">
        <v>450732</v>
      </c>
      <c r="F333" s="31">
        <v>96622</v>
      </c>
      <c r="G333" s="36">
        <f t="shared" si="72"/>
        <v>0.21436685214273671</v>
      </c>
      <c r="H333" s="31">
        <v>99794</v>
      </c>
      <c r="I333" s="36">
        <f t="shared" si="73"/>
        <v>0.22140429346041551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196416</v>
      </c>
      <c r="O333" s="36">
        <f t="shared" si="77"/>
        <v>0.43577114560315222</v>
      </c>
      <c r="P333" s="31">
        <v>88830</v>
      </c>
      <c r="Q333" s="31">
        <v>464460</v>
      </c>
      <c r="R333" s="31">
        <v>419496</v>
      </c>
      <c r="S333" s="31">
        <v>188801</v>
      </c>
      <c r="T333" s="36">
        <f t="shared" si="78"/>
        <v>0.4064957154545063</v>
      </c>
      <c r="U333" s="36">
        <f t="shared" si="79"/>
        <v>0.12342677023528092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270000</v>
      </c>
      <c r="E334" s="31">
        <v>270000</v>
      </c>
      <c r="F334" s="31">
        <v>140000</v>
      </c>
      <c r="G334" s="36">
        <f t="shared" si="72"/>
        <v>0.51851851851851849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140000</v>
      </c>
      <c r="O334" s="36">
        <f t="shared" si="77"/>
        <v>0.51851851851851849</v>
      </c>
      <c r="P334" s="31">
        <v>0</v>
      </c>
      <c r="Q334" s="31">
        <v>270000</v>
      </c>
      <c r="R334" s="31">
        <v>270000</v>
      </c>
      <c r="S334" s="31">
        <v>67500</v>
      </c>
      <c r="T334" s="36">
        <f t="shared" si="78"/>
        <v>0.25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75000</v>
      </c>
      <c r="E336" s="31">
        <v>55014</v>
      </c>
      <c r="F336" s="31">
        <v>0</v>
      </c>
      <c r="G336" s="36">
        <f t="shared" si="72"/>
        <v>0</v>
      </c>
      <c r="H336" s="31">
        <v>54976</v>
      </c>
      <c r="I336" s="36">
        <f t="shared" si="73"/>
        <v>0.73301333333333329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54976</v>
      </c>
      <c r="O336" s="36">
        <f t="shared" si="77"/>
        <v>0.73301333333333329</v>
      </c>
      <c r="P336" s="31">
        <v>31000</v>
      </c>
      <c r="Q336" s="31">
        <v>481494</v>
      </c>
      <c r="R336" s="31">
        <v>166000</v>
      </c>
      <c r="S336" s="31">
        <v>51000</v>
      </c>
      <c r="T336" s="36">
        <f t="shared" si="78"/>
        <v>0.10592032299467906</v>
      </c>
      <c r="U336" s="36">
        <f t="shared" si="79"/>
        <v>0.77341935483870961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795732</v>
      </c>
      <c r="E337" s="32">
        <f>SUM(E333:E336)</f>
        <v>775746</v>
      </c>
      <c r="F337" s="32">
        <f>SUM(F333:F336)</f>
        <v>236622</v>
      </c>
      <c r="G337" s="37">
        <f t="shared" si="72"/>
        <v>0.29736393660177046</v>
      </c>
      <c r="H337" s="32">
        <f>SUM(H333:H336)</f>
        <v>154770</v>
      </c>
      <c r="I337" s="37">
        <f t="shared" si="73"/>
        <v>0.19450015834476936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391392</v>
      </c>
      <c r="O337" s="37">
        <f t="shared" si="77"/>
        <v>0.49186409494653976</v>
      </c>
      <c r="P337" s="32">
        <f>SUM(P333:P336)</f>
        <v>119830</v>
      </c>
      <c r="Q337" s="32">
        <f>SUM(Q333:Q336)</f>
        <v>1215954</v>
      </c>
      <c r="R337" s="32">
        <f>SUM(R333:R336)</f>
        <v>855496</v>
      </c>
      <c r="S337" s="32">
        <f>SUM(S333:S336)</f>
        <v>307301</v>
      </c>
      <c r="T337" s="37">
        <f t="shared" si="78"/>
        <v>0.25272419844829658</v>
      </c>
      <c r="U337" s="37">
        <f t="shared" si="79"/>
        <v>0.29157973796211301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445731448</v>
      </c>
      <c r="E338" s="32">
        <f>SUM(E302,E304:E309,E311:E316,E318:E322,E324:E331,E333:E336)</f>
        <v>445477993</v>
      </c>
      <c r="F338" s="32">
        <f>SUM(F302,F304:F309,F311:F316,F318:F322,F324:F331,F333:F336)</f>
        <v>114336087</v>
      </c>
      <c r="G338" s="37">
        <f t="shared" si="72"/>
        <v>0.25651339503422249</v>
      </c>
      <c r="H338" s="32">
        <f>SUM(H302,H304:H309,H311:H316,H318:H322,H324:H331,H333:H336)</f>
        <v>133321194</v>
      </c>
      <c r="I338" s="37">
        <f t="shared" si="73"/>
        <v>0.29910654632562522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247657281</v>
      </c>
      <c r="O338" s="37">
        <f t="shared" si="77"/>
        <v>0.55561994135984771</v>
      </c>
      <c r="P338" s="32">
        <f>SUM(P302,P304:P309,P311:P316,P318:P322,P324:P331,P333:P336)</f>
        <v>103163841</v>
      </c>
      <c r="Q338" s="32">
        <f>SUM(Q302,Q304:Q309,Q311:Q316,Q318:Q322,Q324:Q331,Q333:Q336)</f>
        <v>350425877</v>
      </c>
      <c r="R338" s="32">
        <f>SUM(R302,R304:R309,R311:R316,R318:R322,R324:R331,R333:R336)</f>
        <v>399708365</v>
      </c>
      <c r="S338" s="32">
        <f>SUM(S302,S304:S309,S311:S316,S318:S322,S324:S331,S333:S336)</f>
        <v>187796154</v>
      </c>
      <c r="T338" s="37">
        <f t="shared" si="78"/>
        <v>0.53590835131162418</v>
      </c>
      <c r="U338" s="37">
        <f t="shared" si="79"/>
        <v>0.29232483695522737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2770621072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2773472847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642885446</v>
      </c>
      <c r="G339" s="39">
        <f t="shared" si="72"/>
        <v>0.23203658287920506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754391034</v>
      </c>
      <c r="I339" s="39">
        <f t="shared" si="73"/>
        <v>0.27228228415062022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1397276480</v>
      </c>
      <c r="O339" s="39">
        <f t="shared" si="77"/>
        <v>0.50431886702982531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629127154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2650712529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2632319952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1198633098</v>
      </c>
      <c r="T339" s="39">
        <f t="shared" si="78"/>
        <v>0.45219279151790664</v>
      </c>
      <c r="U339" s="39">
        <f t="shared" si="79"/>
        <v>0.19910741287126199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1508208660</v>
      </c>
      <c r="E8" s="31">
        <v>1508242344</v>
      </c>
      <c r="F8" s="31">
        <v>436639082</v>
      </c>
      <c r="G8" s="36">
        <f>IF(($D8       =0),0,($F8       /$D8       ))</f>
        <v>0.28950840396314925</v>
      </c>
      <c r="H8" s="31">
        <v>365290345</v>
      </c>
      <c r="I8" s="36">
        <f>IF(($D8       =0),0,($H8       /$D8       ))</f>
        <v>0.24220146368871798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801929427</v>
      </c>
      <c r="O8" s="36">
        <f>IF(($D8       =0),0,($N8       /$D8       ))</f>
        <v>0.53170986765186723</v>
      </c>
      <c r="P8" s="31">
        <v>380892773</v>
      </c>
      <c r="Q8" s="31">
        <v>1448481060</v>
      </c>
      <c r="R8" s="31">
        <v>1421669537</v>
      </c>
      <c r="S8" s="31">
        <v>752174781</v>
      </c>
      <c r="T8" s="36">
        <f>IF(($Q8       =0),0,($S8       /$Q8       ))</f>
        <v>0.51928520280410151</v>
      </c>
      <c r="U8" s="36">
        <f>IF(($P8       =0),0,(($H8       /$P8       )-1))</f>
        <v>-4.0962782982495671E-2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2170672070</v>
      </c>
      <c r="E9" s="31">
        <v>2170672070</v>
      </c>
      <c r="F9" s="31">
        <v>777440436</v>
      </c>
      <c r="G9" s="36">
        <f>IF(($D9       =0),0,($F9       /$D9       ))</f>
        <v>0.3581565574757683</v>
      </c>
      <c r="H9" s="31">
        <v>307072950</v>
      </c>
      <c r="I9" s="36">
        <f>IF(($D9       =0),0,($H9       /$D9       ))</f>
        <v>0.14146445897744472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1084513386</v>
      </c>
      <c r="O9" s="36">
        <f>IF(($D9       =0),0,($N9       /$D9       ))</f>
        <v>0.49962101645321305</v>
      </c>
      <c r="P9" s="31">
        <v>492866845</v>
      </c>
      <c r="Q9" s="31">
        <v>2393506540</v>
      </c>
      <c r="R9" s="31">
        <v>2394184920</v>
      </c>
      <c r="S9" s="31">
        <v>805484274</v>
      </c>
      <c r="T9" s="36">
        <f>IF(($Q9       =0),0,($S9       /$Q9       ))</f>
        <v>0.33652896306688179</v>
      </c>
      <c r="U9" s="36">
        <f>IF(($P9       =0),0,(($H9       /$P9       )-1))</f>
        <v>-0.3769656995288454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3678880730</v>
      </c>
      <c r="E10" s="32">
        <f>SUM(E8:E9)</f>
        <v>3678914414</v>
      </c>
      <c r="F10" s="32">
        <f>SUM(F8:F9)</f>
        <v>1214079518</v>
      </c>
      <c r="G10" s="37">
        <f t="shared" ref="G10:G54" si="0">IF(($D10      =0),0,($F10      /$D10      ))</f>
        <v>0.33001328586153972</v>
      </c>
      <c r="H10" s="32">
        <f>SUM(H8:H9)</f>
        <v>672363295</v>
      </c>
      <c r="I10" s="37">
        <f t="shared" ref="I10:I54" si="1">IF(($D10      =0),0,($H10      /$D10      ))</f>
        <v>0.18276300438802212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1886442813</v>
      </c>
      <c r="O10" s="37">
        <f t="shared" ref="O10:O54" si="5">IF(($D10      =0),0,($N10      /$D10      ))</f>
        <v>0.51277629024956184</v>
      </c>
      <c r="P10" s="32">
        <f>SUM(P8:P9)</f>
        <v>873759618</v>
      </c>
      <c r="Q10" s="32">
        <f>SUM(Q8:Q9)</f>
        <v>3841987600</v>
      </c>
      <c r="R10" s="32">
        <f>SUM(R8:R9)</f>
        <v>3815854457</v>
      </c>
      <c r="S10" s="32">
        <f>SUM(S8:S9)</f>
        <v>1557659055</v>
      </c>
      <c r="T10" s="37">
        <f t="shared" ref="T10:T54" si="6">IF(($Q10      =0),0,($S10      /$Q10      ))</f>
        <v>0.40543052637650367</v>
      </c>
      <c r="U10" s="37">
        <f t="shared" ref="U10:U54" si="7">IF(($P10      =0),0,(($H10      /$P10      )-1))</f>
        <v>-0.23049396979570647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116290794</v>
      </c>
      <c r="E11" s="31">
        <v>116290794</v>
      </c>
      <c r="F11" s="31">
        <v>32166455</v>
      </c>
      <c r="G11" s="36">
        <f t="shared" si="0"/>
        <v>0.27660362349920836</v>
      </c>
      <c r="H11" s="31">
        <v>47547770</v>
      </c>
      <c r="I11" s="36">
        <f t="shared" si="1"/>
        <v>0.40886959633279313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79714225</v>
      </c>
      <c r="O11" s="36">
        <f t="shared" si="5"/>
        <v>0.68547321983200149</v>
      </c>
      <c r="P11" s="31">
        <v>36546220</v>
      </c>
      <c r="Q11" s="31">
        <v>94681536</v>
      </c>
      <c r="R11" s="31">
        <v>129824053</v>
      </c>
      <c r="S11" s="31">
        <v>56098343</v>
      </c>
      <c r="T11" s="36">
        <f t="shared" si="6"/>
        <v>0.59249506683119291</v>
      </c>
      <c r="U11" s="36">
        <f t="shared" si="7"/>
        <v>0.3010311326315005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82292647</v>
      </c>
      <c r="E12" s="31">
        <v>82557387</v>
      </c>
      <c r="F12" s="31">
        <v>15543890</v>
      </c>
      <c r="G12" s="36">
        <f t="shared" si="0"/>
        <v>0.18888552703864295</v>
      </c>
      <c r="H12" s="31">
        <v>12477072</v>
      </c>
      <c r="I12" s="36">
        <f t="shared" si="1"/>
        <v>0.15161830922755468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28020962</v>
      </c>
      <c r="O12" s="36">
        <f t="shared" si="5"/>
        <v>0.34050383626619762</v>
      </c>
      <c r="P12" s="31">
        <v>18614440</v>
      </c>
      <c r="Q12" s="31">
        <v>69670927</v>
      </c>
      <c r="R12" s="31">
        <v>74085238</v>
      </c>
      <c r="S12" s="31">
        <v>32374391</v>
      </c>
      <c r="T12" s="36">
        <f t="shared" si="6"/>
        <v>0.46467576066556426</v>
      </c>
      <c r="U12" s="36">
        <f t="shared" si="7"/>
        <v>-0.32971005305558476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127600633</v>
      </c>
      <c r="E13" s="31">
        <v>127600633</v>
      </c>
      <c r="F13" s="31">
        <v>6298221</v>
      </c>
      <c r="G13" s="36">
        <f t="shared" si="0"/>
        <v>4.9358853885936443E-2</v>
      </c>
      <c r="H13" s="31">
        <v>23647290</v>
      </c>
      <c r="I13" s="36">
        <f t="shared" si="1"/>
        <v>0.18532266999020294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29945511</v>
      </c>
      <c r="O13" s="36">
        <f t="shared" si="5"/>
        <v>0.23468152387613939</v>
      </c>
      <c r="P13" s="31">
        <v>20205818</v>
      </c>
      <c r="Q13" s="31">
        <v>164032092</v>
      </c>
      <c r="R13" s="31">
        <v>120538549</v>
      </c>
      <c r="S13" s="31">
        <v>29162789</v>
      </c>
      <c r="T13" s="36">
        <f t="shared" si="6"/>
        <v>0.17778709424738667</v>
      </c>
      <c r="U13" s="36">
        <f t="shared" si="7"/>
        <v>0.17032084521398727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98903858</v>
      </c>
      <c r="E14" s="31">
        <v>98903858</v>
      </c>
      <c r="F14" s="31">
        <v>24581742</v>
      </c>
      <c r="G14" s="36">
        <f t="shared" si="0"/>
        <v>0.24854179095824552</v>
      </c>
      <c r="H14" s="31">
        <v>22581778</v>
      </c>
      <c r="I14" s="36">
        <f t="shared" si="1"/>
        <v>0.2283204968606988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47163520</v>
      </c>
      <c r="O14" s="36">
        <f t="shared" si="5"/>
        <v>0.47686228781894435</v>
      </c>
      <c r="P14" s="31">
        <v>20831091</v>
      </c>
      <c r="Q14" s="31">
        <v>113581975</v>
      </c>
      <c r="R14" s="31">
        <v>113406176</v>
      </c>
      <c r="S14" s="31">
        <v>45507735</v>
      </c>
      <c r="T14" s="36">
        <f t="shared" si="6"/>
        <v>0.4006598318087003</v>
      </c>
      <c r="U14" s="36">
        <f t="shared" si="7"/>
        <v>8.4042021610869933E-2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62509923</v>
      </c>
      <c r="E15" s="31">
        <v>62509923</v>
      </c>
      <c r="F15" s="31">
        <v>18052347</v>
      </c>
      <c r="G15" s="36">
        <f t="shared" si="0"/>
        <v>0.28879170111919672</v>
      </c>
      <c r="H15" s="31">
        <v>13905034</v>
      </c>
      <c r="I15" s="36">
        <f t="shared" si="1"/>
        <v>0.22244522681622883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31957381</v>
      </c>
      <c r="O15" s="36">
        <f t="shared" si="5"/>
        <v>0.51123692793542552</v>
      </c>
      <c r="P15" s="31">
        <v>20229410</v>
      </c>
      <c r="Q15" s="31">
        <v>88002667</v>
      </c>
      <c r="R15" s="31">
        <v>84969317</v>
      </c>
      <c r="S15" s="31">
        <v>29045678</v>
      </c>
      <c r="T15" s="36">
        <f t="shared" si="6"/>
        <v>0.33005451982495032</v>
      </c>
      <c r="U15" s="36">
        <f t="shared" si="7"/>
        <v>-0.31263274608602032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241417251</v>
      </c>
      <c r="E16" s="31">
        <v>262002440</v>
      </c>
      <c r="F16" s="31">
        <v>46122987</v>
      </c>
      <c r="G16" s="36">
        <f t="shared" si="0"/>
        <v>0.19105091624127557</v>
      </c>
      <c r="H16" s="31">
        <v>54008280</v>
      </c>
      <c r="I16" s="36">
        <f t="shared" si="1"/>
        <v>0.22371342468811395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100131267</v>
      </c>
      <c r="O16" s="36">
        <f t="shared" si="5"/>
        <v>0.41476434092938952</v>
      </c>
      <c r="P16" s="31">
        <v>47792660</v>
      </c>
      <c r="Q16" s="31">
        <v>198047168</v>
      </c>
      <c r="R16" s="31">
        <v>226521031</v>
      </c>
      <c r="S16" s="31">
        <v>85664588</v>
      </c>
      <c r="T16" s="36">
        <f t="shared" si="6"/>
        <v>0.43254639218067487</v>
      </c>
      <c r="U16" s="36">
        <f t="shared" si="7"/>
        <v>0.13005386182731815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72351870</v>
      </c>
      <c r="E17" s="31">
        <v>72351870</v>
      </c>
      <c r="F17" s="31">
        <v>11654674</v>
      </c>
      <c r="G17" s="36">
        <f t="shared" si="0"/>
        <v>0.16108324498039928</v>
      </c>
      <c r="H17" s="31">
        <v>13578089</v>
      </c>
      <c r="I17" s="36">
        <f t="shared" si="1"/>
        <v>0.18766742310876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25232763</v>
      </c>
      <c r="O17" s="36">
        <f t="shared" si="5"/>
        <v>0.34875066808915928</v>
      </c>
      <c r="P17" s="31">
        <v>7754770</v>
      </c>
      <c r="Q17" s="31">
        <v>41689381</v>
      </c>
      <c r="R17" s="31">
        <v>38696270</v>
      </c>
      <c r="S17" s="31">
        <v>16338800</v>
      </c>
      <c r="T17" s="36">
        <f t="shared" si="6"/>
        <v>0.39191754849994054</v>
      </c>
      <c r="U17" s="36">
        <f t="shared" si="7"/>
        <v>0.75093381235033396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52111820</v>
      </c>
      <c r="E18" s="31">
        <v>54532851</v>
      </c>
      <c r="F18" s="31">
        <v>8436812</v>
      </c>
      <c r="G18" s="36">
        <f t="shared" si="0"/>
        <v>0.16189824112840426</v>
      </c>
      <c r="H18" s="31">
        <v>9852553</v>
      </c>
      <c r="I18" s="36">
        <f t="shared" si="1"/>
        <v>0.18906560929938734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18289365</v>
      </c>
      <c r="O18" s="36">
        <f t="shared" si="5"/>
        <v>0.3509638504277916</v>
      </c>
      <c r="P18" s="31">
        <v>12230023</v>
      </c>
      <c r="Q18" s="31">
        <v>50949210</v>
      </c>
      <c r="R18" s="31">
        <v>53226210</v>
      </c>
      <c r="S18" s="31">
        <v>20335113</v>
      </c>
      <c r="T18" s="36">
        <f t="shared" si="6"/>
        <v>0.39912518761331139</v>
      </c>
      <c r="U18" s="36">
        <f t="shared" si="7"/>
        <v>-0.19439620023609117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853478796</v>
      </c>
      <c r="E19" s="32">
        <f>SUM(E11:E18)</f>
        <v>876749756</v>
      </c>
      <c r="F19" s="32">
        <f>SUM(F11:F18)</f>
        <v>162857128</v>
      </c>
      <c r="G19" s="37">
        <f t="shared" si="0"/>
        <v>0.19081566966076097</v>
      </c>
      <c r="H19" s="32">
        <f>SUM(H11:H18)</f>
        <v>197597866</v>
      </c>
      <c r="I19" s="37">
        <f t="shared" si="1"/>
        <v>0.23152053328809355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360454994</v>
      </c>
      <c r="O19" s="37">
        <f t="shared" si="5"/>
        <v>0.42233620294885449</v>
      </c>
      <c r="P19" s="32">
        <f>SUM(P11:P18)</f>
        <v>184204432</v>
      </c>
      <c r="Q19" s="32">
        <f>SUM(Q11:Q18)</f>
        <v>820654956</v>
      </c>
      <c r="R19" s="32">
        <f>SUM(R11:R18)</f>
        <v>841266844</v>
      </c>
      <c r="S19" s="32">
        <f>SUM(S11:S18)</f>
        <v>314527437</v>
      </c>
      <c r="T19" s="37">
        <f t="shared" si="6"/>
        <v>0.3832639219448033</v>
      </c>
      <c r="U19" s="37">
        <f t="shared" si="7"/>
        <v>7.2709618626331407E-2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144444725</v>
      </c>
      <c r="E20" s="31">
        <v>144444725</v>
      </c>
      <c r="F20" s="31">
        <v>5862344</v>
      </c>
      <c r="G20" s="36">
        <f t="shared" si="0"/>
        <v>4.0585379632243408E-2</v>
      </c>
      <c r="H20" s="31">
        <v>16437182</v>
      </c>
      <c r="I20" s="36">
        <f t="shared" si="1"/>
        <v>0.11379565435844058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22299526</v>
      </c>
      <c r="O20" s="36">
        <f t="shared" si="5"/>
        <v>0.15438103399068398</v>
      </c>
      <c r="P20" s="31">
        <v>22861252</v>
      </c>
      <c r="Q20" s="31">
        <v>132471768</v>
      </c>
      <c r="R20" s="31">
        <v>134664796</v>
      </c>
      <c r="S20" s="31">
        <v>36584661</v>
      </c>
      <c r="T20" s="36">
        <f t="shared" si="6"/>
        <v>0.27616949295943571</v>
      </c>
      <c r="U20" s="36">
        <f t="shared" si="7"/>
        <v>-0.28100254526742452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176452758</v>
      </c>
      <c r="E21" s="31">
        <v>180699479</v>
      </c>
      <c r="F21" s="31">
        <v>40154149</v>
      </c>
      <c r="G21" s="36">
        <f t="shared" si="0"/>
        <v>0.22756317019425676</v>
      </c>
      <c r="H21" s="31">
        <v>40176266</v>
      </c>
      <c r="I21" s="36">
        <f t="shared" si="1"/>
        <v>0.22768851252526187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80330415</v>
      </c>
      <c r="O21" s="36">
        <f t="shared" si="5"/>
        <v>0.4552516827195186</v>
      </c>
      <c r="P21" s="31">
        <v>38706315</v>
      </c>
      <c r="Q21" s="31">
        <v>171559489</v>
      </c>
      <c r="R21" s="31">
        <v>204136413</v>
      </c>
      <c r="S21" s="31">
        <v>73328019</v>
      </c>
      <c r="T21" s="36">
        <f t="shared" si="6"/>
        <v>0.4274203626241857</v>
      </c>
      <c r="U21" s="36">
        <f t="shared" si="7"/>
        <v>3.7977032946691081E-2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50711987</v>
      </c>
      <c r="E22" s="31">
        <v>50721987</v>
      </c>
      <c r="F22" s="31">
        <v>8024823</v>
      </c>
      <c r="G22" s="36">
        <f t="shared" si="0"/>
        <v>0.15824311912684472</v>
      </c>
      <c r="H22" s="31">
        <v>11446207</v>
      </c>
      <c r="I22" s="36">
        <f t="shared" si="1"/>
        <v>0.2257100870451004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19471030</v>
      </c>
      <c r="O22" s="36">
        <f t="shared" si="5"/>
        <v>0.38395320617194512</v>
      </c>
      <c r="P22" s="31">
        <v>9219793</v>
      </c>
      <c r="Q22" s="31">
        <v>43745465</v>
      </c>
      <c r="R22" s="31">
        <v>45853657</v>
      </c>
      <c r="S22" s="31">
        <v>19896589</v>
      </c>
      <c r="T22" s="36">
        <f t="shared" si="6"/>
        <v>0.45482632314001004</v>
      </c>
      <c r="U22" s="36">
        <f t="shared" si="7"/>
        <v>0.24148199422698546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62599320</v>
      </c>
      <c r="E23" s="31">
        <v>62599320</v>
      </c>
      <c r="F23" s="31">
        <v>14268921</v>
      </c>
      <c r="G23" s="36">
        <f t="shared" si="0"/>
        <v>0.22794051117488176</v>
      </c>
      <c r="H23" s="31">
        <v>12876215</v>
      </c>
      <c r="I23" s="36">
        <f t="shared" si="1"/>
        <v>0.20569256982344217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27145136</v>
      </c>
      <c r="O23" s="36">
        <f t="shared" si="5"/>
        <v>0.43363308099832393</v>
      </c>
      <c r="P23" s="31">
        <v>9544552</v>
      </c>
      <c r="Q23" s="31">
        <v>48441910</v>
      </c>
      <c r="R23" s="31">
        <v>55564627</v>
      </c>
      <c r="S23" s="31">
        <v>20383259</v>
      </c>
      <c r="T23" s="36">
        <f t="shared" si="6"/>
        <v>0.4207773599348168</v>
      </c>
      <c r="U23" s="36">
        <f t="shared" si="7"/>
        <v>0.3490643667717459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110996125</v>
      </c>
      <c r="E24" s="31">
        <v>110991123</v>
      </c>
      <c r="F24" s="31">
        <v>16485724</v>
      </c>
      <c r="G24" s="36">
        <f t="shared" si="0"/>
        <v>0.14852522103812182</v>
      </c>
      <c r="H24" s="31">
        <v>23838970</v>
      </c>
      <c r="I24" s="36">
        <f t="shared" si="1"/>
        <v>0.21477299320133925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40324694</v>
      </c>
      <c r="O24" s="36">
        <f t="shared" si="5"/>
        <v>0.36329821423946107</v>
      </c>
      <c r="P24" s="31">
        <v>21772373</v>
      </c>
      <c r="Q24" s="31">
        <v>103620554</v>
      </c>
      <c r="R24" s="31">
        <v>106110554</v>
      </c>
      <c r="S24" s="31">
        <v>38411366</v>
      </c>
      <c r="T24" s="36">
        <f t="shared" si="6"/>
        <v>0.3706925365405786</v>
      </c>
      <c r="U24" s="36">
        <f t="shared" si="7"/>
        <v>9.4918316896371424E-2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153744016</v>
      </c>
      <c r="E25" s="31">
        <v>153744016</v>
      </c>
      <c r="F25" s="31">
        <v>21240715</v>
      </c>
      <c r="G25" s="36">
        <f t="shared" si="0"/>
        <v>0.13815636896072755</v>
      </c>
      <c r="H25" s="31">
        <v>24392526</v>
      </c>
      <c r="I25" s="36">
        <f t="shared" si="1"/>
        <v>0.15865675058208445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45633241</v>
      </c>
      <c r="O25" s="36">
        <f t="shared" si="5"/>
        <v>0.29681311954281198</v>
      </c>
      <c r="P25" s="31">
        <v>4829926</v>
      </c>
      <c r="Q25" s="31">
        <v>117325903</v>
      </c>
      <c r="R25" s="31">
        <v>151490003</v>
      </c>
      <c r="S25" s="31">
        <v>44729975</v>
      </c>
      <c r="T25" s="36">
        <f t="shared" si="6"/>
        <v>0.3812455208633681</v>
      </c>
      <c r="U25" s="36">
        <f t="shared" si="7"/>
        <v>4.0502897974006231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340962034</v>
      </c>
      <c r="E26" s="31">
        <v>340962034</v>
      </c>
      <c r="F26" s="31">
        <v>77088865</v>
      </c>
      <c r="G26" s="36">
        <f t="shared" si="0"/>
        <v>0.22609222527104</v>
      </c>
      <c r="H26" s="31">
        <v>64107256</v>
      </c>
      <c r="I26" s="36">
        <f t="shared" si="1"/>
        <v>0.18801875167133711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141196121</v>
      </c>
      <c r="O26" s="36">
        <f t="shared" si="5"/>
        <v>0.41411097694237708</v>
      </c>
      <c r="P26" s="31">
        <v>64688648</v>
      </c>
      <c r="Q26" s="31">
        <v>363238266</v>
      </c>
      <c r="R26" s="31">
        <v>361531958</v>
      </c>
      <c r="S26" s="31">
        <v>135492905</v>
      </c>
      <c r="T26" s="36">
        <f t="shared" si="6"/>
        <v>0.37301385256585273</v>
      </c>
      <c r="U26" s="36">
        <f t="shared" si="7"/>
        <v>-8.9875429147939778E-3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1039910965</v>
      </c>
      <c r="E27" s="32">
        <f>SUM(E20:E26)</f>
        <v>1044162684</v>
      </c>
      <c r="F27" s="32">
        <f>SUM(F20:F26)</f>
        <v>183125541</v>
      </c>
      <c r="G27" s="37">
        <f t="shared" si="0"/>
        <v>0.17609732675527659</v>
      </c>
      <c r="H27" s="32">
        <f>SUM(H20:H26)</f>
        <v>193274622</v>
      </c>
      <c r="I27" s="37">
        <f t="shared" si="1"/>
        <v>0.18585689400822886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376400163</v>
      </c>
      <c r="O27" s="37">
        <f t="shared" si="5"/>
        <v>0.36195422076350547</v>
      </c>
      <c r="P27" s="32">
        <f>SUM(P20:P26)</f>
        <v>171622859</v>
      </c>
      <c r="Q27" s="32">
        <f>SUM(Q20:Q26)</f>
        <v>980403355</v>
      </c>
      <c r="R27" s="32">
        <f>SUM(R20:R26)</f>
        <v>1059352008</v>
      </c>
      <c r="S27" s="32">
        <f>SUM(S20:S26)</f>
        <v>368826774</v>
      </c>
      <c r="T27" s="37">
        <f t="shared" si="6"/>
        <v>0.37619901249725934</v>
      </c>
      <c r="U27" s="37">
        <f t="shared" si="7"/>
        <v>0.12615896930140291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57661516</v>
      </c>
      <c r="E28" s="31">
        <v>57661516</v>
      </c>
      <c r="F28" s="31">
        <v>27295074</v>
      </c>
      <c r="G28" s="36">
        <f t="shared" si="0"/>
        <v>0.47336726283783453</v>
      </c>
      <c r="H28" s="31">
        <v>29332143</v>
      </c>
      <c r="I28" s="36">
        <f t="shared" si="1"/>
        <v>0.5086953142196261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56627217</v>
      </c>
      <c r="O28" s="36">
        <f t="shared" si="5"/>
        <v>0.98206257705746069</v>
      </c>
      <c r="P28" s="31">
        <v>15705157</v>
      </c>
      <c r="Q28" s="31">
        <v>47103112</v>
      </c>
      <c r="R28" s="31">
        <v>56112367</v>
      </c>
      <c r="S28" s="31">
        <v>23902092</v>
      </c>
      <c r="T28" s="36">
        <f t="shared" si="6"/>
        <v>0.50744188621762398</v>
      </c>
      <c r="U28" s="36">
        <f t="shared" si="7"/>
        <v>0.86767588506119364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140148813</v>
      </c>
      <c r="E29" s="31">
        <v>140148813</v>
      </c>
      <c r="F29" s="31">
        <v>17369903</v>
      </c>
      <c r="G29" s="36">
        <f t="shared" si="0"/>
        <v>0.12393899475980578</v>
      </c>
      <c r="H29" s="31">
        <v>18046182</v>
      </c>
      <c r="I29" s="36">
        <f t="shared" si="1"/>
        <v>0.12876442984929171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35416085</v>
      </c>
      <c r="O29" s="36">
        <f t="shared" si="5"/>
        <v>0.25270342460909745</v>
      </c>
      <c r="P29" s="31">
        <v>18936642</v>
      </c>
      <c r="Q29" s="31">
        <v>91913306</v>
      </c>
      <c r="R29" s="31">
        <v>90805818</v>
      </c>
      <c r="S29" s="31">
        <v>37059430</v>
      </c>
      <c r="T29" s="36">
        <f t="shared" si="6"/>
        <v>0.40319983702903689</v>
      </c>
      <c r="U29" s="36">
        <f t="shared" si="7"/>
        <v>-4.7023120572274646E-2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74865624</v>
      </c>
      <c r="E30" s="31">
        <v>74865624</v>
      </c>
      <c r="F30" s="31">
        <v>18627090</v>
      </c>
      <c r="G30" s="36">
        <f t="shared" si="0"/>
        <v>0.24880698249439556</v>
      </c>
      <c r="H30" s="31">
        <v>13612144</v>
      </c>
      <c r="I30" s="36">
        <f t="shared" si="1"/>
        <v>0.18182101841560822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32239234</v>
      </c>
      <c r="O30" s="36">
        <f t="shared" si="5"/>
        <v>0.43062800091000375</v>
      </c>
      <c r="P30" s="31">
        <v>21116847</v>
      </c>
      <c r="Q30" s="31">
        <v>72414918</v>
      </c>
      <c r="R30" s="31">
        <v>75235518</v>
      </c>
      <c r="S30" s="31">
        <v>40015689</v>
      </c>
      <c r="T30" s="36">
        <f t="shared" si="6"/>
        <v>0.55258902592418868</v>
      </c>
      <c r="U30" s="36">
        <f t="shared" si="7"/>
        <v>-0.35538937228649714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121984985</v>
      </c>
      <c r="E31" s="31">
        <v>121984985</v>
      </c>
      <c r="F31" s="31">
        <v>18262091</v>
      </c>
      <c r="G31" s="36">
        <f t="shared" si="0"/>
        <v>0.14970769558237024</v>
      </c>
      <c r="H31" s="31">
        <v>17613408</v>
      </c>
      <c r="I31" s="36">
        <f t="shared" si="1"/>
        <v>0.14438996733901308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35875499</v>
      </c>
      <c r="O31" s="36">
        <f t="shared" si="5"/>
        <v>0.29409766292138334</v>
      </c>
      <c r="P31" s="31">
        <v>16586072</v>
      </c>
      <c r="Q31" s="31">
        <v>127801029</v>
      </c>
      <c r="R31" s="31">
        <v>122007822</v>
      </c>
      <c r="S31" s="31">
        <v>32009864</v>
      </c>
      <c r="T31" s="36">
        <f t="shared" si="6"/>
        <v>0.25046640273921428</v>
      </c>
      <c r="U31" s="36">
        <f t="shared" si="7"/>
        <v>6.1939680474074832E-2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48436241</v>
      </c>
      <c r="E32" s="31">
        <v>48431247</v>
      </c>
      <c r="F32" s="31">
        <v>9731534</v>
      </c>
      <c r="G32" s="36">
        <f t="shared" si="0"/>
        <v>0.2009143112488849</v>
      </c>
      <c r="H32" s="31">
        <v>14200439</v>
      </c>
      <c r="I32" s="36">
        <f t="shared" si="1"/>
        <v>0.29317797390594369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23931973</v>
      </c>
      <c r="O32" s="36">
        <f t="shared" si="5"/>
        <v>0.49409228515482861</v>
      </c>
      <c r="P32" s="31">
        <v>9099596</v>
      </c>
      <c r="Q32" s="31">
        <v>38500098</v>
      </c>
      <c r="R32" s="31">
        <v>44236253</v>
      </c>
      <c r="S32" s="31">
        <v>16942280</v>
      </c>
      <c r="T32" s="36">
        <f t="shared" si="6"/>
        <v>0.44005810063132828</v>
      </c>
      <c r="U32" s="36">
        <f t="shared" si="7"/>
        <v>0.56055708407274341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256458865</v>
      </c>
      <c r="E33" s="31">
        <v>259068865</v>
      </c>
      <c r="F33" s="31">
        <v>66324245</v>
      </c>
      <c r="G33" s="36">
        <f t="shared" si="0"/>
        <v>0.25861552884904171</v>
      </c>
      <c r="H33" s="31">
        <v>66639152</v>
      </c>
      <c r="I33" s="36">
        <f t="shared" si="1"/>
        <v>0.25984343337088389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132963397</v>
      </c>
      <c r="O33" s="36">
        <f t="shared" si="5"/>
        <v>0.5184589622199256</v>
      </c>
      <c r="P33" s="31">
        <v>63296149</v>
      </c>
      <c r="Q33" s="31">
        <v>198318191</v>
      </c>
      <c r="R33" s="31">
        <v>241309770</v>
      </c>
      <c r="S33" s="31">
        <v>120711290</v>
      </c>
      <c r="T33" s="36">
        <f t="shared" si="6"/>
        <v>0.60867482398525907</v>
      </c>
      <c r="U33" s="36">
        <f t="shared" si="7"/>
        <v>5.2815266849804754E-2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314561276</v>
      </c>
      <c r="E34" s="31">
        <v>314561276</v>
      </c>
      <c r="F34" s="31">
        <v>68740928</v>
      </c>
      <c r="G34" s="36">
        <f t="shared" si="0"/>
        <v>0.21852953063427935</v>
      </c>
      <c r="H34" s="31">
        <v>88286626</v>
      </c>
      <c r="I34" s="36">
        <f t="shared" si="1"/>
        <v>0.28066590752257758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157027554</v>
      </c>
      <c r="O34" s="36">
        <f t="shared" si="5"/>
        <v>0.49919543815685691</v>
      </c>
      <c r="P34" s="31">
        <v>107527312</v>
      </c>
      <c r="Q34" s="31">
        <v>282233683</v>
      </c>
      <c r="R34" s="31">
        <v>297569767</v>
      </c>
      <c r="S34" s="31">
        <v>145856199</v>
      </c>
      <c r="T34" s="36">
        <f t="shared" si="6"/>
        <v>0.51679231709561757</v>
      </c>
      <c r="U34" s="36">
        <f t="shared" si="7"/>
        <v>-0.17893766376304465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1014117320</v>
      </c>
      <c r="E35" s="32">
        <f>SUM(E28:E34)</f>
        <v>1016722326</v>
      </c>
      <c r="F35" s="32">
        <f>SUM(F28:F34)</f>
        <v>226350865</v>
      </c>
      <c r="G35" s="37">
        <f t="shared" si="0"/>
        <v>0.22319988085796622</v>
      </c>
      <c r="H35" s="32">
        <f>SUM(H28:H34)</f>
        <v>247730094</v>
      </c>
      <c r="I35" s="37">
        <f t="shared" si="1"/>
        <v>0.24428149397941454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474080959</v>
      </c>
      <c r="O35" s="37">
        <f t="shared" si="5"/>
        <v>0.46748137483738073</v>
      </c>
      <c r="P35" s="32">
        <f>SUM(P28:P34)</f>
        <v>252267775</v>
      </c>
      <c r="Q35" s="32">
        <f>SUM(Q28:Q34)</f>
        <v>858284337</v>
      </c>
      <c r="R35" s="32">
        <f>SUM(R28:R34)</f>
        <v>927277315</v>
      </c>
      <c r="S35" s="32">
        <f>SUM(S28:S34)</f>
        <v>416496844</v>
      </c>
      <c r="T35" s="37">
        <f t="shared" si="6"/>
        <v>0.48526674208666121</v>
      </c>
      <c r="U35" s="37">
        <f t="shared" si="7"/>
        <v>-1.7987557071052818E-2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120010872</v>
      </c>
      <c r="E36" s="31">
        <v>120010872</v>
      </c>
      <c r="F36" s="31">
        <v>21570013</v>
      </c>
      <c r="G36" s="36">
        <f t="shared" si="0"/>
        <v>0.17973382444883826</v>
      </c>
      <c r="H36" s="31">
        <v>23347992</v>
      </c>
      <c r="I36" s="36">
        <f t="shared" si="1"/>
        <v>0.19454897386296802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44918005</v>
      </c>
      <c r="O36" s="36">
        <f t="shared" si="5"/>
        <v>0.37428279831180628</v>
      </c>
      <c r="P36" s="31">
        <v>23232260</v>
      </c>
      <c r="Q36" s="31">
        <v>127596120</v>
      </c>
      <c r="R36" s="31">
        <v>131026798</v>
      </c>
      <c r="S36" s="31">
        <v>46148683</v>
      </c>
      <c r="T36" s="36">
        <f t="shared" si="6"/>
        <v>0.36167779239682207</v>
      </c>
      <c r="U36" s="36">
        <f t="shared" si="7"/>
        <v>4.9815213844885964E-3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97009359</v>
      </c>
      <c r="E37" s="31">
        <v>97009624</v>
      </c>
      <c r="F37" s="31">
        <v>17003242</v>
      </c>
      <c r="G37" s="36">
        <f t="shared" si="0"/>
        <v>0.17527424338511505</v>
      </c>
      <c r="H37" s="31">
        <v>20722510</v>
      </c>
      <c r="I37" s="36">
        <f t="shared" si="1"/>
        <v>0.21361351331060749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37725752</v>
      </c>
      <c r="O37" s="36">
        <f t="shared" si="5"/>
        <v>0.38888775669572251</v>
      </c>
      <c r="P37" s="31">
        <v>20544236</v>
      </c>
      <c r="Q37" s="31">
        <v>93070836</v>
      </c>
      <c r="R37" s="31">
        <v>94035157</v>
      </c>
      <c r="S37" s="31">
        <v>37059470</v>
      </c>
      <c r="T37" s="36">
        <f t="shared" si="6"/>
        <v>0.39818563572374055</v>
      </c>
      <c r="U37" s="36">
        <f t="shared" si="7"/>
        <v>8.6775677615853475E-3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114770119</v>
      </c>
      <c r="E38" s="31">
        <v>114770119</v>
      </c>
      <c r="F38" s="31">
        <v>30034074</v>
      </c>
      <c r="G38" s="36">
        <f t="shared" si="0"/>
        <v>0.26168896801440106</v>
      </c>
      <c r="H38" s="31">
        <v>35240824</v>
      </c>
      <c r="I38" s="36">
        <f t="shared" si="1"/>
        <v>0.30705574157329224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65274898</v>
      </c>
      <c r="O38" s="36">
        <f t="shared" si="5"/>
        <v>0.5687447095876933</v>
      </c>
      <c r="P38" s="31">
        <v>25223643</v>
      </c>
      <c r="Q38" s="31">
        <v>94823551</v>
      </c>
      <c r="R38" s="31">
        <v>126065187</v>
      </c>
      <c r="S38" s="31">
        <v>49334395</v>
      </c>
      <c r="T38" s="36">
        <f t="shared" si="6"/>
        <v>0.52027575934168502</v>
      </c>
      <c r="U38" s="36">
        <f t="shared" si="7"/>
        <v>0.3971345851984982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148013104</v>
      </c>
      <c r="E39" s="31">
        <v>148013104</v>
      </c>
      <c r="F39" s="31">
        <v>24673505</v>
      </c>
      <c r="G39" s="36">
        <f t="shared" si="0"/>
        <v>0.16669811208067092</v>
      </c>
      <c r="H39" s="31">
        <v>29376412</v>
      </c>
      <c r="I39" s="36">
        <f t="shared" si="1"/>
        <v>0.19847169747889348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54049917</v>
      </c>
      <c r="O39" s="36">
        <f t="shared" si="5"/>
        <v>0.36516980955956441</v>
      </c>
      <c r="P39" s="31">
        <v>31931340</v>
      </c>
      <c r="Q39" s="31">
        <v>143870438</v>
      </c>
      <c r="R39" s="31">
        <v>146398458</v>
      </c>
      <c r="S39" s="31">
        <v>62723229</v>
      </c>
      <c r="T39" s="36">
        <f t="shared" si="6"/>
        <v>0.43597023733256446</v>
      </c>
      <c r="U39" s="36">
        <f t="shared" si="7"/>
        <v>-8.0013178275637697E-2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479803454</v>
      </c>
      <c r="E40" s="32">
        <f>SUM(E36:E39)</f>
        <v>479803719</v>
      </c>
      <c r="F40" s="32">
        <f>SUM(F36:F39)</f>
        <v>93280834</v>
      </c>
      <c r="G40" s="37">
        <f t="shared" si="0"/>
        <v>0.1944146779735354</v>
      </c>
      <c r="H40" s="32">
        <f>SUM(H36:H39)</f>
        <v>108687738</v>
      </c>
      <c r="I40" s="37">
        <f t="shared" si="1"/>
        <v>0.22652554310290562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201968572</v>
      </c>
      <c r="O40" s="37">
        <f t="shared" si="5"/>
        <v>0.42094022107644102</v>
      </c>
      <c r="P40" s="32">
        <f>SUM(P36:P39)</f>
        <v>100931479</v>
      </c>
      <c r="Q40" s="32">
        <f>SUM(Q36:Q39)</f>
        <v>459360945</v>
      </c>
      <c r="R40" s="32">
        <f>SUM(R36:R39)</f>
        <v>497525600</v>
      </c>
      <c r="S40" s="32">
        <f>SUM(S36:S39)</f>
        <v>195265777</v>
      </c>
      <c r="T40" s="37">
        <f t="shared" si="6"/>
        <v>0.42508136384994594</v>
      </c>
      <c r="U40" s="37">
        <f t="shared" si="7"/>
        <v>7.6846778397055004E-2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218532977</v>
      </c>
      <c r="E41" s="31">
        <v>218532977</v>
      </c>
      <c r="F41" s="31">
        <v>24879640</v>
      </c>
      <c r="G41" s="36">
        <f t="shared" si="0"/>
        <v>0.11384844677240634</v>
      </c>
      <c r="H41" s="31">
        <v>28881992</v>
      </c>
      <c r="I41" s="36">
        <f t="shared" si="1"/>
        <v>0.13216308310301378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53761632</v>
      </c>
      <c r="O41" s="36">
        <f t="shared" si="5"/>
        <v>0.24601152987542013</v>
      </c>
      <c r="P41" s="31">
        <v>29409666</v>
      </c>
      <c r="Q41" s="31">
        <v>215479194</v>
      </c>
      <c r="R41" s="31">
        <v>184164322</v>
      </c>
      <c r="S41" s="31">
        <v>58262048</v>
      </c>
      <c r="T41" s="36">
        <f t="shared" si="6"/>
        <v>0.27038363620387407</v>
      </c>
      <c r="U41" s="36">
        <f t="shared" si="7"/>
        <v>-1.7942196283358025E-2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75936181</v>
      </c>
      <c r="E42" s="31">
        <v>75936181</v>
      </c>
      <c r="F42" s="31">
        <v>15345501</v>
      </c>
      <c r="G42" s="36">
        <f t="shared" si="0"/>
        <v>0.20208418171569623</v>
      </c>
      <c r="H42" s="31">
        <v>7441052</v>
      </c>
      <c r="I42" s="36">
        <f t="shared" si="1"/>
        <v>9.7990864196870794E-2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22786553</v>
      </c>
      <c r="O42" s="36">
        <f t="shared" si="5"/>
        <v>0.30007504591256701</v>
      </c>
      <c r="P42" s="31">
        <v>15006127</v>
      </c>
      <c r="Q42" s="31">
        <v>59990480</v>
      </c>
      <c r="R42" s="31">
        <v>69853882</v>
      </c>
      <c r="S42" s="31">
        <v>28701858</v>
      </c>
      <c r="T42" s="36">
        <f t="shared" si="6"/>
        <v>0.47844021251371882</v>
      </c>
      <c r="U42" s="36">
        <f t="shared" si="7"/>
        <v>-0.50413241204742576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185228992</v>
      </c>
      <c r="E43" s="31">
        <v>185473992</v>
      </c>
      <c r="F43" s="31">
        <v>25944111</v>
      </c>
      <c r="G43" s="36">
        <f t="shared" si="0"/>
        <v>0.14006506605618196</v>
      </c>
      <c r="H43" s="31">
        <v>24221250</v>
      </c>
      <c r="I43" s="36">
        <f t="shared" si="1"/>
        <v>0.13076381692991126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50165361</v>
      </c>
      <c r="O43" s="36">
        <f t="shared" si="5"/>
        <v>0.27082888298609326</v>
      </c>
      <c r="P43" s="31">
        <v>21128977</v>
      </c>
      <c r="Q43" s="31">
        <v>201441357</v>
      </c>
      <c r="R43" s="31">
        <v>195304428</v>
      </c>
      <c r="S43" s="31">
        <v>48824117</v>
      </c>
      <c r="T43" s="36">
        <f t="shared" si="6"/>
        <v>0.24237384878220414</v>
      </c>
      <c r="U43" s="36">
        <f t="shared" si="7"/>
        <v>0.14635223465859237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115452775</v>
      </c>
      <c r="E44" s="31">
        <v>115452775</v>
      </c>
      <c r="F44" s="31">
        <v>20276578</v>
      </c>
      <c r="G44" s="36">
        <f t="shared" si="0"/>
        <v>0.17562659710864464</v>
      </c>
      <c r="H44" s="31">
        <v>19661353</v>
      </c>
      <c r="I44" s="36">
        <f t="shared" si="1"/>
        <v>0.17029779492091029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39937931</v>
      </c>
      <c r="O44" s="36">
        <f t="shared" si="5"/>
        <v>0.34592439202955494</v>
      </c>
      <c r="P44" s="31">
        <v>30333855</v>
      </c>
      <c r="Q44" s="31">
        <v>112089795</v>
      </c>
      <c r="R44" s="31">
        <v>90825172</v>
      </c>
      <c r="S44" s="31">
        <v>40288874</v>
      </c>
      <c r="T44" s="36">
        <f t="shared" si="6"/>
        <v>0.35943391635251004</v>
      </c>
      <c r="U44" s="36">
        <f t="shared" si="7"/>
        <v>-0.35183467449158701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420108947</v>
      </c>
      <c r="E45" s="31">
        <v>419619468</v>
      </c>
      <c r="F45" s="31">
        <v>80613998</v>
      </c>
      <c r="G45" s="36">
        <f t="shared" si="0"/>
        <v>0.1918883151041294</v>
      </c>
      <c r="H45" s="31">
        <v>81591060</v>
      </c>
      <c r="I45" s="36">
        <f t="shared" si="1"/>
        <v>0.1942140499092965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162205058</v>
      </c>
      <c r="O45" s="36">
        <f t="shared" si="5"/>
        <v>0.38610236501342593</v>
      </c>
      <c r="P45" s="31">
        <v>90044299</v>
      </c>
      <c r="Q45" s="31">
        <v>353433424</v>
      </c>
      <c r="R45" s="31">
        <v>344270541</v>
      </c>
      <c r="S45" s="31">
        <v>173026846</v>
      </c>
      <c r="T45" s="36">
        <f t="shared" si="6"/>
        <v>0.48955994043166667</v>
      </c>
      <c r="U45" s="36">
        <f t="shared" si="7"/>
        <v>-9.387866965347802E-2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344443191</v>
      </c>
      <c r="E46" s="31">
        <v>344443191</v>
      </c>
      <c r="F46" s="31">
        <v>22335269</v>
      </c>
      <c r="G46" s="36">
        <f t="shared" si="0"/>
        <v>6.4844565326303699E-2</v>
      </c>
      <c r="H46" s="31">
        <v>143614866</v>
      </c>
      <c r="I46" s="36">
        <f t="shared" si="1"/>
        <v>0.41694790244815727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165950135</v>
      </c>
      <c r="O46" s="36">
        <f t="shared" si="5"/>
        <v>0.48179246777446094</v>
      </c>
      <c r="P46" s="31">
        <v>84439596</v>
      </c>
      <c r="Q46" s="31">
        <v>300270478</v>
      </c>
      <c r="R46" s="31">
        <v>323218990</v>
      </c>
      <c r="S46" s="31">
        <v>147182687</v>
      </c>
      <c r="T46" s="36">
        <f t="shared" si="6"/>
        <v>0.49016702534439632</v>
      </c>
      <c r="U46" s="36">
        <f t="shared" si="7"/>
        <v>0.7008000133018164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1359703063</v>
      </c>
      <c r="E47" s="32">
        <f>SUM(E41:E46)</f>
        <v>1359458584</v>
      </c>
      <c r="F47" s="32">
        <f>SUM(F41:F46)</f>
        <v>189395097</v>
      </c>
      <c r="G47" s="37">
        <f t="shared" si="0"/>
        <v>0.1392915130911932</v>
      </c>
      <c r="H47" s="32">
        <f>SUM(H41:H46)</f>
        <v>305411573</v>
      </c>
      <c r="I47" s="37">
        <f t="shared" si="1"/>
        <v>0.22461637493567962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494806670</v>
      </c>
      <c r="O47" s="37">
        <f t="shared" si="5"/>
        <v>0.36390788802687279</v>
      </c>
      <c r="P47" s="32">
        <f>SUM(P41:P46)</f>
        <v>270362520</v>
      </c>
      <c r="Q47" s="32">
        <f>SUM(Q41:Q46)</f>
        <v>1242704728</v>
      </c>
      <c r="R47" s="32">
        <f>SUM(R41:R46)</f>
        <v>1207637335</v>
      </c>
      <c r="S47" s="32">
        <f>SUM(S41:S46)</f>
        <v>496286430</v>
      </c>
      <c r="T47" s="37">
        <f t="shared" si="6"/>
        <v>0.39935989524938864</v>
      </c>
      <c r="U47" s="37">
        <f t="shared" si="7"/>
        <v>0.12963724779603325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194744172</v>
      </c>
      <c r="E48" s="31">
        <v>194744172</v>
      </c>
      <c r="F48" s="31">
        <v>40111793</v>
      </c>
      <c r="G48" s="36">
        <f t="shared" si="0"/>
        <v>0.20597172479184639</v>
      </c>
      <c r="H48" s="31">
        <v>47643696</v>
      </c>
      <c r="I48" s="36">
        <f t="shared" si="1"/>
        <v>0.24464760876130351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87755489</v>
      </c>
      <c r="O48" s="36">
        <f t="shared" si="5"/>
        <v>0.45061933355314993</v>
      </c>
      <c r="P48" s="31">
        <v>46035660</v>
      </c>
      <c r="Q48" s="31">
        <v>191437872</v>
      </c>
      <c r="R48" s="31">
        <v>195682872</v>
      </c>
      <c r="S48" s="31">
        <v>86610978</v>
      </c>
      <c r="T48" s="36">
        <f t="shared" si="6"/>
        <v>0.45242342643675021</v>
      </c>
      <c r="U48" s="36">
        <f t="shared" si="7"/>
        <v>3.4930225829280959E-2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137461671</v>
      </c>
      <c r="E49" s="31">
        <v>143218971</v>
      </c>
      <c r="F49" s="31">
        <v>35141972</v>
      </c>
      <c r="G49" s="36">
        <f t="shared" si="0"/>
        <v>0.2556492420348942</v>
      </c>
      <c r="H49" s="31">
        <v>28877747</v>
      </c>
      <c r="I49" s="36">
        <f t="shared" si="1"/>
        <v>0.21007853891140316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64019719</v>
      </c>
      <c r="O49" s="36">
        <f t="shared" si="5"/>
        <v>0.46572778094629741</v>
      </c>
      <c r="P49" s="31">
        <v>34358266</v>
      </c>
      <c r="Q49" s="31">
        <v>201091688</v>
      </c>
      <c r="R49" s="31">
        <v>142231846</v>
      </c>
      <c r="S49" s="31">
        <v>64308161</v>
      </c>
      <c r="T49" s="36">
        <f t="shared" si="6"/>
        <v>0.31979522196859772</v>
      </c>
      <c r="U49" s="36">
        <f t="shared" si="7"/>
        <v>-0.15951093108132985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144047148</v>
      </c>
      <c r="E50" s="31">
        <v>144047148</v>
      </c>
      <c r="F50" s="31">
        <v>28509493</v>
      </c>
      <c r="G50" s="36">
        <f t="shared" si="0"/>
        <v>0.19791778869512919</v>
      </c>
      <c r="H50" s="31">
        <v>28283532</v>
      </c>
      <c r="I50" s="36">
        <f t="shared" si="1"/>
        <v>0.19634912868944826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56793025</v>
      </c>
      <c r="O50" s="36">
        <f t="shared" si="5"/>
        <v>0.39426691738457742</v>
      </c>
      <c r="P50" s="31">
        <v>26613445</v>
      </c>
      <c r="Q50" s="31">
        <v>132843850</v>
      </c>
      <c r="R50" s="31">
        <v>134123649</v>
      </c>
      <c r="S50" s="31">
        <v>51115880</v>
      </c>
      <c r="T50" s="36">
        <f t="shared" si="6"/>
        <v>0.3847816816510512</v>
      </c>
      <c r="U50" s="36">
        <f t="shared" si="7"/>
        <v>6.2753506733156827E-2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140037138</v>
      </c>
      <c r="E51" s="31">
        <v>140037138</v>
      </c>
      <c r="F51" s="31">
        <v>19306393</v>
      </c>
      <c r="G51" s="36">
        <f t="shared" si="0"/>
        <v>0.13786623516970192</v>
      </c>
      <c r="H51" s="31">
        <v>21541468</v>
      </c>
      <c r="I51" s="36">
        <f t="shared" si="1"/>
        <v>0.15382682271041559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40847861</v>
      </c>
      <c r="O51" s="36">
        <f t="shared" si="5"/>
        <v>0.29169305788011751</v>
      </c>
      <c r="P51" s="31">
        <v>23508770</v>
      </c>
      <c r="Q51" s="31">
        <v>104885796</v>
      </c>
      <c r="R51" s="31">
        <v>138854119</v>
      </c>
      <c r="S51" s="31">
        <v>40903075</v>
      </c>
      <c r="T51" s="36">
        <f t="shared" si="6"/>
        <v>0.38997725678699147</v>
      </c>
      <c r="U51" s="36">
        <f t="shared" si="7"/>
        <v>-8.3683748660606239E-2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271096879</v>
      </c>
      <c r="E52" s="31">
        <v>308967061</v>
      </c>
      <c r="F52" s="31">
        <v>73317702</v>
      </c>
      <c r="G52" s="36">
        <f t="shared" si="0"/>
        <v>0.27044834404013923</v>
      </c>
      <c r="H52" s="31">
        <v>69141094</v>
      </c>
      <c r="I52" s="36">
        <f t="shared" si="1"/>
        <v>0.25504201396578968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142458796</v>
      </c>
      <c r="O52" s="36">
        <f t="shared" si="5"/>
        <v>0.52549035800592891</v>
      </c>
      <c r="P52" s="31">
        <v>62583741</v>
      </c>
      <c r="Q52" s="31">
        <v>346149815</v>
      </c>
      <c r="R52" s="31">
        <v>355162396</v>
      </c>
      <c r="S52" s="31">
        <v>123433312</v>
      </c>
      <c r="T52" s="36">
        <f t="shared" si="6"/>
        <v>0.35658927623578246</v>
      </c>
      <c r="U52" s="36">
        <f t="shared" si="7"/>
        <v>0.10477726155743872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887387008</v>
      </c>
      <c r="E53" s="32">
        <f>SUM(E48:E52)</f>
        <v>931014490</v>
      </c>
      <c r="F53" s="32">
        <f>SUM(F48:F52)</f>
        <v>196387353</v>
      </c>
      <c r="G53" s="37">
        <f t="shared" si="0"/>
        <v>0.22130970053598081</v>
      </c>
      <c r="H53" s="32">
        <f>SUM(H48:H52)</f>
        <v>195487537</v>
      </c>
      <c r="I53" s="37">
        <f t="shared" si="1"/>
        <v>0.22029569425474393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391874890</v>
      </c>
      <c r="O53" s="37">
        <f t="shared" si="5"/>
        <v>0.44160539479072475</v>
      </c>
      <c r="P53" s="32">
        <f>SUM(P48:P52)</f>
        <v>193099882</v>
      </c>
      <c r="Q53" s="32">
        <f>SUM(Q48:Q52)</f>
        <v>976409021</v>
      </c>
      <c r="R53" s="32">
        <f>SUM(R48:R52)</f>
        <v>966054882</v>
      </c>
      <c r="S53" s="32">
        <f>SUM(S48:S52)</f>
        <v>366371406</v>
      </c>
      <c r="T53" s="37">
        <f t="shared" si="6"/>
        <v>0.3752232907729352</v>
      </c>
      <c r="U53" s="37">
        <f t="shared" si="7"/>
        <v>1.2364870321360355E-2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9313281336</v>
      </c>
      <c r="E54" s="32">
        <f>SUM(E8:E9,E11:E18,E20:E26,E28:E34,E36:E39,E41:E46,E48:E52)</f>
        <v>9386825973</v>
      </c>
      <c r="F54" s="32">
        <f>SUM(F8:F9,F11:F18,F20:F26,F28:F34,F36:F39,F41:F46,F48:F52)</f>
        <v>2265476336</v>
      </c>
      <c r="G54" s="37">
        <f t="shared" si="0"/>
        <v>0.24325221737293817</v>
      </c>
      <c r="H54" s="32">
        <f>SUM(H8:H9,H11:H18,H20:H26,H28:H34,H36:H39,H41:H46,H48:H52)</f>
        <v>1920552725</v>
      </c>
      <c r="I54" s="37">
        <f t="shared" si="1"/>
        <v>0.20621654771409131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4186029061</v>
      </c>
      <c r="O54" s="37">
        <f t="shared" si="5"/>
        <v>0.44946876508702949</v>
      </c>
      <c r="P54" s="32">
        <f>SUM(P8:P9,P11:P18,P20:P26,P28:P34,P36:P39,P41:P46,P48:P52)</f>
        <v>2046248565</v>
      </c>
      <c r="Q54" s="32">
        <f>SUM(Q8:Q9,Q11:Q18,Q20:Q26,Q28:Q34,Q36:Q39,Q41:Q46,Q48:Q52)</f>
        <v>9179804942</v>
      </c>
      <c r="R54" s="32">
        <f>SUM(R8:R9,R11:R18,R20:R26,R28:R34,R36:R39,R41:R46,R48:R52)</f>
        <v>9314968441</v>
      </c>
      <c r="S54" s="32">
        <f>SUM(S8:S9,S11:S18,S20:S26,S28:S34,S36:S39,S41:S46,S48:S52)</f>
        <v>3715433723</v>
      </c>
      <c r="T54" s="37">
        <f t="shared" si="6"/>
        <v>0.40473994234898419</v>
      </c>
      <c r="U54" s="37">
        <f t="shared" si="7"/>
        <v>-6.1427454195917774E-2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1182803127</v>
      </c>
      <c r="E57" s="31">
        <v>1182803127</v>
      </c>
      <c r="F57" s="31">
        <v>262133201</v>
      </c>
      <c r="G57" s="36">
        <f t="shared" ref="G57:G85" si="8">IF(($D57      =0),0,($F57      /$D57      ))</f>
        <v>0.22162031450226288</v>
      </c>
      <c r="H57" s="31">
        <v>282725352</v>
      </c>
      <c r="I57" s="36">
        <f t="shared" ref="I57:I85" si="9">IF(($D57      =0),0,($H57      /$D57      ))</f>
        <v>0.23902993283175519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544858553</v>
      </c>
      <c r="O57" s="36">
        <f t="shared" ref="O57:O85" si="13">IF(($D57      =0),0,($N57      /$D57      ))</f>
        <v>0.4606502473340181</v>
      </c>
      <c r="P57" s="31">
        <v>293581727</v>
      </c>
      <c r="Q57" s="31">
        <v>1183003110</v>
      </c>
      <c r="R57" s="31">
        <v>1136106032</v>
      </c>
      <c r="S57" s="31">
        <v>577588614</v>
      </c>
      <c r="T57" s="36">
        <f t="shared" ref="T57:T85" si="14">IF(($Q57      =0),0,($S57      /$Q57      ))</f>
        <v>0.48823930310715752</v>
      </c>
      <c r="U57" s="36">
        <f t="shared" ref="U57:U85" si="15">IF(($P57      =0),0,(($H57      /$P57      )-1))</f>
        <v>-3.6979055579981601E-2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1182803127</v>
      </c>
      <c r="E58" s="32">
        <f>E57</f>
        <v>1182803127</v>
      </c>
      <c r="F58" s="32">
        <f>F57</f>
        <v>262133201</v>
      </c>
      <c r="G58" s="37">
        <f t="shared" si="8"/>
        <v>0.22162031450226288</v>
      </c>
      <c r="H58" s="32">
        <f>H57</f>
        <v>282725352</v>
      </c>
      <c r="I58" s="37">
        <f t="shared" si="9"/>
        <v>0.23902993283175519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544858553</v>
      </c>
      <c r="O58" s="37">
        <f t="shared" si="13"/>
        <v>0.4606502473340181</v>
      </c>
      <c r="P58" s="32">
        <f>P57</f>
        <v>293581727</v>
      </c>
      <c r="Q58" s="32">
        <f>Q57</f>
        <v>1183003110</v>
      </c>
      <c r="R58" s="32">
        <f>R57</f>
        <v>1136106032</v>
      </c>
      <c r="S58" s="32">
        <f>S57</f>
        <v>577588614</v>
      </c>
      <c r="T58" s="37">
        <f t="shared" si="14"/>
        <v>0.48823930310715752</v>
      </c>
      <c r="U58" s="37">
        <f t="shared" si="15"/>
        <v>-3.6979055579981601E-2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157116329</v>
      </c>
      <c r="E59" s="31">
        <v>157116329</v>
      </c>
      <c r="F59" s="31">
        <v>1115574</v>
      </c>
      <c r="G59" s="36">
        <f t="shared" si="8"/>
        <v>7.1003059140975731E-3</v>
      </c>
      <c r="H59" s="31">
        <v>21212268</v>
      </c>
      <c r="I59" s="36">
        <f t="shared" si="9"/>
        <v>0.13500995176637559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22327842</v>
      </c>
      <c r="O59" s="36">
        <f t="shared" si="13"/>
        <v>0.14211025768047317</v>
      </c>
      <c r="P59" s="31">
        <v>12110882</v>
      </c>
      <c r="Q59" s="31">
        <v>144745701</v>
      </c>
      <c r="R59" s="31">
        <v>146152598</v>
      </c>
      <c r="S59" s="31">
        <v>28551627</v>
      </c>
      <c r="T59" s="36">
        <f t="shared" si="14"/>
        <v>0.19725371325535948</v>
      </c>
      <c r="U59" s="36">
        <f t="shared" si="15"/>
        <v>0.75150480369637829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226238242</v>
      </c>
      <c r="E60" s="31">
        <v>226238242</v>
      </c>
      <c r="F60" s="31">
        <v>7595948</v>
      </c>
      <c r="G60" s="36">
        <f t="shared" si="8"/>
        <v>3.3574995689720749E-2</v>
      </c>
      <c r="H60" s="31">
        <v>11072323</v>
      </c>
      <c r="I60" s="36">
        <f t="shared" si="9"/>
        <v>4.8940987616054761E-2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18668271</v>
      </c>
      <c r="O60" s="36">
        <f t="shared" si="13"/>
        <v>8.2515983305775517E-2</v>
      </c>
      <c r="P60" s="31">
        <v>19035129</v>
      </c>
      <c r="Q60" s="31">
        <v>179314839</v>
      </c>
      <c r="R60" s="31">
        <v>174746447</v>
      </c>
      <c r="S60" s="31">
        <v>38070258</v>
      </c>
      <c r="T60" s="36">
        <f t="shared" si="14"/>
        <v>0.21230957913081583</v>
      </c>
      <c r="U60" s="36">
        <f t="shared" si="15"/>
        <v>-0.418321619990072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96217801</v>
      </c>
      <c r="E61" s="31">
        <v>96217801</v>
      </c>
      <c r="F61" s="31">
        <v>7486968</v>
      </c>
      <c r="G61" s="36">
        <f t="shared" si="8"/>
        <v>7.7812711600008397E-2</v>
      </c>
      <c r="H61" s="31">
        <v>16147345</v>
      </c>
      <c r="I61" s="36">
        <f t="shared" si="9"/>
        <v>0.16782076530724288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23634313</v>
      </c>
      <c r="O61" s="36">
        <f t="shared" si="13"/>
        <v>0.24563347690725129</v>
      </c>
      <c r="P61" s="31">
        <v>8763708</v>
      </c>
      <c r="Q61" s="31">
        <v>107193558</v>
      </c>
      <c r="R61" s="31">
        <v>109525024</v>
      </c>
      <c r="S61" s="31">
        <v>18127727</v>
      </c>
      <c r="T61" s="36">
        <f t="shared" si="14"/>
        <v>0.16911209347113937</v>
      </c>
      <c r="U61" s="36">
        <f t="shared" si="15"/>
        <v>0.84252430592164873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33334347</v>
      </c>
      <c r="E62" s="31">
        <v>33334347</v>
      </c>
      <c r="F62" s="31">
        <v>6241897</v>
      </c>
      <c r="G62" s="36">
        <f t="shared" si="8"/>
        <v>0.18725121569053085</v>
      </c>
      <c r="H62" s="31">
        <v>8954876</v>
      </c>
      <c r="I62" s="36">
        <f t="shared" si="9"/>
        <v>0.26863811071505317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15196773</v>
      </c>
      <c r="O62" s="36">
        <f t="shared" si="13"/>
        <v>0.45588932640558399</v>
      </c>
      <c r="P62" s="31">
        <v>9046917</v>
      </c>
      <c r="Q62" s="31">
        <v>36344198</v>
      </c>
      <c r="R62" s="31">
        <v>37293605</v>
      </c>
      <c r="S62" s="31">
        <v>17994738</v>
      </c>
      <c r="T62" s="36">
        <f t="shared" si="14"/>
        <v>0.49511996385227708</v>
      </c>
      <c r="U62" s="36">
        <f t="shared" si="15"/>
        <v>-1.0173742060416879E-2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512906719</v>
      </c>
      <c r="E63" s="32">
        <f>SUM(E59:E62)</f>
        <v>512906719</v>
      </c>
      <c r="F63" s="32">
        <f>SUM(F59:F62)</f>
        <v>22440387</v>
      </c>
      <c r="G63" s="37">
        <f t="shared" si="8"/>
        <v>4.3751399949978037E-2</v>
      </c>
      <c r="H63" s="32">
        <f>SUM(H59:H62)</f>
        <v>57386812</v>
      </c>
      <c r="I63" s="37">
        <f t="shared" si="9"/>
        <v>0.11188547522224991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79827199</v>
      </c>
      <c r="O63" s="37">
        <f t="shared" si="13"/>
        <v>0.15563687517222796</v>
      </c>
      <c r="P63" s="32">
        <f>SUM(P59:P62)</f>
        <v>48956636</v>
      </c>
      <c r="Q63" s="32">
        <f>SUM(Q59:Q62)</f>
        <v>467598296</v>
      </c>
      <c r="R63" s="32">
        <f>SUM(R59:R62)</f>
        <v>467717674</v>
      </c>
      <c r="S63" s="32">
        <f>SUM(S59:S62)</f>
        <v>102744350</v>
      </c>
      <c r="T63" s="37">
        <f t="shared" si="14"/>
        <v>0.21972781098415295</v>
      </c>
      <c r="U63" s="37">
        <f t="shared" si="15"/>
        <v>0.17219679881599714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292473657</v>
      </c>
      <c r="E64" s="31">
        <v>292473657</v>
      </c>
      <c r="F64" s="31">
        <v>25355</v>
      </c>
      <c r="G64" s="36">
        <f t="shared" si="8"/>
        <v>8.6691568259769807E-5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25355</v>
      </c>
      <c r="O64" s="36">
        <f t="shared" si="13"/>
        <v>8.6691568259769807E-5</v>
      </c>
      <c r="P64" s="31">
        <v>177876</v>
      </c>
      <c r="Q64" s="31">
        <v>203026461</v>
      </c>
      <c r="R64" s="31">
        <v>203026461</v>
      </c>
      <c r="S64" s="31">
        <v>650801</v>
      </c>
      <c r="T64" s="36">
        <f t="shared" si="14"/>
        <v>3.2054984202280904E-3</v>
      </c>
      <c r="U64" s="36">
        <f t="shared" si="15"/>
        <v>-1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42647038</v>
      </c>
      <c r="E65" s="31">
        <v>42647038</v>
      </c>
      <c r="F65" s="31">
        <v>24593114</v>
      </c>
      <c r="G65" s="36">
        <f t="shared" si="8"/>
        <v>0.57666640295159532</v>
      </c>
      <c r="H65" s="31">
        <v>21419546</v>
      </c>
      <c r="I65" s="36">
        <f t="shared" si="9"/>
        <v>0.50225166868564242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46012660</v>
      </c>
      <c r="O65" s="36">
        <f t="shared" si="13"/>
        <v>1.0789180716372377</v>
      </c>
      <c r="P65" s="31">
        <v>9650332</v>
      </c>
      <c r="Q65" s="31">
        <v>40456023</v>
      </c>
      <c r="R65" s="31">
        <v>52296422</v>
      </c>
      <c r="S65" s="31">
        <v>20875934</v>
      </c>
      <c r="T65" s="36">
        <f t="shared" si="14"/>
        <v>0.5160154768549543</v>
      </c>
      <c r="U65" s="36">
        <f t="shared" si="15"/>
        <v>1.2195657102781543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63964995</v>
      </c>
      <c r="E66" s="31">
        <v>63964995</v>
      </c>
      <c r="F66" s="31">
        <v>10487902</v>
      </c>
      <c r="G66" s="36">
        <f t="shared" si="8"/>
        <v>0.16396314890667935</v>
      </c>
      <c r="H66" s="31">
        <v>15307713</v>
      </c>
      <c r="I66" s="36">
        <f t="shared" si="9"/>
        <v>0.23931390911544667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25795615</v>
      </c>
      <c r="O66" s="36">
        <f t="shared" si="13"/>
        <v>0.40327705802212599</v>
      </c>
      <c r="P66" s="31">
        <v>12476305</v>
      </c>
      <c r="Q66" s="31">
        <v>51112900</v>
      </c>
      <c r="R66" s="31">
        <v>62745391</v>
      </c>
      <c r="S66" s="31">
        <v>16016288</v>
      </c>
      <c r="T66" s="36">
        <f t="shared" si="14"/>
        <v>0.31335118923011607</v>
      </c>
      <c r="U66" s="36">
        <f t="shared" si="15"/>
        <v>0.22694283283392003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563675845</v>
      </c>
      <c r="E67" s="31">
        <v>563675845</v>
      </c>
      <c r="F67" s="31">
        <v>108844527</v>
      </c>
      <c r="G67" s="36">
        <f t="shared" si="8"/>
        <v>0.19309773155172189</v>
      </c>
      <c r="H67" s="31">
        <v>103677338</v>
      </c>
      <c r="I67" s="36">
        <f t="shared" si="9"/>
        <v>0.18393078028738308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212521865</v>
      </c>
      <c r="O67" s="36">
        <f t="shared" si="13"/>
        <v>0.37702851183910496</v>
      </c>
      <c r="P67" s="31">
        <v>119397740</v>
      </c>
      <c r="Q67" s="31">
        <v>454476091</v>
      </c>
      <c r="R67" s="31">
        <v>471532942</v>
      </c>
      <c r="S67" s="31">
        <v>209941533</v>
      </c>
      <c r="T67" s="36">
        <f t="shared" si="14"/>
        <v>0.46194186483618566</v>
      </c>
      <c r="U67" s="36">
        <f t="shared" si="15"/>
        <v>-0.13166415042696789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131105382</v>
      </c>
      <c r="E68" s="31">
        <v>131105382</v>
      </c>
      <c r="F68" s="31">
        <v>30899527</v>
      </c>
      <c r="G68" s="36">
        <f t="shared" si="8"/>
        <v>0.23568465709516029</v>
      </c>
      <c r="H68" s="31">
        <v>27678112</v>
      </c>
      <c r="I68" s="36">
        <f t="shared" si="9"/>
        <v>0.21111346901075351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58577639</v>
      </c>
      <c r="O68" s="36">
        <f t="shared" si="13"/>
        <v>0.4467981261059138</v>
      </c>
      <c r="P68" s="31">
        <v>35336518</v>
      </c>
      <c r="Q68" s="31">
        <v>127117229</v>
      </c>
      <c r="R68" s="31">
        <v>127117229</v>
      </c>
      <c r="S68" s="31">
        <v>44695938</v>
      </c>
      <c r="T68" s="36">
        <f t="shared" si="14"/>
        <v>0.35161195969745374</v>
      </c>
      <c r="U68" s="36">
        <f t="shared" si="15"/>
        <v>-0.21672780549571979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62630920</v>
      </c>
      <c r="E69" s="31">
        <v>62630920</v>
      </c>
      <c r="F69" s="31">
        <v>11646541</v>
      </c>
      <c r="G69" s="36">
        <f t="shared" si="8"/>
        <v>0.18595513206575923</v>
      </c>
      <c r="H69" s="31">
        <v>14584849</v>
      </c>
      <c r="I69" s="36">
        <f t="shared" si="9"/>
        <v>0.23286978699977584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26231390</v>
      </c>
      <c r="O69" s="36">
        <f t="shared" si="13"/>
        <v>0.41882491906553504</v>
      </c>
      <c r="P69" s="31">
        <v>9624871</v>
      </c>
      <c r="Q69" s="31">
        <v>59113225</v>
      </c>
      <c r="R69" s="31">
        <v>59550658</v>
      </c>
      <c r="S69" s="31">
        <v>22166642</v>
      </c>
      <c r="T69" s="36">
        <f t="shared" si="14"/>
        <v>0.37498617272192475</v>
      </c>
      <c r="U69" s="36">
        <f t="shared" si="15"/>
        <v>0.51532929636147862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1156497837</v>
      </c>
      <c r="E70" s="32">
        <f>SUM(E64:E69)</f>
        <v>1156497837</v>
      </c>
      <c r="F70" s="32">
        <f>SUM(F64:F69)</f>
        <v>186496966</v>
      </c>
      <c r="G70" s="37">
        <f t="shared" si="8"/>
        <v>0.16126010791665665</v>
      </c>
      <c r="H70" s="32">
        <f>SUM(H64:H69)</f>
        <v>182667558</v>
      </c>
      <c r="I70" s="37">
        <f t="shared" si="9"/>
        <v>0.15794889722737976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369164524</v>
      </c>
      <c r="O70" s="37">
        <f t="shared" si="13"/>
        <v>0.31920900514403644</v>
      </c>
      <c r="P70" s="32">
        <f>SUM(P64:P69)</f>
        <v>186663642</v>
      </c>
      <c r="Q70" s="32">
        <f>SUM(Q64:Q69)</f>
        <v>935301929</v>
      </c>
      <c r="R70" s="32">
        <f>SUM(R64:R69)</f>
        <v>976269103</v>
      </c>
      <c r="S70" s="32">
        <f>SUM(S64:S69)</f>
        <v>314347136</v>
      </c>
      <c r="T70" s="37">
        <f t="shared" si="14"/>
        <v>0.33609161518151859</v>
      </c>
      <c r="U70" s="37">
        <f t="shared" si="15"/>
        <v>-2.1407939742223658E-2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119561664</v>
      </c>
      <c r="E71" s="31">
        <v>119561664</v>
      </c>
      <c r="F71" s="31">
        <v>30138732</v>
      </c>
      <c r="G71" s="36">
        <f t="shared" si="8"/>
        <v>0.2520768864508276</v>
      </c>
      <c r="H71" s="31">
        <v>31090679</v>
      </c>
      <c r="I71" s="36">
        <f t="shared" si="9"/>
        <v>0.26003886162039364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61229411</v>
      </c>
      <c r="O71" s="36">
        <f t="shared" si="13"/>
        <v>0.51211574807122118</v>
      </c>
      <c r="P71" s="31">
        <v>29413608</v>
      </c>
      <c r="Q71" s="31">
        <v>110608200</v>
      </c>
      <c r="R71" s="31">
        <v>106327000</v>
      </c>
      <c r="S71" s="31">
        <v>56446181</v>
      </c>
      <c r="T71" s="36">
        <f t="shared" si="14"/>
        <v>0.51032546411568036</v>
      </c>
      <c r="U71" s="36">
        <f t="shared" si="15"/>
        <v>5.7016840640563338E-2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295581449</v>
      </c>
      <c r="E72" s="31">
        <v>295581449</v>
      </c>
      <c r="F72" s="31">
        <v>73946036</v>
      </c>
      <c r="G72" s="36">
        <f t="shared" si="8"/>
        <v>0.25017143751805615</v>
      </c>
      <c r="H72" s="31">
        <v>54050625</v>
      </c>
      <c r="I72" s="36">
        <f t="shared" si="9"/>
        <v>0.18286203407846477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127996661</v>
      </c>
      <c r="O72" s="36">
        <f t="shared" si="13"/>
        <v>0.43303347159652095</v>
      </c>
      <c r="P72" s="31">
        <v>65676929</v>
      </c>
      <c r="Q72" s="31">
        <v>278695366</v>
      </c>
      <c r="R72" s="31">
        <v>281535538</v>
      </c>
      <c r="S72" s="31">
        <v>138485936</v>
      </c>
      <c r="T72" s="36">
        <f t="shared" si="14"/>
        <v>0.49690792490607827</v>
      </c>
      <c r="U72" s="36">
        <f t="shared" si="15"/>
        <v>-0.17702264976488169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117069548</v>
      </c>
      <c r="E73" s="31">
        <v>117069548</v>
      </c>
      <c r="F73" s="31">
        <v>27768551</v>
      </c>
      <c r="G73" s="36">
        <f t="shared" si="8"/>
        <v>0.2371970463232676</v>
      </c>
      <c r="H73" s="31">
        <v>16729040</v>
      </c>
      <c r="I73" s="36">
        <f t="shared" si="9"/>
        <v>0.1428983052023059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44497591</v>
      </c>
      <c r="O73" s="36">
        <f t="shared" si="13"/>
        <v>0.3800953515255735</v>
      </c>
      <c r="P73" s="31">
        <v>14881568</v>
      </c>
      <c r="Q73" s="31">
        <v>110580602</v>
      </c>
      <c r="R73" s="31">
        <v>111726587</v>
      </c>
      <c r="S73" s="31">
        <v>38239319</v>
      </c>
      <c r="T73" s="36">
        <f t="shared" si="14"/>
        <v>0.34580494506622417</v>
      </c>
      <c r="U73" s="36">
        <f t="shared" si="15"/>
        <v>0.1241449825717289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605305753</v>
      </c>
      <c r="E74" s="31">
        <v>605305753</v>
      </c>
      <c r="F74" s="31">
        <v>105702986</v>
      </c>
      <c r="G74" s="36">
        <f t="shared" si="8"/>
        <v>0.17462742667836498</v>
      </c>
      <c r="H74" s="31">
        <v>105877319</v>
      </c>
      <c r="I74" s="36">
        <f t="shared" si="9"/>
        <v>0.17491543484471062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211580305</v>
      </c>
      <c r="O74" s="36">
        <f t="shared" si="13"/>
        <v>0.34954286152307562</v>
      </c>
      <c r="P74" s="31">
        <v>130156409</v>
      </c>
      <c r="Q74" s="31">
        <v>756705681</v>
      </c>
      <c r="R74" s="31">
        <v>620889971</v>
      </c>
      <c r="S74" s="31">
        <v>206268261</v>
      </c>
      <c r="T74" s="36">
        <f t="shared" si="14"/>
        <v>0.27258717118049497</v>
      </c>
      <c r="U74" s="36">
        <f t="shared" si="15"/>
        <v>-0.18653779853437724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68519200</v>
      </c>
      <c r="E75" s="31">
        <v>68519200</v>
      </c>
      <c r="F75" s="31">
        <v>15184979</v>
      </c>
      <c r="G75" s="36">
        <f t="shared" si="8"/>
        <v>0.22161640824761528</v>
      </c>
      <c r="H75" s="31">
        <v>19645388</v>
      </c>
      <c r="I75" s="36">
        <f t="shared" si="9"/>
        <v>0.28671362187532839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34830367</v>
      </c>
      <c r="O75" s="36">
        <f t="shared" si="13"/>
        <v>0.50833003012294364</v>
      </c>
      <c r="P75" s="31">
        <v>13874043</v>
      </c>
      <c r="Q75" s="31">
        <v>57809142</v>
      </c>
      <c r="R75" s="31">
        <v>57470893</v>
      </c>
      <c r="S75" s="31">
        <v>25298242</v>
      </c>
      <c r="T75" s="36">
        <f t="shared" si="14"/>
        <v>0.43761663163933484</v>
      </c>
      <c r="U75" s="36">
        <f t="shared" si="15"/>
        <v>0.41598148427246473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76973131</v>
      </c>
      <c r="E76" s="31">
        <v>76973131</v>
      </c>
      <c r="F76" s="31">
        <v>5013829</v>
      </c>
      <c r="G76" s="36">
        <f t="shared" si="8"/>
        <v>6.5137391903676109E-2</v>
      </c>
      <c r="H76" s="31">
        <v>8143553</v>
      </c>
      <c r="I76" s="36">
        <f t="shared" si="9"/>
        <v>0.10579734634933845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13157382</v>
      </c>
      <c r="O76" s="36">
        <f t="shared" si="13"/>
        <v>0.17093473825301456</v>
      </c>
      <c r="P76" s="31">
        <v>8338493</v>
      </c>
      <c r="Q76" s="31">
        <v>131745687</v>
      </c>
      <c r="R76" s="31">
        <v>87714811</v>
      </c>
      <c r="S76" s="31">
        <v>12177757</v>
      </c>
      <c r="T76" s="36">
        <f t="shared" si="14"/>
        <v>9.2433819104833392E-2</v>
      </c>
      <c r="U76" s="36">
        <f t="shared" si="15"/>
        <v>-2.3378325076245821E-2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58073820</v>
      </c>
      <c r="E77" s="31">
        <v>58073820</v>
      </c>
      <c r="F77" s="31">
        <v>11698525</v>
      </c>
      <c r="G77" s="36">
        <f t="shared" si="8"/>
        <v>0.2014423194479027</v>
      </c>
      <c r="H77" s="31">
        <v>14000686</v>
      </c>
      <c r="I77" s="36">
        <f t="shared" si="9"/>
        <v>0.24108429581522275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25699211</v>
      </c>
      <c r="O77" s="36">
        <f t="shared" si="13"/>
        <v>0.44252661526312542</v>
      </c>
      <c r="P77" s="31">
        <v>13268691</v>
      </c>
      <c r="Q77" s="31">
        <v>52979469</v>
      </c>
      <c r="R77" s="31">
        <v>55549992</v>
      </c>
      <c r="S77" s="31">
        <v>24752549</v>
      </c>
      <c r="T77" s="36">
        <f t="shared" si="14"/>
        <v>0.46721021307329447</v>
      </c>
      <c r="U77" s="36">
        <f t="shared" si="15"/>
        <v>5.5167084680772138E-2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1341084565</v>
      </c>
      <c r="E78" s="32">
        <f>SUM(E71:E77)</f>
        <v>1341084565</v>
      </c>
      <c r="F78" s="32">
        <f>SUM(F71:F77)</f>
        <v>269453638</v>
      </c>
      <c r="G78" s="37">
        <f t="shared" si="8"/>
        <v>0.2009221827111253</v>
      </c>
      <c r="H78" s="32">
        <f>SUM(H71:H77)</f>
        <v>249537290</v>
      </c>
      <c r="I78" s="37">
        <f t="shared" si="9"/>
        <v>0.18607125643862735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518990928</v>
      </c>
      <c r="O78" s="37">
        <f t="shared" si="13"/>
        <v>0.38699343914975265</v>
      </c>
      <c r="P78" s="32">
        <f>SUM(P71:P77)</f>
        <v>275609741</v>
      </c>
      <c r="Q78" s="32">
        <f>SUM(Q71:Q77)</f>
        <v>1499124147</v>
      </c>
      <c r="R78" s="32">
        <f>SUM(R71:R77)</f>
        <v>1321214792</v>
      </c>
      <c r="S78" s="32">
        <f>SUM(S71:S77)</f>
        <v>501668245</v>
      </c>
      <c r="T78" s="37">
        <f t="shared" si="14"/>
        <v>0.33464089415404502</v>
      </c>
      <c r="U78" s="37">
        <f t="shared" si="15"/>
        <v>-9.459916367760024E-2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210672772</v>
      </c>
      <c r="E79" s="31">
        <v>210672772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42502725</v>
      </c>
      <c r="Q79" s="31">
        <v>178866167</v>
      </c>
      <c r="R79" s="31">
        <v>187083774</v>
      </c>
      <c r="S79" s="31">
        <v>79535921</v>
      </c>
      <c r="T79" s="36">
        <f t="shared" si="14"/>
        <v>0.44466721870324422</v>
      </c>
      <c r="U79" s="36">
        <f t="shared" si="15"/>
        <v>-1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179999784</v>
      </c>
      <c r="E80" s="31">
        <v>179999784</v>
      </c>
      <c r="F80" s="31">
        <v>35966888</v>
      </c>
      <c r="G80" s="36">
        <f t="shared" si="8"/>
        <v>0.19981628422398551</v>
      </c>
      <c r="H80" s="31">
        <v>36333653</v>
      </c>
      <c r="I80" s="36">
        <f t="shared" si="9"/>
        <v>0.20185387000242178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72300541</v>
      </c>
      <c r="O80" s="36">
        <f t="shared" si="13"/>
        <v>0.40167015422640728</v>
      </c>
      <c r="P80" s="31">
        <v>27714802</v>
      </c>
      <c r="Q80" s="31">
        <v>155113842</v>
      </c>
      <c r="R80" s="31">
        <v>154881366</v>
      </c>
      <c r="S80" s="31">
        <v>57774355</v>
      </c>
      <c r="T80" s="36">
        <f t="shared" si="14"/>
        <v>0.37246421244597888</v>
      </c>
      <c r="U80" s="36">
        <f t="shared" si="15"/>
        <v>0.31098367579894681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264744040</v>
      </c>
      <c r="E81" s="31">
        <v>264744040</v>
      </c>
      <c r="F81" s="31">
        <v>42221331</v>
      </c>
      <c r="G81" s="36">
        <f t="shared" si="8"/>
        <v>0.15947981680720744</v>
      </c>
      <c r="H81" s="31">
        <v>68484016</v>
      </c>
      <c r="I81" s="36">
        <f t="shared" si="9"/>
        <v>0.25868010475325526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110705347</v>
      </c>
      <c r="O81" s="36">
        <f t="shared" si="13"/>
        <v>0.41815992156046272</v>
      </c>
      <c r="P81" s="31">
        <v>46625429</v>
      </c>
      <c r="Q81" s="31">
        <v>248011320</v>
      </c>
      <c r="R81" s="31">
        <v>227325320</v>
      </c>
      <c r="S81" s="31">
        <v>81270045</v>
      </c>
      <c r="T81" s="36">
        <f t="shared" si="14"/>
        <v>0.32768683703630946</v>
      </c>
      <c r="U81" s="36">
        <f t="shared" si="15"/>
        <v>0.46881256577821517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178057317</v>
      </c>
      <c r="E82" s="31">
        <v>178057317</v>
      </c>
      <c r="F82" s="31">
        <v>16697210</v>
      </c>
      <c r="G82" s="36">
        <f t="shared" si="8"/>
        <v>9.3774354692764461E-2</v>
      </c>
      <c r="H82" s="31">
        <v>25608723</v>
      </c>
      <c r="I82" s="36">
        <f t="shared" si="9"/>
        <v>0.14382291854931184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42305933</v>
      </c>
      <c r="O82" s="36">
        <f t="shared" si="13"/>
        <v>0.2375972732420763</v>
      </c>
      <c r="P82" s="31">
        <v>22327511</v>
      </c>
      <c r="Q82" s="31">
        <v>164005852</v>
      </c>
      <c r="R82" s="31">
        <v>168114699</v>
      </c>
      <c r="S82" s="31">
        <v>41334425</v>
      </c>
      <c r="T82" s="36">
        <f t="shared" si="14"/>
        <v>0.25203018365466617</v>
      </c>
      <c r="U82" s="36">
        <f t="shared" si="15"/>
        <v>0.14695825253428385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125672000</v>
      </c>
      <c r="E83" s="31">
        <v>125672000</v>
      </c>
      <c r="F83" s="31">
        <v>28627168</v>
      </c>
      <c r="G83" s="36">
        <f t="shared" si="8"/>
        <v>0.22779273028200395</v>
      </c>
      <c r="H83" s="31">
        <v>27587470</v>
      </c>
      <c r="I83" s="36">
        <f t="shared" si="9"/>
        <v>0.21951962250938953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56214638</v>
      </c>
      <c r="O83" s="36">
        <f t="shared" si="13"/>
        <v>0.44731235279139347</v>
      </c>
      <c r="P83" s="31">
        <v>30025143</v>
      </c>
      <c r="Q83" s="31">
        <v>132430770</v>
      </c>
      <c r="R83" s="31">
        <v>132749390</v>
      </c>
      <c r="S83" s="31">
        <v>57458694</v>
      </c>
      <c r="T83" s="36">
        <f t="shared" si="14"/>
        <v>0.43387721750768343</v>
      </c>
      <c r="U83" s="36">
        <f t="shared" si="15"/>
        <v>-8.1187723235822684E-2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959145913</v>
      </c>
      <c r="E84" s="32">
        <f>SUM(E79:E83)</f>
        <v>959145913</v>
      </c>
      <c r="F84" s="32">
        <f>SUM(F79:F83)</f>
        <v>123512597</v>
      </c>
      <c r="G84" s="37">
        <f t="shared" si="8"/>
        <v>0.12877352165707451</v>
      </c>
      <c r="H84" s="32">
        <f>SUM(H79:H83)</f>
        <v>158013862</v>
      </c>
      <c r="I84" s="37">
        <f t="shared" si="9"/>
        <v>0.16474434166723076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281526459</v>
      </c>
      <c r="O84" s="37">
        <f t="shared" si="13"/>
        <v>0.29351786332430529</v>
      </c>
      <c r="P84" s="32">
        <f>SUM(P79:P83)</f>
        <v>169195610</v>
      </c>
      <c r="Q84" s="32">
        <f>SUM(Q79:Q83)</f>
        <v>878427951</v>
      </c>
      <c r="R84" s="32">
        <f>SUM(R79:R83)</f>
        <v>870154549</v>
      </c>
      <c r="S84" s="32">
        <f>SUM(S79:S83)</f>
        <v>317373440</v>
      </c>
      <c r="T84" s="37">
        <f t="shared" si="14"/>
        <v>0.36129706441911708</v>
      </c>
      <c r="U84" s="37">
        <f t="shared" si="15"/>
        <v>-6.6087695774139754E-2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5152438161</v>
      </c>
      <c r="E85" s="32">
        <f>SUM(E57,E59:E62,E64:E69,E71:E77,E79:E83)</f>
        <v>5152438161</v>
      </c>
      <c r="F85" s="32">
        <f>SUM(F57,F59:F62,F64:F69,F71:F77,F79:F83)</f>
        <v>864036789</v>
      </c>
      <c r="G85" s="37">
        <f t="shared" si="8"/>
        <v>0.16769474217858546</v>
      </c>
      <c r="H85" s="32">
        <f>SUM(H57,H59:H62,H64:H69,H71:H77,H79:H83)</f>
        <v>930330874</v>
      </c>
      <c r="I85" s="37">
        <f t="shared" si="9"/>
        <v>0.18056128864231505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1794367663</v>
      </c>
      <c r="O85" s="37">
        <f t="shared" si="13"/>
        <v>0.34825603082090051</v>
      </c>
      <c r="P85" s="32">
        <f>SUM(P57,P59:P62,P64:P69,P71:P77,P79:P83)</f>
        <v>974007356</v>
      </c>
      <c r="Q85" s="32">
        <f>SUM(Q57,Q59:Q62,Q64:Q69,Q71:Q77,Q79:Q83)</f>
        <v>4963455433</v>
      </c>
      <c r="R85" s="32">
        <f>SUM(R57,R59:R62,R64:R69,R71:R77,R79:R83)</f>
        <v>4771462150</v>
      </c>
      <c r="S85" s="32">
        <f>SUM(S57,S59:S62,S64:S69,S71:S77,S79:S83)</f>
        <v>1813721785</v>
      </c>
      <c r="T85" s="37">
        <f t="shared" si="14"/>
        <v>0.36541514464727542</v>
      </c>
      <c r="U85" s="37">
        <f t="shared" si="15"/>
        <v>-4.4842045320240942E-2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6666535600</v>
      </c>
      <c r="E88" s="31">
        <v>6666535600</v>
      </c>
      <c r="F88" s="31">
        <v>1249651330</v>
      </c>
      <c r="G88" s="36">
        <f t="shared" ref="G88:G99" si="16">IF(($D88      =0),0,($F88      /$D88      ))</f>
        <v>0.18745138479422505</v>
      </c>
      <c r="H88" s="31">
        <v>1577839396</v>
      </c>
      <c r="I88" s="36">
        <f t="shared" ref="I88:I99" si="17">IF(($D88      =0),0,($H88      /$D88      ))</f>
        <v>0.23668056253985953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2827490726</v>
      </c>
      <c r="O88" s="36">
        <f t="shared" ref="O88:O99" si="21">IF(($D88      =0),0,($N88      /$D88      ))</f>
        <v>0.4241319473340846</v>
      </c>
      <c r="P88" s="31">
        <v>1499099718</v>
      </c>
      <c r="Q88" s="31">
        <v>5275635307</v>
      </c>
      <c r="R88" s="31">
        <v>6511165070</v>
      </c>
      <c r="S88" s="31">
        <v>2656941443</v>
      </c>
      <c r="T88" s="36">
        <f t="shared" ref="T88:T99" si="22">IF(($Q88      =0),0,($S88      /$Q88      ))</f>
        <v>0.50362492636187828</v>
      </c>
      <c r="U88" s="36">
        <f t="shared" ref="U88:U99" si="23">IF(($P88      =0),0,(($H88      /$P88      )-1))</f>
        <v>5.2524643327295895E-2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18529199491</v>
      </c>
      <c r="E89" s="31">
        <v>18529199491</v>
      </c>
      <c r="F89" s="31">
        <v>10386301917</v>
      </c>
      <c r="G89" s="36">
        <f t="shared" si="16"/>
        <v>0.56053700118263783</v>
      </c>
      <c r="H89" s="31">
        <v>5601460620</v>
      </c>
      <c r="I89" s="36">
        <f t="shared" si="17"/>
        <v>0.30230451254630514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15987762537</v>
      </c>
      <c r="O89" s="36">
        <f t="shared" si="21"/>
        <v>0.86284151372894302</v>
      </c>
      <c r="P89" s="31">
        <v>6899751812</v>
      </c>
      <c r="Q89" s="31">
        <v>21510904153</v>
      </c>
      <c r="R89" s="31">
        <v>17136503565</v>
      </c>
      <c r="S89" s="31">
        <v>13896235252</v>
      </c>
      <c r="T89" s="36">
        <f t="shared" si="22"/>
        <v>0.64600888708166981</v>
      </c>
      <c r="U89" s="36">
        <f t="shared" si="23"/>
        <v>-0.18816491192364648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7606549958</v>
      </c>
      <c r="E90" s="31">
        <v>7606549958</v>
      </c>
      <c r="F90" s="31">
        <v>908781080</v>
      </c>
      <c r="G90" s="36">
        <f t="shared" si="16"/>
        <v>0.11947349126974603</v>
      </c>
      <c r="H90" s="31">
        <v>3007528248</v>
      </c>
      <c r="I90" s="36">
        <f t="shared" si="17"/>
        <v>0.39538664238140009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3916309328</v>
      </c>
      <c r="O90" s="36">
        <f t="shared" si="21"/>
        <v>0.51486013365114613</v>
      </c>
      <c r="P90" s="31">
        <v>561324971</v>
      </c>
      <c r="Q90" s="31">
        <v>934842112</v>
      </c>
      <c r="R90" s="31">
        <v>7237895703</v>
      </c>
      <c r="S90" s="31">
        <v>718276488</v>
      </c>
      <c r="T90" s="36">
        <f t="shared" si="22"/>
        <v>0.76833989267269975</v>
      </c>
      <c r="U90" s="36">
        <f t="shared" si="23"/>
        <v>4.3579092386395901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32802285049</v>
      </c>
      <c r="E91" s="32">
        <f>SUM(E88:E90)</f>
        <v>32802285049</v>
      </c>
      <c r="F91" s="32">
        <f>SUM(F88:F90)</f>
        <v>12544734327</v>
      </c>
      <c r="G91" s="37">
        <f t="shared" si="16"/>
        <v>0.38243476965890322</v>
      </c>
      <c r="H91" s="32">
        <f>SUM(H88:H90)</f>
        <v>10186828264</v>
      </c>
      <c r="I91" s="37">
        <f t="shared" si="17"/>
        <v>0.31055239745593738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22731562591</v>
      </c>
      <c r="O91" s="37">
        <f t="shared" si="21"/>
        <v>0.69298716711484054</v>
      </c>
      <c r="P91" s="32">
        <f>SUM(P88:P90)</f>
        <v>8960176501</v>
      </c>
      <c r="Q91" s="32">
        <f>SUM(Q88:Q90)</f>
        <v>27721381572</v>
      </c>
      <c r="R91" s="32">
        <f>SUM(R88:R90)</f>
        <v>30885564338</v>
      </c>
      <c r="S91" s="32">
        <f>SUM(S88:S90)</f>
        <v>17271453183</v>
      </c>
      <c r="T91" s="37">
        <f t="shared" si="22"/>
        <v>0.62303724430693752</v>
      </c>
      <c r="U91" s="37">
        <f t="shared" si="23"/>
        <v>0.13690040177926188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948310986</v>
      </c>
      <c r="E92" s="31">
        <v>948310986</v>
      </c>
      <c r="F92" s="31">
        <v>325565626</v>
      </c>
      <c r="G92" s="36">
        <f t="shared" si="16"/>
        <v>0.34331103488871739</v>
      </c>
      <c r="H92" s="31">
        <v>260354590</v>
      </c>
      <c r="I92" s="36">
        <f t="shared" si="17"/>
        <v>0.27454558034615029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585920216</v>
      </c>
      <c r="O92" s="36">
        <f t="shared" si="21"/>
        <v>0.61785661523486768</v>
      </c>
      <c r="P92" s="31">
        <v>281299635</v>
      </c>
      <c r="Q92" s="31">
        <v>924446134</v>
      </c>
      <c r="R92" s="31">
        <v>906825000</v>
      </c>
      <c r="S92" s="31">
        <v>486829736</v>
      </c>
      <c r="T92" s="36">
        <f t="shared" si="22"/>
        <v>0.52661774233781367</v>
      </c>
      <c r="U92" s="36">
        <f t="shared" si="23"/>
        <v>-7.4458130740198136E-2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232656362</v>
      </c>
      <c r="E93" s="31">
        <v>232656362</v>
      </c>
      <c r="F93" s="31">
        <v>46842270</v>
      </c>
      <c r="G93" s="36">
        <f t="shared" si="16"/>
        <v>0.20133672510532938</v>
      </c>
      <c r="H93" s="31">
        <v>51031420</v>
      </c>
      <c r="I93" s="36">
        <f t="shared" si="17"/>
        <v>0.21934246526213627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97873690</v>
      </c>
      <c r="O93" s="36">
        <f t="shared" si="21"/>
        <v>0.42067919036746565</v>
      </c>
      <c r="P93" s="31">
        <v>42377444</v>
      </c>
      <c r="Q93" s="31">
        <v>212696548</v>
      </c>
      <c r="R93" s="31">
        <v>207947101</v>
      </c>
      <c r="S93" s="31">
        <v>88172845</v>
      </c>
      <c r="T93" s="36">
        <f t="shared" si="22"/>
        <v>0.41454760704437948</v>
      </c>
      <c r="U93" s="36">
        <f t="shared" si="23"/>
        <v>0.20421184439533446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219494411</v>
      </c>
      <c r="E94" s="31">
        <v>219494411</v>
      </c>
      <c r="F94" s="31">
        <v>35953754</v>
      </c>
      <c r="G94" s="36">
        <f t="shared" si="16"/>
        <v>0.16380259449977522</v>
      </c>
      <c r="H94" s="31">
        <v>53850296</v>
      </c>
      <c r="I94" s="36">
        <f t="shared" si="17"/>
        <v>0.24533789154203112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89804050</v>
      </c>
      <c r="O94" s="36">
        <f t="shared" si="21"/>
        <v>0.40914048604180631</v>
      </c>
      <c r="P94" s="31">
        <v>43622247</v>
      </c>
      <c r="Q94" s="31">
        <v>189738080</v>
      </c>
      <c r="R94" s="31">
        <v>210105391</v>
      </c>
      <c r="S94" s="31">
        <v>81976410</v>
      </c>
      <c r="T94" s="36">
        <f t="shared" si="22"/>
        <v>0.43205038229542536</v>
      </c>
      <c r="U94" s="36">
        <f t="shared" si="23"/>
        <v>0.23446864165433756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163240002</v>
      </c>
      <c r="E95" s="31">
        <v>163240002</v>
      </c>
      <c r="F95" s="31">
        <v>41994066</v>
      </c>
      <c r="G95" s="36">
        <f t="shared" si="16"/>
        <v>0.25725352539508056</v>
      </c>
      <c r="H95" s="31">
        <v>38913428</v>
      </c>
      <c r="I95" s="36">
        <f t="shared" si="17"/>
        <v>0.23838169274219931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80907494</v>
      </c>
      <c r="O95" s="36">
        <f t="shared" si="21"/>
        <v>0.49563521813727984</v>
      </c>
      <c r="P95" s="31">
        <v>35699156</v>
      </c>
      <c r="Q95" s="31">
        <v>159633792</v>
      </c>
      <c r="R95" s="31">
        <v>158935839</v>
      </c>
      <c r="S95" s="31">
        <v>72664444</v>
      </c>
      <c r="T95" s="36">
        <f t="shared" si="22"/>
        <v>0.45519462445645592</v>
      </c>
      <c r="U95" s="36">
        <f t="shared" si="23"/>
        <v>9.0037758875868068E-2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1563701761</v>
      </c>
      <c r="E96" s="32">
        <f>SUM(E92:E95)</f>
        <v>1563701761</v>
      </c>
      <c r="F96" s="32">
        <f>SUM(F92:F95)</f>
        <v>450355716</v>
      </c>
      <c r="G96" s="37">
        <f t="shared" si="16"/>
        <v>0.28800614492625104</v>
      </c>
      <c r="H96" s="32">
        <f>SUM(H92:H95)</f>
        <v>404149734</v>
      </c>
      <c r="I96" s="37">
        <f t="shared" si="17"/>
        <v>0.25845704345919707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854505450</v>
      </c>
      <c r="O96" s="37">
        <f t="shared" si="21"/>
        <v>0.54646318838544816</v>
      </c>
      <c r="P96" s="32">
        <f>SUM(P92:P95)</f>
        <v>402998482</v>
      </c>
      <c r="Q96" s="32">
        <f>SUM(Q92:Q95)</f>
        <v>1486514554</v>
      </c>
      <c r="R96" s="32">
        <f>SUM(R92:R95)</f>
        <v>1483813331</v>
      </c>
      <c r="S96" s="32">
        <f>SUM(S92:S95)</f>
        <v>729643435</v>
      </c>
      <c r="T96" s="37">
        <f t="shared" si="22"/>
        <v>0.49084177012369834</v>
      </c>
      <c r="U96" s="37">
        <f t="shared" si="23"/>
        <v>2.8567154751715229E-3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814850638</v>
      </c>
      <c r="E97" s="31">
        <v>814850638</v>
      </c>
      <c r="F97" s="31">
        <v>142071282</v>
      </c>
      <c r="G97" s="36">
        <f t="shared" si="16"/>
        <v>0.17435254434936087</v>
      </c>
      <c r="H97" s="31">
        <v>164423368</v>
      </c>
      <c r="I97" s="36">
        <f t="shared" si="17"/>
        <v>0.20178344390030409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306494650</v>
      </c>
      <c r="O97" s="36">
        <f t="shared" si="21"/>
        <v>0.37613598824966499</v>
      </c>
      <c r="P97" s="31">
        <v>78076552</v>
      </c>
      <c r="Q97" s="31">
        <v>705569929</v>
      </c>
      <c r="R97" s="31">
        <v>743052516</v>
      </c>
      <c r="S97" s="31">
        <v>204658273</v>
      </c>
      <c r="T97" s="36">
        <f t="shared" si="22"/>
        <v>0.29006093455550314</v>
      </c>
      <c r="U97" s="36">
        <f t="shared" si="23"/>
        <v>1.1059250669778553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472384542</v>
      </c>
      <c r="E98" s="31">
        <v>472384542</v>
      </c>
      <c r="F98" s="31">
        <v>51117833</v>
      </c>
      <c r="G98" s="36">
        <f t="shared" si="16"/>
        <v>0.10821233223165037</v>
      </c>
      <c r="H98" s="31">
        <v>42278683</v>
      </c>
      <c r="I98" s="36">
        <f t="shared" si="17"/>
        <v>8.950056413996714E-2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93396516</v>
      </c>
      <c r="O98" s="36">
        <f t="shared" si="21"/>
        <v>0.19771289637161751</v>
      </c>
      <c r="P98" s="31">
        <v>59036673</v>
      </c>
      <c r="Q98" s="31">
        <v>389487420</v>
      </c>
      <c r="R98" s="31">
        <v>410491638</v>
      </c>
      <c r="S98" s="31">
        <v>101653407</v>
      </c>
      <c r="T98" s="36">
        <f t="shared" si="22"/>
        <v>0.26099278636521817</v>
      </c>
      <c r="U98" s="36">
        <f t="shared" si="23"/>
        <v>-0.28385728985778047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344961543</v>
      </c>
      <c r="E99" s="31">
        <v>344961543</v>
      </c>
      <c r="F99" s="31">
        <v>112711663</v>
      </c>
      <c r="G99" s="36">
        <f t="shared" si="16"/>
        <v>0.32673689368324749</v>
      </c>
      <c r="H99" s="31">
        <v>105081989</v>
      </c>
      <c r="I99" s="36">
        <f t="shared" si="17"/>
        <v>0.30461943115786677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217793652</v>
      </c>
      <c r="O99" s="36">
        <f t="shared" si="21"/>
        <v>0.63135632484111426</v>
      </c>
      <c r="P99" s="31">
        <v>100434357</v>
      </c>
      <c r="Q99" s="31">
        <v>478658002</v>
      </c>
      <c r="R99" s="31">
        <v>451806488</v>
      </c>
      <c r="S99" s="31">
        <v>194112706</v>
      </c>
      <c r="T99" s="36">
        <f t="shared" si="22"/>
        <v>0.40553527819221541</v>
      </c>
      <c r="U99" s="36">
        <f t="shared" si="23"/>
        <v>4.627531990870426E-2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73750188</v>
      </c>
      <c r="E100" s="31">
        <v>73750188</v>
      </c>
      <c r="F100" s="31">
        <v>16279794</v>
      </c>
      <c r="G100" s="36">
        <f>IF(($D100     =0),0,($F100     /$D100     ))</f>
        <v>0.22074240678545795</v>
      </c>
      <c r="H100" s="31">
        <v>13972554</v>
      </c>
      <c r="I100" s="36">
        <f>IF(($D100     =0),0,($H100     /$D100     ))</f>
        <v>0.18945787636500669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30252348</v>
      </c>
      <c r="O100" s="36">
        <f>IF(($D100     =0),0,($N100     /$D100     ))</f>
        <v>0.41020028315046464</v>
      </c>
      <c r="P100" s="31">
        <v>13213591</v>
      </c>
      <c r="Q100" s="31">
        <v>54025002</v>
      </c>
      <c r="R100" s="31">
        <v>65137616</v>
      </c>
      <c r="S100" s="31">
        <v>28882431</v>
      </c>
      <c r="T100" s="36">
        <f>IF(($Q100     =0),0,($S100     /$Q100     ))</f>
        <v>0.53461230783480584</v>
      </c>
      <c r="U100" s="36">
        <f>IF(($P100     =0),0,(($H100     /$P100     )-1))</f>
        <v>5.7438057527283926E-2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1705946911</v>
      </c>
      <c r="E101" s="32">
        <f>SUM(E97:E100)</f>
        <v>1705946911</v>
      </c>
      <c r="F101" s="32">
        <f>SUM(F97:F100)</f>
        <v>322180572</v>
      </c>
      <c r="G101" s="37">
        <f>IF(($D101     =0),0,($F101     /$D101     ))</f>
        <v>0.18885732605309663</v>
      </c>
      <c r="H101" s="32">
        <f>SUM(H97:H100)</f>
        <v>325756594</v>
      </c>
      <c r="I101" s="37">
        <f>IF(($D101     =0),0,($H101     /$D101     ))</f>
        <v>0.19095353548197258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647937166</v>
      </c>
      <c r="O101" s="37">
        <f>IF(($D101     =0),0,($N101     /$D101     ))</f>
        <v>0.37981086153506921</v>
      </c>
      <c r="P101" s="32">
        <f>SUM(P97:P100)</f>
        <v>250761173</v>
      </c>
      <c r="Q101" s="32">
        <f>SUM(Q97:Q100)</f>
        <v>1627740353</v>
      </c>
      <c r="R101" s="32">
        <f>SUM(R97:R100)</f>
        <v>1670488258</v>
      </c>
      <c r="S101" s="32">
        <f>SUM(S97:S100)</f>
        <v>529306817</v>
      </c>
      <c r="T101" s="37">
        <f>IF(($Q101     =0),0,($S101     /$Q101     ))</f>
        <v>0.32517889970870556</v>
      </c>
      <c r="U101" s="37">
        <f>IF(($P101     =0),0,(($H101     /$P101     )-1))</f>
        <v>0.29907110460039199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36071933721</v>
      </c>
      <c r="E102" s="32">
        <f>SUM(E88:E90,E92:E95,E97:E100)</f>
        <v>36071933721</v>
      </c>
      <c r="F102" s="32">
        <f>SUM(F88:F90,F92:F95,F97:F100)</f>
        <v>13317270615</v>
      </c>
      <c r="G102" s="37">
        <f>IF(($D102     =0),0,($F102     /$D102     ))</f>
        <v>0.36918649047215019</v>
      </c>
      <c r="H102" s="32">
        <f>SUM(H88:H90,H92:H95,H97:H100)</f>
        <v>10916734592</v>
      </c>
      <c r="I102" s="37">
        <f>IF(($D102     =0),0,($H102     /$D102     ))</f>
        <v>0.30263790891932707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24234005207</v>
      </c>
      <c r="O102" s="37">
        <f>IF(($D102     =0),0,($N102     /$D102     ))</f>
        <v>0.6718243993914772</v>
      </c>
      <c r="P102" s="32">
        <f>SUM(P88:P90,P92:P95,P97:P100)</f>
        <v>9613936156</v>
      </c>
      <c r="Q102" s="32">
        <f>SUM(Q88:Q90,Q92:Q95,Q97:Q100)</f>
        <v>30835636479</v>
      </c>
      <c r="R102" s="32">
        <f>SUM(R88:R90,R92:R95,R97:R100)</f>
        <v>34039865927</v>
      </c>
      <c r="S102" s="32">
        <f>SUM(S88:S90,S92:S95,S97:S100)</f>
        <v>18530403435</v>
      </c>
      <c r="T102" s="37">
        <f>IF(($Q102     =0),0,($S102     /$Q102     ))</f>
        <v>0.60094116907947615</v>
      </c>
      <c r="U102" s="37">
        <f>IF(($P102     =0),0,(($H102     /$P102     )-1))</f>
        <v>0.13551145075858773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7744247640</v>
      </c>
      <c r="E105" s="31">
        <v>7744247640</v>
      </c>
      <c r="F105" s="31">
        <v>1604603141</v>
      </c>
      <c r="G105" s="36">
        <f t="shared" ref="G105:G136" si="24">IF(($D105     =0),0,($F105     /$D105     ))</f>
        <v>0.20719935823229951</v>
      </c>
      <c r="H105" s="31">
        <v>1828878859</v>
      </c>
      <c r="I105" s="36">
        <f t="shared" ref="I105:I136" si="25">IF(($D105     =0),0,($H105     /$D105     ))</f>
        <v>0.23615965604632963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3433482000</v>
      </c>
      <c r="O105" s="36">
        <f t="shared" ref="O105:O136" si="29">IF(($D105     =0),0,($N105     /$D105     ))</f>
        <v>0.44335901427862912</v>
      </c>
      <c r="P105" s="31">
        <v>1627995493</v>
      </c>
      <c r="Q105" s="31">
        <v>6576271410</v>
      </c>
      <c r="R105" s="31">
        <v>6547465034</v>
      </c>
      <c r="S105" s="31">
        <v>2838238722</v>
      </c>
      <c r="T105" s="36">
        <f t="shared" ref="T105:T136" si="30">IF(($Q105     =0),0,($S105     /$Q105     ))</f>
        <v>0.43158783223030023</v>
      </c>
      <c r="U105" s="36">
        <f t="shared" ref="U105:U136" si="31">IF(($P105     =0),0,(($H105     /$P105     )-1))</f>
        <v>0.12339307256300858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7744247640</v>
      </c>
      <c r="E106" s="32">
        <f>E105</f>
        <v>7744247640</v>
      </c>
      <c r="F106" s="32">
        <f>F105</f>
        <v>1604603141</v>
      </c>
      <c r="G106" s="37">
        <f t="shared" si="24"/>
        <v>0.20719935823229951</v>
      </c>
      <c r="H106" s="32">
        <f>H105</f>
        <v>1828878859</v>
      </c>
      <c r="I106" s="37">
        <f t="shared" si="25"/>
        <v>0.23615965604632963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3433482000</v>
      </c>
      <c r="O106" s="37">
        <f t="shared" si="29"/>
        <v>0.44335901427862912</v>
      </c>
      <c r="P106" s="32">
        <f>P105</f>
        <v>1627995493</v>
      </c>
      <c r="Q106" s="32">
        <f>Q105</f>
        <v>6576271410</v>
      </c>
      <c r="R106" s="32">
        <f>R105</f>
        <v>6547465034</v>
      </c>
      <c r="S106" s="32">
        <f>S105</f>
        <v>2838238722</v>
      </c>
      <c r="T106" s="37">
        <f t="shared" si="30"/>
        <v>0.43158783223030023</v>
      </c>
      <c r="U106" s="37">
        <f t="shared" si="31"/>
        <v>0.12339307256300858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153624237</v>
      </c>
      <c r="E107" s="31">
        <v>153624237</v>
      </c>
      <c r="F107" s="31">
        <v>24648381</v>
      </c>
      <c r="G107" s="36">
        <f t="shared" si="24"/>
        <v>0.16044591323177734</v>
      </c>
      <c r="H107" s="31">
        <v>32493721</v>
      </c>
      <c r="I107" s="36">
        <f t="shared" si="25"/>
        <v>0.21151428729309166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57142102</v>
      </c>
      <c r="O107" s="36">
        <f t="shared" si="29"/>
        <v>0.371960200524869</v>
      </c>
      <c r="P107" s="31">
        <v>26723210</v>
      </c>
      <c r="Q107" s="31">
        <v>140872572</v>
      </c>
      <c r="R107" s="31">
        <v>137144718</v>
      </c>
      <c r="S107" s="31">
        <v>50920256</v>
      </c>
      <c r="T107" s="36">
        <f t="shared" si="30"/>
        <v>0.36146323785442064</v>
      </c>
      <c r="U107" s="36">
        <f t="shared" si="31"/>
        <v>0.21593629657514946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101575597</v>
      </c>
      <c r="E108" s="31">
        <v>101575597</v>
      </c>
      <c r="F108" s="31">
        <v>15885018</v>
      </c>
      <c r="G108" s="36">
        <f t="shared" si="24"/>
        <v>0.15638616428707774</v>
      </c>
      <c r="H108" s="31">
        <v>23172267</v>
      </c>
      <c r="I108" s="36">
        <f t="shared" si="25"/>
        <v>0.22812828754528511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39057285</v>
      </c>
      <c r="O108" s="36">
        <f t="shared" si="29"/>
        <v>0.38451445183236282</v>
      </c>
      <c r="P108" s="31">
        <v>23998740</v>
      </c>
      <c r="Q108" s="31">
        <v>98335310</v>
      </c>
      <c r="R108" s="31">
        <v>108290050</v>
      </c>
      <c r="S108" s="31">
        <v>41542717</v>
      </c>
      <c r="T108" s="36">
        <f t="shared" si="30"/>
        <v>0.42245981631623475</v>
      </c>
      <c r="U108" s="36">
        <f t="shared" si="31"/>
        <v>-3.443818300460777E-2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74752576</v>
      </c>
      <c r="E109" s="31">
        <v>74752576</v>
      </c>
      <c r="F109" s="31">
        <v>8627752</v>
      </c>
      <c r="G109" s="36">
        <f t="shared" si="24"/>
        <v>0.1154174539750978</v>
      </c>
      <c r="H109" s="31">
        <v>18298123</v>
      </c>
      <c r="I109" s="36">
        <f t="shared" si="25"/>
        <v>0.24478250756201364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26925875</v>
      </c>
      <c r="O109" s="36">
        <f t="shared" si="29"/>
        <v>0.36019996153711142</v>
      </c>
      <c r="P109" s="31">
        <v>24017327</v>
      </c>
      <c r="Q109" s="31">
        <v>65289036</v>
      </c>
      <c r="R109" s="31">
        <v>73443056</v>
      </c>
      <c r="S109" s="31">
        <v>33518470</v>
      </c>
      <c r="T109" s="36">
        <f t="shared" si="30"/>
        <v>0.51338589223464715</v>
      </c>
      <c r="U109" s="36">
        <f t="shared" si="31"/>
        <v>-0.23812824799362564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268751316</v>
      </c>
      <c r="E110" s="31">
        <v>268751316</v>
      </c>
      <c r="F110" s="31">
        <v>60541386</v>
      </c>
      <c r="G110" s="36">
        <f t="shared" si="24"/>
        <v>0.22526917040287162</v>
      </c>
      <c r="H110" s="31">
        <v>64701975</v>
      </c>
      <c r="I110" s="36">
        <f t="shared" si="25"/>
        <v>0.24075035599081496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125243361</v>
      </c>
      <c r="O110" s="36">
        <f t="shared" si="29"/>
        <v>0.46601952639368655</v>
      </c>
      <c r="P110" s="31">
        <v>82262518</v>
      </c>
      <c r="Q110" s="31">
        <v>375352970</v>
      </c>
      <c r="R110" s="31">
        <v>376105187</v>
      </c>
      <c r="S110" s="31">
        <v>161252230</v>
      </c>
      <c r="T110" s="36">
        <f t="shared" si="30"/>
        <v>0.42960158274490273</v>
      </c>
      <c r="U110" s="36">
        <f t="shared" si="31"/>
        <v>-0.21346955365504372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520893826</v>
      </c>
      <c r="E111" s="31">
        <v>520893826</v>
      </c>
      <c r="F111" s="31">
        <v>104444318</v>
      </c>
      <c r="G111" s="36">
        <f t="shared" si="24"/>
        <v>0.20050980216455858</v>
      </c>
      <c r="H111" s="31">
        <v>98735857</v>
      </c>
      <c r="I111" s="36">
        <f t="shared" si="25"/>
        <v>0.1895508298844763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203180175</v>
      </c>
      <c r="O111" s="36">
        <f t="shared" si="29"/>
        <v>0.39006063204903491</v>
      </c>
      <c r="P111" s="31">
        <v>153914949</v>
      </c>
      <c r="Q111" s="31">
        <v>604910568</v>
      </c>
      <c r="R111" s="31">
        <v>577437252</v>
      </c>
      <c r="S111" s="31">
        <v>231219584</v>
      </c>
      <c r="T111" s="36">
        <f t="shared" si="30"/>
        <v>0.38223763351411644</v>
      </c>
      <c r="U111" s="36">
        <f t="shared" si="31"/>
        <v>-0.35850378639959135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1119597552</v>
      </c>
      <c r="E112" s="32">
        <f>SUM(E107:E111)</f>
        <v>1119597552</v>
      </c>
      <c r="F112" s="32">
        <f>SUM(F107:F111)</f>
        <v>214146855</v>
      </c>
      <c r="G112" s="37">
        <f t="shared" si="24"/>
        <v>0.19127127834234492</v>
      </c>
      <c r="H112" s="32">
        <f>SUM(H107:H111)</f>
        <v>237401943</v>
      </c>
      <c r="I112" s="37">
        <f t="shared" si="25"/>
        <v>0.21204221336132395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451548798</v>
      </c>
      <c r="O112" s="37">
        <f t="shared" si="29"/>
        <v>0.40331349170366887</v>
      </c>
      <c r="P112" s="32">
        <f>SUM(P107:P111)</f>
        <v>310916744</v>
      </c>
      <c r="Q112" s="32">
        <f>SUM(Q107:Q111)</f>
        <v>1284760456</v>
      </c>
      <c r="R112" s="32">
        <f>SUM(R107:R111)</f>
        <v>1272420263</v>
      </c>
      <c r="S112" s="32">
        <f>SUM(S107:S111)</f>
        <v>518453257</v>
      </c>
      <c r="T112" s="37">
        <f t="shared" si="30"/>
        <v>0.40354079593495834</v>
      </c>
      <c r="U112" s="37">
        <f t="shared" si="31"/>
        <v>-0.23644529417817395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114407378</v>
      </c>
      <c r="E113" s="31">
        <v>114407378</v>
      </c>
      <c r="F113" s="31">
        <v>72942463</v>
      </c>
      <c r="G113" s="36">
        <f t="shared" si="24"/>
        <v>0.63756782364158371</v>
      </c>
      <c r="H113" s="31">
        <v>77031935</v>
      </c>
      <c r="I113" s="36">
        <f t="shared" si="25"/>
        <v>0.67331265121730177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149974398</v>
      </c>
      <c r="O113" s="36">
        <f t="shared" si="29"/>
        <v>1.3108804748588854</v>
      </c>
      <c r="P113" s="31">
        <v>12840626</v>
      </c>
      <c r="Q113" s="31">
        <v>73836319</v>
      </c>
      <c r="R113" s="31">
        <v>109291920</v>
      </c>
      <c r="S113" s="31">
        <v>24540731</v>
      </c>
      <c r="T113" s="36">
        <f t="shared" si="30"/>
        <v>0.3323666636198373</v>
      </c>
      <c r="U113" s="36">
        <f t="shared" si="31"/>
        <v>4.9990794062532462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167733036</v>
      </c>
      <c r="E114" s="31">
        <v>167733036</v>
      </c>
      <c r="F114" s="31">
        <v>37965830</v>
      </c>
      <c r="G114" s="36">
        <f t="shared" si="24"/>
        <v>0.22634676450976537</v>
      </c>
      <c r="H114" s="31">
        <v>38717146</v>
      </c>
      <c r="I114" s="36">
        <f t="shared" si="25"/>
        <v>0.23082600138472423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76682976</v>
      </c>
      <c r="O114" s="36">
        <f t="shared" si="29"/>
        <v>0.45717276589448963</v>
      </c>
      <c r="P114" s="31">
        <v>45990090</v>
      </c>
      <c r="Q114" s="31">
        <v>164808422</v>
      </c>
      <c r="R114" s="31">
        <v>179760818</v>
      </c>
      <c r="S114" s="31">
        <v>87312842</v>
      </c>
      <c r="T114" s="36">
        <f t="shared" si="30"/>
        <v>0.52978386019617374</v>
      </c>
      <c r="U114" s="36">
        <f t="shared" si="31"/>
        <v>-0.15814154745076603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37280388</v>
      </c>
      <c r="E115" s="31">
        <v>37280388</v>
      </c>
      <c r="F115" s="31">
        <v>9702820</v>
      </c>
      <c r="G115" s="36">
        <f t="shared" si="24"/>
        <v>0.26026606804628749</v>
      </c>
      <c r="H115" s="31">
        <v>11333661</v>
      </c>
      <c r="I115" s="36">
        <f t="shared" si="25"/>
        <v>0.30401134773597316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21036481</v>
      </c>
      <c r="O115" s="36">
        <f t="shared" si="29"/>
        <v>0.56427741578226065</v>
      </c>
      <c r="P115" s="31">
        <v>11550144</v>
      </c>
      <c r="Q115" s="31">
        <v>38953568</v>
      </c>
      <c r="R115" s="31">
        <v>40616521</v>
      </c>
      <c r="S115" s="31">
        <v>20204890</v>
      </c>
      <c r="T115" s="36">
        <f t="shared" si="30"/>
        <v>0.51869163820885422</v>
      </c>
      <c r="U115" s="36">
        <f t="shared" si="31"/>
        <v>-1.8742883205612015E-2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58590700</v>
      </c>
      <c r="E116" s="31">
        <v>58590700</v>
      </c>
      <c r="F116" s="31">
        <v>15145130</v>
      </c>
      <c r="G116" s="36">
        <f t="shared" si="24"/>
        <v>0.25849034061719695</v>
      </c>
      <c r="H116" s="31">
        <v>15961991</v>
      </c>
      <c r="I116" s="36">
        <f t="shared" si="25"/>
        <v>0.27243216073540683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31107121</v>
      </c>
      <c r="O116" s="36">
        <f t="shared" si="29"/>
        <v>0.53092250135260377</v>
      </c>
      <c r="P116" s="31">
        <v>19324283</v>
      </c>
      <c r="Q116" s="31">
        <v>60167030</v>
      </c>
      <c r="R116" s="31">
        <v>59966114</v>
      </c>
      <c r="S116" s="31">
        <v>32927506</v>
      </c>
      <c r="T116" s="36">
        <f t="shared" si="30"/>
        <v>0.54726826303375786</v>
      </c>
      <c r="U116" s="36">
        <f t="shared" si="31"/>
        <v>-0.17399310494469578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932233842</v>
      </c>
      <c r="E117" s="31">
        <v>932233842</v>
      </c>
      <c r="F117" s="31">
        <v>183058309</v>
      </c>
      <c r="G117" s="36">
        <f t="shared" si="24"/>
        <v>0.19636522592579297</v>
      </c>
      <c r="H117" s="31">
        <v>206492746</v>
      </c>
      <c r="I117" s="36">
        <f t="shared" si="25"/>
        <v>0.22150316443886403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389551055</v>
      </c>
      <c r="O117" s="36">
        <f t="shared" si="29"/>
        <v>0.41786839036465701</v>
      </c>
      <c r="P117" s="31">
        <v>264682170</v>
      </c>
      <c r="Q117" s="31">
        <v>878260904</v>
      </c>
      <c r="R117" s="31">
        <v>1199961879</v>
      </c>
      <c r="S117" s="31">
        <v>457881513</v>
      </c>
      <c r="T117" s="36">
        <f t="shared" si="30"/>
        <v>0.5213502171331994</v>
      </c>
      <c r="U117" s="36">
        <f t="shared" si="31"/>
        <v>-0.21984640673000377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70959216</v>
      </c>
      <c r="E118" s="31">
        <v>70959216</v>
      </c>
      <c r="F118" s="31">
        <v>19271399</v>
      </c>
      <c r="G118" s="36">
        <f t="shared" si="24"/>
        <v>0.27158415899070815</v>
      </c>
      <c r="H118" s="31">
        <v>14965153</v>
      </c>
      <c r="I118" s="36">
        <f t="shared" si="25"/>
        <v>0.21089794735048933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34236552</v>
      </c>
      <c r="O118" s="36">
        <f t="shared" si="29"/>
        <v>0.48248210634119748</v>
      </c>
      <c r="P118" s="31">
        <v>21232989</v>
      </c>
      <c r="Q118" s="31">
        <v>59728238</v>
      </c>
      <c r="R118" s="31">
        <v>72902611</v>
      </c>
      <c r="S118" s="31">
        <v>34659408</v>
      </c>
      <c r="T118" s="36">
        <f t="shared" si="30"/>
        <v>0.58028512409825317</v>
      </c>
      <c r="U118" s="36">
        <f t="shared" si="31"/>
        <v>-0.29519329567777763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54255884</v>
      </c>
      <c r="E119" s="31">
        <v>54255884</v>
      </c>
      <c r="F119" s="31">
        <v>12007593</v>
      </c>
      <c r="G119" s="36">
        <f t="shared" si="24"/>
        <v>0.22131411590307881</v>
      </c>
      <c r="H119" s="31">
        <v>16059351</v>
      </c>
      <c r="I119" s="36">
        <f t="shared" si="25"/>
        <v>0.2959927996012377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28066944</v>
      </c>
      <c r="O119" s="36">
        <f t="shared" si="29"/>
        <v>0.51730691550431651</v>
      </c>
      <c r="P119" s="31">
        <v>9323684</v>
      </c>
      <c r="Q119" s="31">
        <v>55510840</v>
      </c>
      <c r="R119" s="31">
        <v>59187071</v>
      </c>
      <c r="S119" s="31">
        <v>19039295</v>
      </c>
      <c r="T119" s="36">
        <f t="shared" si="30"/>
        <v>0.34298337045521199</v>
      </c>
      <c r="U119" s="36">
        <f t="shared" si="31"/>
        <v>0.72242549189783789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164896161</v>
      </c>
      <c r="E120" s="31">
        <v>164904166</v>
      </c>
      <c r="F120" s="31">
        <v>35941371</v>
      </c>
      <c r="G120" s="36">
        <f t="shared" si="24"/>
        <v>0.21796366138566439</v>
      </c>
      <c r="H120" s="31">
        <v>43732634</v>
      </c>
      <c r="I120" s="36">
        <f t="shared" si="25"/>
        <v>0.26521317254923843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79674005</v>
      </c>
      <c r="O120" s="36">
        <f t="shared" si="29"/>
        <v>0.48317683393490285</v>
      </c>
      <c r="P120" s="31">
        <v>48191800</v>
      </c>
      <c r="Q120" s="31">
        <v>327196459</v>
      </c>
      <c r="R120" s="31">
        <v>149908508</v>
      </c>
      <c r="S120" s="31">
        <v>81786090</v>
      </c>
      <c r="T120" s="36">
        <f t="shared" si="30"/>
        <v>0.2499601928760482</v>
      </c>
      <c r="U120" s="36">
        <f t="shared" si="31"/>
        <v>-9.2529558970613213E-2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1600356605</v>
      </c>
      <c r="E121" s="32">
        <f>SUM(E113:E120)</f>
        <v>1600364610</v>
      </c>
      <c r="F121" s="32">
        <f>SUM(F113:F120)</f>
        <v>386034915</v>
      </c>
      <c r="G121" s="37">
        <f t="shared" si="24"/>
        <v>0.24121805964614992</v>
      </c>
      <c r="H121" s="32">
        <f>SUM(H113:H120)</f>
        <v>424294617</v>
      </c>
      <c r="I121" s="37">
        <f t="shared" si="25"/>
        <v>0.26512504505206824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810329532</v>
      </c>
      <c r="O121" s="37">
        <f t="shared" si="29"/>
        <v>0.50634310469821819</v>
      </c>
      <c r="P121" s="32">
        <f>SUM(P113:P120)</f>
        <v>433135786</v>
      </c>
      <c r="Q121" s="32">
        <f>SUM(Q113:Q120)</f>
        <v>1658461780</v>
      </c>
      <c r="R121" s="32">
        <f>SUM(R113:R120)</f>
        <v>1871595442</v>
      </c>
      <c r="S121" s="32">
        <f>SUM(S113:S120)</f>
        <v>758352275</v>
      </c>
      <c r="T121" s="37">
        <f t="shared" si="30"/>
        <v>0.45726243688292895</v>
      </c>
      <c r="U121" s="37">
        <f t="shared" si="31"/>
        <v>-2.04120030848709E-2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76344418</v>
      </c>
      <c r="E122" s="31">
        <v>76344418</v>
      </c>
      <c r="F122" s="31">
        <v>17395398</v>
      </c>
      <c r="G122" s="36">
        <f t="shared" si="24"/>
        <v>0.22785422242658265</v>
      </c>
      <c r="H122" s="31">
        <v>20385555</v>
      </c>
      <c r="I122" s="36">
        <f t="shared" si="25"/>
        <v>0.26702089732349521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37780953</v>
      </c>
      <c r="O122" s="36">
        <f t="shared" si="29"/>
        <v>0.49487511975007786</v>
      </c>
      <c r="P122" s="31">
        <v>23632674</v>
      </c>
      <c r="Q122" s="31">
        <v>82358959</v>
      </c>
      <c r="R122" s="31">
        <v>92053109</v>
      </c>
      <c r="S122" s="31">
        <v>41909205</v>
      </c>
      <c r="T122" s="36">
        <f t="shared" si="30"/>
        <v>0.50886030504586632</v>
      </c>
      <c r="U122" s="36">
        <f t="shared" si="31"/>
        <v>-0.13739955960971661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170090017</v>
      </c>
      <c r="E123" s="31">
        <v>170090017</v>
      </c>
      <c r="F123" s="31">
        <v>36539092</v>
      </c>
      <c r="G123" s="36">
        <f t="shared" si="24"/>
        <v>0.21482208447307052</v>
      </c>
      <c r="H123" s="31">
        <v>35169089</v>
      </c>
      <c r="I123" s="36">
        <f t="shared" si="25"/>
        <v>0.20676750828944887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71708181</v>
      </c>
      <c r="O123" s="36">
        <f t="shared" si="29"/>
        <v>0.42158959276251939</v>
      </c>
      <c r="P123" s="31">
        <v>26046824</v>
      </c>
      <c r="Q123" s="31">
        <v>325249937</v>
      </c>
      <c r="R123" s="31">
        <v>284968501</v>
      </c>
      <c r="S123" s="31">
        <v>72569213</v>
      </c>
      <c r="T123" s="36">
        <f t="shared" si="30"/>
        <v>0.22311829994297586</v>
      </c>
      <c r="U123" s="36">
        <f t="shared" si="31"/>
        <v>0.35022561675849606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181992644</v>
      </c>
      <c r="E124" s="31">
        <v>182182644</v>
      </c>
      <c r="F124" s="31">
        <v>37798105</v>
      </c>
      <c r="G124" s="36">
        <f t="shared" si="24"/>
        <v>0.20769028994380673</v>
      </c>
      <c r="H124" s="31">
        <v>37366035</v>
      </c>
      <c r="I124" s="36">
        <f t="shared" si="25"/>
        <v>0.20531618299913265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75164140</v>
      </c>
      <c r="O124" s="36">
        <f t="shared" si="29"/>
        <v>0.41300647294293941</v>
      </c>
      <c r="P124" s="31">
        <v>36885986</v>
      </c>
      <c r="Q124" s="31">
        <v>137763792</v>
      </c>
      <c r="R124" s="31">
        <v>179571279</v>
      </c>
      <c r="S124" s="31">
        <v>67884782</v>
      </c>
      <c r="T124" s="36">
        <f t="shared" si="30"/>
        <v>0.49276214754599668</v>
      </c>
      <c r="U124" s="36">
        <f t="shared" si="31"/>
        <v>1.3014400645274815E-2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353261180</v>
      </c>
      <c r="E125" s="31">
        <v>353261180</v>
      </c>
      <c r="F125" s="31">
        <v>30113651</v>
      </c>
      <c r="G125" s="36">
        <f t="shared" si="24"/>
        <v>8.5244721766484496E-2</v>
      </c>
      <c r="H125" s="31">
        <v>61657597</v>
      </c>
      <c r="I125" s="36">
        <f t="shared" si="25"/>
        <v>0.17453827505190353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91771248</v>
      </c>
      <c r="O125" s="36">
        <f t="shared" si="29"/>
        <v>0.25978299681838801</v>
      </c>
      <c r="P125" s="31">
        <v>53593023</v>
      </c>
      <c r="Q125" s="31">
        <v>301434875</v>
      </c>
      <c r="R125" s="31">
        <v>323544093</v>
      </c>
      <c r="S125" s="31">
        <v>78421354</v>
      </c>
      <c r="T125" s="36">
        <f t="shared" si="30"/>
        <v>0.26016018883017433</v>
      </c>
      <c r="U125" s="36">
        <f t="shared" si="31"/>
        <v>0.15047805756357513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781688259</v>
      </c>
      <c r="E126" s="32">
        <f>SUM(E122:E125)</f>
        <v>781878259</v>
      </c>
      <c r="F126" s="32">
        <f>SUM(F122:F125)</f>
        <v>121846246</v>
      </c>
      <c r="G126" s="37">
        <f t="shared" si="24"/>
        <v>0.15587575302189616</v>
      </c>
      <c r="H126" s="32">
        <f>SUM(H122:H125)</f>
        <v>154578276</v>
      </c>
      <c r="I126" s="37">
        <f t="shared" si="25"/>
        <v>0.19774926157615474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276424522</v>
      </c>
      <c r="O126" s="37">
        <f t="shared" si="29"/>
        <v>0.3536250145980509</v>
      </c>
      <c r="P126" s="32">
        <f>SUM(P122:P125)</f>
        <v>140158507</v>
      </c>
      <c r="Q126" s="32">
        <f>SUM(Q122:Q125)</f>
        <v>846807563</v>
      </c>
      <c r="R126" s="32">
        <f>SUM(R122:R125)</f>
        <v>880136982</v>
      </c>
      <c r="S126" s="32">
        <f>SUM(S122:S125)</f>
        <v>260784554</v>
      </c>
      <c r="T126" s="37">
        <f t="shared" si="30"/>
        <v>0.30796200387737915</v>
      </c>
      <c r="U126" s="37">
        <f t="shared" si="31"/>
        <v>0.10288186788405218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84816782</v>
      </c>
      <c r="E127" s="31">
        <v>84816782</v>
      </c>
      <c r="F127" s="31">
        <v>18487317</v>
      </c>
      <c r="G127" s="36">
        <f t="shared" si="24"/>
        <v>0.21796767767020447</v>
      </c>
      <c r="H127" s="31">
        <v>15692905</v>
      </c>
      <c r="I127" s="36">
        <f t="shared" si="25"/>
        <v>0.18502122610593738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34180222</v>
      </c>
      <c r="O127" s="36">
        <f t="shared" si="29"/>
        <v>0.40298890377614183</v>
      </c>
      <c r="P127" s="31">
        <v>15615033</v>
      </c>
      <c r="Q127" s="31">
        <v>69199019</v>
      </c>
      <c r="R127" s="31">
        <v>73712903</v>
      </c>
      <c r="S127" s="31">
        <v>36933274</v>
      </c>
      <c r="T127" s="36">
        <f t="shared" si="30"/>
        <v>0.53372539862161916</v>
      </c>
      <c r="U127" s="36">
        <f t="shared" si="31"/>
        <v>4.9869891405289746E-3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108874885</v>
      </c>
      <c r="E128" s="31">
        <v>108874885</v>
      </c>
      <c r="F128" s="31">
        <v>6562425</v>
      </c>
      <c r="G128" s="36">
        <f t="shared" si="24"/>
        <v>6.0274920152613709E-2</v>
      </c>
      <c r="H128" s="31">
        <v>11350788</v>
      </c>
      <c r="I128" s="36">
        <f t="shared" si="25"/>
        <v>0.10425533859346901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17913213</v>
      </c>
      <c r="O128" s="36">
        <f t="shared" si="29"/>
        <v>0.16453025874608271</v>
      </c>
      <c r="P128" s="31">
        <v>12897745</v>
      </c>
      <c r="Q128" s="31">
        <v>128734728</v>
      </c>
      <c r="R128" s="31">
        <v>124781022</v>
      </c>
      <c r="S128" s="31">
        <v>24530824</v>
      </c>
      <c r="T128" s="36">
        <f t="shared" si="30"/>
        <v>0.19055327479310788</v>
      </c>
      <c r="U128" s="36">
        <f t="shared" si="31"/>
        <v>-0.11994011356248713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137850468</v>
      </c>
      <c r="E129" s="31">
        <v>137850468</v>
      </c>
      <c r="F129" s="31">
        <v>12138068</v>
      </c>
      <c r="G129" s="36">
        <f t="shared" si="24"/>
        <v>8.8052425037831575E-2</v>
      </c>
      <c r="H129" s="31">
        <v>36379621</v>
      </c>
      <c r="I129" s="36">
        <f t="shared" si="25"/>
        <v>0.26390640182665176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48517689</v>
      </c>
      <c r="O129" s="36">
        <f t="shared" si="29"/>
        <v>0.35195882686448332</v>
      </c>
      <c r="P129" s="31">
        <v>40169003</v>
      </c>
      <c r="Q129" s="31">
        <v>129303736</v>
      </c>
      <c r="R129" s="31">
        <v>120282840</v>
      </c>
      <c r="S129" s="31">
        <v>54450774</v>
      </c>
      <c r="T129" s="36">
        <f t="shared" si="30"/>
        <v>0.4211075076747976</v>
      </c>
      <c r="U129" s="36">
        <f t="shared" si="31"/>
        <v>-9.4335973437030485E-2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84235522</v>
      </c>
      <c r="E130" s="31">
        <v>84235522</v>
      </c>
      <c r="F130" s="31">
        <v>15132990</v>
      </c>
      <c r="G130" s="36">
        <f t="shared" si="24"/>
        <v>0.1796509315867954</v>
      </c>
      <c r="H130" s="31">
        <v>11193387</v>
      </c>
      <c r="I130" s="36">
        <f t="shared" si="25"/>
        <v>0.13288202808311678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26326377</v>
      </c>
      <c r="O130" s="36">
        <f t="shared" si="29"/>
        <v>0.31253295966991218</v>
      </c>
      <c r="P130" s="31">
        <v>10674597</v>
      </c>
      <c r="Q130" s="31">
        <v>62017686</v>
      </c>
      <c r="R130" s="31">
        <v>79242026</v>
      </c>
      <c r="S130" s="31">
        <v>23660968</v>
      </c>
      <c r="T130" s="36">
        <f t="shared" si="30"/>
        <v>0.38151968456223923</v>
      </c>
      <c r="U130" s="36">
        <f t="shared" si="31"/>
        <v>4.8600429599356287E-2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166684281</v>
      </c>
      <c r="E131" s="31">
        <v>166684281</v>
      </c>
      <c r="F131" s="31">
        <v>30516012</v>
      </c>
      <c r="G131" s="36">
        <f t="shared" si="24"/>
        <v>0.18307672335341568</v>
      </c>
      <c r="H131" s="31">
        <v>40338134</v>
      </c>
      <c r="I131" s="36">
        <f t="shared" si="25"/>
        <v>0.24200322764688292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70854146</v>
      </c>
      <c r="O131" s="36">
        <f t="shared" si="29"/>
        <v>0.42507995100029861</v>
      </c>
      <c r="P131" s="31">
        <v>31727956</v>
      </c>
      <c r="Q131" s="31">
        <v>152412838</v>
      </c>
      <c r="R131" s="31">
        <v>138584373</v>
      </c>
      <c r="S131" s="31">
        <v>62728566</v>
      </c>
      <c r="T131" s="36">
        <f t="shared" si="30"/>
        <v>0.41157009359014757</v>
      </c>
      <c r="U131" s="36">
        <f t="shared" si="31"/>
        <v>0.2713751241964657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582461938</v>
      </c>
      <c r="E132" s="32">
        <f>SUM(E127:E131)</f>
        <v>582461938</v>
      </c>
      <c r="F132" s="32">
        <f>SUM(F127:F131)</f>
        <v>82836812</v>
      </c>
      <c r="G132" s="37">
        <f t="shared" si="24"/>
        <v>0.14221841221837916</v>
      </c>
      <c r="H132" s="32">
        <f>SUM(H127:H131)</f>
        <v>114954835</v>
      </c>
      <c r="I132" s="37">
        <f t="shared" si="25"/>
        <v>0.19736025223333992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197791647</v>
      </c>
      <c r="O132" s="37">
        <f t="shared" si="29"/>
        <v>0.33957866445171908</v>
      </c>
      <c r="P132" s="32">
        <f>SUM(P127:P131)</f>
        <v>111084334</v>
      </c>
      <c r="Q132" s="32">
        <f>SUM(Q127:Q131)</f>
        <v>541668007</v>
      </c>
      <c r="R132" s="32">
        <f>SUM(R127:R131)</f>
        <v>536603164</v>
      </c>
      <c r="S132" s="32">
        <f>SUM(S127:S131)</f>
        <v>202304406</v>
      </c>
      <c r="T132" s="37">
        <f t="shared" si="30"/>
        <v>0.37348413305864675</v>
      </c>
      <c r="U132" s="37">
        <f t="shared" si="31"/>
        <v>3.4842905931272039E-2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395598980</v>
      </c>
      <c r="E133" s="31">
        <v>395598980</v>
      </c>
      <c r="F133" s="31">
        <v>86844781</v>
      </c>
      <c r="G133" s="36">
        <f t="shared" si="24"/>
        <v>0.2195273127347295</v>
      </c>
      <c r="H133" s="31">
        <v>93473372</v>
      </c>
      <c r="I133" s="36">
        <f t="shared" si="25"/>
        <v>0.2362831471405715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180318153</v>
      </c>
      <c r="O133" s="36">
        <f t="shared" si="29"/>
        <v>0.455810459875301</v>
      </c>
      <c r="P133" s="31">
        <v>87990487</v>
      </c>
      <c r="Q133" s="31">
        <v>367327583</v>
      </c>
      <c r="R133" s="31">
        <v>402251081</v>
      </c>
      <c r="S133" s="31">
        <v>165770988</v>
      </c>
      <c r="T133" s="36">
        <f t="shared" si="30"/>
        <v>0.45128924608964094</v>
      </c>
      <c r="U133" s="36">
        <f t="shared" si="31"/>
        <v>6.2312247459205494E-2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46386909</v>
      </c>
      <c r="E134" s="31">
        <v>46386909</v>
      </c>
      <c r="F134" s="31">
        <v>4873648</v>
      </c>
      <c r="G134" s="36">
        <f t="shared" si="24"/>
        <v>0.1050651596552812</v>
      </c>
      <c r="H134" s="31">
        <v>7617998</v>
      </c>
      <c r="I134" s="36">
        <f t="shared" si="25"/>
        <v>0.16422732542924987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12491646</v>
      </c>
      <c r="O134" s="36">
        <f t="shared" si="29"/>
        <v>0.26929248508453107</v>
      </c>
      <c r="P134" s="31">
        <v>5386272</v>
      </c>
      <c r="Q134" s="31">
        <v>34261226</v>
      </c>
      <c r="R134" s="31">
        <v>34238442</v>
      </c>
      <c r="S134" s="31">
        <v>10957350</v>
      </c>
      <c r="T134" s="36">
        <f t="shared" si="30"/>
        <v>0.31981780220007305</v>
      </c>
      <c r="U134" s="36">
        <f t="shared" si="31"/>
        <v>0.4143359265926414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88347383</v>
      </c>
      <c r="E135" s="31">
        <v>88347383</v>
      </c>
      <c r="F135" s="31">
        <v>17422145</v>
      </c>
      <c r="G135" s="36">
        <f t="shared" si="24"/>
        <v>0.19720046489662291</v>
      </c>
      <c r="H135" s="31">
        <v>17177816</v>
      </c>
      <c r="I135" s="36">
        <f t="shared" si="25"/>
        <v>0.19443491608574304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34599961</v>
      </c>
      <c r="O135" s="36">
        <f t="shared" si="29"/>
        <v>0.39163538098236594</v>
      </c>
      <c r="P135" s="31">
        <v>26882064</v>
      </c>
      <c r="Q135" s="31">
        <v>58664040</v>
      </c>
      <c r="R135" s="31">
        <v>77189760</v>
      </c>
      <c r="S135" s="31">
        <v>34418276</v>
      </c>
      <c r="T135" s="36">
        <f t="shared" si="30"/>
        <v>0.58670142731390473</v>
      </c>
      <c r="U135" s="36">
        <f t="shared" si="31"/>
        <v>-0.36099341181540223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74216957</v>
      </c>
      <c r="E136" s="31">
        <v>74216957</v>
      </c>
      <c r="F136" s="31">
        <v>20118148</v>
      </c>
      <c r="G136" s="36">
        <f t="shared" si="24"/>
        <v>0.27107212169854927</v>
      </c>
      <c r="H136" s="31">
        <v>24418705</v>
      </c>
      <c r="I136" s="36">
        <f t="shared" si="25"/>
        <v>0.32901786851756804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44536853</v>
      </c>
      <c r="O136" s="36">
        <f t="shared" si="29"/>
        <v>0.60008999021611731</v>
      </c>
      <c r="P136" s="31">
        <v>23200081</v>
      </c>
      <c r="Q136" s="31">
        <v>58793977</v>
      </c>
      <c r="R136" s="31">
        <v>84956357</v>
      </c>
      <c r="S136" s="31">
        <v>40398189</v>
      </c>
      <c r="T136" s="36">
        <f t="shared" si="30"/>
        <v>0.6871144130971103</v>
      </c>
      <c r="U136" s="36">
        <f t="shared" si="31"/>
        <v>5.2526713161044514E-2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604550229</v>
      </c>
      <c r="E137" s="32">
        <f>SUM(E133:E136)</f>
        <v>604550229</v>
      </c>
      <c r="F137" s="32">
        <f>SUM(F133:F136)</f>
        <v>129258722</v>
      </c>
      <c r="G137" s="37">
        <f t="shared" ref="G137:G170" si="32">IF(($D137     =0),0,($F137     /$D137     ))</f>
        <v>0.21380973126717648</v>
      </c>
      <c r="H137" s="32">
        <f>SUM(H133:H136)</f>
        <v>142687891</v>
      </c>
      <c r="I137" s="37">
        <f t="shared" ref="I137:I170" si="33">IF(($D137     =0),0,($H137     /$D137     ))</f>
        <v>0.23602321884158942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271946613</v>
      </c>
      <c r="O137" s="37">
        <f t="shared" ref="O137:O170" si="37">IF(($D137     =0),0,($N137     /$D137     ))</f>
        <v>0.44983295010876589</v>
      </c>
      <c r="P137" s="32">
        <f>SUM(P133:P136)</f>
        <v>143458904</v>
      </c>
      <c r="Q137" s="32">
        <f>SUM(Q133:Q136)</f>
        <v>519046826</v>
      </c>
      <c r="R137" s="32">
        <f>SUM(R133:R136)</f>
        <v>598635640</v>
      </c>
      <c r="S137" s="32">
        <f>SUM(S133:S136)</f>
        <v>251544803</v>
      </c>
      <c r="T137" s="37">
        <f t="shared" ref="T137:T170" si="38">IF(($Q137     =0),0,($S137     /$Q137     ))</f>
        <v>0.48462834256884563</v>
      </c>
      <c r="U137" s="37">
        <f t="shared" ref="U137:U170" si="39">IF(($P137     =0),0,(($H137     /$P137     )-1))</f>
        <v>-5.374452045165512E-3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80890508</v>
      </c>
      <c r="E138" s="31">
        <v>80890508</v>
      </c>
      <c r="F138" s="31">
        <v>15228488</v>
      </c>
      <c r="G138" s="36">
        <f t="shared" si="32"/>
        <v>0.18826050641195133</v>
      </c>
      <c r="H138" s="31">
        <v>15620037</v>
      </c>
      <c r="I138" s="36">
        <f t="shared" si="33"/>
        <v>0.19310098781923832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30848525</v>
      </c>
      <c r="O138" s="36">
        <f t="shared" si="37"/>
        <v>0.38136149423118965</v>
      </c>
      <c r="P138" s="31">
        <v>13258020</v>
      </c>
      <c r="Q138" s="31">
        <v>78678108</v>
      </c>
      <c r="R138" s="31">
        <v>79036429</v>
      </c>
      <c r="S138" s="31">
        <v>27484345</v>
      </c>
      <c r="T138" s="36">
        <f t="shared" si="38"/>
        <v>0.34932646067188095</v>
      </c>
      <c r="U138" s="36">
        <f t="shared" si="39"/>
        <v>0.17815759819339538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100911309</v>
      </c>
      <c r="E139" s="31">
        <v>100911309</v>
      </c>
      <c r="F139" s="31">
        <v>24314797</v>
      </c>
      <c r="G139" s="36">
        <f t="shared" si="32"/>
        <v>0.24095215135897208</v>
      </c>
      <c r="H139" s="31">
        <v>24944469</v>
      </c>
      <c r="I139" s="36">
        <f t="shared" si="33"/>
        <v>0.24719200699299224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49259266</v>
      </c>
      <c r="O139" s="36">
        <f t="shared" si="37"/>
        <v>0.48814415835196429</v>
      </c>
      <c r="P139" s="31">
        <v>22664892</v>
      </c>
      <c r="Q139" s="31">
        <v>87634567</v>
      </c>
      <c r="R139" s="31">
        <v>100877779</v>
      </c>
      <c r="S139" s="31">
        <v>48185370</v>
      </c>
      <c r="T139" s="36">
        <f t="shared" si="38"/>
        <v>0.54984433254517018</v>
      </c>
      <c r="U139" s="36">
        <f t="shared" si="39"/>
        <v>0.10057744815197012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101318557</v>
      </c>
      <c r="E140" s="31">
        <v>101318557</v>
      </c>
      <c r="F140" s="31">
        <v>25030727</v>
      </c>
      <c r="G140" s="36">
        <f t="shared" si="32"/>
        <v>0.24704977786053545</v>
      </c>
      <c r="H140" s="31">
        <v>38919551</v>
      </c>
      <c r="I140" s="36">
        <f t="shared" si="33"/>
        <v>0.38413053000744968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63950278</v>
      </c>
      <c r="O140" s="36">
        <f t="shared" si="37"/>
        <v>0.63118030786798518</v>
      </c>
      <c r="P140" s="31">
        <v>27617305</v>
      </c>
      <c r="Q140" s="31">
        <v>102638288</v>
      </c>
      <c r="R140" s="31">
        <v>107834384</v>
      </c>
      <c r="S140" s="31">
        <v>50960648</v>
      </c>
      <c r="T140" s="36">
        <f t="shared" si="38"/>
        <v>0.49650719037714269</v>
      </c>
      <c r="U140" s="36">
        <f t="shared" si="39"/>
        <v>0.40924507297145762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113906931</v>
      </c>
      <c r="E141" s="31">
        <v>113906931</v>
      </c>
      <c r="F141" s="31">
        <v>38192105</v>
      </c>
      <c r="G141" s="36">
        <f t="shared" si="32"/>
        <v>0.33529219569615126</v>
      </c>
      <c r="H141" s="31">
        <v>28143679</v>
      </c>
      <c r="I141" s="36">
        <f t="shared" si="33"/>
        <v>0.24707608881148768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66335784</v>
      </c>
      <c r="O141" s="36">
        <f t="shared" si="37"/>
        <v>0.582368284507639</v>
      </c>
      <c r="P141" s="31">
        <v>35159054</v>
      </c>
      <c r="Q141" s="31">
        <v>85538308</v>
      </c>
      <c r="R141" s="31">
        <v>86801353</v>
      </c>
      <c r="S141" s="31">
        <v>65882278</v>
      </c>
      <c r="T141" s="36">
        <f t="shared" si="38"/>
        <v>0.77020786990549306</v>
      </c>
      <c r="U141" s="36">
        <f t="shared" si="39"/>
        <v>-0.19953253008456939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104075235</v>
      </c>
      <c r="E142" s="31">
        <v>104075235</v>
      </c>
      <c r="F142" s="31">
        <v>30512497</v>
      </c>
      <c r="G142" s="36">
        <f t="shared" si="32"/>
        <v>0.29317730582112067</v>
      </c>
      <c r="H142" s="31">
        <v>34291401</v>
      </c>
      <c r="I142" s="36">
        <f t="shared" si="33"/>
        <v>0.32948665453409737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64803898</v>
      </c>
      <c r="O142" s="36">
        <f t="shared" si="37"/>
        <v>0.62266396035521798</v>
      </c>
      <c r="P142" s="31">
        <v>27447381</v>
      </c>
      <c r="Q142" s="31">
        <v>122115122</v>
      </c>
      <c r="R142" s="31">
        <v>126077281</v>
      </c>
      <c r="S142" s="31">
        <v>60844774</v>
      </c>
      <c r="T142" s="36">
        <f t="shared" si="38"/>
        <v>0.49825748853610446</v>
      </c>
      <c r="U142" s="36">
        <f t="shared" si="39"/>
        <v>0.24935056645295228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176201346</v>
      </c>
      <c r="E143" s="31">
        <v>176201346</v>
      </c>
      <c r="F143" s="31">
        <v>81207617</v>
      </c>
      <c r="G143" s="36">
        <f t="shared" si="32"/>
        <v>0.46087966320075668</v>
      </c>
      <c r="H143" s="31">
        <v>80742365</v>
      </c>
      <c r="I143" s="36">
        <f t="shared" si="33"/>
        <v>0.45823920664033974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161949982</v>
      </c>
      <c r="O143" s="36">
        <f t="shared" si="37"/>
        <v>0.91911886984109648</v>
      </c>
      <c r="P143" s="31">
        <v>51338557</v>
      </c>
      <c r="Q143" s="31">
        <v>177557787</v>
      </c>
      <c r="R143" s="31">
        <v>227991418</v>
      </c>
      <c r="S143" s="31">
        <v>94182710</v>
      </c>
      <c r="T143" s="36">
        <f t="shared" si="38"/>
        <v>0.53043412846770832</v>
      </c>
      <c r="U143" s="36">
        <f t="shared" si="39"/>
        <v>0.57274317234900085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677303886</v>
      </c>
      <c r="E144" s="32">
        <f>SUM(E138:E143)</f>
        <v>677303886</v>
      </c>
      <c r="F144" s="32">
        <f>SUM(F138:F143)</f>
        <v>214486231</v>
      </c>
      <c r="G144" s="37">
        <f t="shared" si="32"/>
        <v>0.31667651025406934</v>
      </c>
      <c r="H144" s="32">
        <f>SUM(H138:H143)</f>
        <v>222661502</v>
      </c>
      <c r="I144" s="37">
        <f t="shared" si="33"/>
        <v>0.32874682487795442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437147733</v>
      </c>
      <c r="O144" s="37">
        <f t="shared" si="37"/>
        <v>0.64542333513202377</v>
      </c>
      <c r="P144" s="32">
        <f>SUM(P138:P143)</f>
        <v>177485209</v>
      </c>
      <c r="Q144" s="32">
        <f>SUM(Q138:Q143)</f>
        <v>654162180</v>
      </c>
      <c r="R144" s="32">
        <f>SUM(R138:R143)</f>
        <v>728618644</v>
      </c>
      <c r="S144" s="32">
        <f>SUM(S138:S143)</f>
        <v>347540125</v>
      </c>
      <c r="T144" s="37">
        <f t="shared" si="38"/>
        <v>0.53127517246564149</v>
      </c>
      <c r="U144" s="37">
        <f t="shared" si="39"/>
        <v>0.25453553709931964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72954320</v>
      </c>
      <c r="E145" s="31">
        <v>72954320</v>
      </c>
      <c r="F145" s="31">
        <v>14449867</v>
      </c>
      <c r="G145" s="36">
        <f t="shared" si="32"/>
        <v>0.19806732486849304</v>
      </c>
      <c r="H145" s="31">
        <v>15331153</v>
      </c>
      <c r="I145" s="36">
        <f t="shared" si="33"/>
        <v>0.2101472949100204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29781020</v>
      </c>
      <c r="O145" s="36">
        <f t="shared" si="37"/>
        <v>0.40821461977851348</v>
      </c>
      <c r="P145" s="31">
        <v>20734721</v>
      </c>
      <c r="Q145" s="31">
        <v>87098718</v>
      </c>
      <c r="R145" s="31">
        <v>92526291</v>
      </c>
      <c r="S145" s="31">
        <v>34796176</v>
      </c>
      <c r="T145" s="36">
        <f t="shared" si="38"/>
        <v>0.39950273435712336</v>
      </c>
      <c r="U145" s="36">
        <f t="shared" si="39"/>
        <v>-0.2606048087167413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134597351</v>
      </c>
      <c r="E146" s="31">
        <v>134597351</v>
      </c>
      <c r="F146" s="31">
        <v>32697005</v>
      </c>
      <c r="G146" s="36">
        <f t="shared" si="32"/>
        <v>0.24292458029133129</v>
      </c>
      <c r="H146" s="31">
        <v>38704227</v>
      </c>
      <c r="I146" s="36">
        <f t="shared" si="33"/>
        <v>0.28755563696049263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71401232</v>
      </c>
      <c r="O146" s="36">
        <f t="shared" si="37"/>
        <v>0.53048021725182393</v>
      </c>
      <c r="P146" s="31">
        <v>25617699</v>
      </c>
      <c r="Q146" s="31">
        <v>106069741</v>
      </c>
      <c r="R146" s="31">
        <v>111452353</v>
      </c>
      <c r="S146" s="31">
        <v>48238070</v>
      </c>
      <c r="T146" s="36">
        <f t="shared" si="38"/>
        <v>0.45477691889527666</v>
      </c>
      <c r="U146" s="36">
        <f t="shared" si="39"/>
        <v>0.51083932245437036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107488203</v>
      </c>
      <c r="E147" s="31">
        <v>107488203</v>
      </c>
      <c r="F147" s="31">
        <v>23399062</v>
      </c>
      <c r="G147" s="36">
        <f t="shared" si="32"/>
        <v>0.21768958217675291</v>
      </c>
      <c r="H147" s="31">
        <v>21961057</v>
      </c>
      <c r="I147" s="36">
        <f t="shared" si="33"/>
        <v>0.20431132335517788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45360119</v>
      </c>
      <c r="O147" s="36">
        <f t="shared" si="37"/>
        <v>0.42200090553193081</v>
      </c>
      <c r="P147" s="31">
        <v>31218548</v>
      </c>
      <c r="Q147" s="31">
        <v>105498679</v>
      </c>
      <c r="R147" s="31">
        <v>115547842</v>
      </c>
      <c r="S147" s="31">
        <v>56968921</v>
      </c>
      <c r="T147" s="36">
        <f t="shared" si="38"/>
        <v>0.53999653398503689</v>
      </c>
      <c r="U147" s="36">
        <f t="shared" si="39"/>
        <v>-0.29653816698970115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93089947</v>
      </c>
      <c r="E148" s="31">
        <v>93089947</v>
      </c>
      <c r="F148" s="31">
        <v>16793433</v>
      </c>
      <c r="G148" s="36">
        <f t="shared" si="32"/>
        <v>0.18040007048236906</v>
      </c>
      <c r="H148" s="31">
        <v>20443141</v>
      </c>
      <c r="I148" s="36">
        <f t="shared" si="33"/>
        <v>0.21960632333371077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37236574</v>
      </c>
      <c r="O148" s="36">
        <f t="shared" si="37"/>
        <v>0.40000639381607983</v>
      </c>
      <c r="P148" s="31">
        <v>18439656</v>
      </c>
      <c r="Q148" s="31">
        <v>87842148</v>
      </c>
      <c r="R148" s="31">
        <v>93679083</v>
      </c>
      <c r="S148" s="31">
        <v>33203169</v>
      </c>
      <c r="T148" s="36">
        <f t="shared" si="38"/>
        <v>0.37798676097947875</v>
      </c>
      <c r="U148" s="36">
        <f t="shared" si="39"/>
        <v>0.10865088806428935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220970606</v>
      </c>
      <c r="E149" s="31">
        <v>220970606</v>
      </c>
      <c r="F149" s="31">
        <v>21946759</v>
      </c>
      <c r="G149" s="36">
        <f t="shared" si="32"/>
        <v>9.9319811794334315E-2</v>
      </c>
      <c r="H149" s="31">
        <v>50032986</v>
      </c>
      <c r="I149" s="36">
        <f t="shared" si="33"/>
        <v>0.22642371718888257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71979745</v>
      </c>
      <c r="O149" s="36">
        <f t="shared" si="37"/>
        <v>0.3257435289832169</v>
      </c>
      <c r="P149" s="31">
        <v>63706579</v>
      </c>
      <c r="Q149" s="31">
        <v>200939649</v>
      </c>
      <c r="R149" s="31">
        <v>194352625</v>
      </c>
      <c r="S149" s="31">
        <v>74760718</v>
      </c>
      <c r="T149" s="36">
        <f t="shared" si="38"/>
        <v>0.37205558172344572</v>
      </c>
      <c r="U149" s="36">
        <f t="shared" si="39"/>
        <v>-0.21463392344454724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629100427</v>
      </c>
      <c r="E150" s="32">
        <f>SUM(E145:E149)</f>
        <v>629100427</v>
      </c>
      <c r="F150" s="32">
        <f>SUM(F145:F149)</f>
        <v>109286126</v>
      </c>
      <c r="G150" s="37">
        <f t="shared" si="32"/>
        <v>0.17371809223076556</v>
      </c>
      <c r="H150" s="32">
        <f>SUM(H145:H149)</f>
        <v>146472564</v>
      </c>
      <c r="I150" s="37">
        <f t="shared" si="33"/>
        <v>0.23282858779556989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255758690</v>
      </c>
      <c r="O150" s="37">
        <f t="shared" si="37"/>
        <v>0.40654668002633543</v>
      </c>
      <c r="P150" s="32">
        <f>SUM(P145:P149)</f>
        <v>159717203</v>
      </c>
      <c r="Q150" s="32">
        <f>SUM(Q145:Q149)</f>
        <v>587448935</v>
      </c>
      <c r="R150" s="32">
        <f>SUM(R145:R149)</f>
        <v>607558194</v>
      </c>
      <c r="S150" s="32">
        <f>SUM(S145:S149)</f>
        <v>247967054</v>
      </c>
      <c r="T150" s="37">
        <f t="shared" si="38"/>
        <v>0.42210827056823247</v>
      </c>
      <c r="U150" s="37">
        <f t="shared" si="39"/>
        <v>-8.2925563127974389E-2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87921249</v>
      </c>
      <c r="E151" s="31">
        <v>87921249</v>
      </c>
      <c r="F151" s="31">
        <v>23912161</v>
      </c>
      <c r="G151" s="36">
        <f t="shared" si="32"/>
        <v>0.271972489835762</v>
      </c>
      <c r="H151" s="31">
        <v>23268905</v>
      </c>
      <c r="I151" s="36">
        <f t="shared" si="33"/>
        <v>0.26465621524553185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47181066</v>
      </c>
      <c r="O151" s="36">
        <f t="shared" si="37"/>
        <v>0.53662870508129379</v>
      </c>
      <c r="P151" s="31">
        <v>18631880</v>
      </c>
      <c r="Q151" s="31">
        <v>87697849</v>
      </c>
      <c r="R151" s="31">
        <v>89990772</v>
      </c>
      <c r="S151" s="31">
        <v>39029998</v>
      </c>
      <c r="T151" s="36">
        <f t="shared" si="38"/>
        <v>0.44505080164508937</v>
      </c>
      <c r="U151" s="36">
        <f t="shared" si="39"/>
        <v>0.24887585149754088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672400100</v>
      </c>
      <c r="E152" s="31">
        <v>653605100</v>
      </c>
      <c r="F152" s="31">
        <v>137726889</v>
      </c>
      <c r="G152" s="36">
        <f t="shared" si="32"/>
        <v>0.20482877530803462</v>
      </c>
      <c r="H152" s="31">
        <v>162774916</v>
      </c>
      <c r="I152" s="36">
        <f t="shared" si="33"/>
        <v>0.24208044585359223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300501805</v>
      </c>
      <c r="O152" s="36">
        <f t="shared" si="37"/>
        <v>0.44690922116162685</v>
      </c>
      <c r="P152" s="31">
        <v>162605312</v>
      </c>
      <c r="Q152" s="31">
        <v>600728700</v>
      </c>
      <c r="R152" s="31">
        <v>688477572</v>
      </c>
      <c r="S152" s="31">
        <v>286248331</v>
      </c>
      <c r="T152" s="36">
        <f t="shared" si="38"/>
        <v>0.47650184018176589</v>
      </c>
      <c r="U152" s="36">
        <f t="shared" si="39"/>
        <v>1.0430409555131082E-3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77951810</v>
      </c>
      <c r="E153" s="31">
        <v>77951810</v>
      </c>
      <c r="F153" s="31">
        <v>18061316</v>
      </c>
      <c r="G153" s="36">
        <f t="shared" si="32"/>
        <v>0.23169848140793653</v>
      </c>
      <c r="H153" s="31">
        <v>16320619</v>
      </c>
      <c r="I153" s="36">
        <f t="shared" si="33"/>
        <v>0.20936805700855438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34381935</v>
      </c>
      <c r="O153" s="36">
        <f t="shared" si="37"/>
        <v>0.44106653841649091</v>
      </c>
      <c r="P153" s="31">
        <v>24819221</v>
      </c>
      <c r="Q153" s="31">
        <v>79094710</v>
      </c>
      <c r="R153" s="31">
        <v>76991950</v>
      </c>
      <c r="S153" s="31">
        <v>41620332</v>
      </c>
      <c r="T153" s="36">
        <f t="shared" si="38"/>
        <v>0.52620879449460023</v>
      </c>
      <c r="U153" s="36">
        <f t="shared" si="39"/>
        <v>-0.34242017507318223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41623367</v>
      </c>
      <c r="E154" s="31">
        <v>41623367</v>
      </c>
      <c r="F154" s="31">
        <v>13223078</v>
      </c>
      <c r="G154" s="36">
        <f t="shared" si="32"/>
        <v>0.31768400667826802</v>
      </c>
      <c r="H154" s="31">
        <v>12036474</v>
      </c>
      <c r="I154" s="36">
        <f t="shared" si="33"/>
        <v>0.28917588526656191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25259552</v>
      </c>
      <c r="O154" s="36">
        <f t="shared" si="37"/>
        <v>0.60685989194482992</v>
      </c>
      <c r="P154" s="31">
        <v>16664944</v>
      </c>
      <c r="Q154" s="31">
        <v>54314776</v>
      </c>
      <c r="R154" s="31">
        <v>56783773</v>
      </c>
      <c r="S154" s="31">
        <v>35323378</v>
      </c>
      <c r="T154" s="36">
        <f t="shared" si="38"/>
        <v>0.65034564443384613</v>
      </c>
      <c r="U154" s="36">
        <f t="shared" si="39"/>
        <v>-0.27773690688669583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85956691</v>
      </c>
      <c r="E155" s="31">
        <v>85956691</v>
      </c>
      <c r="F155" s="31">
        <v>15508541</v>
      </c>
      <c r="G155" s="36">
        <f t="shared" si="32"/>
        <v>0.18042273172195519</v>
      </c>
      <c r="H155" s="31">
        <v>16957357</v>
      </c>
      <c r="I155" s="36">
        <f t="shared" si="33"/>
        <v>0.19727791755036267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32465898</v>
      </c>
      <c r="O155" s="36">
        <f t="shared" si="37"/>
        <v>0.37770064927231783</v>
      </c>
      <c r="P155" s="31">
        <v>21193006</v>
      </c>
      <c r="Q155" s="31">
        <v>102439035</v>
      </c>
      <c r="R155" s="31">
        <v>77273476</v>
      </c>
      <c r="S155" s="31">
        <v>40205328</v>
      </c>
      <c r="T155" s="36">
        <f t="shared" si="38"/>
        <v>0.39248054220737244</v>
      </c>
      <c r="U155" s="36">
        <f t="shared" si="39"/>
        <v>-0.19986069932693828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257643681</v>
      </c>
      <c r="E156" s="31">
        <v>257643681</v>
      </c>
      <c r="F156" s="31">
        <v>70877161</v>
      </c>
      <c r="G156" s="36">
        <f t="shared" si="32"/>
        <v>0.2750976104863212</v>
      </c>
      <c r="H156" s="31">
        <v>61541839</v>
      </c>
      <c r="I156" s="36">
        <f t="shared" si="33"/>
        <v>0.2388641505242273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132419000</v>
      </c>
      <c r="O156" s="36">
        <f t="shared" si="37"/>
        <v>0.51396176101054847</v>
      </c>
      <c r="P156" s="31">
        <v>65949635</v>
      </c>
      <c r="Q156" s="31">
        <v>238940450</v>
      </c>
      <c r="R156" s="31">
        <v>254343200</v>
      </c>
      <c r="S156" s="31">
        <v>122442885</v>
      </c>
      <c r="T156" s="36">
        <f t="shared" si="38"/>
        <v>0.51244100779085333</v>
      </c>
      <c r="U156" s="36">
        <f t="shared" si="39"/>
        <v>-6.6835790675717877E-2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1223496898</v>
      </c>
      <c r="E157" s="32">
        <f>SUM(E151:E156)</f>
        <v>1204701898</v>
      </c>
      <c r="F157" s="32">
        <f>SUM(F151:F156)</f>
        <v>279309146</v>
      </c>
      <c r="G157" s="37">
        <f t="shared" si="32"/>
        <v>0.22828758001477173</v>
      </c>
      <c r="H157" s="32">
        <f>SUM(H151:H156)</f>
        <v>292900110</v>
      </c>
      <c r="I157" s="37">
        <f t="shared" si="33"/>
        <v>0.2393958746268926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572209256</v>
      </c>
      <c r="O157" s="37">
        <f t="shared" si="37"/>
        <v>0.46768345464166433</v>
      </c>
      <c r="P157" s="32">
        <f>SUM(P151:P156)</f>
        <v>309863998</v>
      </c>
      <c r="Q157" s="32">
        <f>SUM(Q151:Q156)</f>
        <v>1163215520</v>
      </c>
      <c r="R157" s="32">
        <f>SUM(R151:R156)</f>
        <v>1243860743</v>
      </c>
      <c r="S157" s="32">
        <f>SUM(S151:S156)</f>
        <v>564870252</v>
      </c>
      <c r="T157" s="37">
        <f t="shared" si="38"/>
        <v>0.48561100010082398</v>
      </c>
      <c r="U157" s="37">
        <f t="shared" si="39"/>
        <v>-5.4746237412195309E-2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139277107</v>
      </c>
      <c r="E158" s="31">
        <v>139277107</v>
      </c>
      <c r="F158" s="31">
        <v>24408059</v>
      </c>
      <c r="G158" s="36">
        <f t="shared" si="32"/>
        <v>0.1752481762849942</v>
      </c>
      <c r="H158" s="31">
        <v>49696091</v>
      </c>
      <c r="I158" s="36">
        <f t="shared" si="33"/>
        <v>0.35681449787724268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74104150</v>
      </c>
      <c r="O158" s="36">
        <f t="shared" si="37"/>
        <v>0.53206267416223685</v>
      </c>
      <c r="P158" s="31">
        <v>47028415</v>
      </c>
      <c r="Q158" s="31">
        <v>135118732</v>
      </c>
      <c r="R158" s="31">
        <v>137782857</v>
      </c>
      <c r="S158" s="31">
        <v>66323473</v>
      </c>
      <c r="T158" s="36">
        <f t="shared" si="38"/>
        <v>0.49085328154204405</v>
      </c>
      <c r="U158" s="36">
        <f t="shared" si="39"/>
        <v>5.6724769482450199E-2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251835608</v>
      </c>
      <c r="E159" s="31">
        <v>254673833</v>
      </c>
      <c r="F159" s="31">
        <v>46601394</v>
      </c>
      <c r="G159" s="36">
        <f t="shared" si="32"/>
        <v>0.18504688185318099</v>
      </c>
      <c r="H159" s="31">
        <v>52407067</v>
      </c>
      <c r="I159" s="36">
        <f t="shared" si="33"/>
        <v>0.20810030565653767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99008461</v>
      </c>
      <c r="O159" s="36">
        <f t="shared" si="37"/>
        <v>0.39314718750971867</v>
      </c>
      <c r="P159" s="31">
        <v>43750335</v>
      </c>
      <c r="Q159" s="31">
        <v>199036744</v>
      </c>
      <c r="R159" s="31">
        <v>231569095</v>
      </c>
      <c r="S159" s="31">
        <v>85422772</v>
      </c>
      <c r="T159" s="36">
        <f t="shared" si="38"/>
        <v>0.42918091545950932</v>
      </c>
      <c r="U159" s="36">
        <f t="shared" si="39"/>
        <v>0.19786664490683337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105983497</v>
      </c>
      <c r="E160" s="31">
        <v>105983497</v>
      </c>
      <c r="F160" s="31">
        <v>31314457</v>
      </c>
      <c r="G160" s="36">
        <f t="shared" si="32"/>
        <v>0.29546540627924367</v>
      </c>
      <c r="H160" s="31">
        <v>31878210</v>
      </c>
      <c r="I160" s="36">
        <f t="shared" si="33"/>
        <v>0.3007846589549692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63192667</v>
      </c>
      <c r="O160" s="36">
        <f t="shared" si="37"/>
        <v>0.59625006523421287</v>
      </c>
      <c r="P160" s="31">
        <v>25476907</v>
      </c>
      <c r="Q160" s="31">
        <v>100366315</v>
      </c>
      <c r="R160" s="31">
        <v>100149859</v>
      </c>
      <c r="S160" s="31">
        <v>50380530</v>
      </c>
      <c r="T160" s="36">
        <f t="shared" si="38"/>
        <v>0.50196652133736308</v>
      </c>
      <c r="U160" s="36">
        <f t="shared" si="39"/>
        <v>0.25125903234643054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74388636</v>
      </c>
      <c r="E161" s="31">
        <v>74388636</v>
      </c>
      <c r="F161" s="31">
        <v>14801810</v>
      </c>
      <c r="G161" s="36">
        <f t="shared" si="32"/>
        <v>0.19897945164635092</v>
      </c>
      <c r="H161" s="31">
        <v>13907138</v>
      </c>
      <c r="I161" s="36">
        <f t="shared" si="33"/>
        <v>0.1869524533290273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28708948</v>
      </c>
      <c r="O161" s="36">
        <f t="shared" si="37"/>
        <v>0.38593190497537821</v>
      </c>
      <c r="P161" s="31">
        <v>17756608</v>
      </c>
      <c r="Q161" s="31">
        <v>75221038</v>
      </c>
      <c r="R161" s="31">
        <v>77509719</v>
      </c>
      <c r="S161" s="31">
        <v>35414157</v>
      </c>
      <c r="T161" s="36">
        <f t="shared" si="38"/>
        <v>0.47080122717796052</v>
      </c>
      <c r="U161" s="36">
        <f t="shared" si="39"/>
        <v>-0.2167908420346949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382663845</v>
      </c>
      <c r="E162" s="31">
        <v>381348345</v>
      </c>
      <c r="F162" s="31">
        <v>59966306</v>
      </c>
      <c r="G162" s="36">
        <f t="shared" si="32"/>
        <v>0.15670753007773702</v>
      </c>
      <c r="H162" s="31">
        <v>92906924</v>
      </c>
      <c r="I162" s="36">
        <f t="shared" si="33"/>
        <v>0.24278991917828036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152873230</v>
      </c>
      <c r="O162" s="36">
        <f t="shared" si="37"/>
        <v>0.39949744925601738</v>
      </c>
      <c r="P162" s="31">
        <v>87713086</v>
      </c>
      <c r="Q162" s="31">
        <v>319053121</v>
      </c>
      <c r="R162" s="31">
        <v>362383562</v>
      </c>
      <c r="S162" s="31">
        <v>152238251</v>
      </c>
      <c r="T162" s="36">
        <f t="shared" si="38"/>
        <v>0.47715643878625463</v>
      </c>
      <c r="U162" s="36">
        <f t="shared" si="39"/>
        <v>5.9213946708020382E-2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954148693</v>
      </c>
      <c r="E163" s="32">
        <f>SUM(E158:E162)</f>
        <v>955671418</v>
      </c>
      <c r="F163" s="32">
        <f>SUM(F158:F162)</f>
        <v>177092026</v>
      </c>
      <c r="G163" s="37">
        <f t="shared" si="32"/>
        <v>0.1856021260619177</v>
      </c>
      <c r="H163" s="32">
        <f>SUM(H158:H162)</f>
        <v>240795430</v>
      </c>
      <c r="I163" s="37">
        <f t="shared" si="33"/>
        <v>0.25236677654810769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417887456</v>
      </c>
      <c r="O163" s="37">
        <f t="shared" si="37"/>
        <v>0.43796890261002536</v>
      </c>
      <c r="P163" s="32">
        <f>SUM(P158:P162)</f>
        <v>221725351</v>
      </c>
      <c r="Q163" s="32">
        <f>SUM(Q158:Q162)</f>
        <v>828795950</v>
      </c>
      <c r="R163" s="32">
        <f>SUM(R158:R162)</f>
        <v>909395092</v>
      </c>
      <c r="S163" s="32">
        <f>SUM(S158:S162)</f>
        <v>389779183</v>
      </c>
      <c r="T163" s="37">
        <f t="shared" si="38"/>
        <v>0.47029571392089936</v>
      </c>
      <c r="U163" s="37">
        <f t="shared" si="39"/>
        <v>8.6007661794162527E-2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113117603</v>
      </c>
      <c r="E164" s="31">
        <v>113117603</v>
      </c>
      <c r="F164" s="31">
        <v>37642643</v>
      </c>
      <c r="G164" s="36">
        <f t="shared" si="32"/>
        <v>0.33277440470516334</v>
      </c>
      <c r="H164" s="31">
        <v>38602464</v>
      </c>
      <c r="I164" s="36">
        <f t="shared" si="33"/>
        <v>0.34125956505637767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76245107</v>
      </c>
      <c r="O164" s="36">
        <f t="shared" si="37"/>
        <v>0.67403396976154095</v>
      </c>
      <c r="P164" s="31">
        <v>28734827</v>
      </c>
      <c r="Q164" s="31">
        <v>120261496</v>
      </c>
      <c r="R164" s="31">
        <v>123291852</v>
      </c>
      <c r="S164" s="31">
        <v>59854550</v>
      </c>
      <c r="T164" s="36">
        <f t="shared" si="38"/>
        <v>0.49770335469633603</v>
      </c>
      <c r="U164" s="36">
        <f t="shared" si="39"/>
        <v>0.34340338990034636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99984376</v>
      </c>
      <c r="E165" s="31">
        <v>99984376</v>
      </c>
      <c r="F165" s="31">
        <v>19518517</v>
      </c>
      <c r="G165" s="36">
        <f t="shared" si="32"/>
        <v>0.19521567049635835</v>
      </c>
      <c r="H165" s="31">
        <v>19296614</v>
      </c>
      <c r="I165" s="36">
        <f t="shared" si="33"/>
        <v>0.19299629374093408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38815131</v>
      </c>
      <c r="O165" s="36">
        <f t="shared" si="37"/>
        <v>0.38821196423729243</v>
      </c>
      <c r="P165" s="31">
        <v>21483611</v>
      </c>
      <c r="Q165" s="31">
        <v>94132250</v>
      </c>
      <c r="R165" s="31">
        <v>95349350</v>
      </c>
      <c r="S165" s="31">
        <v>40870643</v>
      </c>
      <c r="T165" s="36">
        <f t="shared" si="38"/>
        <v>0.43418321563544904</v>
      </c>
      <c r="U165" s="36">
        <f t="shared" si="39"/>
        <v>-0.10179838947931052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93797351</v>
      </c>
      <c r="E166" s="31">
        <v>93797351</v>
      </c>
      <c r="F166" s="31">
        <v>25149529</v>
      </c>
      <c r="G166" s="36">
        <f t="shared" si="32"/>
        <v>0.26812621819138582</v>
      </c>
      <c r="H166" s="31">
        <v>22479507</v>
      </c>
      <c r="I166" s="36">
        <f t="shared" si="33"/>
        <v>0.23966036098396851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47629036</v>
      </c>
      <c r="O166" s="36">
        <f t="shared" si="37"/>
        <v>0.5077865791753543</v>
      </c>
      <c r="P166" s="31">
        <v>22014609</v>
      </c>
      <c r="Q166" s="31">
        <v>92459060</v>
      </c>
      <c r="R166" s="31">
        <v>97909435</v>
      </c>
      <c r="S166" s="31">
        <v>44991184</v>
      </c>
      <c r="T166" s="36">
        <f t="shared" si="38"/>
        <v>0.48660654780613172</v>
      </c>
      <c r="U166" s="36">
        <f t="shared" si="39"/>
        <v>2.1117704157271211E-2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137172644</v>
      </c>
      <c r="E167" s="31">
        <v>137172644</v>
      </c>
      <c r="F167" s="31">
        <v>14757407</v>
      </c>
      <c r="G167" s="36">
        <f t="shared" si="32"/>
        <v>0.10758272618846655</v>
      </c>
      <c r="H167" s="31">
        <v>8908812</v>
      </c>
      <c r="I167" s="36">
        <f t="shared" si="33"/>
        <v>6.4945981503425718E-2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23666219</v>
      </c>
      <c r="O167" s="36">
        <f t="shared" si="37"/>
        <v>0.17252870769189227</v>
      </c>
      <c r="P167" s="31">
        <v>23888830</v>
      </c>
      <c r="Q167" s="31">
        <v>125481203</v>
      </c>
      <c r="R167" s="31">
        <v>130242331</v>
      </c>
      <c r="S167" s="31">
        <v>45247605</v>
      </c>
      <c r="T167" s="36">
        <f t="shared" si="38"/>
        <v>0.36059269371206137</v>
      </c>
      <c r="U167" s="36">
        <f t="shared" si="39"/>
        <v>-0.62707206673579241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244785344</v>
      </c>
      <c r="E168" s="31">
        <v>244785344</v>
      </c>
      <c r="F168" s="31">
        <v>42587257</v>
      </c>
      <c r="G168" s="36">
        <f t="shared" si="32"/>
        <v>0.17397796904049942</v>
      </c>
      <c r="H168" s="31">
        <v>57015938</v>
      </c>
      <c r="I168" s="36">
        <f t="shared" si="33"/>
        <v>0.23292218834800829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99603195</v>
      </c>
      <c r="O168" s="36">
        <f t="shared" si="37"/>
        <v>0.40690015738850771</v>
      </c>
      <c r="P168" s="31">
        <v>53077436</v>
      </c>
      <c r="Q168" s="31">
        <v>223635112</v>
      </c>
      <c r="R168" s="31">
        <v>240403193</v>
      </c>
      <c r="S168" s="31">
        <v>104061563</v>
      </c>
      <c r="T168" s="36">
        <f t="shared" si="38"/>
        <v>0.46531853638439385</v>
      </c>
      <c r="U168" s="36">
        <f t="shared" si="39"/>
        <v>7.4202943789522857E-2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688857318</v>
      </c>
      <c r="E169" s="32">
        <f>SUM(E164:E168)</f>
        <v>688857318</v>
      </c>
      <c r="F169" s="32">
        <f>SUM(F164:F168)</f>
        <v>139655353</v>
      </c>
      <c r="G169" s="37">
        <f t="shared" si="32"/>
        <v>0.20273480349380565</v>
      </c>
      <c r="H169" s="32">
        <f>SUM(H164:H168)</f>
        <v>146303335</v>
      </c>
      <c r="I169" s="37">
        <f t="shared" si="33"/>
        <v>0.21238554222632211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285958688</v>
      </c>
      <c r="O169" s="37">
        <f t="shared" si="37"/>
        <v>0.41512034572012779</v>
      </c>
      <c r="P169" s="32">
        <f>SUM(P164:P168)</f>
        <v>149199313</v>
      </c>
      <c r="Q169" s="32">
        <f>SUM(Q164:Q168)</f>
        <v>655969121</v>
      </c>
      <c r="R169" s="32">
        <f>SUM(R164:R168)</f>
        <v>687196161</v>
      </c>
      <c r="S169" s="32">
        <f>SUM(S164:S168)</f>
        <v>295025545</v>
      </c>
      <c r="T169" s="37">
        <f t="shared" si="38"/>
        <v>0.44975523321927829</v>
      </c>
      <c r="U169" s="37">
        <f t="shared" si="39"/>
        <v>-1.9410129589537695E-2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16605809445</v>
      </c>
      <c r="E170" s="32">
        <f>SUM(E105,E107:E111,E113:E120,E122:E125,E127:E131,E133:E136,E138:E143,E145:E149,E151:E156,E158:E162,E164:E168)</f>
        <v>16588735175</v>
      </c>
      <c r="F170" s="32">
        <f>SUM(F105,F107:F111,F113:F120,F122:F125,F127:F131,F133:F136,F138:F143,F145:F149,F151:F156,F158:F162,F164:F168)</f>
        <v>3458555573</v>
      </c>
      <c r="G170" s="37">
        <f t="shared" si="32"/>
        <v>0.20827383238709687</v>
      </c>
      <c r="H170" s="32">
        <f>SUM(H105,H107:H111,H113:H120,H122:H125,H127:H131,H133:H136,H138:H143,H145:H149,H151:H156,H158:H162,H164:H168)</f>
        <v>3951929362</v>
      </c>
      <c r="I170" s="37">
        <f t="shared" si="33"/>
        <v>0.23798474715063792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7410484935</v>
      </c>
      <c r="O170" s="37">
        <f t="shared" si="37"/>
        <v>0.44625857953773479</v>
      </c>
      <c r="P170" s="32">
        <f>SUM(P105,P107:P111,P113:P120,P122:P125,P127:P131,P133:P136,P138:P143,P145:P149,P151:P156,P158:P162,P164:P168)</f>
        <v>3784740842</v>
      </c>
      <c r="Q170" s="32">
        <f>SUM(Q105,Q107:Q111,Q113:Q120,Q122:Q125,Q127:Q131,Q133:Q136,Q138:Q143,Q145:Q149,Q151:Q156,Q158:Q162,Q164:Q168)</f>
        <v>15316607748</v>
      </c>
      <c r="R170" s="32">
        <f>SUM(R105,R107:R111,R113:R120,R122:R125,R127:R131,R133:R136,R138:R143,R145:R149,R151:R156,R158:R162,R164:R168)</f>
        <v>15883485359</v>
      </c>
      <c r="S170" s="32">
        <f>SUM(S105,S107:S111,S113:S120,S122:S125,S127:S131,S133:S136,S138:S143,S145:S149,S151:S156,S158:S162,S164:S168)</f>
        <v>6674860176</v>
      </c>
      <c r="T170" s="37">
        <f t="shared" si="38"/>
        <v>0.43579232985656269</v>
      </c>
      <c r="U170" s="37">
        <f t="shared" si="39"/>
        <v>4.4174364105641351E-2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312075500</v>
      </c>
      <c r="E173" s="31">
        <v>312075500</v>
      </c>
      <c r="F173" s="31">
        <v>34602416</v>
      </c>
      <c r="G173" s="36">
        <f t="shared" ref="G173:G205" si="40">IF(($D173     =0),0,($F173     /$D173     ))</f>
        <v>0.11087834834839647</v>
      </c>
      <c r="H173" s="31">
        <v>56174423</v>
      </c>
      <c r="I173" s="36">
        <f t="shared" ref="I173:I205" si="41">IF(($D173     =0),0,($H173     /$D173     ))</f>
        <v>0.18000266922587643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90776839</v>
      </c>
      <c r="O173" s="36">
        <f t="shared" ref="O173:O205" si="45">IF(($D173     =0),0,($N173     /$D173     ))</f>
        <v>0.29088101757427287</v>
      </c>
      <c r="P173" s="31">
        <v>43159169</v>
      </c>
      <c r="Q173" s="31">
        <v>291250291</v>
      </c>
      <c r="R173" s="31">
        <v>287547957</v>
      </c>
      <c r="S173" s="31">
        <v>78891740</v>
      </c>
      <c r="T173" s="36">
        <f t="shared" ref="T173:T205" si="46">IF(($Q173     =0),0,($S173     /$Q173     ))</f>
        <v>0.27087265639847891</v>
      </c>
      <c r="U173" s="36">
        <f t="shared" ref="U173:U205" si="47">IF(($P173     =0),0,(($H173     /$P173     )-1))</f>
        <v>0.30156405467399061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157552768</v>
      </c>
      <c r="E174" s="31">
        <v>157552768</v>
      </c>
      <c r="F174" s="31">
        <v>42740146</v>
      </c>
      <c r="G174" s="36">
        <f t="shared" si="40"/>
        <v>0.27127511971100376</v>
      </c>
      <c r="H174" s="31">
        <v>50091052</v>
      </c>
      <c r="I174" s="36">
        <f t="shared" si="41"/>
        <v>0.31793190710556096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92831198</v>
      </c>
      <c r="O174" s="36">
        <f t="shared" si="45"/>
        <v>0.58920702681656467</v>
      </c>
      <c r="P174" s="31">
        <v>43287815</v>
      </c>
      <c r="Q174" s="31">
        <v>145506900</v>
      </c>
      <c r="R174" s="31">
        <v>146827484</v>
      </c>
      <c r="S174" s="31">
        <v>76174888</v>
      </c>
      <c r="T174" s="36">
        <f t="shared" si="46"/>
        <v>0.52351392270744546</v>
      </c>
      <c r="U174" s="36">
        <f t="shared" si="47"/>
        <v>0.15716286442270189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317347871</v>
      </c>
      <c r="E175" s="31">
        <v>317347871</v>
      </c>
      <c r="F175" s="31">
        <v>54741960</v>
      </c>
      <c r="G175" s="36">
        <f t="shared" si="40"/>
        <v>0.17249827398400919</v>
      </c>
      <c r="H175" s="31">
        <v>69204728</v>
      </c>
      <c r="I175" s="36">
        <f t="shared" si="41"/>
        <v>0.21807213573523548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123946688</v>
      </c>
      <c r="O175" s="36">
        <f t="shared" si="45"/>
        <v>0.39057040971924467</v>
      </c>
      <c r="P175" s="31">
        <v>61878139</v>
      </c>
      <c r="Q175" s="31">
        <v>285305399</v>
      </c>
      <c r="R175" s="31">
        <v>281278576</v>
      </c>
      <c r="S175" s="31">
        <v>121429229</v>
      </c>
      <c r="T175" s="36">
        <f t="shared" si="46"/>
        <v>0.42561139545767934</v>
      </c>
      <c r="U175" s="36">
        <f t="shared" si="47"/>
        <v>0.11840351242625435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285514184</v>
      </c>
      <c r="E176" s="31">
        <v>285514184</v>
      </c>
      <c r="F176" s="31">
        <v>32562393</v>
      </c>
      <c r="G176" s="36">
        <f t="shared" si="40"/>
        <v>0.11404824987609022</v>
      </c>
      <c r="H176" s="31">
        <v>39241720</v>
      </c>
      <c r="I176" s="36">
        <f t="shared" si="41"/>
        <v>0.13744227852441826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71804113</v>
      </c>
      <c r="O176" s="36">
        <f t="shared" si="45"/>
        <v>0.25149052840050845</v>
      </c>
      <c r="P176" s="31">
        <v>42671911</v>
      </c>
      <c r="Q176" s="31">
        <v>186793701</v>
      </c>
      <c r="R176" s="31">
        <v>216940902</v>
      </c>
      <c r="S176" s="31">
        <v>74368576</v>
      </c>
      <c r="T176" s="36">
        <f t="shared" si="46"/>
        <v>0.39813214044085993</v>
      </c>
      <c r="U176" s="36">
        <f t="shared" si="47"/>
        <v>-8.0385221088411063E-2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141898035</v>
      </c>
      <c r="E177" s="31">
        <v>141898035</v>
      </c>
      <c r="F177" s="31">
        <v>22354833</v>
      </c>
      <c r="G177" s="36">
        <f t="shared" si="40"/>
        <v>0.15754152620929529</v>
      </c>
      <c r="H177" s="31">
        <v>23629564</v>
      </c>
      <c r="I177" s="36">
        <f t="shared" si="41"/>
        <v>0.16652495575432036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45984397</v>
      </c>
      <c r="O177" s="36">
        <f t="shared" si="45"/>
        <v>0.32406648196361565</v>
      </c>
      <c r="P177" s="31">
        <v>25061425</v>
      </c>
      <c r="Q177" s="31">
        <v>136302399</v>
      </c>
      <c r="R177" s="31">
        <v>143722360</v>
      </c>
      <c r="S177" s="31">
        <v>46357670</v>
      </c>
      <c r="T177" s="36">
        <f t="shared" si="46"/>
        <v>0.34010898076709567</v>
      </c>
      <c r="U177" s="36">
        <f t="shared" si="47"/>
        <v>-5.7134061610622733E-2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226997564</v>
      </c>
      <c r="E178" s="31">
        <v>226997564</v>
      </c>
      <c r="F178" s="31">
        <v>41620222</v>
      </c>
      <c r="G178" s="36">
        <f t="shared" si="40"/>
        <v>0.18335096318478555</v>
      </c>
      <c r="H178" s="31">
        <v>44955971</v>
      </c>
      <c r="I178" s="36">
        <f t="shared" si="41"/>
        <v>0.19804605039726331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86576193</v>
      </c>
      <c r="O178" s="36">
        <f t="shared" si="45"/>
        <v>0.38139701358204886</v>
      </c>
      <c r="P178" s="31">
        <v>36398832</v>
      </c>
      <c r="Q178" s="31">
        <v>175584760</v>
      </c>
      <c r="R178" s="31">
        <v>175070097</v>
      </c>
      <c r="S178" s="31">
        <v>78500966</v>
      </c>
      <c r="T178" s="36">
        <f t="shared" si="46"/>
        <v>0.44708302702352981</v>
      </c>
      <c r="U178" s="36">
        <f t="shared" si="47"/>
        <v>0.2350937799322792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1441385922</v>
      </c>
      <c r="E179" s="32">
        <f>SUM(E173:E178)</f>
        <v>1441385922</v>
      </c>
      <c r="F179" s="32">
        <f>SUM(F173:F178)</f>
        <v>228621970</v>
      </c>
      <c r="G179" s="37">
        <f t="shared" si="40"/>
        <v>0.15861260090758678</v>
      </c>
      <c r="H179" s="32">
        <f>SUM(H173:H178)</f>
        <v>283297458</v>
      </c>
      <c r="I179" s="37">
        <f t="shared" si="41"/>
        <v>0.19654518174210389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511919428</v>
      </c>
      <c r="O179" s="37">
        <f t="shared" si="45"/>
        <v>0.35515778264969067</v>
      </c>
      <c r="P179" s="32">
        <f>SUM(P173:P178)</f>
        <v>252457291</v>
      </c>
      <c r="Q179" s="32">
        <f>SUM(Q173:Q178)</f>
        <v>1220743450</v>
      </c>
      <c r="R179" s="32">
        <f>SUM(R173:R178)</f>
        <v>1251387376</v>
      </c>
      <c r="S179" s="32">
        <f>SUM(S173:S178)</f>
        <v>475723069</v>
      </c>
      <c r="T179" s="37">
        <f t="shared" si="46"/>
        <v>0.38969946469915523</v>
      </c>
      <c r="U179" s="37">
        <f t="shared" si="47"/>
        <v>0.12215993793579916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137706785</v>
      </c>
      <c r="E180" s="31">
        <v>137706785</v>
      </c>
      <c r="F180" s="31">
        <v>18548958</v>
      </c>
      <c r="G180" s="36">
        <f t="shared" si="40"/>
        <v>0.13469894021561829</v>
      </c>
      <c r="H180" s="31">
        <v>27754150</v>
      </c>
      <c r="I180" s="36">
        <f t="shared" si="41"/>
        <v>0.20154526154974861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46303108</v>
      </c>
      <c r="O180" s="36">
        <f t="shared" si="45"/>
        <v>0.3362442017653669</v>
      </c>
      <c r="P180" s="31">
        <v>27202378</v>
      </c>
      <c r="Q180" s="31">
        <v>123076888</v>
      </c>
      <c r="R180" s="31">
        <v>129139675</v>
      </c>
      <c r="S180" s="31">
        <v>44263308</v>
      </c>
      <c r="T180" s="36">
        <f t="shared" si="46"/>
        <v>0.35963947999725182</v>
      </c>
      <c r="U180" s="36">
        <f t="shared" si="47"/>
        <v>2.0283961938915684E-2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224904764</v>
      </c>
      <c r="E181" s="31">
        <v>224904764</v>
      </c>
      <c r="F181" s="31">
        <v>59788759</v>
      </c>
      <c r="G181" s="36">
        <f t="shared" si="40"/>
        <v>0.26584034031400067</v>
      </c>
      <c r="H181" s="31">
        <v>34879722</v>
      </c>
      <c r="I181" s="36">
        <f t="shared" si="41"/>
        <v>0.15508663035701636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94668481</v>
      </c>
      <c r="O181" s="36">
        <f t="shared" si="45"/>
        <v>0.42092697067101698</v>
      </c>
      <c r="P181" s="31">
        <v>38822978</v>
      </c>
      <c r="Q181" s="31">
        <v>180291033</v>
      </c>
      <c r="R181" s="31">
        <v>193058219</v>
      </c>
      <c r="S181" s="31">
        <v>80742581</v>
      </c>
      <c r="T181" s="36">
        <f t="shared" si="46"/>
        <v>0.44784579497084581</v>
      </c>
      <c r="U181" s="36">
        <f t="shared" si="47"/>
        <v>-0.10157015775554368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455565058</v>
      </c>
      <c r="E182" s="31">
        <v>455565058</v>
      </c>
      <c r="F182" s="31">
        <v>108470177</v>
      </c>
      <c r="G182" s="36">
        <f t="shared" si="40"/>
        <v>0.23810030004539989</v>
      </c>
      <c r="H182" s="31">
        <v>127317057</v>
      </c>
      <c r="I182" s="36">
        <f t="shared" si="41"/>
        <v>0.27947063710053022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235787234</v>
      </c>
      <c r="O182" s="36">
        <f t="shared" si="45"/>
        <v>0.51757093714593005</v>
      </c>
      <c r="P182" s="31">
        <v>131551793</v>
      </c>
      <c r="Q182" s="31">
        <v>410391997</v>
      </c>
      <c r="R182" s="31">
        <v>481286645</v>
      </c>
      <c r="S182" s="31">
        <v>236128153</v>
      </c>
      <c r="T182" s="36">
        <f t="shared" si="46"/>
        <v>0.57537221662731397</v>
      </c>
      <c r="U182" s="36">
        <f t="shared" si="47"/>
        <v>-3.2190636884743995E-2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211381538</v>
      </c>
      <c r="E183" s="31">
        <v>211381538</v>
      </c>
      <c r="F183" s="31">
        <v>71560663</v>
      </c>
      <c r="G183" s="36">
        <f t="shared" si="40"/>
        <v>0.33853790485714036</v>
      </c>
      <c r="H183" s="31">
        <v>54081991</v>
      </c>
      <c r="I183" s="36">
        <f t="shared" si="41"/>
        <v>0.25585011591693502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125642654</v>
      </c>
      <c r="O183" s="36">
        <f t="shared" si="45"/>
        <v>0.59438802077407538</v>
      </c>
      <c r="P183" s="31">
        <v>78283589</v>
      </c>
      <c r="Q183" s="31">
        <v>190637878</v>
      </c>
      <c r="R183" s="31">
        <v>241375911</v>
      </c>
      <c r="S183" s="31">
        <v>139368138</v>
      </c>
      <c r="T183" s="36">
        <f t="shared" si="46"/>
        <v>0.73106215544426068</v>
      </c>
      <c r="U183" s="36">
        <f t="shared" si="47"/>
        <v>-0.309152892824063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1007988104</v>
      </c>
      <c r="E184" s="31">
        <v>1007988104</v>
      </c>
      <c r="F184" s="31">
        <v>123858942</v>
      </c>
      <c r="G184" s="36">
        <f t="shared" si="40"/>
        <v>0.12287738467199212</v>
      </c>
      <c r="H184" s="31">
        <v>52767977</v>
      </c>
      <c r="I184" s="36">
        <f t="shared" si="41"/>
        <v>5.2349801342496796E-2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176626919</v>
      </c>
      <c r="O184" s="36">
        <f t="shared" si="45"/>
        <v>0.17522718601448892</v>
      </c>
      <c r="P184" s="31">
        <v>70035413</v>
      </c>
      <c r="Q184" s="31">
        <v>503576647</v>
      </c>
      <c r="R184" s="31">
        <v>990666027</v>
      </c>
      <c r="S184" s="31">
        <v>130912254</v>
      </c>
      <c r="T184" s="36">
        <f t="shared" si="46"/>
        <v>0.25996490262186445</v>
      </c>
      <c r="U184" s="36">
        <f t="shared" si="47"/>
        <v>-0.24655292601758483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2037546249</v>
      </c>
      <c r="E185" s="32">
        <f>SUM(E180:E184)</f>
        <v>2037546249</v>
      </c>
      <c r="F185" s="32">
        <f>SUM(F180:F184)</f>
        <v>382227499</v>
      </c>
      <c r="G185" s="37">
        <f t="shared" si="40"/>
        <v>0.18759206039499327</v>
      </c>
      <c r="H185" s="32">
        <f>SUM(H180:H184)</f>
        <v>296800897</v>
      </c>
      <c r="I185" s="37">
        <f t="shared" si="41"/>
        <v>0.14566584544800681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679028396</v>
      </c>
      <c r="O185" s="37">
        <f t="shared" si="45"/>
        <v>0.33325790584300008</v>
      </c>
      <c r="P185" s="32">
        <f>SUM(P180:P184)</f>
        <v>345896151</v>
      </c>
      <c r="Q185" s="32">
        <f>SUM(Q180:Q184)</f>
        <v>1407974443</v>
      </c>
      <c r="R185" s="32">
        <f>SUM(R180:R184)</f>
        <v>2035526477</v>
      </c>
      <c r="S185" s="32">
        <f>SUM(S180:S184)</f>
        <v>631414434</v>
      </c>
      <c r="T185" s="37">
        <f t="shared" si="46"/>
        <v>0.44845589146819476</v>
      </c>
      <c r="U185" s="37">
        <f t="shared" si="47"/>
        <v>-0.14193639870829322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121940498</v>
      </c>
      <c r="E186" s="31">
        <v>121940498</v>
      </c>
      <c r="F186" s="31">
        <v>27477715</v>
      </c>
      <c r="G186" s="36">
        <f t="shared" si="40"/>
        <v>0.22533707382431717</v>
      </c>
      <c r="H186" s="31">
        <v>16192372</v>
      </c>
      <c r="I186" s="36">
        <f t="shared" si="41"/>
        <v>0.13278912474180646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43670087</v>
      </c>
      <c r="O186" s="36">
        <f t="shared" si="45"/>
        <v>0.3581261985661236</v>
      </c>
      <c r="P186" s="31">
        <v>23872952</v>
      </c>
      <c r="Q186" s="31">
        <v>127856012</v>
      </c>
      <c r="R186" s="31">
        <v>127899861</v>
      </c>
      <c r="S186" s="31">
        <v>55145716</v>
      </c>
      <c r="T186" s="36">
        <f t="shared" si="46"/>
        <v>0.43131109079172592</v>
      </c>
      <c r="U186" s="36">
        <f t="shared" si="47"/>
        <v>-0.32172728366395575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83370340</v>
      </c>
      <c r="E187" s="31">
        <v>83370340</v>
      </c>
      <c r="F187" s="31">
        <v>19637733</v>
      </c>
      <c r="G187" s="36">
        <f t="shared" si="40"/>
        <v>0.23554819375811589</v>
      </c>
      <c r="H187" s="31">
        <v>16339811</v>
      </c>
      <c r="I187" s="36">
        <f t="shared" si="41"/>
        <v>0.19599069645151981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35977544</v>
      </c>
      <c r="O187" s="36">
        <f t="shared" si="45"/>
        <v>0.43153889020963571</v>
      </c>
      <c r="P187" s="31">
        <v>20314138</v>
      </c>
      <c r="Q187" s="31">
        <v>84977454</v>
      </c>
      <c r="R187" s="31">
        <v>83949785</v>
      </c>
      <c r="S187" s="31">
        <v>38758970</v>
      </c>
      <c r="T187" s="36">
        <f t="shared" si="46"/>
        <v>0.4561088638875907</v>
      </c>
      <c r="U187" s="36">
        <f t="shared" si="47"/>
        <v>-0.19564339870094416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959786261</v>
      </c>
      <c r="E188" s="31">
        <v>959786261</v>
      </c>
      <c r="F188" s="31">
        <v>219813285</v>
      </c>
      <c r="G188" s="36">
        <f t="shared" si="40"/>
        <v>0.22902316268934381</v>
      </c>
      <c r="H188" s="31">
        <v>254526480</v>
      </c>
      <c r="I188" s="36">
        <f t="shared" si="41"/>
        <v>0.26519079334893708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474339765</v>
      </c>
      <c r="O188" s="36">
        <f t="shared" si="45"/>
        <v>0.49421395603828089</v>
      </c>
      <c r="P188" s="31">
        <v>191726916</v>
      </c>
      <c r="Q188" s="31">
        <v>906634840</v>
      </c>
      <c r="R188" s="31">
        <v>901784235</v>
      </c>
      <c r="S188" s="31">
        <v>381683171</v>
      </c>
      <c r="T188" s="36">
        <f t="shared" si="46"/>
        <v>0.42098886360907994</v>
      </c>
      <c r="U188" s="36">
        <f t="shared" si="47"/>
        <v>0.32754693660226608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259373066</v>
      </c>
      <c r="E189" s="31">
        <v>259373066</v>
      </c>
      <c r="F189" s="31">
        <v>38075167</v>
      </c>
      <c r="G189" s="36">
        <f t="shared" si="40"/>
        <v>0.14679691915273885</v>
      </c>
      <c r="H189" s="31">
        <v>45643776</v>
      </c>
      <c r="I189" s="36">
        <f t="shared" si="41"/>
        <v>0.17597731601013653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83718943</v>
      </c>
      <c r="O189" s="36">
        <f t="shared" si="45"/>
        <v>0.3227742351628754</v>
      </c>
      <c r="P189" s="31">
        <v>28419700</v>
      </c>
      <c r="Q189" s="31">
        <v>212100946</v>
      </c>
      <c r="R189" s="31">
        <v>237638920</v>
      </c>
      <c r="S189" s="31">
        <v>63514845</v>
      </c>
      <c r="T189" s="36">
        <f t="shared" si="46"/>
        <v>0.29945573651519686</v>
      </c>
      <c r="U189" s="36">
        <f t="shared" si="47"/>
        <v>0.60606114772499353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488493000</v>
      </c>
      <c r="E190" s="31">
        <v>488493000</v>
      </c>
      <c r="F190" s="31">
        <v>77605689</v>
      </c>
      <c r="G190" s="36">
        <f t="shared" si="40"/>
        <v>0.15886755593222421</v>
      </c>
      <c r="H190" s="31">
        <v>82247918</v>
      </c>
      <c r="I190" s="36">
        <f t="shared" si="41"/>
        <v>0.16837071974419285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159853607</v>
      </c>
      <c r="O190" s="36">
        <f t="shared" si="45"/>
        <v>0.32723827567641706</v>
      </c>
      <c r="P190" s="31">
        <v>71308524</v>
      </c>
      <c r="Q190" s="31">
        <v>428910000</v>
      </c>
      <c r="R190" s="31">
        <v>450908000</v>
      </c>
      <c r="S190" s="31">
        <v>136906971</v>
      </c>
      <c r="T190" s="36">
        <f t="shared" si="46"/>
        <v>0.31919743302790793</v>
      </c>
      <c r="U190" s="36">
        <f t="shared" si="47"/>
        <v>0.15340934556435348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1912963165</v>
      </c>
      <c r="E191" s="32">
        <f>SUM(E186:E190)</f>
        <v>1912963165</v>
      </c>
      <c r="F191" s="32">
        <f>SUM(F186:F190)</f>
        <v>382609589</v>
      </c>
      <c r="G191" s="37">
        <f t="shared" si="40"/>
        <v>0.20000886373575311</v>
      </c>
      <c r="H191" s="32">
        <f>SUM(H186:H190)</f>
        <v>414950357</v>
      </c>
      <c r="I191" s="37">
        <f t="shared" si="41"/>
        <v>0.21691497494150652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797559946</v>
      </c>
      <c r="O191" s="37">
        <f t="shared" si="45"/>
        <v>0.41692383867725963</v>
      </c>
      <c r="P191" s="32">
        <f>SUM(P186:P190)</f>
        <v>335642230</v>
      </c>
      <c r="Q191" s="32">
        <f>SUM(Q186:Q190)</f>
        <v>1760479252</v>
      </c>
      <c r="R191" s="32">
        <f>SUM(R186:R190)</f>
        <v>1802180801</v>
      </c>
      <c r="S191" s="32">
        <f>SUM(S186:S190)</f>
        <v>676009673</v>
      </c>
      <c r="T191" s="37">
        <f t="shared" si="46"/>
        <v>0.38399184326200736</v>
      </c>
      <c r="U191" s="37">
        <f t="shared" si="47"/>
        <v>0.23628768942454004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131919638</v>
      </c>
      <c r="E192" s="31">
        <v>131919638</v>
      </c>
      <c r="F192" s="31">
        <v>31553438</v>
      </c>
      <c r="G192" s="36">
        <f t="shared" si="40"/>
        <v>0.23918681462725058</v>
      </c>
      <c r="H192" s="31">
        <v>46879230</v>
      </c>
      <c r="I192" s="36">
        <f t="shared" si="41"/>
        <v>0.35536202729725502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78432668</v>
      </c>
      <c r="O192" s="36">
        <f t="shared" si="45"/>
        <v>0.59454884192450563</v>
      </c>
      <c r="P192" s="31">
        <v>21144899</v>
      </c>
      <c r="Q192" s="31">
        <v>124505574</v>
      </c>
      <c r="R192" s="31">
        <v>120788905</v>
      </c>
      <c r="S192" s="31">
        <v>44282357</v>
      </c>
      <c r="T192" s="36">
        <f t="shared" si="46"/>
        <v>0.35566565879211159</v>
      </c>
      <c r="U192" s="36">
        <f t="shared" si="47"/>
        <v>1.2170467685847068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144000960</v>
      </c>
      <c r="E193" s="31">
        <v>144000960</v>
      </c>
      <c r="F193" s="31">
        <v>38308481</v>
      </c>
      <c r="G193" s="36">
        <f t="shared" si="40"/>
        <v>0.26602934452659205</v>
      </c>
      <c r="H193" s="31">
        <v>35971361</v>
      </c>
      <c r="I193" s="36">
        <f t="shared" si="41"/>
        <v>0.24979945272587073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74279842</v>
      </c>
      <c r="O193" s="36">
        <f t="shared" si="45"/>
        <v>0.51582879725246278</v>
      </c>
      <c r="P193" s="31">
        <v>32146596</v>
      </c>
      <c r="Q193" s="31">
        <v>138168950</v>
      </c>
      <c r="R193" s="31">
        <v>187770566</v>
      </c>
      <c r="S193" s="31">
        <v>62958691</v>
      </c>
      <c r="T193" s="36">
        <f t="shared" si="46"/>
        <v>0.45566453968131043</v>
      </c>
      <c r="U193" s="36">
        <f t="shared" si="47"/>
        <v>0.11897884926914193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132154490</v>
      </c>
      <c r="E194" s="31">
        <v>132154490</v>
      </c>
      <c r="F194" s="31">
        <v>21324423</v>
      </c>
      <c r="G194" s="36">
        <f t="shared" si="40"/>
        <v>0.16135980699558525</v>
      </c>
      <c r="H194" s="31">
        <v>25502247</v>
      </c>
      <c r="I194" s="36">
        <f t="shared" si="41"/>
        <v>0.19297298941564528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46826670</v>
      </c>
      <c r="O194" s="36">
        <f t="shared" si="45"/>
        <v>0.3543327964112305</v>
      </c>
      <c r="P194" s="31">
        <v>29517355</v>
      </c>
      <c r="Q194" s="31">
        <v>128602937</v>
      </c>
      <c r="R194" s="31">
        <v>136544730</v>
      </c>
      <c r="S194" s="31">
        <v>38806933</v>
      </c>
      <c r="T194" s="36">
        <f t="shared" si="46"/>
        <v>0.30175775068029748</v>
      </c>
      <c r="U194" s="36">
        <f t="shared" si="47"/>
        <v>-0.13602533153800533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191980383</v>
      </c>
      <c r="E195" s="31">
        <v>191980383</v>
      </c>
      <c r="F195" s="31">
        <v>66630027</v>
      </c>
      <c r="G195" s="36">
        <f t="shared" si="40"/>
        <v>0.34706685109592683</v>
      </c>
      <c r="H195" s="31">
        <v>67945567</v>
      </c>
      <c r="I195" s="36">
        <f t="shared" si="41"/>
        <v>0.35391932205906684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134575594</v>
      </c>
      <c r="O195" s="36">
        <f t="shared" si="45"/>
        <v>0.70098617315499367</v>
      </c>
      <c r="P195" s="31">
        <v>51360993</v>
      </c>
      <c r="Q195" s="31">
        <v>150014320</v>
      </c>
      <c r="R195" s="31">
        <v>202501207</v>
      </c>
      <c r="S195" s="31">
        <v>88537247</v>
      </c>
      <c r="T195" s="36">
        <f t="shared" si="46"/>
        <v>0.59019196967329524</v>
      </c>
      <c r="U195" s="36">
        <f t="shared" si="47"/>
        <v>0.32290212924816308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246893906</v>
      </c>
      <c r="E196" s="31">
        <v>246893906</v>
      </c>
      <c r="F196" s="31">
        <v>32183660</v>
      </c>
      <c r="G196" s="36">
        <f t="shared" si="40"/>
        <v>0.13035420971467801</v>
      </c>
      <c r="H196" s="31">
        <v>43980801</v>
      </c>
      <c r="I196" s="36">
        <f t="shared" si="41"/>
        <v>0.1781364380860822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76164461</v>
      </c>
      <c r="O196" s="36">
        <f t="shared" si="45"/>
        <v>0.30849064780076024</v>
      </c>
      <c r="P196" s="31">
        <v>27171438</v>
      </c>
      <c r="Q196" s="31">
        <v>208552347</v>
      </c>
      <c r="R196" s="31">
        <v>205750895</v>
      </c>
      <c r="S196" s="31">
        <v>53830182</v>
      </c>
      <c r="T196" s="36">
        <f t="shared" si="46"/>
        <v>0.25811352772740553</v>
      </c>
      <c r="U196" s="36">
        <f t="shared" si="47"/>
        <v>0.61864090520347137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52294053</v>
      </c>
      <c r="E197" s="31">
        <v>52294053</v>
      </c>
      <c r="F197" s="31">
        <v>10831841</v>
      </c>
      <c r="G197" s="36">
        <f t="shared" si="40"/>
        <v>0.20713332355401864</v>
      </c>
      <c r="H197" s="31">
        <v>13821244</v>
      </c>
      <c r="I197" s="36">
        <f t="shared" si="41"/>
        <v>0.26429858094953934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24653085</v>
      </c>
      <c r="O197" s="36">
        <f t="shared" si="45"/>
        <v>0.47143190450355799</v>
      </c>
      <c r="P197" s="31">
        <v>15188960</v>
      </c>
      <c r="Q197" s="31">
        <v>46428972</v>
      </c>
      <c r="R197" s="31">
        <v>48728336</v>
      </c>
      <c r="S197" s="31">
        <v>27197233</v>
      </c>
      <c r="T197" s="36">
        <f t="shared" si="46"/>
        <v>0.58578150298050968</v>
      </c>
      <c r="U197" s="36">
        <f t="shared" si="47"/>
        <v>-9.0046718142650972E-2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899243430</v>
      </c>
      <c r="E198" s="32">
        <f>SUM(E192:E197)</f>
        <v>899243430</v>
      </c>
      <c r="F198" s="32">
        <f>SUM(F192:F197)</f>
        <v>200831870</v>
      </c>
      <c r="G198" s="37">
        <f t="shared" si="40"/>
        <v>0.22333426444939386</v>
      </c>
      <c r="H198" s="32">
        <f>SUM(H192:H197)</f>
        <v>234100450</v>
      </c>
      <c r="I198" s="37">
        <f t="shared" si="41"/>
        <v>0.26033045356806223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434932320</v>
      </c>
      <c r="O198" s="37">
        <f t="shared" si="45"/>
        <v>0.48366471801745609</v>
      </c>
      <c r="P198" s="32">
        <f>SUM(P192:P197)</f>
        <v>176530241</v>
      </c>
      <c r="Q198" s="32">
        <f>SUM(Q192:Q197)</f>
        <v>796273100</v>
      </c>
      <c r="R198" s="32">
        <f>SUM(R192:R197)</f>
        <v>902084639</v>
      </c>
      <c r="S198" s="32">
        <f>SUM(S192:S197)</f>
        <v>315612643</v>
      </c>
      <c r="T198" s="37">
        <f t="shared" si="46"/>
        <v>0.39636230710292736</v>
      </c>
      <c r="U198" s="37">
        <f t="shared" si="47"/>
        <v>0.32612094490937671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165182295</v>
      </c>
      <c r="E199" s="31">
        <v>165182295</v>
      </c>
      <c r="F199" s="31">
        <v>25601206</v>
      </c>
      <c r="G199" s="36">
        <f t="shared" si="40"/>
        <v>0.15498759113378344</v>
      </c>
      <c r="H199" s="31">
        <v>37964353</v>
      </c>
      <c r="I199" s="36">
        <f t="shared" si="41"/>
        <v>0.22983306413075325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63565559</v>
      </c>
      <c r="O199" s="36">
        <f t="shared" si="45"/>
        <v>0.38482065526453668</v>
      </c>
      <c r="P199" s="31">
        <v>15976122</v>
      </c>
      <c r="Q199" s="31">
        <v>167817621</v>
      </c>
      <c r="R199" s="31">
        <v>173697578</v>
      </c>
      <c r="S199" s="31">
        <v>37141585</v>
      </c>
      <c r="T199" s="36">
        <f t="shared" si="46"/>
        <v>0.22132112693934566</v>
      </c>
      <c r="U199" s="36">
        <f t="shared" si="47"/>
        <v>1.3763184207030967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170758190</v>
      </c>
      <c r="E200" s="31">
        <v>170758190</v>
      </c>
      <c r="F200" s="31">
        <v>42926761</v>
      </c>
      <c r="G200" s="36">
        <f t="shared" si="40"/>
        <v>0.25138917787779314</v>
      </c>
      <c r="H200" s="31">
        <v>42552703</v>
      </c>
      <c r="I200" s="36">
        <f t="shared" si="41"/>
        <v>0.24919860652071799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85479464</v>
      </c>
      <c r="O200" s="36">
        <f t="shared" si="45"/>
        <v>0.50058778439851115</v>
      </c>
      <c r="P200" s="31">
        <v>36097960</v>
      </c>
      <c r="Q200" s="31">
        <v>168153277</v>
      </c>
      <c r="R200" s="31">
        <v>171521889</v>
      </c>
      <c r="S200" s="31">
        <v>83011386</v>
      </c>
      <c r="T200" s="36">
        <f t="shared" si="46"/>
        <v>0.49366499113781764</v>
      </c>
      <c r="U200" s="36">
        <f t="shared" si="47"/>
        <v>0.17881184975549869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149402139</v>
      </c>
      <c r="E201" s="31">
        <v>149402139</v>
      </c>
      <c r="F201" s="31">
        <v>47657589</v>
      </c>
      <c r="G201" s="36">
        <f t="shared" si="40"/>
        <v>0.31898866588516511</v>
      </c>
      <c r="H201" s="31">
        <v>51956047</v>
      </c>
      <c r="I201" s="36">
        <f t="shared" si="41"/>
        <v>0.34775972651904269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99613636</v>
      </c>
      <c r="O201" s="36">
        <f t="shared" si="45"/>
        <v>0.6667483924042078</v>
      </c>
      <c r="P201" s="31">
        <v>40149271</v>
      </c>
      <c r="Q201" s="31">
        <v>173505297</v>
      </c>
      <c r="R201" s="31">
        <v>171531673</v>
      </c>
      <c r="S201" s="31">
        <v>87843982</v>
      </c>
      <c r="T201" s="36">
        <f t="shared" si="46"/>
        <v>0.50628991459551809</v>
      </c>
      <c r="U201" s="36">
        <f t="shared" si="47"/>
        <v>0.29407198950137858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286850560</v>
      </c>
      <c r="E202" s="31">
        <v>286850560</v>
      </c>
      <c r="F202" s="31">
        <v>57108743</v>
      </c>
      <c r="G202" s="36">
        <f t="shared" si="40"/>
        <v>0.19908883217798146</v>
      </c>
      <c r="H202" s="31">
        <v>87620002</v>
      </c>
      <c r="I202" s="36">
        <f t="shared" si="41"/>
        <v>0.30545522379318346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144728745</v>
      </c>
      <c r="O202" s="36">
        <f t="shared" si="45"/>
        <v>0.50454405597116492</v>
      </c>
      <c r="P202" s="31">
        <v>115752840</v>
      </c>
      <c r="Q202" s="31">
        <v>323137677</v>
      </c>
      <c r="R202" s="31">
        <v>374092394</v>
      </c>
      <c r="S202" s="31">
        <v>169393405</v>
      </c>
      <c r="T202" s="36">
        <f t="shared" si="46"/>
        <v>0.52421434285423796</v>
      </c>
      <c r="U202" s="36">
        <f t="shared" si="47"/>
        <v>-0.24304231325987335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462750637</v>
      </c>
      <c r="E203" s="31">
        <v>462750637</v>
      </c>
      <c r="F203" s="31">
        <v>79217790</v>
      </c>
      <c r="G203" s="36">
        <f t="shared" si="40"/>
        <v>0.17118893776909053</v>
      </c>
      <c r="H203" s="31">
        <v>70924021</v>
      </c>
      <c r="I203" s="36">
        <f t="shared" si="41"/>
        <v>0.15326617691938477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150141811</v>
      </c>
      <c r="O203" s="36">
        <f t="shared" si="45"/>
        <v>0.32445511468847532</v>
      </c>
      <c r="P203" s="31">
        <v>70494965</v>
      </c>
      <c r="Q203" s="31">
        <v>432324401</v>
      </c>
      <c r="R203" s="31">
        <v>447447670</v>
      </c>
      <c r="S203" s="31">
        <v>132736081</v>
      </c>
      <c r="T203" s="36">
        <f t="shared" si="46"/>
        <v>0.30702889009496365</v>
      </c>
      <c r="U203" s="36">
        <f t="shared" si="47"/>
        <v>6.0863353857967262E-3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1234943821</v>
      </c>
      <c r="E204" s="32">
        <f>SUM(E199:E203)</f>
        <v>1234943821</v>
      </c>
      <c r="F204" s="32">
        <f>SUM(F199:F203)</f>
        <v>252512089</v>
      </c>
      <c r="G204" s="37">
        <f t="shared" si="40"/>
        <v>0.20447253122456005</v>
      </c>
      <c r="H204" s="32">
        <f>SUM(H199:H203)</f>
        <v>291017126</v>
      </c>
      <c r="I204" s="37">
        <f t="shared" si="41"/>
        <v>0.23565211716622694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543529215</v>
      </c>
      <c r="O204" s="37">
        <f t="shared" si="45"/>
        <v>0.44012464839078702</v>
      </c>
      <c r="P204" s="32">
        <f>SUM(P199:P203)</f>
        <v>278471158</v>
      </c>
      <c r="Q204" s="32">
        <f>SUM(Q199:Q203)</f>
        <v>1264938273</v>
      </c>
      <c r="R204" s="32">
        <f>SUM(R199:R203)</f>
        <v>1338291204</v>
      </c>
      <c r="S204" s="32">
        <f>SUM(S199:S203)</f>
        <v>510126439</v>
      </c>
      <c r="T204" s="37">
        <f t="shared" si="46"/>
        <v>0.40328168566688627</v>
      </c>
      <c r="U204" s="37">
        <f t="shared" si="47"/>
        <v>4.505302484503626E-2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7526082587</v>
      </c>
      <c r="E205" s="32">
        <f>SUM(E173:E178,E180:E184,E186:E190,E192:E197,E199:E203)</f>
        <v>7526082587</v>
      </c>
      <c r="F205" s="32">
        <f>SUM(F173:F178,F180:F184,F186:F190,F192:F197,F199:F203)</f>
        <v>1446803017</v>
      </c>
      <c r="G205" s="37">
        <f t="shared" si="40"/>
        <v>0.19223852519225618</v>
      </c>
      <c r="H205" s="32">
        <f>SUM(H173:H178,H180:H184,H186:H190,H192:H197,H199:H203)</f>
        <v>1520166288</v>
      </c>
      <c r="I205" s="37">
        <f t="shared" si="41"/>
        <v>0.20198639470497215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2966969305</v>
      </c>
      <c r="O205" s="37">
        <f t="shared" si="45"/>
        <v>0.39422491989722835</v>
      </c>
      <c r="P205" s="32">
        <f>SUM(P173:P178,P180:P184,P186:P190,P192:P197,P199:P203)</f>
        <v>1388997071</v>
      </c>
      <c r="Q205" s="32">
        <f>SUM(Q173:Q178,Q180:Q184,Q186:Q190,Q192:Q197,Q199:Q203)</f>
        <v>6450408518</v>
      </c>
      <c r="R205" s="32">
        <f>SUM(R173:R178,R180:R184,R186:R190,R192:R197,R199:R203)</f>
        <v>7329470497</v>
      </c>
      <c r="S205" s="32">
        <f>SUM(S173:S178,S180:S184,S186:S190,S192:S197,S199:S203)</f>
        <v>2608886258</v>
      </c>
      <c r="T205" s="37">
        <f t="shared" si="46"/>
        <v>0.4044528731350655</v>
      </c>
      <c r="U205" s="37">
        <f t="shared" si="47"/>
        <v>9.443448063253701E-2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239465651</v>
      </c>
      <c r="E208" s="31">
        <v>239465651</v>
      </c>
      <c r="F208" s="31">
        <v>13865541</v>
      </c>
      <c r="G208" s="36">
        <f t="shared" ref="G208:G231" si="48">IF(($D208     =0),0,($F208     /$D208     ))</f>
        <v>5.7902003657301145E-2</v>
      </c>
      <c r="H208" s="31">
        <v>36109144</v>
      </c>
      <c r="I208" s="36">
        <f t="shared" ref="I208:I231" si="49">IF(($D208     =0),0,($H208     /$D208     ))</f>
        <v>0.15079049479209025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49974685</v>
      </c>
      <c r="O208" s="36">
        <f t="shared" ref="O208:O231" si="53">IF(($D208     =0),0,($N208     /$D208     ))</f>
        <v>0.20869249844939139</v>
      </c>
      <c r="P208" s="31">
        <v>43340232</v>
      </c>
      <c r="Q208" s="31">
        <v>247813217</v>
      </c>
      <c r="R208" s="31">
        <v>272590776</v>
      </c>
      <c r="S208" s="31">
        <v>80294804</v>
      </c>
      <c r="T208" s="36">
        <f t="shared" ref="T208:T231" si="54">IF(($Q208     =0),0,($S208     /$Q208     ))</f>
        <v>0.32401340401468581</v>
      </c>
      <c r="U208" s="36">
        <f t="shared" ref="U208:U231" si="55">IF(($P208     =0),0,(($H208     /$P208     )-1))</f>
        <v>-0.16684469986224348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139196218</v>
      </c>
      <c r="E209" s="31">
        <v>139196218</v>
      </c>
      <c r="F209" s="31">
        <v>27572602</v>
      </c>
      <c r="G209" s="36">
        <f t="shared" si="48"/>
        <v>0.19808441921891873</v>
      </c>
      <c r="H209" s="31">
        <v>31394560</v>
      </c>
      <c r="I209" s="36">
        <f t="shared" si="49"/>
        <v>0.22554176004983123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58967162</v>
      </c>
      <c r="O209" s="36">
        <f t="shared" si="53"/>
        <v>0.42362617926874996</v>
      </c>
      <c r="P209" s="31">
        <v>24948345</v>
      </c>
      <c r="Q209" s="31">
        <v>174791876</v>
      </c>
      <c r="R209" s="31">
        <v>124005723</v>
      </c>
      <c r="S209" s="31">
        <v>49680469</v>
      </c>
      <c r="T209" s="36">
        <f t="shared" si="54"/>
        <v>0.2842264190813994</v>
      </c>
      <c r="U209" s="36">
        <f t="shared" si="55"/>
        <v>0.2583824698592232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142433113</v>
      </c>
      <c r="E210" s="31">
        <v>142433113</v>
      </c>
      <c r="F210" s="31">
        <v>40343230</v>
      </c>
      <c r="G210" s="36">
        <f t="shared" si="48"/>
        <v>0.2832433354173759</v>
      </c>
      <c r="H210" s="31">
        <v>48747606</v>
      </c>
      <c r="I210" s="36">
        <f t="shared" si="49"/>
        <v>0.34224910888523513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89090836</v>
      </c>
      <c r="O210" s="36">
        <f t="shared" si="53"/>
        <v>0.62549244430261097</v>
      </c>
      <c r="P210" s="31">
        <v>50483301</v>
      </c>
      <c r="Q210" s="31">
        <v>152722624</v>
      </c>
      <c r="R210" s="31">
        <v>178193895</v>
      </c>
      <c r="S210" s="31">
        <v>74770200</v>
      </c>
      <c r="T210" s="36">
        <f t="shared" si="54"/>
        <v>0.48958168764832116</v>
      </c>
      <c r="U210" s="36">
        <f t="shared" si="55"/>
        <v>-3.438156708492579E-2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116988183</v>
      </c>
      <c r="E211" s="31">
        <v>116988183</v>
      </c>
      <c r="F211" s="31">
        <v>21437442</v>
      </c>
      <c r="G211" s="36">
        <f t="shared" si="48"/>
        <v>0.18324450769527723</v>
      </c>
      <c r="H211" s="31">
        <v>21055605</v>
      </c>
      <c r="I211" s="36">
        <f t="shared" si="49"/>
        <v>0.17998061393944378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42493047</v>
      </c>
      <c r="O211" s="36">
        <f t="shared" si="53"/>
        <v>0.36322512163472098</v>
      </c>
      <c r="P211" s="31">
        <v>31982048</v>
      </c>
      <c r="Q211" s="31">
        <v>65655456</v>
      </c>
      <c r="R211" s="31">
        <v>120567547</v>
      </c>
      <c r="S211" s="31">
        <v>56828281</v>
      </c>
      <c r="T211" s="36">
        <f t="shared" si="54"/>
        <v>0.86555306233803331</v>
      </c>
      <c r="U211" s="36">
        <f t="shared" si="55"/>
        <v>-0.34164300547607207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166841333</v>
      </c>
      <c r="E212" s="31">
        <v>166841333</v>
      </c>
      <c r="F212" s="31">
        <v>45358594</v>
      </c>
      <c r="G212" s="36">
        <f t="shared" si="48"/>
        <v>0.27186664829631874</v>
      </c>
      <c r="H212" s="31">
        <v>39225606</v>
      </c>
      <c r="I212" s="36">
        <f t="shared" si="49"/>
        <v>0.23510724407842029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84584200</v>
      </c>
      <c r="O212" s="36">
        <f t="shared" si="53"/>
        <v>0.50697389237473911</v>
      </c>
      <c r="P212" s="31">
        <v>20932370</v>
      </c>
      <c r="Q212" s="31">
        <v>150792605</v>
      </c>
      <c r="R212" s="31">
        <v>150792605</v>
      </c>
      <c r="S212" s="31">
        <v>62730132</v>
      </c>
      <c r="T212" s="36">
        <f t="shared" si="54"/>
        <v>0.41600270782509524</v>
      </c>
      <c r="U212" s="36">
        <f t="shared" si="55"/>
        <v>0.87392091769828251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146389670</v>
      </c>
      <c r="E213" s="31">
        <v>146389670</v>
      </c>
      <c r="F213" s="31">
        <v>29078430</v>
      </c>
      <c r="G213" s="36">
        <f t="shared" si="48"/>
        <v>0.19863717159824187</v>
      </c>
      <c r="H213" s="31">
        <v>17971516</v>
      </c>
      <c r="I213" s="36">
        <f t="shared" si="49"/>
        <v>0.12276491913671231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47049946</v>
      </c>
      <c r="O213" s="36">
        <f t="shared" si="53"/>
        <v>0.32140209073495418</v>
      </c>
      <c r="P213" s="31">
        <v>14723715</v>
      </c>
      <c r="Q213" s="31">
        <v>134157500</v>
      </c>
      <c r="R213" s="31">
        <v>114441500</v>
      </c>
      <c r="S213" s="31">
        <v>28642452</v>
      </c>
      <c r="T213" s="36">
        <f t="shared" si="54"/>
        <v>0.21349870115349495</v>
      </c>
      <c r="U213" s="36">
        <f t="shared" si="55"/>
        <v>0.22058298466114024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705371864</v>
      </c>
      <c r="E214" s="31">
        <v>705371864</v>
      </c>
      <c r="F214" s="31">
        <v>219211337</v>
      </c>
      <c r="G214" s="36">
        <f t="shared" si="48"/>
        <v>0.31077414366502149</v>
      </c>
      <c r="H214" s="31">
        <v>221490699</v>
      </c>
      <c r="I214" s="36">
        <f t="shared" si="49"/>
        <v>0.31400557678042001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440702036</v>
      </c>
      <c r="O214" s="36">
        <f t="shared" si="53"/>
        <v>0.6247797204454415</v>
      </c>
      <c r="P214" s="31">
        <v>173655296</v>
      </c>
      <c r="Q214" s="31">
        <v>670171859</v>
      </c>
      <c r="R214" s="31">
        <v>689724544</v>
      </c>
      <c r="S214" s="31">
        <v>296417986</v>
      </c>
      <c r="T214" s="36">
        <f t="shared" si="54"/>
        <v>0.44230145151469275</v>
      </c>
      <c r="U214" s="36">
        <f t="shared" si="55"/>
        <v>0.27546181488182198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184813880</v>
      </c>
      <c r="E215" s="31">
        <v>184813880</v>
      </c>
      <c r="F215" s="31">
        <v>68078651</v>
      </c>
      <c r="G215" s="36">
        <f t="shared" si="48"/>
        <v>0.36836330150094787</v>
      </c>
      <c r="H215" s="31">
        <v>39171590</v>
      </c>
      <c r="I215" s="36">
        <f t="shared" si="49"/>
        <v>0.21195155904956922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107250241</v>
      </c>
      <c r="O215" s="36">
        <f t="shared" si="53"/>
        <v>0.58031486055051706</v>
      </c>
      <c r="P215" s="31">
        <v>43702803</v>
      </c>
      <c r="Q215" s="31">
        <v>174124139</v>
      </c>
      <c r="R215" s="31">
        <v>177858139</v>
      </c>
      <c r="S215" s="31">
        <v>84227580</v>
      </c>
      <c r="T215" s="36">
        <f t="shared" si="54"/>
        <v>0.48372144427373165</v>
      </c>
      <c r="U215" s="36">
        <f t="shared" si="55"/>
        <v>-0.1036824342823045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1841499912</v>
      </c>
      <c r="E216" s="32">
        <f>SUM(E208:E215)</f>
        <v>1841499912</v>
      </c>
      <c r="F216" s="32">
        <f>SUM(F208:F215)</f>
        <v>464945827</v>
      </c>
      <c r="G216" s="37">
        <f t="shared" si="48"/>
        <v>0.25248213370536399</v>
      </c>
      <c r="H216" s="32">
        <f>SUM(H208:H215)</f>
        <v>455166326</v>
      </c>
      <c r="I216" s="37">
        <f t="shared" si="49"/>
        <v>0.24717151656317862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920112153</v>
      </c>
      <c r="O216" s="37">
        <f t="shared" si="53"/>
        <v>0.49965365026854264</v>
      </c>
      <c r="P216" s="32">
        <f>SUM(P208:P215)</f>
        <v>403768110</v>
      </c>
      <c r="Q216" s="32">
        <f>SUM(Q208:Q215)</f>
        <v>1770229276</v>
      </c>
      <c r="R216" s="32">
        <f>SUM(R208:R215)</f>
        <v>1828174729</v>
      </c>
      <c r="S216" s="32">
        <f>SUM(S208:S215)</f>
        <v>733591904</v>
      </c>
      <c r="T216" s="37">
        <f t="shared" si="54"/>
        <v>0.41440502309261323</v>
      </c>
      <c r="U216" s="37">
        <f t="shared" si="55"/>
        <v>0.12729637315834585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279015987</v>
      </c>
      <c r="E217" s="31">
        <v>279015987</v>
      </c>
      <c r="F217" s="31">
        <v>49671423</v>
      </c>
      <c r="G217" s="36">
        <f t="shared" si="48"/>
        <v>0.17802357325137788</v>
      </c>
      <c r="H217" s="31">
        <v>54011115</v>
      </c>
      <c r="I217" s="36">
        <f t="shared" si="49"/>
        <v>0.19357713362854725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103682538</v>
      </c>
      <c r="O217" s="36">
        <f t="shared" si="53"/>
        <v>0.37160070687992514</v>
      </c>
      <c r="P217" s="31">
        <v>31745849</v>
      </c>
      <c r="Q217" s="31">
        <v>152510235</v>
      </c>
      <c r="R217" s="31">
        <v>220141640</v>
      </c>
      <c r="S217" s="31">
        <v>60054665</v>
      </c>
      <c r="T217" s="36">
        <f t="shared" si="54"/>
        <v>0.39377465387814792</v>
      </c>
      <c r="U217" s="36">
        <f t="shared" si="55"/>
        <v>0.70135991637835859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665862797</v>
      </c>
      <c r="E218" s="31">
        <v>665862797</v>
      </c>
      <c r="F218" s="31">
        <v>113983921</v>
      </c>
      <c r="G218" s="36">
        <f t="shared" si="48"/>
        <v>0.17118229388028117</v>
      </c>
      <c r="H218" s="31">
        <v>78051304</v>
      </c>
      <c r="I218" s="36">
        <f t="shared" si="49"/>
        <v>0.11721829835163475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192035225</v>
      </c>
      <c r="O218" s="36">
        <f t="shared" si="53"/>
        <v>0.28840059223191589</v>
      </c>
      <c r="P218" s="31">
        <v>41482023</v>
      </c>
      <c r="Q218" s="31">
        <v>622523959</v>
      </c>
      <c r="R218" s="31">
        <v>600398176</v>
      </c>
      <c r="S218" s="31">
        <v>253490654</v>
      </c>
      <c r="T218" s="36">
        <f t="shared" si="54"/>
        <v>0.40719822961866114</v>
      </c>
      <c r="U218" s="36">
        <f t="shared" si="55"/>
        <v>0.88156937283410697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416706946</v>
      </c>
      <c r="E219" s="31">
        <v>383417084</v>
      </c>
      <c r="F219" s="31">
        <v>110492003</v>
      </c>
      <c r="G219" s="36">
        <f t="shared" si="48"/>
        <v>0.26515517454321486</v>
      </c>
      <c r="H219" s="31">
        <v>79082036</v>
      </c>
      <c r="I219" s="36">
        <f t="shared" si="49"/>
        <v>0.18977854043258496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189574039</v>
      </c>
      <c r="O219" s="36">
        <f t="shared" si="53"/>
        <v>0.45493371497579982</v>
      </c>
      <c r="P219" s="31">
        <v>85758603</v>
      </c>
      <c r="Q219" s="31">
        <v>326384790</v>
      </c>
      <c r="R219" s="31">
        <v>374158549</v>
      </c>
      <c r="S219" s="31">
        <v>177545259</v>
      </c>
      <c r="T219" s="36">
        <f t="shared" si="54"/>
        <v>0.54397528451004107</v>
      </c>
      <c r="U219" s="36">
        <f t="shared" si="55"/>
        <v>-7.7853028925855994E-2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78549417</v>
      </c>
      <c r="E220" s="31">
        <v>78549417</v>
      </c>
      <c r="F220" s="31">
        <v>14230032</v>
      </c>
      <c r="G220" s="36">
        <f t="shared" si="48"/>
        <v>0.18116024973170711</v>
      </c>
      <c r="H220" s="31">
        <v>26562954</v>
      </c>
      <c r="I220" s="36">
        <f t="shared" si="49"/>
        <v>0.33816869703819696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40792986</v>
      </c>
      <c r="O220" s="36">
        <f t="shared" si="53"/>
        <v>0.51932894676990404</v>
      </c>
      <c r="P220" s="31">
        <v>14146581</v>
      </c>
      <c r="Q220" s="31">
        <v>93958169</v>
      </c>
      <c r="R220" s="31">
        <v>98846089</v>
      </c>
      <c r="S220" s="31">
        <v>28351358</v>
      </c>
      <c r="T220" s="36">
        <f t="shared" si="54"/>
        <v>0.30174447098899937</v>
      </c>
      <c r="U220" s="36">
        <f t="shared" si="55"/>
        <v>0.8776942640769525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533927252</v>
      </c>
      <c r="E221" s="31">
        <v>533927252</v>
      </c>
      <c r="F221" s="31">
        <v>66337821</v>
      </c>
      <c r="G221" s="36">
        <f t="shared" si="48"/>
        <v>0.12424505539192819</v>
      </c>
      <c r="H221" s="31">
        <v>62513298</v>
      </c>
      <c r="I221" s="36">
        <f t="shared" si="49"/>
        <v>0.11708205147018792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128851119</v>
      </c>
      <c r="O221" s="36">
        <f t="shared" si="53"/>
        <v>0.24132710686211611</v>
      </c>
      <c r="P221" s="31">
        <v>35371940</v>
      </c>
      <c r="Q221" s="31">
        <v>489428422</v>
      </c>
      <c r="R221" s="31">
        <v>494330102</v>
      </c>
      <c r="S221" s="31">
        <v>66302682</v>
      </c>
      <c r="T221" s="36">
        <f t="shared" si="54"/>
        <v>0.13546961929399351</v>
      </c>
      <c r="U221" s="36">
        <f t="shared" si="55"/>
        <v>0.76731324320916516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251949293</v>
      </c>
      <c r="E222" s="31">
        <v>251949293</v>
      </c>
      <c r="F222" s="31">
        <v>50533515</v>
      </c>
      <c r="G222" s="36">
        <f t="shared" si="48"/>
        <v>0.2005701798099509</v>
      </c>
      <c r="H222" s="31">
        <v>50216354</v>
      </c>
      <c r="I222" s="36">
        <f t="shared" si="49"/>
        <v>0.19931135111381321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100749869</v>
      </c>
      <c r="O222" s="36">
        <f t="shared" si="53"/>
        <v>0.39988153092376411</v>
      </c>
      <c r="P222" s="31">
        <v>36779464</v>
      </c>
      <c r="Q222" s="31">
        <v>237879720</v>
      </c>
      <c r="R222" s="31">
        <v>239925639</v>
      </c>
      <c r="S222" s="31">
        <v>72275725</v>
      </c>
      <c r="T222" s="36">
        <f t="shared" si="54"/>
        <v>0.30383306740061744</v>
      </c>
      <c r="U222" s="36">
        <f t="shared" si="55"/>
        <v>0.3653367542278485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196349758</v>
      </c>
      <c r="E223" s="31">
        <v>196349758</v>
      </c>
      <c r="F223" s="31">
        <v>33059184</v>
      </c>
      <c r="G223" s="36">
        <f t="shared" si="48"/>
        <v>0.16836885533620061</v>
      </c>
      <c r="H223" s="31">
        <v>44684427</v>
      </c>
      <c r="I223" s="36">
        <f t="shared" si="49"/>
        <v>0.22757566627609493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77743611</v>
      </c>
      <c r="O223" s="36">
        <f t="shared" si="53"/>
        <v>0.39594452161229554</v>
      </c>
      <c r="P223" s="31">
        <v>36684480</v>
      </c>
      <c r="Q223" s="31">
        <v>153948251</v>
      </c>
      <c r="R223" s="31">
        <v>159103855</v>
      </c>
      <c r="S223" s="31">
        <v>68908403</v>
      </c>
      <c r="T223" s="36">
        <f t="shared" si="54"/>
        <v>0.44760757301490878</v>
      </c>
      <c r="U223" s="36">
        <f t="shared" si="55"/>
        <v>0.21807442820506107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2422361450</v>
      </c>
      <c r="E224" s="32">
        <f>SUM(E217:E223)</f>
        <v>2389071588</v>
      </c>
      <c r="F224" s="32">
        <f>SUM(F217:F223)</f>
        <v>438307899</v>
      </c>
      <c r="G224" s="37">
        <f t="shared" si="48"/>
        <v>0.18094240188639066</v>
      </c>
      <c r="H224" s="32">
        <f>SUM(H217:H223)</f>
        <v>395121488</v>
      </c>
      <c r="I224" s="37">
        <f t="shared" si="49"/>
        <v>0.1631141743937512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833429387</v>
      </c>
      <c r="O224" s="37">
        <f t="shared" si="53"/>
        <v>0.34405657628014186</v>
      </c>
      <c r="P224" s="32">
        <f>SUM(P217:P223)</f>
        <v>281968940</v>
      </c>
      <c r="Q224" s="32">
        <f>SUM(Q217:Q223)</f>
        <v>2076633546</v>
      </c>
      <c r="R224" s="32">
        <f>SUM(R217:R223)</f>
        <v>2186904050</v>
      </c>
      <c r="S224" s="32">
        <f>SUM(S217:S223)</f>
        <v>726928746</v>
      </c>
      <c r="T224" s="37">
        <f t="shared" si="54"/>
        <v>0.35005152806098416</v>
      </c>
      <c r="U224" s="37">
        <f t="shared" si="55"/>
        <v>0.40129436951459962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272575396</v>
      </c>
      <c r="E225" s="31">
        <v>272575396</v>
      </c>
      <c r="F225" s="31">
        <v>69412713</v>
      </c>
      <c r="G225" s="36">
        <f t="shared" si="48"/>
        <v>0.25465509366810202</v>
      </c>
      <c r="H225" s="31">
        <v>78869485</v>
      </c>
      <c r="I225" s="36">
        <f t="shared" si="49"/>
        <v>0.28934924485994329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148282198</v>
      </c>
      <c r="O225" s="36">
        <f t="shared" si="53"/>
        <v>0.54400433852804531</v>
      </c>
      <c r="P225" s="31">
        <v>68904733</v>
      </c>
      <c r="Q225" s="31">
        <v>270637260</v>
      </c>
      <c r="R225" s="31">
        <v>270637260</v>
      </c>
      <c r="S225" s="31">
        <v>141959271</v>
      </c>
      <c r="T225" s="36">
        <f t="shared" si="54"/>
        <v>0.52453705376709769</v>
      </c>
      <c r="U225" s="36">
        <f t="shared" si="55"/>
        <v>0.14461636474231754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316499869</v>
      </c>
      <c r="E226" s="31">
        <v>315964104</v>
      </c>
      <c r="F226" s="31">
        <v>96143242</v>
      </c>
      <c r="G226" s="36">
        <f t="shared" si="48"/>
        <v>0.30377024263476077</v>
      </c>
      <c r="H226" s="31">
        <v>109759199</v>
      </c>
      <c r="I226" s="36">
        <f t="shared" si="49"/>
        <v>0.34679066170482364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205902441</v>
      </c>
      <c r="O226" s="36">
        <f t="shared" si="53"/>
        <v>0.65056090433958447</v>
      </c>
      <c r="P226" s="31">
        <v>71141098</v>
      </c>
      <c r="Q226" s="31">
        <v>349740303</v>
      </c>
      <c r="R226" s="31">
        <v>337298629</v>
      </c>
      <c r="S226" s="31">
        <v>132283689</v>
      </c>
      <c r="T226" s="36">
        <f t="shared" si="54"/>
        <v>0.37823404356117346</v>
      </c>
      <c r="U226" s="36">
        <f t="shared" si="55"/>
        <v>0.54283813555984195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560542209</v>
      </c>
      <c r="E227" s="31">
        <v>560542209</v>
      </c>
      <c r="F227" s="31">
        <v>120745970</v>
      </c>
      <c r="G227" s="36">
        <f t="shared" si="48"/>
        <v>0.2154092378081737</v>
      </c>
      <c r="H227" s="31">
        <v>131797190</v>
      </c>
      <c r="I227" s="36">
        <f t="shared" si="49"/>
        <v>0.2351244703500999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252543160</v>
      </c>
      <c r="O227" s="36">
        <f t="shared" si="53"/>
        <v>0.45053370815827359</v>
      </c>
      <c r="P227" s="31">
        <v>65630360</v>
      </c>
      <c r="Q227" s="31">
        <v>752321578</v>
      </c>
      <c r="R227" s="31">
        <v>720305769</v>
      </c>
      <c r="S227" s="31">
        <v>165187119</v>
      </c>
      <c r="T227" s="36">
        <f t="shared" si="54"/>
        <v>0.21956982735911904</v>
      </c>
      <c r="U227" s="36">
        <f t="shared" si="55"/>
        <v>1.0081741133219442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755660199</v>
      </c>
      <c r="E228" s="31">
        <v>755660199</v>
      </c>
      <c r="F228" s="31">
        <v>105279478</v>
      </c>
      <c r="G228" s="36">
        <f t="shared" si="48"/>
        <v>0.13932118978784536</v>
      </c>
      <c r="H228" s="31">
        <v>197441061</v>
      </c>
      <c r="I228" s="36">
        <f t="shared" si="49"/>
        <v>0.26128286399268197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302720539</v>
      </c>
      <c r="O228" s="36">
        <f t="shared" si="53"/>
        <v>0.40060405378052732</v>
      </c>
      <c r="P228" s="31">
        <v>139175143</v>
      </c>
      <c r="Q228" s="31">
        <v>537444478</v>
      </c>
      <c r="R228" s="31">
        <v>704118844</v>
      </c>
      <c r="S228" s="31">
        <v>269657615</v>
      </c>
      <c r="T228" s="36">
        <f t="shared" si="54"/>
        <v>0.50174041419772486</v>
      </c>
      <c r="U228" s="36">
        <f t="shared" si="55"/>
        <v>0.41865175593891801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116553503</v>
      </c>
      <c r="E229" s="31">
        <v>116553503</v>
      </c>
      <c r="F229" s="31">
        <v>32321888</v>
      </c>
      <c r="G229" s="36">
        <f t="shared" si="48"/>
        <v>0.27731374148402899</v>
      </c>
      <c r="H229" s="31">
        <v>35949888</v>
      </c>
      <c r="I229" s="36">
        <f t="shared" si="49"/>
        <v>0.30844107705625973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68271776</v>
      </c>
      <c r="O229" s="36">
        <f t="shared" si="53"/>
        <v>0.58575481854028877</v>
      </c>
      <c r="P229" s="31">
        <v>33314993</v>
      </c>
      <c r="Q229" s="31">
        <v>114018538</v>
      </c>
      <c r="R229" s="31">
        <v>117212422</v>
      </c>
      <c r="S229" s="31">
        <v>62073766</v>
      </c>
      <c r="T229" s="36">
        <f t="shared" si="54"/>
        <v>0.54441818925971497</v>
      </c>
      <c r="U229" s="36">
        <f t="shared" si="55"/>
        <v>7.9090366310447635E-2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2021831176</v>
      </c>
      <c r="E230" s="32">
        <f>SUM(E225:E229)</f>
        <v>2021295411</v>
      </c>
      <c r="F230" s="32">
        <f>SUM(F225:F229)</f>
        <v>423903291</v>
      </c>
      <c r="G230" s="37">
        <f t="shared" si="48"/>
        <v>0.20966305002708099</v>
      </c>
      <c r="H230" s="32">
        <f>SUM(H225:H229)</f>
        <v>553816823</v>
      </c>
      <c r="I230" s="37">
        <f t="shared" si="49"/>
        <v>0.27391843076417177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977720114</v>
      </c>
      <c r="O230" s="37">
        <f t="shared" si="53"/>
        <v>0.48358148079125279</v>
      </c>
      <c r="P230" s="32">
        <f>SUM(P225:P229)</f>
        <v>378166327</v>
      </c>
      <c r="Q230" s="32">
        <f>SUM(Q225:Q229)</f>
        <v>2024162157</v>
      </c>
      <c r="R230" s="32">
        <f>SUM(R225:R229)</f>
        <v>2149572924</v>
      </c>
      <c r="S230" s="32">
        <f>SUM(S225:S229)</f>
        <v>771161460</v>
      </c>
      <c r="T230" s="37">
        <f t="shared" si="54"/>
        <v>0.38097810362334522</v>
      </c>
      <c r="U230" s="37">
        <f t="shared" si="55"/>
        <v>0.4644794722825758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6285692538</v>
      </c>
      <c r="E231" s="32">
        <f>SUM(E208:E215,E217:E223,E225:E229)</f>
        <v>6251866911</v>
      </c>
      <c r="F231" s="32">
        <f>SUM(F208:F215,F217:F223,F225:F229)</f>
        <v>1327157017</v>
      </c>
      <c r="G231" s="37">
        <f t="shared" si="48"/>
        <v>0.21113934685425748</v>
      </c>
      <c r="H231" s="32">
        <f>SUM(H208:H215,H217:H223,H225:H229)</f>
        <v>1404104637</v>
      </c>
      <c r="I231" s="37">
        <f t="shared" si="49"/>
        <v>0.22338105602708372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2731261654</v>
      </c>
      <c r="O231" s="37">
        <f t="shared" si="53"/>
        <v>0.43452040288134119</v>
      </c>
      <c r="P231" s="32">
        <f>SUM(P208:P215,P217:P223,P225:P229)</f>
        <v>1063903377</v>
      </c>
      <c r="Q231" s="32">
        <f>SUM(Q208:Q215,Q217:Q223,Q225:Q229)</f>
        <v>5871024979</v>
      </c>
      <c r="R231" s="32">
        <f>SUM(R208:R215,R217:R223,R225:R229)</f>
        <v>6164651703</v>
      </c>
      <c r="S231" s="32">
        <f>SUM(S208:S215,S217:S223,S225:S229)</f>
        <v>2231682110</v>
      </c>
      <c r="T231" s="37">
        <f t="shared" si="54"/>
        <v>0.38011797224206634</v>
      </c>
      <c r="U231" s="37">
        <f t="shared" si="55"/>
        <v>0.31976706471155425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182768122</v>
      </c>
      <c r="E234" s="31">
        <v>182768122</v>
      </c>
      <c r="F234" s="31">
        <v>54194355</v>
      </c>
      <c r="G234" s="36">
        <f t="shared" ref="G234:G260" si="56">IF(($D234     =0),0,($F234     /$D234     ))</f>
        <v>0.29651973444253044</v>
      </c>
      <c r="H234" s="31">
        <v>50188816</v>
      </c>
      <c r="I234" s="36">
        <f t="shared" ref="I234:I260" si="57">IF(($D234     =0),0,($H234     /$D234     ))</f>
        <v>0.27460377362743815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104383171</v>
      </c>
      <c r="O234" s="36">
        <f t="shared" ref="O234:O260" si="61">IF(($D234     =0),0,($N234     /$D234     ))</f>
        <v>0.57112350806996859</v>
      </c>
      <c r="P234" s="31">
        <v>54697669</v>
      </c>
      <c r="Q234" s="31">
        <v>172332842</v>
      </c>
      <c r="R234" s="31">
        <v>179189171</v>
      </c>
      <c r="S234" s="31">
        <v>102049818</v>
      </c>
      <c r="T234" s="36">
        <f t="shared" ref="T234:T260" si="62">IF(($Q234     =0),0,($S234     /$Q234     ))</f>
        <v>0.59216697650700845</v>
      </c>
      <c r="U234" s="36">
        <f t="shared" ref="U234:U260" si="63">IF(($P234     =0),0,(($H234     /$P234     )-1))</f>
        <v>-8.2432269645713818E-2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863572977</v>
      </c>
      <c r="E235" s="31">
        <v>863572977</v>
      </c>
      <c r="F235" s="31">
        <v>106078986</v>
      </c>
      <c r="G235" s="36">
        <f t="shared" si="56"/>
        <v>0.12283731523016381</v>
      </c>
      <c r="H235" s="31">
        <v>183576294</v>
      </c>
      <c r="I235" s="36">
        <f t="shared" si="57"/>
        <v>0.2125776267776846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289655280</v>
      </c>
      <c r="O235" s="36">
        <f t="shared" si="61"/>
        <v>0.33541494200784838</v>
      </c>
      <c r="P235" s="31">
        <v>131578965</v>
      </c>
      <c r="Q235" s="31">
        <v>972210195</v>
      </c>
      <c r="R235" s="31">
        <v>1005308204</v>
      </c>
      <c r="S235" s="31">
        <v>222798041</v>
      </c>
      <c r="T235" s="36">
        <f t="shared" si="62"/>
        <v>0.22916653430074346</v>
      </c>
      <c r="U235" s="36">
        <f t="shared" si="63"/>
        <v>0.39517964744592726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592384233</v>
      </c>
      <c r="E236" s="31">
        <v>592384233</v>
      </c>
      <c r="F236" s="31">
        <v>72145440</v>
      </c>
      <c r="G236" s="36">
        <f t="shared" si="56"/>
        <v>0.12178825157893762</v>
      </c>
      <c r="H236" s="31">
        <v>107148555</v>
      </c>
      <c r="I236" s="36">
        <f t="shared" si="57"/>
        <v>0.18087678407200281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179293995</v>
      </c>
      <c r="O236" s="36">
        <f t="shared" si="61"/>
        <v>0.30266503565094044</v>
      </c>
      <c r="P236" s="31">
        <v>73142843</v>
      </c>
      <c r="Q236" s="31">
        <v>569037722</v>
      </c>
      <c r="R236" s="31">
        <v>553472027</v>
      </c>
      <c r="S236" s="31">
        <v>145185205</v>
      </c>
      <c r="T236" s="36">
        <f t="shared" si="62"/>
        <v>0.25514161783460815</v>
      </c>
      <c r="U236" s="36">
        <f t="shared" si="63"/>
        <v>0.46492193364701451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69685213</v>
      </c>
      <c r="E237" s="31">
        <v>69685213</v>
      </c>
      <c r="F237" s="31">
        <v>16520845</v>
      </c>
      <c r="G237" s="36">
        <f t="shared" si="56"/>
        <v>0.23707820194221119</v>
      </c>
      <c r="H237" s="31">
        <v>12493592</v>
      </c>
      <c r="I237" s="36">
        <f t="shared" si="57"/>
        <v>0.17928612774707312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29014437</v>
      </c>
      <c r="O237" s="36">
        <f t="shared" si="61"/>
        <v>0.41636432968928427</v>
      </c>
      <c r="P237" s="31">
        <v>14794550</v>
      </c>
      <c r="Q237" s="31">
        <v>56910219</v>
      </c>
      <c r="R237" s="31">
        <v>56440166</v>
      </c>
      <c r="S237" s="31">
        <v>24533064</v>
      </c>
      <c r="T237" s="36">
        <f t="shared" si="62"/>
        <v>0.43108363367921676</v>
      </c>
      <c r="U237" s="36">
        <f t="shared" si="63"/>
        <v>-0.15552740705192114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269233469</v>
      </c>
      <c r="E238" s="31">
        <v>269233469</v>
      </c>
      <c r="F238" s="31">
        <v>109388793</v>
      </c>
      <c r="G238" s="36">
        <f t="shared" si="56"/>
        <v>0.40629715691105256</v>
      </c>
      <c r="H238" s="31">
        <v>40963620</v>
      </c>
      <c r="I238" s="36">
        <f t="shared" si="57"/>
        <v>0.15214906286409732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150352413</v>
      </c>
      <c r="O238" s="36">
        <f t="shared" si="61"/>
        <v>0.55844621977514985</v>
      </c>
      <c r="P238" s="31">
        <v>49261638</v>
      </c>
      <c r="Q238" s="31">
        <v>208493843</v>
      </c>
      <c r="R238" s="31">
        <v>196493843</v>
      </c>
      <c r="S238" s="31">
        <v>82465386</v>
      </c>
      <c r="T238" s="36">
        <f t="shared" si="62"/>
        <v>0.39552911881431435</v>
      </c>
      <c r="U238" s="36">
        <f t="shared" si="63"/>
        <v>-0.16844787012563411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103135777</v>
      </c>
      <c r="E239" s="31">
        <v>103135777</v>
      </c>
      <c r="F239" s="31">
        <v>13038096</v>
      </c>
      <c r="G239" s="36">
        <f t="shared" si="56"/>
        <v>0.12641681072514729</v>
      </c>
      <c r="H239" s="31">
        <v>17264675</v>
      </c>
      <c r="I239" s="36">
        <f t="shared" si="57"/>
        <v>0.16739753655028944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30302771</v>
      </c>
      <c r="O239" s="36">
        <f t="shared" si="61"/>
        <v>0.2938143472754367</v>
      </c>
      <c r="P239" s="31">
        <v>20547813</v>
      </c>
      <c r="Q239" s="31">
        <v>99323429</v>
      </c>
      <c r="R239" s="31">
        <v>97915545</v>
      </c>
      <c r="S239" s="31">
        <v>42555323</v>
      </c>
      <c r="T239" s="36">
        <f t="shared" si="62"/>
        <v>0.42845201206253158</v>
      </c>
      <c r="U239" s="36">
        <f t="shared" si="63"/>
        <v>-0.15978041069382909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2080779791</v>
      </c>
      <c r="E240" s="32">
        <f>SUM(E234:E239)</f>
        <v>2080779791</v>
      </c>
      <c r="F240" s="32">
        <f>SUM(F234:F239)</f>
        <v>371366515</v>
      </c>
      <c r="G240" s="37">
        <f t="shared" si="56"/>
        <v>0.17847468367689467</v>
      </c>
      <c r="H240" s="32">
        <f>SUM(H234:H239)</f>
        <v>411635552</v>
      </c>
      <c r="I240" s="37">
        <f t="shared" si="57"/>
        <v>0.19782754224183063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783002067</v>
      </c>
      <c r="O240" s="37">
        <f t="shared" si="61"/>
        <v>0.37630222591872531</v>
      </c>
      <c r="P240" s="32">
        <f>SUM(P234:P239)</f>
        <v>344023478</v>
      </c>
      <c r="Q240" s="32">
        <f>SUM(Q234:Q239)</f>
        <v>2078308250</v>
      </c>
      <c r="R240" s="32">
        <f>SUM(R234:R239)</f>
        <v>2088818956</v>
      </c>
      <c r="S240" s="32">
        <f>SUM(S234:S239)</f>
        <v>619586837</v>
      </c>
      <c r="T240" s="37">
        <f t="shared" si="62"/>
        <v>0.29812076096026663</v>
      </c>
      <c r="U240" s="37">
        <f t="shared" si="63"/>
        <v>0.19653331334555024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110567676</v>
      </c>
      <c r="E241" s="31">
        <v>110567676</v>
      </c>
      <c r="F241" s="31">
        <v>19474570</v>
      </c>
      <c r="G241" s="36">
        <f t="shared" si="56"/>
        <v>0.17613257965194096</v>
      </c>
      <c r="H241" s="31">
        <v>19045750</v>
      </c>
      <c r="I241" s="36">
        <f t="shared" si="57"/>
        <v>0.17225423097434009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38520320</v>
      </c>
      <c r="O241" s="36">
        <f t="shared" si="61"/>
        <v>0.34838681062628107</v>
      </c>
      <c r="P241" s="31">
        <v>21899382</v>
      </c>
      <c r="Q241" s="31">
        <v>70378084</v>
      </c>
      <c r="R241" s="31">
        <v>62058458</v>
      </c>
      <c r="S241" s="31">
        <v>44447960</v>
      </c>
      <c r="T241" s="36">
        <f t="shared" si="62"/>
        <v>0.63155967701536175</v>
      </c>
      <c r="U241" s="36">
        <f t="shared" si="63"/>
        <v>-0.13030650819278822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121684680</v>
      </c>
      <c r="E242" s="31">
        <v>121684680</v>
      </c>
      <c r="F242" s="31">
        <v>23684830</v>
      </c>
      <c r="G242" s="36">
        <f t="shared" si="56"/>
        <v>0.19464101808050119</v>
      </c>
      <c r="H242" s="31">
        <v>18419760</v>
      </c>
      <c r="I242" s="36">
        <f t="shared" si="57"/>
        <v>0.15137287619115242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42104590</v>
      </c>
      <c r="O242" s="36">
        <f t="shared" si="61"/>
        <v>0.34601389427165358</v>
      </c>
      <c r="P242" s="31">
        <v>15264429</v>
      </c>
      <c r="Q242" s="31">
        <v>134661154</v>
      </c>
      <c r="R242" s="31">
        <v>131062071</v>
      </c>
      <c r="S242" s="31">
        <v>27979430</v>
      </c>
      <c r="T242" s="36">
        <f t="shared" si="62"/>
        <v>0.20777655002124815</v>
      </c>
      <c r="U242" s="36">
        <f t="shared" si="63"/>
        <v>0.20671136797845491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522409994</v>
      </c>
      <c r="E243" s="31">
        <v>522409994</v>
      </c>
      <c r="F243" s="31">
        <v>63627957</v>
      </c>
      <c r="G243" s="36">
        <f t="shared" si="56"/>
        <v>0.12179697504025928</v>
      </c>
      <c r="H243" s="31">
        <v>71768000</v>
      </c>
      <c r="I243" s="36">
        <f t="shared" si="57"/>
        <v>0.13737868881581924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135395957</v>
      </c>
      <c r="O243" s="36">
        <f t="shared" si="61"/>
        <v>0.25917566385607854</v>
      </c>
      <c r="P243" s="31">
        <v>74405391</v>
      </c>
      <c r="Q243" s="31">
        <v>478645320</v>
      </c>
      <c r="R243" s="31">
        <v>519637355</v>
      </c>
      <c r="S243" s="31">
        <v>138990575</v>
      </c>
      <c r="T243" s="36">
        <f t="shared" si="62"/>
        <v>0.29038323199315935</v>
      </c>
      <c r="U243" s="36">
        <f t="shared" si="63"/>
        <v>-3.544623534066238E-2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84196740</v>
      </c>
      <c r="E244" s="31">
        <v>84196740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293127954</v>
      </c>
      <c r="R244" s="31">
        <v>293127954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139997472</v>
      </c>
      <c r="E245" s="31">
        <v>139997472</v>
      </c>
      <c r="F245" s="31">
        <v>17737038</v>
      </c>
      <c r="G245" s="36">
        <f t="shared" si="56"/>
        <v>0.12669541632866058</v>
      </c>
      <c r="H245" s="31">
        <v>28048856</v>
      </c>
      <c r="I245" s="36">
        <f t="shared" si="57"/>
        <v>0.20035258922389684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45785894</v>
      </c>
      <c r="O245" s="36">
        <f t="shared" si="61"/>
        <v>0.32704800555255742</v>
      </c>
      <c r="P245" s="31">
        <v>19873173</v>
      </c>
      <c r="Q245" s="31">
        <v>145110790</v>
      </c>
      <c r="R245" s="31">
        <v>153857341</v>
      </c>
      <c r="S245" s="31">
        <v>43990365</v>
      </c>
      <c r="T245" s="36">
        <f t="shared" si="62"/>
        <v>0.30315019992655268</v>
      </c>
      <c r="U245" s="36">
        <f t="shared" si="63"/>
        <v>0.41139293659849896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452312663</v>
      </c>
      <c r="E246" s="31">
        <v>452312663</v>
      </c>
      <c r="F246" s="31">
        <v>43198213</v>
      </c>
      <c r="G246" s="36">
        <f t="shared" si="56"/>
        <v>9.5505203664837474E-2</v>
      </c>
      <c r="H246" s="31">
        <v>59538825</v>
      </c>
      <c r="I246" s="36">
        <f t="shared" si="57"/>
        <v>0.13163201004611272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102737038</v>
      </c>
      <c r="O246" s="36">
        <f t="shared" si="61"/>
        <v>0.22713721371095022</v>
      </c>
      <c r="P246" s="31">
        <v>49409267</v>
      </c>
      <c r="Q246" s="31">
        <v>416290371</v>
      </c>
      <c r="R246" s="31">
        <v>416290371</v>
      </c>
      <c r="S246" s="31">
        <v>92712059</v>
      </c>
      <c r="T246" s="36">
        <f t="shared" si="62"/>
        <v>0.22271007320512826</v>
      </c>
      <c r="U246" s="36">
        <f t="shared" si="63"/>
        <v>0.20501332270320871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1431169225</v>
      </c>
      <c r="E247" s="32">
        <f>SUM(E241:E246)</f>
        <v>1431169225</v>
      </c>
      <c r="F247" s="32">
        <f>SUM(F241:F246)</f>
        <v>167722608</v>
      </c>
      <c r="G247" s="37">
        <f t="shared" si="56"/>
        <v>0.11719271562732213</v>
      </c>
      <c r="H247" s="32">
        <f>SUM(H241:H246)</f>
        <v>196821191</v>
      </c>
      <c r="I247" s="37">
        <f t="shared" si="57"/>
        <v>0.13752475078549847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364543799</v>
      </c>
      <c r="O247" s="37">
        <f t="shared" si="61"/>
        <v>0.25471746641282061</v>
      </c>
      <c r="P247" s="32">
        <f>SUM(P241:P246)</f>
        <v>180851642</v>
      </c>
      <c r="Q247" s="32">
        <f>SUM(Q241:Q246)</f>
        <v>1538213673</v>
      </c>
      <c r="R247" s="32">
        <f>SUM(R241:R246)</f>
        <v>1576033550</v>
      </c>
      <c r="S247" s="32">
        <f>SUM(S241:S246)</f>
        <v>348120389</v>
      </c>
      <c r="T247" s="37">
        <f t="shared" si="62"/>
        <v>0.22631471499083469</v>
      </c>
      <c r="U247" s="37">
        <f t="shared" si="63"/>
        <v>8.8301929821571701E-2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175071605</v>
      </c>
      <c r="E248" s="31">
        <v>175071605</v>
      </c>
      <c r="F248" s="31">
        <v>8358581</v>
      </c>
      <c r="G248" s="36">
        <f t="shared" si="56"/>
        <v>4.7743784607446764E-2</v>
      </c>
      <c r="H248" s="31">
        <v>101153713</v>
      </c>
      <c r="I248" s="36">
        <f t="shared" si="57"/>
        <v>0.57778480410915289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109512294</v>
      </c>
      <c r="O248" s="36">
        <f t="shared" si="61"/>
        <v>0.62552858871659966</v>
      </c>
      <c r="P248" s="31">
        <v>49345489</v>
      </c>
      <c r="Q248" s="31">
        <v>143099927</v>
      </c>
      <c r="R248" s="31">
        <v>165686989</v>
      </c>
      <c r="S248" s="31">
        <v>86932966</v>
      </c>
      <c r="T248" s="36">
        <f t="shared" si="62"/>
        <v>0.60749832527867043</v>
      </c>
      <c r="U248" s="36">
        <f t="shared" si="63"/>
        <v>1.0499080067886246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104831712</v>
      </c>
      <c r="E249" s="31">
        <v>104831712</v>
      </c>
      <c r="F249" s="31">
        <v>29129308</v>
      </c>
      <c r="G249" s="36">
        <f t="shared" si="56"/>
        <v>0.27786733083210546</v>
      </c>
      <c r="H249" s="31">
        <v>8609192</v>
      </c>
      <c r="I249" s="36">
        <f t="shared" si="57"/>
        <v>8.2123928301390328E-2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37738500</v>
      </c>
      <c r="O249" s="36">
        <f t="shared" si="61"/>
        <v>0.35999125913349578</v>
      </c>
      <c r="P249" s="31">
        <v>8586826</v>
      </c>
      <c r="Q249" s="31">
        <v>87831203</v>
      </c>
      <c r="R249" s="31">
        <v>135654600</v>
      </c>
      <c r="S249" s="31">
        <v>24713570</v>
      </c>
      <c r="T249" s="36">
        <f t="shared" si="62"/>
        <v>0.28137574296915868</v>
      </c>
      <c r="U249" s="36">
        <f t="shared" si="63"/>
        <v>2.604687692518759E-3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104703148</v>
      </c>
      <c r="E250" s="31">
        <v>104703148</v>
      </c>
      <c r="F250" s="31">
        <v>15169844</v>
      </c>
      <c r="G250" s="36">
        <f t="shared" si="56"/>
        <v>0.14488431618120975</v>
      </c>
      <c r="H250" s="31">
        <v>19999909</v>
      </c>
      <c r="I250" s="36">
        <f t="shared" si="57"/>
        <v>0.1910153551448138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35169753</v>
      </c>
      <c r="O250" s="36">
        <f t="shared" si="61"/>
        <v>0.33589967132602355</v>
      </c>
      <c r="P250" s="31">
        <v>20396405</v>
      </c>
      <c r="Q250" s="31">
        <v>95878446</v>
      </c>
      <c r="R250" s="31">
        <v>111767766</v>
      </c>
      <c r="S250" s="31">
        <v>44092355</v>
      </c>
      <c r="T250" s="36">
        <f t="shared" si="62"/>
        <v>0.45987765592279206</v>
      </c>
      <c r="U250" s="36">
        <f t="shared" si="63"/>
        <v>-1.9439504167523602E-2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177193944</v>
      </c>
      <c r="E251" s="31">
        <v>177193944</v>
      </c>
      <c r="F251" s="31">
        <v>21334900</v>
      </c>
      <c r="G251" s="36">
        <f t="shared" si="56"/>
        <v>0.12040422781040418</v>
      </c>
      <c r="H251" s="31">
        <v>35069938</v>
      </c>
      <c r="I251" s="36">
        <f t="shared" si="57"/>
        <v>0.19791837806827078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56404838</v>
      </c>
      <c r="O251" s="36">
        <f t="shared" si="61"/>
        <v>0.31832260587867495</v>
      </c>
      <c r="P251" s="31">
        <v>17889296</v>
      </c>
      <c r="Q251" s="31">
        <v>81296560</v>
      </c>
      <c r="R251" s="31">
        <v>81296560</v>
      </c>
      <c r="S251" s="31">
        <v>26134627</v>
      </c>
      <c r="T251" s="36">
        <f t="shared" si="62"/>
        <v>0.32147272898139845</v>
      </c>
      <c r="U251" s="36">
        <f t="shared" si="63"/>
        <v>0.96038670275230498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115228788</v>
      </c>
      <c r="E252" s="31">
        <v>115228788</v>
      </c>
      <c r="F252" s="31">
        <v>22920263</v>
      </c>
      <c r="G252" s="36">
        <f t="shared" si="56"/>
        <v>0.19891090931200284</v>
      </c>
      <c r="H252" s="31">
        <v>20975852</v>
      </c>
      <c r="I252" s="36">
        <f t="shared" si="57"/>
        <v>0.18203655843364419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43896115</v>
      </c>
      <c r="O252" s="36">
        <f t="shared" si="61"/>
        <v>0.38094746774564703</v>
      </c>
      <c r="P252" s="31">
        <v>10106541</v>
      </c>
      <c r="Q252" s="31">
        <v>103596824</v>
      </c>
      <c r="R252" s="31">
        <v>106401776</v>
      </c>
      <c r="S252" s="31">
        <v>12184393</v>
      </c>
      <c r="T252" s="36">
        <f t="shared" si="62"/>
        <v>0.11761357664787098</v>
      </c>
      <c r="U252" s="36">
        <f t="shared" si="63"/>
        <v>1.0754729041320865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99070327</v>
      </c>
      <c r="E253" s="31">
        <v>99070327</v>
      </c>
      <c r="F253" s="31">
        <v>24403315</v>
      </c>
      <c r="G253" s="36">
        <f t="shared" si="56"/>
        <v>0.24632314981659442</v>
      </c>
      <c r="H253" s="31">
        <v>24724708</v>
      </c>
      <c r="I253" s="36">
        <f t="shared" si="57"/>
        <v>0.24956723924006025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49128023</v>
      </c>
      <c r="O253" s="36">
        <f t="shared" si="61"/>
        <v>0.49589038905665467</v>
      </c>
      <c r="P253" s="31">
        <v>26070718</v>
      </c>
      <c r="Q253" s="31">
        <v>90597529</v>
      </c>
      <c r="R253" s="31">
        <v>95804403</v>
      </c>
      <c r="S253" s="31">
        <v>47869981</v>
      </c>
      <c r="T253" s="36">
        <f t="shared" si="62"/>
        <v>0.52838064711455868</v>
      </c>
      <c r="U253" s="36">
        <f t="shared" si="63"/>
        <v>-5.1629187964827072E-2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776099524</v>
      </c>
      <c r="E254" s="32">
        <f>SUM(E248:E253)</f>
        <v>776099524</v>
      </c>
      <c r="F254" s="32">
        <f>SUM(F248:F253)</f>
        <v>121316211</v>
      </c>
      <c r="G254" s="37">
        <f t="shared" si="56"/>
        <v>0.156315275616636</v>
      </c>
      <c r="H254" s="32">
        <f>SUM(H248:H253)</f>
        <v>210533312</v>
      </c>
      <c r="I254" s="37">
        <f t="shared" si="57"/>
        <v>0.27127102322510893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331849523</v>
      </c>
      <c r="O254" s="37">
        <f t="shared" si="61"/>
        <v>0.42758629884174493</v>
      </c>
      <c r="P254" s="32">
        <f>SUM(P248:P253)</f>
        <v>132395275</v>
      </c>
      <c r="Q254" s="32">
        <f>SUM(Q248:Q253)</f>
        <v>602300489</v>
      </c>
      <c r="R254" s="32">
        <f>SUM(R248:R253)</f>
        <v>696612094</v>
      </c>
      <c r="S254" s="32">
        <f>SUM(S248:S253)</f>
        <v>241927892</v>
      </c>
      <c r="T254" s="37">
        <f t="shared" si="62"/>
        <v>0.40167307916630296</v>
      </c>
      <c r="U254" s="37">
        <f t="shared" si="63"/>
        <v>0.59018750480332471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342752846</v>
      </c>
      <c r="E255" s="31">
        <v>342752846</v>
      </c>
      <c r="F255" s="31">
        <v>37749872</v>
      </c>
      <c r="G255" s="36">
        <f t="shared" si="56"/>
        <v>0.11013729700730188</v>
      </c>
      <c r="H255" s="31">
        <v>47135034</v>
      </c>
      <c r="I255" s="36">
        <f t="shared" si="57"/>
        <v>0.13751901566996763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84884906</v>
      </c>
      <c r="O255" s="36">
        <f t="shared" si="61"/>
        <v>0.24765631267726951</v>
      </c>
      <c r="P255" s="31">
        <v>61885223</v>
      </c>
      <c r="Q255" s="31">
        <v>309080121</v>
      </c>
      <c r="R255" s="31">
        <v>319700121</v>
      </c>
      <c r="S255" s="31">
        <v>137893322</v>
      </c>
      <c r="T255" s="36">
        <f t="shared" si="62"/>
        <v>0.44614102503214692</v>
      </c>
      <c r="U255" s="36">
        <f t="shared" si="63"/>
        <v>-0.23834751310502666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84696988</v>
      </c>
      <c r="E256" s="31">
        <v>84696988</v>
      </c>
      <c r="F256" s="31">
        <v>16363814</v>
      </c>
      <c r="G256" s="36">
        <f t="shared" si="56"/>
        <v>0.19320420225569296</v>
      </c>
      <c r="H256" s="31">
        <v>24659272</v>
      </c>
      <c r="I256" s="36">
        <f t="shared" si="57"/>
        <v>0.2911469767968608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41023086</v>
      </c>
      <c r="O256" s="36">
        <f t="shared" si="61"/>
        <v>0.48435117905255382</v>
      </c>
      <c r="P256" s="31">
        <v>18255359</v>
      </c>
      <c r="Q256" s="31">
        <v>67577676</v>
      </c>
      <c r="R256" s="31">
        <v>81130105</v>
      </c>
      <c r="S256" s="31">
        <v>30000507</v>
      </c>
      <c r="T256" s="36">
        <f t="shared" si="62"/>
        <v>0.44394108788233561</v>
      </c>
      <c r="U256" s="36">
        <f t="shared" si="63"/>
        <v>0.35079633328492754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298123229</v>
      </c>
      <c r="E257" s="31">
        <v>298123229</v>
      </c>
      <c r="F257" s="31">
        <v>208116943</v>
      </c>
      <c r="G257" s="36">
        <f t="shared" si="56"/>
        <v>0.69809032894917422</v>
      </c>
      <c r="H257" s="31">
        <v>227016368</v>
      </c>
      <c r="I257" s="36">
        <f t="shared" si="57"/>
        <v>0.76148500323669843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435133311</v>
      </c>
      <c r="O257" s="36">
        <f t="shared" si="61"/>
        <v>1.4595753321858727</v>
      </c>
      <c r="P257" s="31">
        <v>147064347</v>
      </c>
      <c r="Q257" s="31">
        <v>516610560</v>
      </c>
      <c r="R257" s="31">
        <v>480774900</v>
      </c>
      <c r="S257" s="31">
        <v>244741632</v>
      </c>
      <c r="T257" s="36">
        <f t="shared" si="62"/>
        <v>0.4737449269329686</v>
      </c>
      <c r="U257" s="36">
        <f t="shared" si="63"/>
        <v>0.54365332339863448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63985383</v>
      </c>
      <c r="E258" s="31">
        <v>63985383</v>
      </c>
      <c r="F258" s="31">
        <v>13842900</v>
      </c>
      <c r="G258" s="36">
        <f t="shared" si="56"/>
        <v>0.21634472360663998</v>
      </c>
      <c r="H258" s="31">
        <v>20256786</v>
      </c>
      <c r="I258" s="36">
        <f t="shared" si="57"/>
        <v>0.31658458620150792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34099686</v>
      </c>
      <c r="O258" s="36">
        <f t="shared" si="61"/>
        <v>0.5329293098081479</v>
      </c>
      <c r="P258" s="31">
        <v>18164955</v>
      </c>
      <c r="Q258" s="31">
        <v>62732118</v>
      </c>
      <c r="R258" s="31">
        <v>64898844</v>
      </c>
      <c r="S258" s="31">
        <v>33256838</v>
      </c>
      <c r="T258" s="36">
        <f t="shared" si="62"/>
        <v>0.5301405254641649</v>
      </c>
      <c r="U258" s="36">
        <f t="shared" si="63"/>
        <v>0.11515751071224778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789558446</v>
      </c>
      <c r="E259" s="32">
        <f>SUM(E255:E258)</f>
        <v>789558446</v>
      </c>
      <c r="F259" s="32">
        <f>SUM(F255:F258)</f>
        <v>276073529</v>
      </c>
      <c r="G259" s="37">
        <f t="shared" si="56"/>
        <v>0.34965559598358092</v>
      </c>
      <c r="H259" s="32">
        <f>SUM(H255:H258)</f>
        <v>319067460</v>
      </c>
      <c r="I259" s="37">
        <f t="shared" si="57"/>
        <v>0.40410872889326294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595140989</v>
      </c>
      <c r="O259" s="37">
        <f t="shared" si="61"/>
        <v>0.75376432487684386</v>
      </c>
      <c r="P259" s="32">
        <f>SUM(P255:P258)</f>
        <v>245369884</v>
      </c>
      <c r="Q259" s="32">
        <f>SUM(Q255:Q258)</f>
        <v>956000475</v>
      </c>
      <c r="R259" s="32">
        <f>SUM(R255:R258)</f>
        <v>946503970</v>
      </c>
      <c r="S259" s="32">
        <f>SUM(S255:S258)</f>
        <v>445892299</v>
      </c>
      <c r="T259" s="37">
        <f t="shared" si="62"/>
        <v>0.4664143069594186</v>
      </c>
      <c r="U259" s="37">
        <f t="shared" si="63"/>
        <v>0.30035298056382498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5077606986</v>
      </c>
      <c r="E260" s="32">
        <f>SUM(E234:E239,E241:E246,E248:E253,E255:E258)</f>
        <v>5077606986</v>
      </c>
      <c r="F260" s="32">
        <f>SUM(F234:F239,F241:F246,F248:F253,F255:F258)</f>
        <v>936478863</v>
      </c>
      <c r="G260" s="37">
        <f t="shared" si="56"/>
        <v>0.18443311299635115</v>
      </c>
      <c r="H260" s="32">
        <f>SUM(H234:H239,H241:H246,H248:H253,H255:H258)</f>
        <v>1138057515</v>
      </c>
      <c r="I260" s="37">
        <f t="shared" si="57"/>
        <v>0.22413265109683697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2074536378</v>
      </c>
      <c r="O260" s="37">
        <f t="shared" si="61"/>
        <v>0.40856576409318812</v>
      </c>
      <c r="P260" s="32">
        <f>SUM(P234:P239,P241:P246,P248:P253,P255:P258)</f>
        <v>902640279</v>
      </c>
      <c r="Q260" s="32">
        <f>SUM(Q234:Q239,Q241:Q246,Q248:Q253,Q255:Q258)</f>
        <v>5174822887</v>
      </c>
      <c r="R260" s="32">
        <f>SUM(R234:R239,R241:R246,R248:R253,R255:R258)</f>
        <v>5307968570</v>
      </c>
      <c r="S260" s="32">
        <f>SUM(S234:S239,S241:S246,S248:S253,S255:S258)</f>
        <v>1655527417</v>
      </c>
      <c r="T260" s="37">
        <f t="shared" si="62"/>
        <v>0.31991962877781871</v>
      </c>
      <c r="U260" s="37">
        <f t="shared" si="63"/>
        <v>0.26080958436821544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102941421</v>
      </c>
      <c r="E263" s="31">
        <v>102941421</v>
      </c>
      <c r="F263" s="31">
        <v>27904629</v>
      </c>
      <c r="G263" s="36">
        <f t="shared" ref="G263:G299" si="64">IF(($D263     =0),0,($F263     /$D263     ))</f>
        <v>0.27107289494284326</v>
      </c>
      <c r="H263" s="31">
        <v>31057314</v>
      </c>
      <c r="I263" s="36">
        <f t="shared" ref="I263:I299" si="65">IF(($D263     =0),0,($H263     /$D263     ))</f>
        <v>0.30169890505008667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58961943</v>
      </c>
      <c r="O263" s="36">
        <f t="shared" ref="O263:O299" si="69">IF(($D263     =0),0,($N263     /$D263     ))</f>
        <v>0.57277179999292993</v>
      </c>
      <c r="P263" s="31">
        <v>27107960</v>
      </c>
      <c r="Q263" s="31">
        <v>96247690</v>
      </c>
      <c r="R263" s="31">
        <v>115784901</v>
      </c>
      <c r="S263" s="31">
        <v>35151678</v>
      </c>
      <c r="T263" s="36">
        <f t="shared" ref="T263:T299" si="70">IF(($Q263     =0),0,($S263     /$Q263     ))</f>
        <v>0.36522100426514131</v>
      </c>
      <c r="U263" s="36">
        <f t="shared" ref="U263:U299" si="71">IF(($P263     =0),0,(($H263     /$P263     )-1))</f>
        <v>0.14568982689955279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190738137</v>
      </c>
      <c r="E264" s="31">
        <v>190738137</v>
      </c>
      <c r="F264" s="31">
        <v>49354475</v>
      </c>
      <c r="G264" s="36">
        <f t="shared" si="64"/>
        <v>0.25875514868848698</v>
      </c>
      <c r="H264" s="31">
        <v>47485557</v>
      </c>
      <c r="I264" s="36">
        <f t="shared" si="65"/>
        <v>0.24895680406063733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96840032</v>
      </c>
      <c r="O264" s="36">
        <f t="shared" si="69"/>
        <v>0.50771195274912428</v>
      </c>
      <c r="P264" s="31">
        <v>43507850</v>
      </c>
      <c r="Q264" s="31">
        <v>172973138</v>
      </c>
      <c r="R264" s="31">
        <v>185355659</v>
      </c>
      <c r="S264" s="31">
        <v>80936437</v>
      </c>
      <c r="T264" s="36">
        <f t="shared" si="70"/>
        <v>0.46791332998768859</v>
      </c>
      <c r="U264" s="36">
        <f t="shared" si="71"/>
        <v>9.1425041687879238E-2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201055824</v>
      </c>
      <c r="E265" s="31">
        <v>201055824</v>
      </c>
      <c r="F265" s="31">
        <v>24547026</v>
      </c>
      <c r="G265" s="36">
        <f t="shared" si="64"/>
        <v>0.12209059907660272</v>
      </c>
      <c r="H265" s="31">
        <v>41743859</v>
      </c>
      <c r="I265" s="36">
        <f t="shared" si="65"/>
        <v>0.20762322706951281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66290885</v>
      </c>
      <c r="O265" s="36">
        <f t="shared" si="69"/>
        <v>0.3297138261461155</v>
      </c>
      <c r="P265" s="31">
        <v>34737480</v>
      </c>
      <c r="Q265" s="31">
        <v>177460274</v>
      </c>
      <c r="R265" s="31">
        <v>191610132</v>
      </c>
      <c r="S265" s="31">
        <v>71460106</v>
      </c>
      <c r="T265" s="36">
        <f t="shared" si="70"/>
        <v>0.40268227017388691</v>
      </c>
      <c r="U265" s="36">
        <f t="shared" si="71"/>
        <v>0.20169508553873228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47490942</v>
      </c>
      <c r="E266" s="31">
        <v>47490942</v>
      </c>
      <c r="F266" s="31">
        <v>11634761</v>
      </c>
      <c r="G266" s="36">
        <f t="shared" si="64"/>
        <v>0.2449890549654711</v>
      </c>
      <c r="H266" s="31">
        <v>17374509</v>
      </c>
      <c r="I266" s="36">
        <f t="shared" si="65"/>
        <v>0.36584890230225375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29009270</v>
      </c>
      <c r="O266" s="36">
        <f t="shared" si="69"/>
        <v>0.61083795726772483</v>
      </c>
      <c r="P266" s="31">
        <v>20035744</v>
      </c>
      <c r="Q266" s="31">
        <v>47854530</v>
      </c>
      <c r="R266" s="31">
        <v>52168469</v>
      </c>
      <c r="S266" s="31">
        <v>31600631</v>
      </c>
      <c r="T266" s="36">
        <f t="shared" si="70"/>
        <v>0.66034774555303333</v>
      </c>
      <c r="U266" s="36">
        <f t="shared" si="71"/>
        <v>-0.13282436629256189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542226324</v>
      </c>
      <c r="E267" s="32">
        <f>SUM(E263:E266)</f>
        <v>542226324</v>
      </c>
      <c r="F267" s="32">
        <f>SUM(F263:F266)</f>
        <v>113440891</v>
      </c>
      <c r="G267" s="37">
        <f t="shared" si="64"/>
        <v>0.20921317534557765</v>
      </c>
      <c r="H267" s="32">
        <f>SUM(H263:H266)</f>
        <v>137661239</v>
      </c>
      <c r="I267" s="37">
        <f t="shared" si="65"/>
        <v>0.25388151203075859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251102130</v>
      </c>
      <c r="O267" s="37">
        <f t="shared" si="69"/>
        <v>0.46309468737633624</v>
      </c>
      <c r="P267" s="32">
        <f>SUM(P263:P266)</f>
        <v>125389034</v>
      </c>
      <c r="Q267" s="32">
        <f>SUM(Q263:Q266)</f>
        <v>494535632</v>
      </c>
      <c r="R267" s="32">
        <f>SUM(R263:R266)</f>
        <v>544919161</v>
      </c>
      <c r="S267" s="32">
        <f>SUM(S263:S266)</f>
        <v>219148852</v>
      </c>
      <c r="T267" s="37">
        <f t="shared" si="70"/>
        <v>0.44314067140868829</v>
      </c>
      <c r="U267" s="37">
        <f t="shared" si="71"/>
        <v>9.7873032501390789E-2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27865498</v>
      </c>
      <c r="E268" s="31">
        <v>27865498</v>
      </c>
      <c r="F268" s="31">
        <v>3715912</v>
      </c>
      <c r="G268" s="36">
        <f t="shared" si="64"/>
        <v>0.13335171687941841</v>
      </c>
      <c r="H268" s="31">
        <v>11538941</v>
      </c>
      <c r="I268" s="36">
        <f t="shared" si="65"/>
        <v>0.41409419634273181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15254853</v>
      </c>
      <c r="O268" s="36">
        <f t="shared" si="69"/>
        <v>0.54744591322215019</v>
      </c>
      <c r="P268" s="31">
        <v>7237382</v>
      </c>
      <c r="Q268" s="31">
        <v>37605896</v>
      </c>
      <c r="R268" s="31">
        <v>24514524</v>
      </c>
      <c r="S268" s="31">
        <v>11128227</v>
      </c>
      <c r="T268" s="36">
        <f t="shared" si="70"/>
        <v>0.29591708172569536</v>
      </c>
      <c r="U268" s="36">
        <f t="shared" si="71"/>
        <v>0.59435290274853525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92747063</v>
      </c>
      <c r="E269" s="31">
        <v>92747063</v>
      </c>
      <c r="F269" s="31">
        <v>22944051</v>
      </c>
      <c r="G269" s="36">
        <f t="shared" si="64"/>
        <v>0.24738304651221138</v>
      </c>
      <c r="H269" s="31">
        <v>21440769</v>
      </c>
      <c r="I269" s="36">
        <f t="shared" si="65"/>
        <v>0.23117464107731367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44384820</v>
      </c>
      <c r="O269" s="36">
        <f t="shared" si="69"/>
        <v>0.47855768758952505</v>
      </c>
      <c r="P269" s="31">
        <v>23668059</v>
      </c>
      <c r="Q269" s="31">
        <v>91271272</v>
      </c>
      <c r="R269" s="31">
        <v>96415867</v>
      </c>
      <c r="S269" s="31">
        <v>42791759</v>
      </c>
      <c r="T269" s="36">
        <f t="shared" si="70"/>
        <v>0.46884148826149807</v>
      </c>
      <c r="U269" s="36">
        <f t="shared" si="71"/>
        <v>-9.4105308762328144E-2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61419988</v>
      </c>
      <c r="E270" s="31">
        <v>61419988</v>
      </c>
      <c r="F270" s="31">
        <v>3715158</v>
      </c>
      <c r="G270" s="36">
        <f t="shared" si="64"/>
        <v>6.0487768248994121E-2</v>
      </c>
      <c r="H270" s="31">
        <v>2361097</v>
      </c>
      <c r="I270" s="36">
        <f t="shared" si="65"/>
        <v>3.8441834277141179E-2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6076255</v>
      </c>
      <c r="O270" s="36">
        <f t="shared" si="69"/>
        <v>9.8929602526135307E-2</v>
      </c>
      <c r="P270" s="31">
        <v>3407649</v>
      </c>
      <c r="Q270" s="31">
        <v>26888024</v>
      </c>
      <c r="R270" s="31">
        <v>26888024</v>
      </c>
      <c r="S270" s="31">
        <v>5499130</v>
      </c>
      <c r="T270" s="36">
        <f t="shared" si="70"/>
        <v>0.20451967760814257</v>
      </c>
      <c r="U270" s="36">
        <f t="shared" si="71"/>
        <v>-0.30711848550129428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26696141</v>
      </c>
      <c r="E271" s="31">
        <v>26696141</v>
      </c>
      <c r="F271" s="31">
        <v>6180269</v>
      </c>
      <c r="G271" s="36">
        <f t="shared" si="64"/>
        <v>0.23150420879182501</v>
      </c>
      <c r="H271" s="31">
        <v>6791574</v>
      </c>
      <c r="I271" s="36">
        <f t="shared" si="65"/>
        <v>0.25440283672460373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12971843</v>
      </c>
      <c r="O271" s="36">
        <f t="shared" si="69"/>
        <v>0.48590704551642877</v>
      </c>
      <c r="P271" s="31">
        <v>6028439</v>
      </c>
      <c r="Q271" s="31">
        <v>25140716</v>
      </c>
      <c r="R271" s="31">
        <v>26290238</v>
      </c>
      <c r="S271" s="31">
        <v>12340835</v>
      </c>
      <c r="T271" s="36">
        <f t="shared" si="70"/>
        <v>0.49087046685543878</v>
      </c>
      <c r="U271" s="36">
        <f t="shared" si="71"/>
        <v>0.12658915516935654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24579253</v>
      </c>
      <c r="E272" s="31">
        <v>24579253</v>
      </c>
      <c r="F272" s="31">
        <v>3416290</v>
      </c>
      <c r="G272" s="36">
        <f t="shared" si="64"/>
        <v>0.13899079845917206</v>
      </c>
      <c r="H272" s="31">
        <v>7032724</v>
      </c>
      <c r="I272" s="36">
        <f t="shared" si="65"/>
        <v>0.28612439930538164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10449014</v>
      </c>
      <c r="O272" s="36">
        <f t="shared" si="69"/>
        <v>0.4251151977645537</v>
      </c>
      <c r="P272" s="31">
        <v>3540029</v>
      </c>
      <c r="Q272" s="31">
        <v>24805950</v>
      </c>
      <c r="R272" s="31">
        <v>23089521</v>
      </c>
      <c r="S272" s="31">
        <v>7550924</v>
      </c>
      <c r="T272" s="36">
        <f t="shared" si="70"/>
        <v>0.30439971055331483</v>
      </c>
      <c r="U272" s="36">
        <f t="shared" si="71"/>
        <v>0.98662892309639272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27384303</v>
      </c>
      <c r="E273" s="31">
        <v>27384303</v>
      </c>
      <c r="F273" s="31">
        <v>2759364</v>
      </c>
      <c r="G273" s="36">
        <f t="shared" si="64"/>
        <v>0.10076444158538561</v>
      </c>
      <c r="H273" s="31">
        <v>5424987</v>
      </c>
      <c r="I273" s="36">
        <f t="shared" si="65"/>
        <v>0.19810571771719002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8184351</v>
      </c>
      <c r="O273" s="36">
        <f t="shared" si="69"/>
        <v>0.29887015930257566</v>
      </c>
      <c r="P273" s="31">
        <v>3954150</v>
      </c>
      <c r="Q273" s="31">
        <v>25260091</v>
      </c>
      <c r="R273" s="31">
        <v>25603031</v>
      </c>
      <c r="S273" s="31">
        <v>7735104</v>
      </c>
      <c r="T273" s="36">
        <f t="shared" si="70"/>
        <v>0.30621837427268178</v>
      </c>
      <c r="U273" s="36">
        <f t="shared" si="71"/>
        <v>0.37197299040248843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36817039</v>
      </c>
      <c r="E274" s="31">
        <v>36817039</v>
      </c>
      <c r="F274" s="31">
        <v>7005713</v>
      </c>
      <c r="G274" s="36">
        <f t="shared" si="64"/>
        <v>0.19028453102923351</v>
      </c>
      <c r="H274" s="31">
        <v>8597898</v>
      </c>
      <c r="I274" s="36">
        <f t="shared" si="65"/>
        <v>0.233530404223979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15603611</v>
      </c>
      <c r="O274" s="36">
        <f t="shared" si="69"/>
        <v>0.42381493525321251</v>
      </c>
      <c r="P274" s="31">
        <v>9156561</v>
      </c>
      <c r="Q274" s="31">
        <v>34619653</v>
      </c>
      <c r="R274" s="31">
        <v>35286696</v>
      </c>
      <c r="S274" s="31">
        <v>15445674</v>
      </c>
      <c r="T274" s="36">
        <f t="shared" si="70"/>
        <v>0.44615334532671369</v>
      </c>
      <c r="U274" s="36">
        <f t="shared" si="71"/>
        <v>-6.1012316742060646E-2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297509285</v>
      </c>
      <c r="E275" s="32">
        <f>SUM(E268:E274)</f>
        <v>297509285</v>
      </c>
      <c r="F275" s="32">
        <f>SUM(F268:F274)</f>
        <v>49736757</v>
      </c>
      <c r="G275" s="37">
        <f t="shared" si="64"/>
        <v>0.1671771588574118</v>
      </c>
      <c r="H275" s="32">
        <f>SUM(H268:H274)</f>
        <v>63187990</v>
      </c>
      <c r="I275" s="37">
        <f t="shared" si="65"/>
        <v>0.21238997633300755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112924747</v>
      </c>
      <c r="O275" s="37">
        <f t="shared" si="69"/>
        <v>0.37956713519041935</v>
      </c>
      <c r="P275" s="32">
        <f>SUM(P268:P274)</f>
        <v>56992269</v>
      </c>
      <c r="Q275" s="32">
        <f>SUM(Q268:Q274)</f>
        <v>265591602</v>
      </c>
      <c r="R275" s="32">
        <f>SUM(R268:R274)</f>
        <v>258087901</v>
      </c>
      <c r="S275" s="32">
        <f>SUM(S268:S274)</f>
        <v>102491653</v>
      </c>
      <c r="T275" s="37">
        <f t="shared" si="70"/>
        <v>0.3858994494863584</v>
      </c>
      <c r="U275" s="37">
        <f t="shared" si="71"/>
        <v>0.10871160437567418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57880318</v>
      </c>
      <c r="E276" s="31">
        <v>57880318</v>
      </c>
      <c r="F276" s="31">
        <v>5484292</v>
      </c>
      <c r="G276" s="36">
        <f t="shared" si="64"/>
        <v>9.4752278313329233E-2</v>
      </c>
      <c r="H276" s="31">
        <v>8139155</v>
      </c>
      <c r="I276" s="36">
        <f t="shared" si="65"/>
        <v>0.14062042644617123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13623447</v>
      </c>
      <c r="O276" s="36">
        <f t="shared" si="69"/>
        <v>0.23537270475950045</v>
      </c>
      <c r="P276" s="31">
        <v>2687933</v>
      </c>
      <c r="Q276" s="31">
        <v>56993856</v>
      </c>
      <c r="R276" s="31">
        <v>54279259</v>
      </c>
      <c r="S276" s="31">
        <v>6522371</v>
      </c>
      <c r="T276" s="36">
        <f t="shared" si="70"/>
        <v>0.11443989681975544</v>
      </c>
      <c r="U276" s="36">
        <f t="shared" si="71"/>
        <v>2.0280349249776686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41252018</v>
      </c>
      <c r="E277" s="31">
        <v>41252018</v>
      </c>
      <c r="F277" s="31">
        <v>4791016</v>
      </c>
      <c r="G277" s="36">
        <f t="shared" si="64"/>
        <v>0.11614016070680469</v>
      </c>
      <c r="H277" s="31">
        <v>6955209</v>
      </c>
      <c r="I277" s="36">
        <f t="shared" si="65"/>
        <v>0.16860287901551871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11746225</v>
      </c>
      <c r="O277" s="36">
        <f t="shared" si="69"/>
        <v>0.2847430397223234</v>
      </c>
      <c r="P277" s="31">
        <v>7688816</v>
      </c>
      <c r="Q277" s="31">
        <v>39351025</v>
      </c>
      <c r="R277" s="31">
        <v>41117534</v>
      </c>
      <c r="S277" s="31">
        <v>15094367</v>
      </c>
      <c r="T277" s="36">
        <f t="shared" si="70"/>
        <v>0.38358256233478033</v>
      </c>
      <c r="U277" s="36">
        <f t="shared" si="71"/>
        <v>-9.5412219514682151E-2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60714452</v>
      </c>
      <c r="E278" s="31">
        <v>60714452</v>
      </c>
      <c r="F278" s="31">
        <v>1753200</v>
      </c>
      <c r="G278" s="36">
        <f t="shared" si="64"/>
        <v>2.8876156207421587E-2</v>
      </c>
      <c r="H278" s="31">
        <v>13470165</v>
      </c>
      <c r="I278" s="36">
        <f t="shared" si="65"/>
        <v>0.22186093353852557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15223365</v>
      </c>
      <c r="O278" s="36">
        <f t="shared" si="69"/>
        <v>0.25073708974594716</v>
      </c>
      <c r="P278" s="31">
        <v>12734299</v>
      </c>
      <c r="Q278" s="31">
        <v>63448101</v>
      </c>
      <c r="R278" s="31">
        <v>53478353</v>
      </c>
      <c r="S278" s="31">
        <v>22337909</v>
      </c>
      <c r="T278" s="36">
        <f t="shared" si="70"/>
        <v>0.35206584039449818</v>
      </c>
      <c r="U278" s="36">
        <f t="shared" si="71"/>
        <v>5.7786141192381235E-2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22530865</v>
      </c>
      <c r="E279" s="31">
        <v>22530865</v>
      </c>
      <c r="F279" s="31">
        <v>1581623</v>
      </c>
      <c r="G279" s="36">
        <f t="shared" si="64"/>
        <v>7.0198059417603362E-2</v>
      </c>
      <c r="H279" s="31">
        <v>3305032</v>
      </c>
      <c r="I279" s="36">
        <f t="shared" si="65"/>
        <v>0.14668908628230651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4886655</v>
      </c>
      <c r="O279" s="36">
        <f t="shared" si="69"/>
        <v>0.21688714569990988</v>
      </c>
      <c r="P279" s="31">
        <v>8107161</v>
      </c>
      <c r="Q279" s="31">
        <v>21842368</v>
      </c>
      <c r="R279" s="31">
        <v>26654718</v>
      </c>
      <c r="S279" s="31">
        <v>13040497</v>
      </c>
      <c r="T279" s="36">
        <f t="shared" si="70"/>
        <v>0.59702762081473948</v>
      </c>
      <c r="U279" s="36">
        <f t="shared" si="71"/>
        <v>-0.59233176694036294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25967376</v>
      </c>
      <c r="E280" s="31">
        <v>25967376</v>
      </c>
      <c r="F280" s="31">
        <v>8115613</v>
      </c>
      <c r="G280" s="36">
        <f t="shared" si="64"/>
        <v>0.31253111596643418</v>
      </c>
      <c r="H280" s="31">
        <v>4417510</v>
      </c>
      <c r="I280" s="36">
        <f t="shared" si="65"/>
        <v>0.17011768921126263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12533123</v>
      </c>
      <c r="O280" s="36">
        <f t="shared" si="69"/>
        <v>0.48264880517769682</v>
      </c>
      <c r="P280" s="31">
        <v>8076830</v>
      </c>
      <c r="Q280" s="31">
        <v>23194701</v>
      </c>
      <c r="R280" s="31">
        <v>27715616</v>
      </c>
      <c r="S280" s="31">
        <v>11765427</v>
      </c>
      <c r="T280" s="36">
        <f t="shared" si="70"/>
        <v>0.50724633182380752</v>
      </c>
      <c r="U280" s="36">
        <f t="shared" si="71"/>
        <v>-0.4530638876886105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34186477</v>
      </c>
      <c r="E281" s="31">
        <v>34186477</v>
      </c>
      <c r="F281" s="31">
        <v>3300546</v>
      </c>
      <c r="G281" s="36">
        <f t="shared" si="64"/>
        <v>9.6545367924281866E-2</v>
      </c>
      <c r="H281" s="31">
        <v>4313766</v>
      </c>
      <c r="I281" s="36">
        <f t="shared" si="65"/>
        <v>0.12618340287008808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7614312</v>
      </c>
      <c r="O281" s="36">
        <f t="shared" si="69"/>
        <v>0.22272877079436995</v>
      </c>
      <c r="P281" s="31">
        <v>6330001</v>
      </c>
      <c r="Q281" s="31">
        <v>28844043</v>
      </c>
      <c r="R281" s="31">
        <v>34744065</v>
      </c>
      <c r="S281" s="31">
        <v>10355315</v>
      </c>
      <c r="T281" s="36">
        <f t="shared" si="70"/>
        <v>0.35901052428745861</v>
      </c>
      <c r="U281" s="36">
        <f t="shared" si="71"/>
        <v>-0.31852048680561029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64158647</v>
      </c>
      <c r="E282" s="31">
        <v>64158647</v>
      </c>
      <c r="F282" s="31">
        <v>3616303</v>
      </c>
      <c r="G282" s="36">
        <f t="shared" si="64"/>
        <v>5.6365013433029534E-2</v>
      </c>
      <c r="H282" s="31">
        <v>6075191</v>
      </c>
      <c r="I282" s="36">
        <f t="shared" si="65"/>
        <v>9.4690135844042969E-2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9691494</v>
      </c>
      <c r="O282" s="36">
        <f t="shared" si="69"/>
        <v>0.1510551492770725</v>
      </c>
      <c r="P282" s="31">
        <v>4827640</v>
      </c>
      <c r="Q282" s="31">
        <v>61697515</v>
      </c>
      <c r="R282" s="31">
        <v>64554486</v>
      </c>
      <c r="S282" s="31">
        <v>10449761</v>
      </c>
      <c r="T282" s="36">
        <f t="shared" si="70"/>
        <v>0.16937085715688874</v>
      </c>
      <c r="U282" s="36">
        <f t="shared" si="71"/>
        <v>0.25841839905212494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60352055</v>
      </c>
      <c r="E283" s="31">
        <v>60352055</v>
      </c>
      <c r="F283" s="31">
        <v>5995500</v>
      </c>
      <c r="G283" s="36">
        <f t="shared" si="64"/>
        <v>9.9342101938368135E-2</v>
      </c>
      <c r="H283" s="31">
        <v>7783628</v>
      </c>
      <c r="I283" s="36">
        <f t="shared" si="65"/>
        <v>0.12897038882934475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13779128</v>
      </c>
      <c r="O283" s="36">
        <f t="shared" si="69"/>
        <v>0.22831249076771287</v>
      </c>
      <c r="P283" s="31">
        <v>9084772</v>
      </c>
      <c r="Q283" s="31">
        <v>50802136</v>
      </c>
      <c r="R283" s="31">
        <v>46660166</v>
      </c>
      <c r="S283" s="31">
        <v>14542942</v>
      </c>
      <c r="T283" s="36">
        <f t="shared" si="70"/>
        <v>0.28626634911571436</v>
      </c>
      <c r="U283" s="36">
        <f t="shared" si="71"/>
        <v>-0.14322252666329982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24506465</v>
      </c>
      <c r="E284" s="31">
        <v>24506465</v>
      </c>
      <c r="F284" s="31">
        <v>6271840</v>
      </c>
      <c r="G284" s="36">
        <f t="shared" si="64"/>
        <v>0.25592593627844734</v>
      </c>
      <c r="H284" s="31">
        <v>7066551</v>
      </c>
      <c r="I284" s="36">
        <f t="shared" si="65"/>
        <v>0.28835456276537641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13338391</v>
      </c>
      <c r="O284" s="36">
        <f t="shared" si="69"/>
        <v>0.5442804990438237</v>
      </c>
      <c r="P284" s="31">
        <v>5722477</v>
      </c>
      <c r="Q284" s="31">
        <v>24168426</v>
      </c>
      <c r="R284" s="31">
        <v>25695364</v>
      </c>
      <c r="S284" s="31">
        <v>12038830</v>
      </c>
      <c r="T284" s="36">
        <f t="shared" si="70"/>
        <v>0.4981222194610439</v>
      </c>
      <c r="U284" s="36">
        <f t="shared" si="71"/>
        <v>0.23487626075211843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391548673</v>
      </c>
      <c r="E285" s="32">
        <f>SUM(E276:E284)</f>
        <v>391548673</v>
      </c>
      <c r="F285" s="32">
        <f>SUM(F276:F284)</f>
        <v>40909933</v>
      </c>
      <c r="G285" s="37">
        <f t="shared" si="64"/>
        <v>0.10448236916895387</v>
      </c>
      <c r="H285" s="32">
        <f>SUM(H276:H284)</f>
        <v>61526207</v>
      </c>
      <c r="I285" s="37">
        <f t="shared" si="65"/>
        <v>0.15713552680077655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102436140</v>
      </c>
      <c r="O285" s="37">
        <f t="shared" si="69"/>
        <v>0.26161789596973045</v>
      </c>
      <c r="P285" s="32">
        <f>SUM(P276:P284)</f>
        <v>65259929</v>
      </c>
      <c r="Q285" s="32">
        <f>SUM(Q276:Q284)</f>
        <v>370342171</v>
      </c>
      <c r="R285" s="32">
        <f>SUM(R276:R284)</f>
        <v>374899561</v>
      </c>
      <c r="S285" s="32">
        <f>SUM(S276:S284)</f>
        <v>116147419</v>
      </c>
      <c r="T285" s="37">
        <f t="shared" si="70"/>
        <v>0.31362190993906552</v>
      </c>
      <c r="U285" s="37">
        <f t="shared" si="71"/>
        <v>-5.7213087069095669E-2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91115867</v>
      </c>
      <c r="E286" s="31">
        <v>91115867</v>
      </c>
      <c r="F286" s="31">
        <v>14103879</v>
      </c>
      <c r="G286" s="36">
        <f t="shared" si="64"/>
        <v>0.15479059207108242</v>
      </c>
      <c r="H286" s="31">
        <v>10857820</v>
      </c>
      <c r="I286" s="36">
        <f t="shared" si="65"/>
        <v>0.1191649748555869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24961699</v>
      </c>
      <c r="O286" s="36">
        <f t="shared" si="69"/>
        <v>0.27395556692666934</v>
      </c>
      <c r="P286" s="31">
        <v>16021638</v>
      </c>
      <c r="Q286" s="31">
        <v>71761944</v>
      </c>
      <c r="R286" s="31">
        <v>85415428</v>
      </c>
      <c r="S286" s="31">
        <v>28620504</v>
      </c>
      <c r="T286" s="36">
        <f t="shared" si="70"/>
        <v>0.39882565054257729</v>
      </c>
      <c r="U286" s="36">
        <f t="shared" si="71"/>
        <v>-0.32230275081736337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32954603</v>
      </c>
      <c r="E287" s="31">
        <v>32954603</v>
      </c>
      <c r="F287" s="31">
        <v>5798638</v>
      </c>
      <c r="G287" s="36">
        <f t="shared" si="64"/>
        <v>0.17595836308512047</v>
      </c>
      <c r="H287" s="31">
        <v>5632234</v>
      </c>
      <c r="I287" s="36">
        <f t="shared" si="65"/>
        <v>0.17090887121292281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11430872</v>
      </c>
      <c r="O287" s="36">
        <f t="shared" si="69"/>
        <v>0.34686723429804328</v>
      </c>
      <c r="P287" s="31">
        <v>4830461</v>
      </c>
      <c r="Q287" s="31">
        <v>41264530</v>
      </c>
      <c r="R287" s="31">
        <v>42811142</v>
      </c>
      <c r="S287" s="31">
        <v>8229240</v>
      </c>
      <c r="T287" s="36">
        <f t="shared" si="70"/>
        <v>0.19942648080567016</v>
      </c>
      <c r="U287" s="36">
        <f t="shared" si="71"/>
        <v>0.16598270848268926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64998347</v>
      </c>
      <c r="E288" s="31">
        <v>64998347</v>
      </c>
      <c r="F288" s="31">
        <v>5781759</v>
      </c>
      <c r="G288" s="36">
        <f t="shared" si="64"/>
        <v>8.8952400589510372E-2</v>
      </c>
      <c r="H288" s="31">
        <v>21032651</v>
      </c>
      <c r="I288" s="36">
        <f t="shared" si="65"/>
        <v>0.32358747523225473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26814410</v>
      </c>
      <c r="O288" s="36">
        <f t="shared" si="69"/>
        <v>0.41253987582176516</v>
      </c>
      <c r="P288" s="31">
        <v>8983147</v>
      </c>
      <c r="Q288" s="31">
        <v>76522772</v>
      </c>
      <c r="R288" s="31">
        <v>75989043</v>
      </c>
      <c r="S288" s="31">
        <v>16179300</v>
      </c>
      <c r="T288" s="36">
        <f t="shared" si="70"/>
        <v>0.21143118025050112</v>
      </c>
      <c r="U288" s="36">
        <f t="shared" si="71"/>
        <v>1.3413455217865189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43268920</v>
      </c>
      <c r="E289" s="31">
        <v>43268920</v>
      </c>
      <c r="F289" s="31">
        <v>7562919</v>
      </c>
      <c r="G289" s="36">
        <f t="shared" si="64"/>
        <v>0.17478871670473864</v>
      </c>
      <c r="H289" s="31">
        <v>5196766</v>
      </c>
      <c r="I289" s="36">
        <f t="shared" si="65"/>
        <v>0.12010389905733723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12759685</v>
      </c>
      <c r="O289" s="36">
        <f t="shared" si="69"/>
        <v>0.29489261576207587</v>
      </c>
      <c r="P289" s="31">
        <v>5086420</v>
      </c>
      <c r="Q289" s="31">
        <v>35974636</v>
      </c>
      <c r="R289" s="31">
        <v>32144573</v>
      </c>
      <c r="S289" s="31">
        <v>8968763</v>
      </c>
      <c r="T289" s="36">
        <f t="shared" si="70"/>
        <v>0.24930795686160662</v>
      </c>
      <c r="U289" s="36">
        <f t="shared" si="71"/>
        <v>2.1694236810959389E-2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253362877</v>
      </c>
      <c r="E290" s="31">
        <v>253362877</v>
      </c>
      <c r="F290" s="31">
        <v>43880941</v>
      </c>
      <c r="G290" s="36">
        <f t="shared" si="64"/>
        <v>0.17319404294576274</v>
      </c>
      <c r="H290" s="31">
        <v>45673712</v>
      </c>
      <c r="I290" s="36">
        <f t="shared" si="65"/>
        <v>0.18026994538746099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89554653</v>
      </c>
      <c r="O290" s="36">
        <f t="shared" si="69"/>
        <v>0.35346398833322373</v>
      </c>
      <c r="P290" s="31">
        <v>41662590</v>
      </c>
      <c r="Q290" s="31">
        <v>211980317</v>
      </c>
      <c r="R290" s="31">
        <v>240419237</v>
      </c>
      <c r="S290" s="31">
        <v>74531787</v>
      </c>
      <c r="T290" s="36">
        <f t="shared" si="70"/>
        <v>0.35159767687299004</v>
      </c>
      <c r="U290" s="36">
        <f t="shared" si="71"/>
        <v>9.6276347677856755E-2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42125130</v>
      </c>
      <c r="E291" s="31">
        <v>42125130</v>
      </c>
      <c r="F291" s="31">
        <v>2947679</v>
      </c>
      <c r="G291" s="36">
        <f t="shared" si="64"/>
        <v>6.997435972304418E-2</v>
      </c>
      <c r="H291" s="31">
        <v>9369213</v>
      </c>
      <c r="I291" s="36">
        <f t="shared" si="65"/>
        <v>0.22241386554771464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12316892</v>
      </c>
      <c r="O291" s="36">
        <f t="shared" si="69"/>
        <v>0.29238822527075881</v>
      </c>
      <c r="P291" s="31">
        <v>7068833</v>
      </c>
      <c r="Q291" s="31">
        <v>41463699</v>
      </c>
      <c r="R291" s="31">
        <v>41281966</v>
      </c>
      <c r="S291" s="31">
        <v>14595030</v>
      </c>
      <c r="T291" s="36">
        <f t="shared" si="70"/>
        <v>0.35199536828588301</v>
      </c>
      <c r="U291" s="36">
        <f t="shared" si="71"/>
        <v>0.32542571029758371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527825744</v>
      </c>
      <c r="E292" s="32">
        <f>SUM(E286:E291)</f>
        <v>527825744</v>
      </c>
      <c r="F292" s="32">
        <f>SUM(F286:F291)</f>
        <v>80075815</v>
      </c>
      <c r="G292" s="37">
        <f t="shared" si="64"/>
        <v>0.15170880903452105</v>
      </c>
      <c r="H292" s="32">
        <f>SUM(H286:H291)</f>
        <v>97762396</v>
      </c>
      <c r="I292" s="37">
        <f t="shared" si="65"/>
        <v>0.18521718031244797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177838211</v>
      </c>
      <c r="O292" s="37">
        <f t="shared" si="69"/>
        <v>0.33692598934696905</v>
      </c>
      <c r="P292" s="32">
        <f>SUM(P286:P291)</f>
        <v>83653089</v>
      </c>
      <c r="Q292" s="32">
        <f>SUM(Q286:Q291)</f>
        <v>478967898</v>
      </c>
      <c r="R292" s="32">
        <f>SUM(R286:R291)</f>
        <v>518061389</v>
      </c>
      <c r="S292" s="32">
        <f>SUM(S286:S291)</f>
        <v>151124624</v>
      </c>
      <c r="T292" s="37">
        <f t="shared" si="70"/>
        <v>0.31552140473514573</v>
      </c>
      <c r="U292" s="37">
        <f t="shared" si="71"/>
        <v>0.16866450681815226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368723457</v>
      </c>
      <c r="E293" s="31">
        <v>368723457</v>
      </c>
      <c r="F293" s="31">
        <v>64199021</v>
      </c>
      <c r="G293" s="36">
        <f t="shared" si="64"/>
        <v>0.17411157272806757</v>
      </c>
      <c r="H293" s="31">
        <v>69346998</v>
      </c>
      <c r="I293" s="36">
        <f t="shared" si="65"/>
        <v>0.18807319329293443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133546019</v>
      </c>
      <c r="O293" s="36">
        <f t="shared" si="69"/>
        <v>0.36218476602100202</v>
      </c>
      <c r="P293" s="31">
        <v>63596280</v>
      </c>
      <c r="Q293" s="31">
        <v>277659042</v>
      </c>
      <c r="R293" s="31">
        <v>282489042</v>
      </c>
      <c r="S293" s="31">
        <v>126672753</v>
      </c>
      <c r="T293" s="36">
        <f t="shared" si="70"/>
        <v>0.45621692017506854</v>
      </c>
      <c r="U293" s="36">
        <f t="shared" si="71"/>
        <v>9.0425383371480317E-2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109570086</v>
      </c>
      <c r="E294" s="31">
        <v>109570086</v>
      </c>
      <c r="F294" s="31">
        <v>21568730</v>
      </c>
      <c r="G294" s="36">
        <f t="shared" si="64"/>
        <v>0.1968487092362052</v>
      </c>
      <c r="H294" s="31">
        <v>18909504</v>
      </c>
      <c r="I294" s="36">
        <f t="shared" si="65"/>
        <v>0.17257907418271079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40478234</v>
      </c>
      <c r="O294" s="36">
        <f t="shared" si="69"/>
        <v>0.36942778341891602</v>
      </c>
      <c r="P294" s="31">
        <v>19654736</v>
      </c>
      <c r="Q294" s="31">
        <v>103134265</v>
      </c>
      <c r="R294" s="31">
        <v>90998478</v>
      </c>
      <c r="S294" s="31">
        <v>27360745</v>
      </c>
      <c r="T294" s="36">
        <f t="shared" si="70"/>
        <v>0.2652924806319219</v>
      </c>
      <c r="U294" s="36">
        <f t="shared" si="71"/>
        <v>-3.7916154152363046E-2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44904469</v>
      </c>
      <c r="E295" s="31">
        <v>44904469</v>
      </c>
      <c r="F295" s="31">
        <v>10355821</v>
      </c>
      <c r="G295" s="36">
        <f t="shared" si="64"/>
        <v>0.2306189390637266</v>
      </c>
      <c r="H295" s="31">
        <v>17517464</v>
      </c>
      <c r="I295" s="36">
        <f t="shared" si="65"/>
        <v>0.39010513630614363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27873285</v>
      </c>
      <c r="O295" s="36">
        <f t="shared" si="69"/>
        <v>0.62072407536987018</v>
      </c>
      <c r="P295" s="31">
        <v>7558004</v>
      </c>
      <c r="Q295" s="31">
        <v>35014716</v>
      </c>
      <c r="R295" s="31">
        <v>27884301</v>
      </c>
      <c r="S295" s="31">
        <v>13590167</v>
      </c>
      <c r="T295" s="36">
        <f t="shared" si="70"/>
        <v>0.38812729482084046</v>
      </c>
      <c r="U295" s="36">
        <f t="shared" si="71"/>
        <v>1.3177367992925118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61714284</v>
      </c>
      <c r="E296" s="31">
        <v>61714284</v>
      </c>
      <c r="F296" s="31">
        <v>12892171</v>
      </c>
      <c r="G296" s="36">
        <f t="shared" si="64"/>
        <v>0.20890092478428496</v>
      </c>
      <c r="H296" s="31">
        <v>10859846</v>
      </c>
      <c r="I296" s="36">
        <f t="shared" si="65"/>
        <v>0.17596973173989996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23752017</v>
      </c>
      <c r="O296" s="36">
        <f t="shared" si="69"/>
        <v>0.3848706565241849</v>
      </c>
      <c r="P296" s="31">
        <v>19967041</v>
      </c>
      <c r="Q296" s="31">
        <v>71730542</v>
      </c>
      <c r="R296" s="31">
        <v>77064740</v>
      </c>
      <c r="S296" s="31">
        <v>27150978</v>
      </c>
      <c r="T296" s="36">
        <f t="shared" si="70"/>
        <v>0.37851349289957964</v>
      </c>
      <c r="U296" s="36">
        <f t="shared" si="71"/>
        <v>-0.45611139877961893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63717651</v>
      </c>
      <c r="E297" s="31">
        <v>63717651</v>
      </c>
      <c r="F297" s="31">
        <v>9286489</v>
      </c>
      <c r="G297" s="36">
        <f t="shared" si="64"/>
        <v>0.14574437152430494</v>
      </c>
      <c r="H297" s="31">
        <v>10847049</v>
      </c>
      <c r="I297" s="36">
        <f t="shared" si="65"/>
        <v>0.17023617207734165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20133538</v>
      </c>
      <c r="O297" s="36">
        <f t="shared" si="69"/>
        <v>0.31598054360164657</v>
      </c>
      <c r="P297" s="31">
        <v>11919212</v>
      </c>
      <c r="Q297" s="31">
        <v>61301896</v>
      </c>
      <c r="R297" s="31">
        <v>60770306</v>
      </c>
      <c r="S297" s="31">
        <v>21087471</v>
      </c>
      <c r="T297" s="36">
        <f t="shared" si="70"/>
        <v>0.34399378120376572</v>
      </c>
      <c r="U297" s="36">
        <f t="shared" si="71"/>
        <v>-8.9952506927471365E-2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648629947</v>
      </c>
      <c r="E298" s="32">
        <f>SUM(E293:E297)</f>
        <v>648629947</v>
      </c>
      <c r="F298" s="32">
        <f>SUM(F293:F297)</f>
        <v>118302232</v>
      </c>
      <c r="G298" s="37">
        <f t="shared" si="64"/>
        <v>0.18238786622042907</v>
      </c>
      <c r="H298" s="32">
        <f>SUM(H293:H297)</f>
        <v>127480861</v>
      </c>
      <c r="I298" s="37">
        <f t="shared" si="65"/>
        <v>0.19653866058700495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245783093</v>
      </c>
      <c r="O298" s="37">
        <f t="shared" si="69"/>
        <v>0.37892652680743399</v>
      </c>
      <c r="P298" s="32">
        <f>SUM(P293:P297)</f>
        <v>122695273</v>
      </c>
      <c r="Q298" s="32">
        <f>SUM(Q293:Q297)</f>
        <v>548840461</v>
      </c>
      <c r="R298" s="32">
        <f>SUM(R293:R297)</f>
        <v>539206867</v>
      </c>
      <c r="S298" s="32">
        <f>SUM(S293:S297)</f>
        <v>215862114</v>
      </c>
      <c r="T298" s="37">
        <f t="shared" si="70"/>
        <v>0.39330575884783392</v>
      </c>
      <c r="U298" s="37">
        <f t="shared" si="71"/>
        <v>3.9003849806015012E-2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2407739973</v>
      </c>
      <c r="E299" s="32">
        <f>SUM(E263:E266,E268:E274,E276:E284,E286:E291,E293:E297)</f>
        <v>2407739973</v>
      </c>
      <c r="F299" s="32">
        <f>SUM(F263:F266,F268:F274,F276:F284,F286:F291,F293:F297)</f>
        <v>402465628</v>
      </c>
      <c r="G299" s="37">
        <f t="shared" si="64"/>
        <v>0.16715493886930621</v>
      </c>
      <c r="H299" s="32">
        <f>SUM(H263:H266,H268:H274,H276:H284,H286:H291,H293:H297)</f>
        <v>487618693</v>
      </c>
      <c r="I299" s="37">
        <f t="shared" si="65"/>
        <v>0.20252132641733567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890084321</v>
      </c>
      <c r="O299" s="37">
        <f t="shared" si="69"/>
        <v>0.36967626528664188</v>
      </c>
      <c r="P299" s="32">
        <f>SUM(P263:P266,P268:P274,P276:P284,P286:P291,P293:P297)</f>
        <v>453989594</v>
      </c>
      <c r="Q299" s="32">
        <f>SUM(Q263:Q266,Q268:Q274,Q276:Q284,Q286:Q291,Q293:Q297)</f>
        <v>2158277764</v>
      </c>
      <c r="R299" s="32">
        <f>SUM(R263:R266,R268:R274,R276:R284,R286:R291,R293:R297)</f>
        <v>2235174879</v>
      </c>
      <c r="S299" s="32">
        <f>SUM(S263:S266,S268:S274,S276:S284,S286:S291,S293:S297)</f>
        <v>804774662</v>
      </c>
      <c r="T299" s="37">
        <f t="shared" si="70"/>
        <v>0.37287816954036879</v>
      </c>
      <c r="U299" s="37">
        <f t="shared" si="71"/>
        <v>7.4074603128458483E-2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11229719801</v>
      </c>
      <c r="E302" s="31">
        <v>11271859579</v>
      </c>
      <c r="F302" s="31">
        <v>2359287792</v>
      </c>
      <c r="G302" s="36">
        <f t="shared" ref="G302:G339" si="72">IF(($D302     =0),0,($F302     /$D302     ))</f>
        <v>0.21009320212868596</v>
      </c>
      <c r="H302" s="31">
        <v>2692066628</v>
      </c>
      <c r="I302" s="36">
        <f t="shared" ref="I302:I339" si="73">IF(($D302     =0),0,($H302     /$D302     ))</f>
        <v>0.23972696342434768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5051354420</v>
      </c>
      <c r="O302" s="36">
        <f t="shared" ref="O302:O339" si="77">IF(($D302     =0),0,($N302     /$D302     ))</f>
        <v>0.44982016555303367</v>
      </c>
      <c r="P302" s="31">
        <v>2453181570</v>
      </c>
      <c r="Q302" s="31">
        <v>10295214025</v>
      </c>
      <c r="R302" s="31">
        <v>10281389459</v>
      </c>
      <c r="S302" s="31">
        <v>4586968918</v>
      </c>
      <c r="T302" s="36">
        <f t="shared" ref="T302:T339" si="78">IF(($Q302     =0),0,($S302     /$Q302     ))</f>
        <v>0.44554381354883976</v>
      </c>
      <c r="U302" s="36">
        <f t="shared" ref="U302:U339" si="79">IF(($P302     =0),0,(($H302     /$P302     )-1))</f>
        <v>9.7377650688937889E-2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11229719801</v>
      </c>
      <c r="E303" s="32">
        <f>E302</f>
        <v>11271859579</v>
      </c>
      <c r="F303" s="32">
        <f>F302</f>
        <v>2359287792</v>
      </c>
      <c r="G303" s="37">
        <f t="shared" si="72"/>
        <v>0.21009320212868596</v>
      </c>
      <c r="H303" s="32">
        <f>H302</f>
        <v>2692066628</v>
      </c>
      <c r="I303" s="37">
        <f t="shared" si="73"/>
        <v>0.23972696342434768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5051354420</v>
      </c>
      <c r="O303" s="37">
        <f t="shared" si="77"/>
        <v>0.44982016555303367</v>
      </c>
      <c r="P303" s="32">
        <f>P302</f>
        <v>2453181570</v>
      </c>
      <c r="Q303" s="32">
        <f>Q302</f>
        <v>10295214025</v>
      </c>
      <c r="R303" s="32">
        <f>R302</f>
        <v>10281389459</v>
      </c>
      <c r="S303" s="32">
        <f>S302</f>
        <v>4586968918</v>
      </c>
      <c r="T303" s="37">
        <f t="shared" si="78"/>
        <v>0.44554381354883976</v>
      </c>
      <c r="U303" s="37">
        <f t="shared" si="79"/>
        <v>9.7377650688937889E-2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82686896</v>
      </c>
      <c r="E304" s="31">
        <v>86351202</v>
      </c>
      <c r="F304" s="31">
        <v>18377041</v>
      </c>
      <c r="G304" s="36">
        <f t="shared" si="72"/>
        <v>0.22224852895675271</v>
      </c>
      <c r="H304" s="31">
        <v>19897953</v>
      </c>
      <c r="I304" s="36">
        <f t="shared" si="73"/>
        <v>0.24064215689025259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38274994</v>
      </c>
      <c r="O304" s="36">
        <f t="shared" si="77"/>
        <v>0.46289068584700532</v>
      </c>
      <c r="P304" s="31">
        <v>21764782</v>
      </c>
      <c r="Q304" s="31">
        <v>70059305</v>
      </c>
      <c r="R304" s="31">
        <v>100479303</v>
      </c>
      <c r="S304" s="31">
        <v>37203811</v>
      </c>
      <c r="T304" s="36">
        <f t="shared" si="78"/>
        <v>0.53103311544412268</v>
      </c>
      <c r="U304" s="36">
        <f t="shared" si="79"/>
        <v>-8.5772924350907775E-2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104465757</v>
      </c>
      <c r="E305" s="31">
        <v>105223636</v>
      </c>
      <c r="F305" s="31">
        <v>18044219</v>
      </c>
      <c r="G305" s="36">
        <f t="shared" si="72"/>
        <v>0.17272855257249511</v>
      </c>
      <c r="H305" s="31">
        <v>26603275</v>
      </c>
      <c r="I305" s="36">
        <f t="shared" si="73"/>
        <v>0.2546602423988561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44647494</v>
      </c>
      <c r="O305" s="36">
        <f t="shared" si="77"/>
        <v>0.42738879497135124</v>
      </c>
      <c r="P305" s="31">
        <v>25525155</v>
      </c>
      <c r="Q305" s="31">
        <v>92911331</v>
      </c>
      <c r="R305" s="31">
        <v>111198457</v>
      </c>
      <c r="S305" s="31">
        <v>44690872</v>
      </c>
      <c r="T305" s="36">
        <f t="shared" si="78"/>
        <v>0.48100561598886149</v>
      </c>
      <c r="U305" s="36">
        <f t="shared" si="79"/>
        <v>4.2237549585888878E-2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94060366</v>
      </c>
      <c r="E306" s="31">
        <v>94150366</v>
      </c>
      <c r="F306" s="31">
        <v>18270211</v>
      </c>
      <c r="G306" s="36">
        <f t="shared" si="72"/>
        <v>0.19423920804220557</v>
      </c>
      <c r="H306" s="31">
        <v>24897675</v>
      </c>
      <c r="I306" s="36">
        <f t="shared" si="73"/>
        <v>0.26469889560072518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43167886</v>
      </c>
      <c r="O306" s="36">
        <f t="shared" si="77"/>
        <v>0.45893810364293075</v>
      </c>
      <c r="P306" s="31">
        <v>24795606</v>
      </c>
      <c r="Q306" s="31">
        <v>91250700</v>
      </c>
      <c r="R306" s="31">
        <v>88444062</v>
      </c>
      <c r="S306" s="31">
        <v>42280658</v>
      </c>
      <c r="T306" s="36">
        <f t="shared" si="78"/>
        <v>0.46334612227632227</v>
      </c>
      <c r="U306" s="36">
        <f t="shared" si="79"/>
        <v>4.1164148196257688E-3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293197381</v>
      </c>
      <c r="E307" s="31">
        <v>293437061</v>
      </c>
      <c r="F307" s="31">
        <v>63409662</v>
      </c>
      <c r="G307" s="36">
        <f t="shared" si="72"/>
        <v>0.21626953755088282</v>
      </c>
      <c r="H307" s="31">
        <v>66661981</v>
      </c>
      <c r="I307" s="36">
        <f t="shared" si="73"/>
        <v>0.22736212981384032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130071643</v>
      </c>
      <c r="O307" s="36">
        <f t="shared" si="77"/>
        <v>0.44363166736472315</v>
      </c>
      <c r="P307" s="31">
        <v>59054653</v>
      </c>
      <c r="Q307" s="31">
        <v>256797302</v>
      </c>
      <c r="R307" s="31">
        <v>262392743</v>
      </c>
      <c r="S307" s="31">
        <v>114086156</v>
      </c>
      <c r="T307" s="36">
        <f t="shared" si="78"/>
        <v>0.4442653996419324</v>
      </c>
      <c r="U307" s="36">
        <f t="shared" si="79"/>
        <v>0.12881843535682114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142949203</v>
      </c>
      <c r="E308" s="31">
        <v>155047309</v>
      </c>
      <c r="F308" s="31">
        <v>26599368</v>
      </c>
      <c r="G308" s="36">
        <f t="shared" si="72"/>
        <v>0.1860756649339276</v>
      </c>
      <c r="H308" s="31">
        <v>34822678</v>
      </c>
      <c r="I308" s="36">
        <f t="shared" si="73"/>
        <v>0.24360176390770083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61422046</v>
      </c>
      <c r="O308" s="36">
        <f t="shared" si="77"/>
        <v>0.42967742884162846</v>
      </c>
      <c r="P308" s="31">
        <v>32425357</v>
      </c>
      <c r="Q308" s="31">
        <v>136996326</v>
      </c>
      <c r="R308" s="31">
        <v>134247249</v>
      </c>
      <c r="S308" s="31">
        <v>55702925</v>
      </c>
      <c r="T308" s="36">
        <f t="shared" si="78"/>
        <v>0.406601597476417</v>
      </c>
      <c r="U308" s="36">
        <f t="shared" si="79"/>
        <v>7.3933526776590375E-2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50955407</v>
      </c>
      <c r="E309" s="31">
        <v>50955407</v>
      </c>
      <c r="F309" s="31">
        <v>8261400</v>
      </c>
      <c r="G309" s="36">
        <f t="shared" si="72"/>
        <v>0.16212999731314087</v>
      </c>
      <c r="H309" s="31">
        <v>12465213</v>
      </c>
      <c r="I309" s="36">
        <f t="shared" si="73"/>
        <v>0.24462983879218156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20726613</v>
      </c>
      <c r="O309" s="36">
        <f t="shared" si="77"/>
        <v>0.40675983610532246</v>
      </c>
      <c r="P309" s="31">
        <v>12586234</v>
      </c>
      <c r="Q309" s="31">
        <v>51102026</v>
      </c>
      <c r="R309" s="31">
        <v>56193026</v>
      </c>
      <c r="S309" s="31">
        <v>22094698</v>
      </c>
      <c r="T309" s="36">
        <f t="shared" si="78"/>
        <v>0.43236442328137831</v>
      </c>
      <c r="U309" s="36">
        <f t="shared" si="79"/>
        <v>-9.6153464173636127E-3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768315010</v>
      </c>
      <c r="E310" s="32">
        <f>SUM(E304:E309)</f>
        <v>785164981</v>
      </c>
      <c r="F310" s="32">
        <f>SUM(F304:F309)</f>
        <v>152961901</v>
      </c>
      <c r="G310" s="37">
        <f t="shared" si="72"/>
        <v>0.19908748235961185</v>
      </c>
      <c r="H310" s="32">
        <f>SUM(H304:H309)</f>
        <v>185348775</v>
      </c>
      <c r="I310" s="37">
        <f t="shared" si="73"/>
        <v>0.2412406012997195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338310676</v>
      </c>
      <c r="O310" s="37">
        <f t="shared" si="77"/>
        <v>0.44032808365933135</v>
      </c>
      <c r="P310" s="32">
        <f>SUM(P304:P309)</f>
        <v>176151787</v>
      </c>
      <c r="Q310" s="32">
        <f>SUM(Q304:Q309)</f>
        <v>699116990</v>
      </c>
      <c r="R310" s="32">
        <f>SUM(R304:R309)</f>
        <v>752954840</v>
      </c>
      <c r="S310" s="32">
        <f>SUM(S304:S309)</f>
        <v>316059120</v>
      </c>
      <c r="T310" s="37">
        <f t="shared" si="78"/>
        <v>0.45208330582839934</v>
      </c>
      <c r="U310" s="37">
        <f t="shared" si="79"/>
        <v>5.2210585862521031E-2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128941693</v>
      </c>
      <c r="E311" s="31">
        <v>128172193</v>
      </c>
      <c r="F311" s="31">
        <v>21763705</v>
      </c>
      <c r="G311" s="36">
        <f t="shared" si="72"/>
        <v>0.1687871819706912</v>
      </c>
      <c r="H311" s="31">
        <v>23093018</v>
      </c>
      <c r="I311" s="36">
        <f t="shared" si="73"/>
        <v>0.17909659368285166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44856723</v>
      </c>
      <c r="O311" s="36">
        <f t="shared" si="77"/>
        <v>0.34788377565354289</v>
      </c>
      <c r="P311" s="31">
        <v>22803289</v>
      </c>
      <c r="Q311" s="31">
        <v>120211354</v>
      </c>
      <c r="R311" s="31">
        <v>132484287</v>
      </c>
      <c r="S311" s="31">
        <v>45272478</v>
      </c>
      <c r="T311" s="36">
        <f t="shared" si="78"/>
        <v>0.37660733777276978</v>
      </c>
      <c r="U311" s="36">
        <f t="shared" si="79"/>
        <v>1.2705579445140502E-2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445119168</v>
      </c>
      <c r="E312" s="31">
        <v>450982012</v>
      </c>
      <c r="F312" s="31">
        <v>81696709</v>
      </c>
      <c r="G312" s="36">
        <f t="shared" si="72"/>
        <v>0.18353895961631561</v>
      </c>
      <c r="H312" s="31">
        <v>122967743</v>
      </c>
      <c r="I312" s="36">
        <f t="shared" si="73"/>
        <v>0.27625802670443522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204664452</v>
      </c>
      <c r="O312" s="36">
        <f t="shared" si="77"/>
        <v>0.45979698632075083</v>
      </c>
      <c r="P312" s="31">
        <v>108367524</v>
      </c>
      <c r="Q312" s="31">
        <v>392866594</v>
      </c>
      <c r="R312" s="31">
        <v>386586399</v>
      </c>
      <c r="S312" s="31">
        <v>182144387</v>
      </c>
      <c r="T312" s="36">
        <f t="shared" si="78"/>
        <v>0.46362910408208441</v>
      </c>
      <c r="U312" s="36">
        <f t="shared" si="79"/>
        <v>0.13472873109106009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314447377</v>
      </c>
      <c r="E313" s="31">
        <v>301433036</v>
      </c>
      <c r="F313" s="31">
        <v>25931505</v>
      </c>
      <c r="G313" s="36">
        <f t="shared" si="72"/>
        <v>8.2466914646898135E-2</v>
      </c>
      <c r="H313" s="31">
        <v>54386135</v>
      </c>
      <c r="I313" s="36">
        <f t="shared" si="73"/>
        <v>0.1729578268989663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80317640</v>
      </c>
      <c r="O313" s="36">
        <f t="shared" si="77"/>
        <v>0.25542474154586442</v>
      </c>
      <c r="P313" s="31">
        <v>51815456</v>
      </c>
      <c r="Q313" s="31">
        <v>285491850</v>
      </c>
      <c r="R313" s="31">
        <v>273272413</v>
      </c>
      <c r="S313" s="31">
        <v>99855471</v>
      </c>
      <c r="T313" s="36">
        <f t="shared" si="78"/>
        <v>0.34976645042581778</v>
      </c>
      <c r="U313" s="36">
        <f t="shared" si="79"/>
        <v>4.9612204512877289E-2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254641738</v>
      </c>
      <c r="E314" s="31">
        <v>254641738</v>
      </c>
      <c r="F314" s="31">
        <v>38830664</v>
      </c>
      <c r="G314" s="36">
        <f t="shared" si="72"/>
        <v>0.15249135630703242</v>
      </c>
      <c r="H314" s="31">
        <v>64742296</v>
      </c>
      <c r="I314" s="36">
        <f t="shared" si="73"/>
        <v>0.25424856313225447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103572960</v>
      </c>
      <c r="O314" s="36">
        <f t="shared" si="77"/>
        <v>0.40673991943928689</v>
      </c>
      <c r="P314" s="31">
        <v>25044859</v>
      </c>
      <c r="Q314" s="31">
        <v>218570157</v>
      </c>
      <c r="R314" s="31">
        <v>238634735</v>
      </c>
      <c r="S314" s="31">
        <v>55961621</v>
      </c>
      <c r="T314" s="36">
        <f t="shared" si="78"/>
        <v>0.25603504965227253</v>
      </c>
      <c r="U314" s="36">
        <f t="shared" si="79"/>
        <v>1.5850533237180531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140333237</v>
      </c>
      <c r="E315" s="31">
        <v>146647772</v>
      </c>
      <c r="F315" s="31">
        <v>28830711</v>
      </c>
      <c r="G315" s="36">
        <f t="shared" si="72"/>
        <v>0.20544463746674638</v>
      </c>
      <c r="H315" s="31">
        <v>28484329</v>
      </c>
      <c r="I315" s="36">
        <f t="shared" si="73"/>
        <v>0.20297635548733192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57315040</v>
      </c>
      <c r="O315" s="36">
        <f t="shared" si="77"/>
        <v>0.4084209929540783</v>
      </c>
      <c r="P315" s="31">
        <v>24071297</v>
      </c>
      <c r="Q315" s="31">
        <v>119114658</v>
      </c>
      <c r="R315" s="31">
        <v>137280055</v>
      </c>
      <c r="S315" s="31">
        <v>49087085</v>
      </c>
      <c r="T315" s="36">
        <f t="shared" si="78"/>
        <v>0.41209944959083039</v>
      </c>
      <c r="U315" s="36">
        <f t="shared" si="79"/>
        <v>0.18333170829972301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102750578</v>
      </c>
      <c r="E316" s="31">
        <v>102750578</v>
      </c>
      <c r="F316" s="31">
        <v>16422033</v>
      </c>
      <c r="G316" s="36">
        <f t="shared" si="72"/>
        <v>0.15982423962617515</v>
      </c>
      <c r="H316" s="31">
        <v>26261592</v>
      </c>
      <c r="I316" s="36">
        <f t="shared" si="73"/>
        <v>0.25558583232495297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42683625</v>
      </c>
      <c r="O316" s="36">
        <f t="shared" si="77"/>
        <v>0.41541007195112811</v>
      </c>
      <c r="P316" s="31">
        <v>21271337</v>
      </c>
      <c r="Q316" s="31">
        <v>96011949</v>
      </c>
      <c r="R316" s="31">
        <v>96882257</v>
      </c>
      <c r="S316" s="31">
        <v>38316711</v>
      </c>
      <c r="T316" s="36">
        <f t="shared" si="78"/>
        <v>0.3990827329210867</v>
      </c>
      <c r="U316" s="36">
        <f t="shared" si="79"/>
        <v>0.23459996896292878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1386233791</v>
      </c>
      <c r="E317" s="32">
        <f>SUM(E311:E316)</f>
        <v>1384627329</v>
      </c>
      <c r="F317" s="32">
        <f>SUM(F311:F316)</f>
        <v>213475327</v>
      </c>
      <c r="G317" s="37">
        <f t="shared" si="72"/>
        <v>0.15399662624441104</v>
      </c>
      <c r="H317" s="32">
        <f>SUM(H311:H316)</f>
        <v>319935113</v>
      </c>
      <c r="I317" s="37">
        <f t="shared" si="73"/>
        <v>0.230794484362703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533410440</v>
      </c>
      <c r="O317" s="37">
        <f t="shared" si="77"/>
        <v>0.38479111060711402</v>
      </c>
      <c r="P317" s="32">
        <f>SUM(P311:P316)</f>
        <v>253373762</v>
      </c>
      <c r="Q317" s="32">
        <f>SUM(Q311:Q316)</f>
        <v>1232266562</v>
      </c>
      <c r="R317" s="32">
        <f>SUM(R311:R316)</f>
        <v>1265140146</v>
      </c>
      <c r="S317" s="32">
        <f>SUM(S311:S316)</f>
        <v>470637753</v>
      </c>
      <c r="T317" s="37">
        <f t="shared" si="78"/>
        <v>0.38192852708438579</v>
      </c>
      <c r="U317" s="37">
        <f t="shared" si="79"/>
        <v>0.26270025149644338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215578582</v>
      </c>
      <c r="E318" s="31">
        <v>215613582</v>
      </c>
      <c r="F318" s="31">
        <v>42083260</v>
      </c>
      <c r="G318" s="36">
        <f t="shared" si="72"/>
        <v>0.1952107654182455</v>
      </c>
      <c r="H318" s="31">
        <v>50828331</v>
      </c>
      <c r="I318" s="36">
        <f t="shared" si="73"/>
        <v>0.23577634906235723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92911591</v>
      </c>
      <c r="O318" s="36">
        <f t="shared" si="77"/>
        <v>0.43098711448060273</v>
      </c>
      <c r="P318" s="31">
        <v>52753280</v>
      </c>
      <c r="Q318" s="31">
        <v>185839015</v>
      </c>
      <c r="R318" s="31">
        <v>196243403</v>
      </c>
      <c r="S318" s="31">
        <v>114864731</v>
      </c>
      <c r="T318" s="36">
        <f t="shared" si="78"/>
        <v>0.61808727838984723</v>
      </c>
      <c r="U318" s="36">
        <f t="shared" si="79"/>
        <v>-3.6489655240394492E-2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249820008</v>
      </c>
      <c r="E319" s="31">
        <v>249401568</v>
      </c>
      <c r="F319" s="31">
        <v>54408301</v>
      </c>
      <c r="G319" s="36">
        <f t="shared" si="72"/>
        <v>0.21779000583492095</v>
      </c>
      <c r="H319" s="31">
        <v>58400391</v>
      </c>
      <c r="I319" s="36">
        <f t="shared" si="73"/>
        <v>0.23376987082635911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112808692</v>
      </c>
      <c r="O319" s="36">
        <f t="shared" si="77"/>
        <v>0.45155987666128006</v>
      </c>
      <c r="P319" s="31">
        <v>60971676</v>
      </c>
      <c r="Q319" s="31">
        <v>237178203</v>
      </c>
      <c r="R319" s="31">
        <v>240101044</v>
      </c>
      <c r="S319" s="31">
        <v>108438016</v>
      </c>
      <c r="T319" s="36">
        <f t="shared" si="78"/>
        <v>0.45720059697054033</v>
      </c>
      <c r="U319" s="36">
        <f t="shared" si="79"/>
        <v>-4.2171794654291661E-2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94437325</v>
      </c>
      <c r="E320" s="31">
        <v>94437325</v>
      </c>
      <c r="F320" s="31">
        <v>25115799</v>
      </c>
      <c r="G320" s="36">
        <f t="shared" si="72"/>
        <v>0.2659520375021211</v>
      </c>
      <c r="H320" s="31">
        <v>27340184</v>
      </c>
      <c r="I320" s="36">
        <f t="shared" si="73"/>
        <v>0.28950612482935112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52455983</v>
      </c>
      <c r="O320" s="36">
        <f t="shared" si="77"/>
        <v>0.55545816233147227</v>
      </c>
      <c r="P320" s="31">
        <v>28455424</v>
      </c>
      <c r="Q320" s="31">
        <v>101909030</v>
      </c>
      <c r="R320" s="31">
        <v>108351231</v>
      </c>
      <c r="S320" s="31">
        <v>51411164</v>
      </c>
      <c r="T320" s="36">
        <f t="shared" si="78"/>
        <v>0.5044809473704146</v>
      </c>
      <c r="U320" s="36">
        <f t="shared" si="79"/>
        <v>-3.9192527934217347E-2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82248414</v>
      </c>
      <c r="E321" s="31">
        <v>81436937</v>
      </c>
      <c r="F321" s="31">
        <v>13244879</v>
      </c>
      <c r="G321" s="36">
        <f t="shared" si="72"/>
        <v>0.16103506871269274</v>
      </c>
      <c r="H321" s="31">
        <v>19595398</v>
      </c>
      <c r="I321" s="36">
        <f t="shared" si="73"/>
        <v>0.23824651500270874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32840277</v>
      </c>
      <c r="O321" s="36">
        <f t="shared" si="77"/>
        <v>0.39928158371540151</v>
      </c>
      <c r="P321" s="31">
        <v>18642290</v>
      </c>
      <c r="Q321" s="31">
        <v>67439545</v>
      </c>
      <c r="R321" s="31">
        <v>67606200</v>
      </c>
      <c r="S321" s="31">
        <v>32028517</v>
      </c>
      <c r="T321" s="36">
        <f t="shared" si="78"/>
        <v>0.47492190227558623</v>
      </c>
      <c r="U321" s="36">
        <f t="shared" si="79"/>
        <v>5.1126122380887651E-2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51160644</v>
      </c>
      <c r="E322" s="31">
        <v>52551041</v>
      </c>
      <c r="F322" s="31">
        <v>9687016</v>
      </c>
      <c r="G322" s="36">
        <f t="shared" si="72"/>
        <v>0.18934507548419446</v>
      </c>
      <c r="H322" s="31">
        <v>12806934</v>
      </c>
      <c r="I322" s="36">
        <f t="shared" si="73"/>
        <v>0.25032784966506677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22493950</v>
      </c>
      <c r="O322" s="36">
        <f t="shared" si="77"/>
        <v>0.43967292514926121</v>
      </c>
      <c r="P322" s="31">
        <v>13342991</v>
      </c>
      <c r="Q322" s="31">
        <v>45034925</v>
      </c>
      <c r="R322" s="31">
        <v>50044294</v>
      </c>
      <c r="S322" s="31">
        <v>21307828</v>
      </c>
      <c r="T322" s="36">
        <f t="shared" si="78"/>
        <v>0.47314007961598692</v>
      </c>
      <c r="U322" s="36">
        <f t="shared" si="79"/>
        <v>-4.0175175116283879E-2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693244973</v>
      </c>
      <c r="E323" s="32">
        <f>SUM(E318:E322)</f>
        <v>693440453</v>
      </c>
      <c r="F323" s="32">
        <f>SUM(F318:F322)</f>
        <v>144539255</v>
      </c>
      <c r="G323" s="37">
        <f t="shared" si="72"/>
        <v>0.20849665072147591</v>
      </c>
      <c r="H323" s="32">
        <f>SUM(H318:H322)</f>
        <v>168971238</v>
      </c>
      <c r="I323" s="37">
        <f t="shared" si="73"/>
        <v>0.24373957919778524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313510493</v>
      </c>
      <c r="O323" s="37">
        <f t="shared" si="77"/>
        <v>0.45223622991926116</v>
      </c>
      <c r="P323" s="32">
        <f>SUM(P318:P322)</f>
        <v>174165661</v>
      </c>
      <c r="Q323" s="32">
        <f>SUM(Q318:Q322)</f>
        <v>637400718</v>
      </c>
      <c r="R323" s="32">
        <f>SUM(R318:R322)</f>
        <v>662346172</v>
      </c>
      <c r="S323" s="32">
        <f>SUM(S318:S322)</f>
        <v>328050256</v>
      </c>
      <c r="T323" s="37">
        <f t="shared" si="78"/>
        <v>0.51466878956355366</v>
      </c>
      <c r="U323" s="37">
        <f t="shared" si="79"/>
        <v>-2.9824610489664782E-2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61857560</v>
      </c>
      <c r="E324" s="31">
        <v>61857560</v>
      </c>
      <c r="F324" s="31">
        <v>10933962</v>
      </c>
      <c r="G324" s="36">
        <f t="shared" si="72"/>
        <v>0.17676031838307232</v>
      </c>
      <c r="H324" s="31">
        <v>15256981</v>
      </c>
      <c r="I324" s="36">
        <f t="shared" si="73"/>
        <v>0.24664699027895701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26190943</v>
      </c>
      <c r="O324" s="36">
        <f t="shared" si="77"/>
        <v>0.42340730866202936</v>
      </c>
      <c r="P324" s="31">
        <v>12531033</v>
      </c>
      <c r="Q324" s="31">
        <v>52390871</v>
      </c>
      <c r="R324" s="31">
        <v>54965816</v>
      </c>
      <c r="S324" s="31">
        <v>20059757</v>
      </c>
      <c r="T324" s="36">
        <f t="shared" si="78"/>
        <v>0.38288649562630861</v>
      </c>
      <c r="U324" s="36">
        <f t="shared" si="79"/>
        <v>0.21753577697864168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85246917</v>
      </c>
      <c r="E325" s="31">
        <v>85194917</v>
      </c>
      <c r="F325" s="31">
        <v>16213893</v>
      </c>
      <c r="G325" s="36">
        <f t="shared" si="72"/>
        <v>0.19019917166036632</v>
      </c>
      <c r="H325" s="31">
        <v>21099097</v>
      </c>
      <c r="I325" s="36">
        <f t="shared" si="73"/>
        <v>0.24750568985386298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37312990</v>
      </c>
      <c r="O325" s="36">
        <f t="shared" si="77"/>
        <v>0.43770486151422933</v>
      </c>
      <c r="P325" s="31">
        <v>22137171</v>
      </c>
      <c r="Q325" s="31">
        <v>80246089</v>
      </c>
      <c r="R325" s="31">
        <v>79874215</v>
      </c>
      <c r="S325" s="31">
        <v>36621954</v>
      </c>
      <c r="T325" s="36">
        <f t="shared" si="78"/>
        <v>0.45637057776111678</v>
      </c>
      <c r="U325" s="36">
        <f t="shared" si="79"/>
        <v>-4.6892803059614074E-2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182109435</v>
      </c>
      <c r="E326" s="31">
        <v>182196667</v>
      </c>
      <c r="F326" s="31">
        <v>32789273</v>
      </c>
      <c r="G326" s="36">
        <f t="shared" si="72"/>
        <v>0.18005257662789409</v>
      </c>
      <c r="H326" s="31">
        <v>39738866</v>
      </c>
      <c r="I326" s="36">
        <f t="shared" si="73"/>
        <v>0.218214207297936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72528139</v>
      </c>
      <c r="O326" s="36">
        <f t="shared" si="77"/>
        <v>0.39826678392583009</v>
      </c>
      <c r="P326" s="31">
        <v>41947674</v>
      </c>
      <c r="Q326" s="31">
        <v>168800633</v>
      </c>
      <c r="R326" s="31">
        <v>181343302</v>
      </c>
      <c r="S326" s="31">
        <v>72264272</v>
      </c>
      <c r="T326" s="36">
        <f t="shared" si="78"/>
        <v>0.42810427138623347</v>
      </c>
      <c r="U326" s="36">
        <f t="shared" si="79"/>
        <v>-5.2656268855336252E-2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389070856</v>
      </c>
      <c r="E327" s="31">
        <v>389494136</v>
      </c>
      <c r="F327" s="31">
        <v>87560807</v>
      </c>
      <c r="G327" s="36">
        <f t="shared" si="72"/>
        <v>0.22505105599582612</v>
      </c>
      <c r="H327" s="31">
        <v>93759275</v>
      </c>
      <c r="I327" s="36">
        <f t="shared" si="73"/>
        <v>0.24098251913271038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181320082</v>
      </c>
      <c r="O327" s="36">
        <f t="shared" si="77"/>
        <v>0.46603357512853649</v>
      </c>
      <c r="P327" s="31">
        <v>85954187</v>
      </c>
      <c r="Q327" s="31">
        <v>363876503</v>
      </c>
      <c r="R327" s="31">
        <v>379551016</v>
      </c>
      <c r="S327" s="31">
        <v>146726789</v>
      </c>
      <c r="T327" s="36">
        <f t="shared" si="78"/>
        <v>0.40323238183917581</v>
      </c>
      <c r="U327" s="36">
        <f t="shared" si="79"/>
        <v>9.0805209989363256E-2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107957100</v>
      </c>
      <c r="E328" s="31">
        <v>107957100</v>
      </c>
      <c r="F328" s="31">
        <v>21605930</v>
      </c>
      <c r="G328" s="36">
        <f t="shared" si="72"/>
        <v>0.20013440524060019</v>
      </c>
      <c r="H328" s="31">
        <v>21571013</v>
      </c>
      <c r="I328" s="36">
        <f t="shared" si="73"/>
        <v>0.19981097120986022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43176943</v>
      </c>
      <c r="O328" s="36">
        <f t="shared" si="77"/>
        <v>0.39994537645046041</v>
      </c>
      <c r="P328" s="31">
        <v>21406180</v>
      </c>
      <c r="Q328" s="31">
        <v>100301000</v>
      </c>
      <c r="R328" s="31">
        <v>102555200</v>
      </c>
      <c r="S328" s="31">
        <v>40066646</v>
      </c>
      <c r="T328" s="36">
        <f t="shared" si="78"/>
        <v>0.39946407313984905</v>
      </c>
      <c r="U328" s="36">
        <f t="shared" si="79"/>
        <v>7.7002529176153356E-3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159415367</v>
      </c>
      <c r="E329" s="31">
        <v>160364256</v>
      </c>
      <c r="F329" s="31">
        <v>20031134</v>
      </c>
      <c r="G329" s="36">
        <f t="shared" si="72"/>
        <v>0.12565372069808051</v>
      </c>
      <c r="H329" s="31">
        <v>29757561</v>
      </c>
      <c r="I329" s="36">
        <f t="shared" si="73"/>
        <v>0.18666682867530582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49788695</v>
      </c>
      <c r="O329" s="36">
        <f t="shared" si="77"/>
        <v>0.31232054937338632</v>
      </c>
      <c r="P329" s="31">
        <v>27213886</v>
      </c>
      <c r="Q329" s="31">
        <v>152040213</v>
      </c>
      <c r="R329" s="31">
        <v>141605407</v>
      </c>
      <c r="S329" s="31">
        <v>52041179</v>
      </c>
      <c r="T329" s="36">
        <f t="shared" si="78"/>
        <v>0.34228562281743186</v>
      </c>
      <c r="U329" s="36">
        <f t="shared" si="79"/>
        <v>9.3469745555632811E-2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176822701</v>
      </c>
      <c r="E330" s="31">
        <v>176767701</v>
      </c>
      <c r="F330" s="31">
        <v>40216664</v>
      </c>
      <c r="G330" s="36">
        <f t="shared" si="72"/>
        <v>0.22744061578382971</v>
      </c>
      <c r="H330" s="31">
        <v>42782549</v>
      </c>
      <c r="I330" s="36">
        <f t="shared" si="73"/>
        <v>0.24195167678159152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82999213</v>
      </c>
      <c r="O330" s="36">
        <f t="shared" si="77"/>
        <v>0.4693922925654212</v>
      </c>
      <c r="P330" s="31">
        <v>41071544</v>
      </c>
      <c r="Q330" s="31">
        <v>165375059</v>
      </c>
      <c r="R330" s="31">
        <v>158653235</v>
      </c>
      <c r="S330" s="31">
        <v>89072212</v>
      </c>
      <c r="T330" s="36">
        <f t="shared" si="78"/>
        <v>0.53860728781357536</v>
      </c>
      <c r="U330" s="36">
        <f t="shared" si="79"/>
        <v>4.1659135093630839E-2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123362404</v>
      </c>
      <c r="E331" s="31">
        <v>123548137</v>
      </c>
      <c r="F331" s="31">
        <v>26144097</v>
      </c>
      <c r="G331" s="36">
        <f t="shared" si="72"/>
        <v>0.21192921143138552</v>
      </c>
      <c r="H331" s="31">
        <v>28323247</v>
      </c>
      <c r="I331" s="36">
        <f t="shared" si="73"/>
        <v>0.22959383152098756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54467344</v>
      </c>
      <c r="O331" s="36">
        <f t="shared" si="77"/>
        <v>0.4415230429523731</v>
      </c>
      <c r="P331" s="31">
        <v>24868946</v>
      </c>
      <c r="Q331" s="31">
        <v>129055123</v>
      </c>
      <c r="R331" s="31">
        <v>127225875</v>
      </c>
      <c r="S331" s="31">
        <v>46663542</v>
      </c>
      <c r="T331" s="36">
        <f t="shared" si="78"/>
        <v>0.36157837763635309</v>
      </c>
      <c r="U331" s="36">
        <f t="shared" si="79"/>
        <v>0.13890017695160872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1285842340</v>
      </c>
      <c r="E332" s="32">
        <f>SUM(E324:E331)</f>
        <v>1287380474</v>
      </c>
      <c r="F332" s="32">
        <f>SUM(F324:F331)</f>
        <v>255495760</v>
      </c>
      <c r="G332" s="37">
        <f t="shared" si="72"/>
        <v>0.19869913445220663</v>
      </c>
      <c r="H332" s="32">
        <f>SUM(H324:H331)</f>
        <v>292288589</v>
      </c>
      <c r="I332" s="37">
        <f t="shared" si="73"/>
        <v>0.22731292935959785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547784349</v>
      </c>
      <c r="O332" s="37">
        <f t="shared" si="77"/>
        <v>0.42601206381180451</v>
      </c>
      <c r="P332" s="32">
        <f>SUM(P324:P331)</f>
        <v>277130621</v>
      </c>
      <c r="Q332" s="32">
        <f>SUM(Q324:Q331)</f>
        <v>1212085491</v>
      </c>
      <c r="R332" s="32">
        <f>SUM(R324:R331)</f>
        <v>1225774066</v>
      </c>
      <c r="S332" s="32">
        <f>SUM(S324:S331)</f>
        <v>503516351</v>
      </c>
      <c r="T332" s="37">
        <f t="shared" si="78"/>
        <v>0.4154132317717843</v>
      </c>
      <c r="U332" s="37">
        <f t="shared" si="79"/>
        <v>5.4696113858886841E-2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31271176</v>
      </c>
      <c r="E333" s="31">
        <v>31271176</v>
      </c>
      <c r="F333" s="31">
        <v>5096277</v>
      </c>
      <c r="G333" s="36">
        <f t="shared" si="72"/>
        <v>0.16297043002156364</v>
      </c>
      <c r="H333" s="31">
        <v>4897388</v>
      </c>
      <c r="I333" s="36">
        <f t="shared" si="73"/>
        <v>0.1566102918547099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9993665</v>
      </c>
      <c r="O333" s="36">
        <f t="shared" si="77"/>
        <v>0.31958072187627351</v>
      </c>
      <c r="P333" s="31">
        <v>4758514</v>
      </c>
      <c r="Q333" s="31">
        <v>28589604</v>
      </c>
      <c r="R333" s="31">
        <v>22479408</v>
      </c>
      <c r="S333" s="31">
        <v>9341259</v>
      </c>
      <c r="T333" s="36">
        <f t="shared" si="78"/>
        <v>0.32673621502417455</v>
      </c>
      <c r="U333" s="36">
        <f t="shared" si="79"/>
        <v>2.9184320987602375E-2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15335381</v>
      </c>
      <c r="E334" s="31">
        <v>15495381</v>
      </c>
      <c r="F334" s="31">
        <v>2269795</v>
      </c>
      <c r="G334" s="36">
        <f t="shared" si="72"/>
        <v>0.14801034287964543</v>
      </c>
      <c r="H334" s="31">
        <v>4245530</v>
      </c>
      <c r="I334" s="36">
        <f t="shared" si="73"/>
        <v>0.27684542040396648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6515325</v>
      </c>
      <c r="O334" s="36">
        <f t="shared" si="77"/>
        <v>0.42485576328361191</v>
      </c>
      <c r="P334" s="31">
        <v>7974820</v>
      </c>
      <c r="Q334" s="31">
        <v>24327062</v>
      </c>
      <c r="R334" s="31">
        <v>15860542</v>
      </c>
      <c r="S334" s="31">
        <v>13374563</v>
      </c>
      <c r="T334" s="36">
        <f t="shared" si="78"/>
        <v>0.54978126828467822</v>
      </c>
      <c r="U334" s="36">
        <f t="shared" si="79"/>
        <v>-0.46763312526176137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77168279</v>
      </c>
      <c r="E335" s="31">
        <v>77168279</v>
      </c>
      <c r="F335" s="31">
        <v>21021060</v>
      </c>
      <c r="G335" s="36">
        <f t="shared" si="72"/>
        <v>0.27240545302299668</v>
      </c>
      <c r="H335" s="31">
        <v>21562147</v>
      </c>
      <c r="I335" s="36">
        <f t="shared" si="73"/>
        <v>0.27941723308355754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42583207</v>
      </c>
      <c r="O335" s="36">
        <f t="shared" si="77"/>
        <v>0.55182268610655427</v>
      </c>
      <c r="P335" s="31">
        <v>20163023</v>
      </c>
      <c r="Q335" s="31">
        <v>71724179</v>
      </c>
      <c r="R335" s="31">
        <v>84451217</v>
      </c>
      <c r="S335" s="31">
        <v>37096181</v>
      </c>
      <c r="T335" s="36">
        <f t="shared" si="78"/>
        <v>0.51720607356132997</v>
      </c>
      <c r="U335" s="36">
        <f t="shared" si="79"/>
        <v>6.9390586917447816E-2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22671876</v>
      </c>
      <c r="E336" s="31">
        <v>25189905</v>
      </c>
      <c r="F336" s="31">
        <v>5973412</v>
      </c>
      <c r="G336" s="36">
        <f t="shared" si="72"/>
        <v>0.26347233021210947</v>
      </c>
      <c r="H336" s="31">
        <v>6737341</v>
      </c>
      <c r="I336" s="36">
        <f t="shared" si="73"/>
        <v>0.29716733630688524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12710753</v>
      </c>
      <c r="O336" s="36">
        <f t="shared" si="77"/>
        <v>0.56063966651899477</v>
      </c>
      <c r="P336" s="31">
        <v>9010899</v>
      </c>
      <c r="Q336" s="31">
        <v>22664542</v>
      </c>
      <c r="R336" s="31">
        <v>28392118</v>
      </c>
      <c r="S336" s="31">
        <v>14101000</v>
      </c>
      <c r="T336" s="36">
        <f t="shared" si="78"/>
        <v>0.62216125964513203</v>
      </c>
      <c r="U336" s="36">
        <f t="shared" si="79"/>
        <v>-0.2523120057166327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146446712</v>
      </c>
      <c r="E337" s="32">
        <f>SUM(E333:E336)</f>
        <v>149124741</v>
      </c>
      <c r="F337" s="32">
        <f>SUM(F333:F336)</f>
        <v>34360544</v>
      </c>
      <c r="G337" s="37">
        <f t="shared" si="72"/>
        <v>0.2346283063016123</v>
      </c>
      <c r="H337" s="32">
        <f>SUM(H333:H336)</f>
        <v>37442406</v>
      </c>
      <c r="I337" s="37">
        <f t="shared" si="73"/>
        <v>0.25567256163456914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71802950</v>
      </c>
      <c r="O337" s="37">
        <f t="shared" si="77"/>
        <v>0.49030086793618144</v>
      </c>
      <c r="P337" s="32">
        <f>SUM(P333:P336)</f>
        <v>41907256</v>
      </c>
      <c r="Q337" s="32">
        <f>SUM(Q333:Q336)</f>
        <v>147305387</v>
      </c>
      <c r="R337" s="32">
        <f>SUM(R333:R336)</f>
        <v>151183285</v>
      </c>
      <c r="S337" s="32">
        <f>SUM(S333:S336)</f>
        <v>73913003</v>
      </c>
      <c r="T337" s="37">
        <f t="shared" si="78"/>
        <v>0.50176714175429304</v>
      </c>
      <c r="U337" s="37">
        <f t="shared" si="79"/>
        <v>-0.10654121567873587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15509802627</v>
      </c>
      <c r="E338" s="32">
        <f>SUM(E302,E304:E309,E311:E316,E318:E322,E324:E331,E333:E336)</f>
        <v>15571597557</v>
      </c>
      <c r="F338" s="32">
        <f>SUM(F302,F304:F309,F311:F316,F318:F322,F324:F331,F333:F336)</f>
        <v>3160120579</v>
      </c>
      <c r="G338" s="37">
        <f t="shared" si="72"/>
        <v>0.20374988998884827</v>
      </c>
      <c r="H338" s="32">
        <f>SUM(H302,H304:H309,H311:H316,H318:H322,H324:H331,H333:H336)</f>
        <v>3696052749</v>
      </c>
      <c r="I338" s="37">
        <f t="shared" si="73"/>
        <v>0.23830430585659315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6856173328</v>
      </c>
      <c r="O338" s="37">
        <f t="shared" si="77"/>
        <v>0.44205419584544142</v>
      </c>
      <c r="P338" s="32">
        <f>SUM(P302,P304:P309,P311:P316,P318:P322,P324:P331,P333:P336)</f>
        <v>3375910657</v>
      </c>
      <c r="Q338" s="32">
        <f>SUM(Q302,Q304:Q309,Q311:Q316,Q318:Q322,Q324:Q331,Q333:Q336)</f>
        <v>14223389173</v>
      </c>
      <c r="R338" s="32">
        <f>SUM(R302,R304:R309,R311:R316,R318:R322,R324:R331,R333:R336)</f>
        <v>14338787968</v>
      </c>
      <c r="S338" s="32">
        <f>SUM(S302,S304:S309,S311:S316,S318:S322,S324:S331,S333:S336)</f>
        <v>6279145401</v>
      </c>
      <c r="T338" s="37">
        <f t="shared" si="78"/>
        <v>0.44146618816558764</v>
      </c>
      <c r="U338" s="37">
        <f t="shared" si="79"/>
        <v>9.4831328351708821E-2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103950387374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104034827044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27178364417</v>
      </c>
      <c r="G339" s="39">
        <f t="shared" si="72"/>
        <v>0.26145515282416193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25965547435</v>
      </c>
      <c r="I339" s="39">
        <f t="shared" si="73"/>
        <v>0.24978788526856885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53143911852</v>
      </c>
      <c r="O339" s="39">
        <f t="shared" si="77"/>
        <v>0.51124303809273075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23604373897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94173427923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99385835494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44314434967</v>
      </c>
      <c r="T339" s="39">
        <f t="shared" si="78"/>
        <v>0.47056198276262462</v>
      </c>
      <c r="U339" s="39">
        <f t="shared" si="79"/>
        <v>0.10003118694455582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604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14939734</v>
      </c>
      <c r="E8" s="31">
        <v>14939734</v>
      </c>
      <c r="F8" s="31">
        <v>3021916</v>
      </c>
      <c r="G8" s="36">
        <f>IF(($D8       =0),0,($F8       /$D8       ))</f>
        <v>0.20227374864907233</v>
      </c>
      <c r="H8" s="31">
        <v>3047329</v>
      </c>
      <c r="I8" s="36">
        <f>IF(($D8       =0),0,($H8       /$D8       ))</f>
        <v>0.20397478295128949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6069245</v>
      </c>
      <c r="O8" s="36">
        <f>IF(($D8       =0),0,($N8       /$D8       ))</f>
        <v>0.40624853160036184</v>
      </c>
      <c r="P8" s="31">
        <v>2496317</v>
      </c>
      <c r="Q8" s="31">
        <v>14199215</v>
      </c>
      <c r="R8" s="31">
        <v>13820502</v>
      </c>
      <c r="S8" s="31">
        <v>4965168</v>
      </c>
      <c r="T8" s="36">
        <f>IF(($Q8       =0),0,($S8       /$Q8       ))</f>
        <v>0.34967904915870351</v>
      </c>
      <c r="U8" s="36">
        <f>IF(($P8       =0),0,(($H8       /$P8       )-1))</f>
        <v>0.22072997940566053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68886860</v>
      </c>
      <c r="E9" s="31">
        <v>68886860</v>
      </c>
      <c r="F9" s="31">
        <v>8244436</v>
      </c>
      <c r="G9" s="36">
        <f>IF(($D9       =0),0,($F9       /$D9       ))</f>
        <v>0.1196808215674223</v>
      </c>
      <c r="H9" s="31">
        <v>25379979</v>
      </c>
      <c r="I9" s="36">
        <f>IF(($D9       =0),0,($H9       /$D9       ))</f>
        <v>0.36842990085482197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33624415</v>
      </c>
      <c r="O9" s="36">
        <f>IF(($D9       =0),0,($N9       /$D9       ))</f>
        <v>0.48811072242224424</v>
      </c>
      <c r="P9" s="31">
        <v>23899073</v>
      </c>
      <c r="Q9" s="31">
        <v>70342110</v>
      </c>
      <c r="R9" s="31">
        <v>65748000</v>
      </c>
      <c r="S9" s="31">
        <v>35704603</v>
      </c>
      <c r="T9" s="36">
        <f>IF(($Q9       =0),0,($S9       /$Q9       ))</f>
        <v>0.50758504400848936</v>
      </c>
      <c r="U9" s="36">
        <f>IF(($P9       =0),0,(($H9       /$P9       )-1))</f>
        <v>6.1964997554507573E-2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83826594</v>
      </c>
      <c r="E10" s="32">
        <f>SUM(E8:E9)</f>
        <v>83826594</v>
      </c>
      <c r="F10" s="32">
        <f>SUM(F8:F9)</f>
        <v>11266352</v>
      </c>
      <c r="G10" s="37">
        <f t="shared" ref="G10:G54" si="0">IF(($D10      =0),0,($F10      /$D10      ))</f>
        <v>0.13440068911782341</v>
      </c>
      <c r="H10" s="32">
        <f>SUM(H8:H9)</f>
        <v>28427308</v>
      </c>
      <c r="I10" s="37">
        <f t="shared" ref="I10:I54" si="1">IF(($D10      =0),0,($H10      /$D10      ))</f>
        <v>0.33912039895119678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39693660</v>
      </c>
      <c r="O10" s="37">
        <f t="shared" ref="O10:O54" si="5">IF(($D10      =0),0,($N10      /$D10      ))</f>
        <v>0.47352108806902021</v>
      </c>
      <c r="P10" s="32">
        <f>SUM(P8:P9)</f>
        <v>26395390</v>
      </c>
      <c r="Q10" s="32">
        <f>SUM(Q8:Q9)</f>
        <v>84541325</v>
      </c>
      <c r="R10" s="32">
        <f>SUM(R8:R9)</f>
        <v>79568502</v>
      </c>
      <c r="S10" s="32">
        <f>SUM(S8:S9)</f>
        <v>40669771</v>
      </c>
      <c r="T10" s="37">
        <f t="shared" ref="T10:T54" si="6">IF(($Q10      =0),0,($S10      /$Q10      ))</f>
        <v>0.48106379927213111</v>
      </c>
      <c r="U10" s="37">
        <f t="shared" ref="U10:U54" si="7">IF(($P10      =0),0,(($H10      /$P10      )-1))</f>
        <v>7.6980033255807268E-2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1430729</v>
      </c>
      <c r="E11" s="31">
        <v>1430729</v>
      </c>
      <c r="F11" s="31">
        <v>249533</v>
      </c>
      <c r="G11" s="36">
        <f t="shared" si="0"/>
        <v>0.17440968904663287</v>
      </c>
      <c r="H11" s="31">
        <v>333760</v>
      </c>
      <c r="I11" s="36">
        <f t="shared" si="1"/>
        <v>0.2332796777027655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583293</v>
      </c>
      <c r="O11" s="36">
        <f t="shared" si="5"/>
        <v>0.40768936674939837</v>
      </c>
      <c r="P11" s="31">
        <v>279389</v>
      </c>
      <c r="Q11" s="31">
        <v>1103964</v>
      </c>
      <c r="R11" s="31">
        <v>1384592</v>
      </c>
      <c r="S11" s="31">
        <v>325144</v>
      </c>
      <c r="T11" s="36">
        <f t="shared" si="6"/>
        <v>0.29452409680025798</v>
      </c>
      <c r="U11" s="36">
        <f t="shared" si="7"/>
        <v>0.19460680270160968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1731891</v>
      </c>
      <c r="E12" s="31">
        <v>1731891</v>
      </c>
      <c r="F12" s="31">
        <v>476815</v>
      </c>
      <c r="G12" s="36">
        <f t="shared" si="0"/>
        <v>0.27531467049600694</v>
      </c>
      <c r="H12" s="31">
        <v>526072</v>
      </c>
      <c r="I12" s="36">
        <f t="shared" si="1"/>
        <v>0.30375583682806828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1002887</v>
      </c>
      <c r="O12" s="36">
        <f t="shared" si="5"/>
        <v>0.57907050732407528</v>
      </c>
      <c r="P12" s="31">
        <v>334060</v>
      </c>
      <c r="Q12" s="31">
        <v>1875983</v>
      </c>
      <c r="R12" s="31">
        <v>1531946</v>
      </c>
      <c r="S12" s="31">
        <v>715348</v>
      </c>
      <c r="T12" s="36">
        <f t="shared" si="6"/>
        <v>0.38131902048152888</v>
      </c>
      <c r="U12" s="36">
        <f t="shared" si="7"/>
        <v>0.57478297311860138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2199792</v>
      </c>
      <c r="E13" s="31">
        <v>2199792</v>
      </c>
      <c r="F13" s="31">
        <v>224885</v>
      </c>
      <c r="G13" s="36">
        <f t="shared" si="0"/>
        <v>0.10223011993861238</v>
      </c>
      <c r="H13" s="31">
        <v>938675</v>
      </c>
      <c r="I13" s="36">
        <f t="shared" si="1"/>
        <v>0.4267107981118215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1163560</v>
      </c>
      <c r="O13" s="36">
        <f t="shared" si="5"/>
        <v>0.52894091805043386</v>
      </c>
      <c r="P13" s="31">
        <v>490912</v>
      </c>
      <c r="Q13" s="31">
        <v>3376044</v>
      </c>
      <c r="R13" s="31">
        <v>3889044</v>
      </c>
      <c r="S13" s="31">
        <v>1139048</v>
      </c>
      <c r="T13" s="36">
        <f t="shared" si="6"/>
        <v>0.33739133731669374</v>
      </c>
      <c r="U13" s="36">
        <f t="shared" si="7"/>
        <v>0.91210440975164597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8223473</v>
      </c>
      <c r="E14" s="31">
        <v>8223473</v>
      </c>
      <c r="F14" s="31">
        <v>1228949</v>
      </c>
      <c r="G14" s="36">
        <f t="shared" si="0"/>
        <v>0.14944403660108083</v>
      </c>
      <c r="H14" s="31">
        <v>4002999</v>
      </c>
      <c r="I14" s="36">
        <f t="shared" si="1"/>
        <v>0.48677718039567952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5231948</v>
      </c>
      <c r="O14" s="36">
        <f t="shared" si="5"/>
        <v>0.63622121699676037</v>
      </c>
      <c r="P14" s="31">
        <v>4384078</v>
      </c>
      <c r="Q14" s="31">
        <v>7816768</v>
      </c>
      <c r="R14" s="31">
        <v>7816768</v>
      </c>
      <c r="S14" s="31">
        <v>5680098</v>
      </c>
      <c r="T14" s="36">
        <f t="shared" si="6"/>
        <v>0.72665556915594787</v>
      </c>
      <c r="U14" s="36">
        <f t="shared" si="7"/>
        <v>-8.6923407840827638E-2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250880</v>
      </c>
      <c r="E16" s="31">
        <v>292640</v>
      </c>
      <c r="F16" s="31">
        <v>28959</v>
      </c>
      <c r="G16" s="36">
        <f t="shared" si="0"/>
        <v>0.1154296875</v>
      </c>
      <c r="H16" s="31">
        <v>8068</v>
      </c>
      <c r="I16" s="36">
        <f t="shared" si="1"/>
        <v>3.2158801020408162E-2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37027</v>
      </c>
      <c r="O16" s="36">
        <f t="shared" si="5"/>
        <v>0.14758848852040815</v>
      </c>
      <c r="P16" s="31">
        <v>332</v>
      </c>
      <c r="Q16" s="31">
        <v>270000</v>
      </c>
      <c r="R16" s="31">
        <v>393000</v>
      </c>
      <c r="S16" s="31">
        <v>30225</v>
      </c>
      <c r="T16" s="36">
        <f t="shared" si="6"/>
        <v>0.11194444444444444</v>
      </c>
      <c r="U16" s="36">
        <f t="shared" si="7"/>
        <v>23.301204819277107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13836765</v>
      </c>
      <c r="E19" s="32">
        <f>SUM(E11:E18)</f>
        <v>13878525</v>
      </c>
      <c r="F19" s="32">
        <f>SUM(F11:F18)</f>
        <v>2209141</v>
      </c>
      <c r="G19" s="37">
        <f t="shared" si="0"/>
        <v>0.15965733319890885</v>
      </c>
      <c r="H19" s="32">
        <f>SUM(H11:H18)</f>
        <v>5809574</v>
      </c>
      <c r="I19" s="37">
        <f t="shared" si="1"/>
        <v>0.41986504793569884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8018715</v>
      </c>
      <c r="O19" s="37">
        <f t="shared" si="5"/>
        <v>0.57952238113460774</v>
      </c>
      <c r="P19" s="32">
        <f>SUM(P11:P18)</f>
        <v>5488771</v>
      </c>
      <c r="Q19" s="32">
        <f>SUM(Q11:Q18)</f>
        <v>14442759</v>
      </c>
      <c r="R19" s="32">
        <f>SUM(R11:R18)</f>
        <v>15015350</v>
      </c>
      <c r="S19" s="32">
        <f>SUM(S11:S18)</f>
        <v>7889863</v>
      </c>
      <c r="T19" s="37">
        <f t="shared" si="6"/>
        <v>0.54628502767372911</v>
      </c>
      <c r="U19" s="37">
        <f t="shared" si="7"/>
        <v>5.8447146000443428E-2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7220801</v>
      </c>
      <c r="E20" s="31">
        <v>7220801</v>
      </c>
      <c r="F20" s="31">
        <v>480457</v>
      </c>
      <c r="G20" s="36">
        <f t="shared" si="0"/>
        <v>6.6537909021450667E-2</v>
      </c>
      <c r="H20" s="31">
        <v>293557</v>
      </c>
      <c r="I20" s="36">
        <f t="shared" si="1"/>
        <v>4.0654353997568969E-2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774014</v>
      </c>
      <c r="O20" s="36">
        <f t="shared" si="5"/>
        <v>0.10719226301901963</v>
      </c>
      <c r="P20" s="31">
        <v>740276</v>
      </c>
      <c r="Q20" s="31">
        <v>7208055</v>
      </c>
      <c r="R20" s="31">
        <v>7228055</v>
      </c>
      <c r="S20" s="31">
        <v>1255061</v>
      </c>
      <c r="T20" s="36">
        <f t="shared" si="6"/>
        <v>0.17411923188710407</v>
      </c>
      <c r="U20" s="36">
        <f t="shared" si="7"/>
        <v>-0.60344925406199845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580000</v>
      </c>
      <c r="E21" s="31">
        <v>840050</v>
      </c>
      <c r="F21" s="31">
        <v>252649</v>
      </c>
      <c r="G21" s="36">
        <f t="shared" si="0"/>
        <v>0.43560172413793102</v>
      </c>
      <c r="H21" s="31">
        <v>89992</v>
      </c>
      <c r="I21" s="36">
        <f t="shared" si="1"/>
        <v>0.15515862068965516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342641</v>
      </c>
      <c r="O21" s="36">
        <f t="shared" si="5"/>
        <v>0.59076034482758621</v>
      </c>
      <c r="P21" s="31">
        <v>3190099</v>
      </c>
      <c r="Q21" s="31">
        <v>3268380</v>
      </c>
      <c r="R21" s="31">
        <v>10308380</v>
      </c>
      <c r="S21" s="31">
        <v>6520827</v>
      </c>
      <c r="T21" s="36">
        <f t="shared" si="6"/>
        <v>1.9951251078515961</v>
      </c>
      <c r="U21" s="36">
        <f t="shared" si="7"/>
        <v>-0.97179021716880887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1587939</v>
      </c>
      <c r="E23" s="31">
        <v>1587939</v>
      </c>
      <c r="F23" s="31">
        <v>429421</v>
      </c>
      <c r="G23" s="36">
        <f t="shared" si="0"/>
        <v>0.27042663477627288</v>
      </c>
      <c r="H23" s="31">
        <v>523688</v>
      </c>
      <c r="I23" s="36">
        <f t="shared" si="1"/>
        <v>0.32979100582579052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953109</v>
      </c>
      <c r="O23" s="36">
        <f t="shared" si="5"/>
        <v>0.6002176406020634</v>
      </c>
      <c r="P23" s="31">
        <v>607789</v>
      </c>
      <c r="Q23" s="31">
        <v>2547401</v>
      </c>
      <c r="R23" s="31">
        <v>2633313</v>
      </c>
      <c r="S23" s="31">
        <v>1194458</v>
      </c>
      <c r="T23" s="36">
        <f t="shared" si="6"/>
        <v>0.46889280486268159</v>
      </c>
      <c r="U23" s="36">
        <f t="shared" si="7"/>
        <v>-0.13837203371564799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1952958</v>
      </c>
      <c r="E24" s="31">
        <v>1952958</v>
      </c>
      <c r="F24" s="31">
        <v>462528</v>
      </c>
      <c r="G24" s="36">
        <f t="shared" si="0"/>
        <v>0.23683458630446738</v>
      </c>
      <c r="H24" s="31">
        <v>562070</v>
      </c>
      <c r="I24" s="36">
        <f t="shared" si="1"/>
        <v>0.28780444843155867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1024598</v>
      </c>
      <c r="O24" s="36">
        <f t="shared" si="5"/>
        <v>0.52463903473602602</v>
      </c>
      <c r="P24" s="31">
        <v>300484</v>
      </c>
      <c r="Q24" s="31">
        <v>1397417</v>
      </c>
      <c r="R24" s="31">
        <v>1397417</v>
      </c>
      <c r="S24" s="31">
        <v>708748</v>
      </c>
      <c r="T24" s="36">
        <f t="shared" si="6"/>
        <v>0.50718432651098422</v>
      </c>
      <c r="U24" s="36">
        <f t="shared" si="7"/>
        <v>0.87054884785878772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335000</v>
      </c>
      <c r="E25" s="31">
        <v>335000</v>
      </c>
      <c r="F25" s="31">
        <v>29336</v>
      </c>
      <c r="G25" s="36">
        <f t="shared" si="0"/>
        <v>8.7570149253731341E-2</v>
      </c>
      <c r="H25" s="31">
        <v>21634</v>
      </c>
      <c r="I25" s="36">
        <f t="shared" si="1"/>
        <v>6.4579104477611934E-2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50970</v>
      </c>
      <c r="O25" s="36">
        <f t="shared" si="5"/>
        <v>0.15214925373134328</v>
      </c>
      <c r="P25" s="31">
        <v>76977</v>
      </c>
      <c r="Q25" s="31">
        <v>155000</v>
      </c>
      <c r="R25" s="31">
        <v>155000</v>
      </c>
      <c r="S25" s="31">
        <v>123439</v>
      </c>
      <c r="T25" s="36">
        <f t="shared" si="6"/>
        <v>0.79638064516129037</v>
      </c>
      <c r="U25" s="36">
        <f t="shared" si="7"/>
        <v>-0.71895501253621208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11805212</v>
      </c>
      <c r="E26" s="31">
        <v>11805212</v>
      </c>
      <c r="F26" s="31">
        <v>1865072</v>
      </c>
      <c r="G26" s="36">
        <f t="shared" si="0"/>
        <v>0.15798716702419235</v>
      </c>
      <c r="H26" s="31">
        <v>2005436</v>
      </c>
      <c r="I26" s="36">
        <f t="shared" si="1"/>
        <v>0.16987716950784112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3870508</v>
      </c>
      <c r="O26" s="36">
        <f t="shared" si="5"/>
        <v>0.32786433653203345</v>
      </c>
      <c r="P26" s="31">
        <v>3176626</v>
      </c>
      <c r="Q26" s="31">
        <v>12291128</v>
      </c>
      <c r="R26" s="31">
        <v>12498158</v>
      </c>
      <c r="S26" s="31">
        <v>5612281</v>
      </c>
      <c r="T26" s="36">
        <f t="shared" si="6"/>
        <v>0.45661236299874186</v>
      </c>
      <c r="U26" s="36">
        <f t="shared" si="7"/>
        <v>-0.36868992446702886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23481910</v>
      </c>
      <c r="E27" s="32">
        <f>SUM(E20:E26)</f>
        <v>23741960</v>
      </c>
      <c r="F27" s="32">
        <f>SUM(F20:F26)</f>
        <v>3519463</v>
      </c>
      <c r="G27" s="37">
        <f t="shared" si="0"/>
        <v>0.14987975850346075</v>
      </c>
      <c r="H27" s="32">
        <f>SUM(H20:H26)</f>
        <v>3496377</v>
      </c>
      <c r="I27" s="37">
        <f t="shared" si="1"/>
        <v>0.1488966187162799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7015840</v>
      </c>
      <c r="O27" s="37">
        <f t="shared" si="5"/>
        <v>0.29877637721974065</v>
      </c>
      <c r="P27" s="32">
        <f>SUM(P20:P26)</f>
        <v>8092251</v>
      </c>
      <c r="Q27" s="32">
        <f>SUM(Q20:Q26)</f>
        <v>26867381</v>
      </c>
      <c r="R27" s="32">
        <f>SUM(R20:R26)</f>
        <v>34220323</v>
      </c>
      <c r="S27" s="32">
        <f>SUM(S20:S26)</f>
        <v>15414814</v>
      </c>
      <c r="T27" s="37">
        <f t="shared" si="6"/>
        <v>0.57373712755999551</v>
      </c>
      <c r="U27" s="37">
        <f t="shared" si="7"/>
        <v>-0.5679351765040408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2048368</v>
      </c>
      <c r="E28" s="31">
        <v>2048368</v>
      </c>
      <c r="F28" s="31">
        <v>585332</v>
      </c>
      <c r="G28" s="36">
        <f t="shared" si="0"/>
        <v>0.28575529397061467</v>
      </c>
      <c r="H28" s="31">
        <v>606932</v>
      </c>
      <c r="I28" s="36">
        <f t="shared" si="1"/>
        <v>0.29630027416948518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1192264</v>
      </c>
      <c r="O28" s="36">
        <f t="shared" si="5"/>
        <v>0.58205556814009984</v>
      </c>
      <c r="P28" s="31">
        <v>301244</v>
      </c>
      <c r="Q28" s="31">
        <v>1110837</v>
      </c>
      <c r="R28" s="31">
        <v>1187184</v>
      </c>
      <c r="S28" s="31">
        <v>403053</v>
      </c>
      <c r="T28" s="36">
        <f t="shared" si="6"/>
        <v>0.36283721194018564</v>
      </c>
      <c r="U28" s="36">
        <f t="shared" si="7"/>
        <v>1.0147521610388921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740267</v>
      </c>
      <c r="E29" s="31">
        <v>740267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1645038</v>
      </c>
      <c r="R29" s="31">
        <v>1645038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1539784</v>
      </c>
      <c r="E30" s="31">
        <v>1539784</v>
      </c>
      <c r="F30" s="31">
        <v>564357</v>
      </c>
      <c r="G30" s="36">
        <f t="shared" si="0"/>
        <v>0.36651699199368221</v>
      </c>
      <c r="H30" s="31">
        <v>333711</v>
      </c>
      <c r="I30" s="36">
        <f t="shared" si="1"/>
        <v>0.21672585245722778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898068</v>
      </c>
      <c r="O30" s="36">
        <f t="shared" si="5"/>
        <v>0.58324284445091001</v>
      </c>
      <c r="P30" s="31">
        <v>294936</v>
      </c>
      <c r="Q30" s="31">
        <v>1804655</v>
      </c>
      <c r="R30" s="31">
        <v>2154668</v>
      </c>
      <c r="S30" s="31">
        <v>657944</v>
      </c>
      <c r="T30" s="36">
        <f t="shared" si="6"/>
        <v>0.36458159592830763</v>
      </c>
      <c r="U30" s="36">
        <f t="shared" si="7"/>
        <v>0.13146920009764829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2065000</v>
      </c>
      <c r="E31" s="31">
        <v>2065000</v>
      </c>
      <c r="F31" s="31">
        <v>41542</v>
      </c>
      <c r="G31" s="36">
        <f t="shared" si="0"/>
        <v>2.0117191283292979E-2</v>
      </c>
      <c r="H31" s="31">
        <v>33168</v>
      </c>
      <c r="I31" s="36">
        <f t="shared" si="1"/>
        <v>1.6061985472154965E-2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74710</v>
      </c>
      <c r="O31" s="36">
        <f t="shared" si="5"/>
        <v>3.6179176755447941E-2</v>
      </c>
      <c r="P31" s="31">
        <v>32625</v>
      </c>
      <c r="Q31" s="31">
        <v>2860000</v>
      </c>
      <c r="R31" s="31">
        <v>2125234</v>
      </c>
      <c r="S31" s="31">
        <v>171170</v>
      </c>
      <c r="T31" s="36">
        <f t="shared" si="6"/>
        <v>5.9849650349650348E-2</v>
      </c>
      <c r="U31" s="36">
        <f t="shared" si="7"/>
        <v>1.6643678160919606E-2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185000</v>
      </c>
      <c r="E32" s="31">
        <v>185000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3559630</v>
      </c>
      <c r="E34" s="31">
        <v>3559630</v>
      </c>
      <c r="F34" s="31">
        <v>878496</v>
      </c>
      <c r="G34" s="36">
        <f t="shared" si="0"/>
        <v>0.24679418928371769</v>
      </c>
      <c r="H34" s="31">
        <v>966245</v>
      </c>
      <c r="I34" s="36">
        <f t="shared" si="1"/>
        <v>0.27144534684784655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1844741</v>
      </c>
      <c r="O34" s="36">
        <f t="shared" si="5"/>
        <v>0.51823953613156426</v>
      </c>
      <c r="P34" s="31">
        <v>883548</v>
      </c>
      <c r="Q34" s="31">
        <v>4326486</v>
      </c>
      <c r="R34" s="31">
        <v>3363109</v>
      </c>
      <c r="S34" s="31">
        <v>1654903</v>
      </c>
      <c r="T34" s="36">
        <f t="shared" si="6"/>
        <v>0.3825051092272112</v>
      </c>
      <c r="U34" s="36">
        <f t="shared" si="7"/>
        <v>9.3596499567652147E-2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10138049</v>
      </c>
      <c r="E35" s="32">
        <f>SUM(E28:E34)</f>
        <v>10138049</v>
      </c>
      <c r="F35" s="32">
        <f>SUM(F28:F34)</f>
        <v>2069727</v>
      </c>
      <c r="G35" s="37">
        <f t="shared" si="0"/>
        <v>0.20415436934660702</v>
      </c>
      <c r="H35" s="32">
        <f>SUM(H28:H34)</f>
        <v>1940056</v>
      </c>
      <c r="I35" s="37">
        <f t="shared" si="1"/>
        <v>0.19136384130713907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4009783</v>
      </c>
      <c r="O35" s="37">
        <f t="shared" si="5"/>
        <v>0.39551821065374609</v>
      </c>
      <c r="P35" s="32">
        <f>SUM(P28:P34)</f>
        <v>1512353</v>
      </c>
      <c r="Q35" s="32">
        <f>SUM(Q28:Q34)</f>
        <v>11747016</v>
      </c>
      <c r="R35" s="32">
        <f>SUM(R28:R34)</f>
        <v>10475233</v>
      </c>
      <c r="S35" s="32">
        <f>SUM(S28:S34)</f>
        <v>2887070</v>
      </c>
      <c r="T35" s="37">
        <f t="shared" si="6"/>
        <v>0.24577050035515402</v>
      </c>
      <c r="U35" s="37">
        <f t="shared" si="7"/>
        <v>0.28280632894568924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3522521</v>
      </c>
      <c r="E37" s="31">
        <v>3522537</v>
      </c>
      <c r="F37" s="31">
        <v>811799</v>
      </c>
      <c r="G37" s="36">
        <f t="shared" si="0"/>
        <v>0.2304596622702888</v>
      </c>
      <c r="H37" s="31">
        <v>1162173</v>
      </c>
      <c r="I37" s="36">
        <f t="shared" si="1"/>
        <v>0.32992649298613125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1973972</v>
      </c>
      <c r="O37" s="36">
        <f t="shared" si="5"/>
        <v>0.56038615525641999</v>
      </c>
      <c r="P37" s="31">
        <v>885742</v>
      </c>
      <c r="Q37" s="31">
        <v>4051052</v>
      </c>
      <c r="R37" s="31">
        <v>3293690</v>
      </c>
      <c r="S37" s="31">
        <v>1396849</v>
      </c>
      <c r="T37" s="36">
        <f t="shared" si="6"/>
        <v>0.34481142182326963</v>
      </c>
      <c r="U37" s="36">
        <f t="shared" si="7"/>
        <v>0.31208975074005751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1726355</v>
      </c>
      <c r="E38" s="31">
        <v>1726355</v>
      </c>
      <c r="F38" s="31">
        <v>1217</v>
      </c>
      <c r="G38" s="36">
        <f t="shared" si="0"/>
        <v>7.0495350029397197E-4</v>
      </c>
      <c r="H38" s="31">
        <v>43779</v>
      </c>
      <c r="I38" s="36">
        <f t="shared" si="1"/>
        <v>2.5359210591100904E-2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44996</v>
      </c>
      <c r="O38" s="36">
        <f t="shared" si="5"/>
        <v>2.6064164091394875E-2</v>
      </c>
      <c r="P38" s="31">
        <v>11654</v>
      </c>
      <c r="Q38" s="31">
        <v>717600</v>
      </c>
      <c r="R38" s="31">
        <v>30000</v>
      </c>
      <c r="S38" s="31">
        <v>18958</v>
      </c>
      <c r="T38" s="36">
        <f t="shared" si="6"/>
        <v>2.641861761426979E-2</v>
      </c>
      <c r="U38" s="36">
        <f t="shared" si="7"/>
        <v>2.7565642697786168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4029022</v>
      </c>
      <c r="E39" s="31">
        <v>4029022</v>
      </c>
      <c r="F39" s="31">
        <v>908253</v>
      </c>
      <c r="G39" s="36">
        <f t="shared" si="0"/>
        <v>0.22542765961565858</v>
      </c>
      <c r="H39" s="31">
        <v>883747</v>
      </c>
      <c r="I39" s="36">
        <f t="shared" si="1"/>
        <v>0.21934529024661567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1792000</v>
      </c>
      <c r="O39" s="36">
        <f t="shared" si="5"/>
        <v>0.44477294986227428</v>
      </c>
      <c r="P39" s="31">
        <v>1078737</v>
      </c>
      <c r="Q39" s="31">
        <v>5319276</v>
      </c>
      <c r="R39" s="31">
        <v>4373276</v>
      </c>
      <c r="S39" s="31">
        <v>1836124</v>
      </c>
      <c r="T39" s="36">
        <f t="shared" si="6"/>
        <v>0.34518306626691303</v>
      </c>
      <c r="U39" s="36">
        <f t="shared" si="7"/>
        <v>-0.18075768236372725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9277898</v>
      </c>
      <c r="E40" s="32">
        <f>SUM(E36:E39)</f>
        <v>9277914</v>
      </c>
      <c r="F40" s="32">
        <f>SUM(F36:F39)</f>
        <v>1721269</v>
      </c>
      <c r="G40" s="37">
        <f t="shared" si="0"/>
        <v>0.18552359596969054</v>
      </c>
      <c r="H40" s="32">
        <f>SUM(H36:H39)</f>
        <v>2089699</v>
      </c>
      <c r="I40" s="37">
        <f t="shared" si="1"/>
        <v>0.22523409936173042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3810968</v>
      </c>
      <c r="O40" s="37">
        <f t="shared" si="5"/>
        <v>0.41075769533142098</v>
      </c>
      <c r="P40" s="32">
        <f>SUM(P36:P39)</f>
        <v>1976133</v>
      </c>
      <c r="Q40" s="32">
        <f>SUM(Q36:Q39)</f>
        <v>10087928</v>
      </c>
      <c r="R40" s="32">
        <f>SUM(R36:R39)</f>
        <v>7696966</v>
      </c>
      <c r="S40" s="32">
        <f>SUM(S36:S39)</f>
        <v>3251931</v>
      </c>
      <c r="T40" s="37">
        <f t="shared" si="6"/>
        <v>0.322358664732738</v>
      </c>
      <c r="U40" s="37">
        <f t="shared" si="7"/>
        <v>5.746880397220222E-2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5698680</v>
      </c>
      <c r="E41" s="31">
        <v>5698680</v>
      </c>
      <c r="F41" s="31">
        <v>691244</v>
      </c>
      <c r="G41" s="36">
        <f t="shared" si="0"/>
        <v>0.1212989674801884</v>
      </c>
      <c r="H41" s="31">
        <v>524812</v>
      </c>
      <c r="I41" s="36">
        <f t="shared" si="1"/>
        <v>9.2093607642471584E-2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1216056</v>
      </c>
      <c r="O41" s="36">
        <f t="shared" si="5"/>
        <v>0.21339257512265999</v>
      </c>
      <c r="P41" s="31">
        <v>568808</v>
      </c>
      <c r="Q41" s="31">
        <v>3447670</v>
      </c>
      <c r="R41" s="31">
        <v>3394250</v>
      </c>
      <c r="S41" s="31">
        <v>993492</v>
      </c>
      <c r="T41" s="36">
        <f t="shared" si="6"/>
        <v>0.28816331029361858</v>
      </c>
      <c r="U41" s="36">
        <f t="shared" si="7"/>
        <v>-7.7347716628458074E-2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4720528</v>
      </c>
      <c r="E43" s="31">
        <v>4720528</v>
      </c>
      <c r="F43" s="31">
        <v>666184</v>
      </c>
      <c r="G43" s="36">
        <f t="shared" si="0"/>
        <v>0.14112489111387538</v>
      </c>
      <c r="H43" s="31">
        <v>569802</v>
      </c>
      <c r="I43" s="36">
        <f t="shared" si="1"/>
        <v>0.12070725986584552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1235986</v>
      </c>
      <c r="O43" s="36">
        <f t="shared" si="5"/>
        <v>0.2618321509797209</v>
      </c>
      <c r="P43" s="31">
        <v>553003</v>
      </c>
      <c r="Q43" s="31">
        <v>4277013</v>
      </c>
      <c r="R43" s="31">
        <v>4388395</v>
      </c>
      <c r="S43" s="31">
        <v>1223355</v>
      </c>
      <c r="T43" s="36">
        <f t="shared" si="6"/>
        <v>0.28603022717022369</v>
      </c>
      <c r="U43" s="36">
        <f t="shared" si="7"/>
        <v>3.0377773719129975E-2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50000</v>
      </c>
      <c r="E44" s="31">
        <v>50000</v>
      </c>
      <c r="F44" s="31">
        <v>30154</v>
      </c>
      <c r="G44" s="36">
        <f t="shared" si="0"/>
        <v>0.60307999999999995</v>
      </c>
      <c r="H44" s="31">
        <v>6621</v>
      </c>
      <c r="I44" s="36">
        <f t="shared" si="1"/>
        <v>0.13242000000000001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36775</v>
      </c>
      <c r="O44" s="36">
        <f t="shared" si="5"/>
        <v>0.73550000000000004</v>
      </c>
      <c r="P44" s="31">
        <v>10246</v>
      </c>
      <c r="Q44" s="31">
        <v>252000</v>
      </c>
      <c r="R44" s="31">
        <v>252000</v>
      </c>
      <c r="S44" s="31">
        <v>19739</v>
      </c>
      <c r="T44" s="36">
        <f t="shared" si="6"/>
        <v>7.8329365079365082E-2</v>
      </c>
      <c r="U44" s="36">
        <f t="shared" si="7"/>
        <v>-0.35379660355260589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6707515</v>
      </c>
      <c r="E45" s="31">
        <v>6707515</v>
      </c>
      <c r="F45" s="31">
        <v>1601640</v>
      </c>
      <c r="G45" s="36">
        <f t="shared" si="0"/>
        <v>0.23878291736954743</v>
      </c>
      <c r="H45" s="31">
        <v>1538710</v>
      </c>
      <c r="I45" s="36">
        <f t="shared" si="1"/>
        <v>0.22940090331516216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3140350</v>
      </c>
      <c r="O45" s="36">
        <f t="shared" si="5"/>
        <v>0.4681838206847096</v>
      </c>
      <c r="P45" s="31">
        <v>1277769</v>
      </c>
      <c r="Q45" s="31">
        <v>8028204</v>
      </c>
      <c r="R45" s="31">
        <v>6865489</v>
      </c>
      <c r="S45" s="31">
        <v>3141271</v>
      </c>
      <c r="T45" s="36">
        <f t="shared" si="6"/>
        <v>0.39127941940688105</v>
      </c>
      <c r="U45" s="36">
        <f t="shared" si="7"/>
        <v>0.20421609852798128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9606125</v>
      </c>
      <c r="E46" s="31">
        <v>9606125</v>
      </c>
      <c r="F46" s="31">
        <v>1090856</v>
      </c>
      <c r="G46" s="36">
        <f t="shared" si="0"/>
        <v>0.11355838072063397</v>
      </c>
      <c r="H46" s="31">
        <v>6060750</v>
      </c>
      <c r="I46" s="36">
        <f t="shared" si="1"/>
        <v>0.63092558133482546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7151606</v>
      </c>
      <c r="O46" s="36">
        <f t="shared" si="5"/>
        <v>0.74448396205545941</v>
      </c>
      <c r="P46" s="31">
        <v>4377526</v>
      </c>
      <c r="Q46" s="31">
        <v>8763728</v>
      </c>
      <c r="R46" s="31">
        <v>8763728</v>
      </c>
      <c r="S46" s="31">
        <v>7927482</v>
      </c>
      <c r="T46" s="36">
        <f t="shared" si="6"/>
        <v>0.90457873635512198</v>
      </c>
      <c r="U46" s="36">
        <f t="shared" si="7"/>
        <v>0.38451490636491936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26782848</v>
      </c>
      <c r="E47" s="32">
        <f>SUM(E41:E46)</f>
        <v>26782848</v>
      </c>
      <c r="F47" s="32">
        <f>SUM(F41:F46)</f>
        <v>4080078</v>
      </c>
      <c r="G47" s="37">
        <f t="shared" si="0"/>
        <v>0.15233921351455976</v>
      </c>
      <c r="H47" s="32">
        <f>SUM(H41:H46)</f>
        <v>8700695</v>
      </c>
      <c r="I47" s="37">
        <f t="shared" si="1"/>
        <v>0.324860709361454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12780773</v>
      </c>
      <c r="O47" s="37">
        <f t="shared" si="5"/>
        <v>0.47719992287601376</v>
      </c>
      <c r="P47" s="32">
        <f>SUM(P41:P46)</f>
        <v>6787352</v>
      </c>
      <c r="Q47" s="32">
        <f>SUM(Q41:Q46)</f>
        <v>24768615</v>
      </c>
      <c r="R47" s="32">
        <f>SUM(R41:R46)</f>
        <v>23663862</v>
      </c>
      <c r="S47" s="32">
        <f>SUM(S41:S46)</f>
        <v>13305339</v>
      </c>
      <c r="T47" s="37">
        <f t="shared" si="6"/>
        <v>0.53718542599172381</v>
      </c>
      <c r="U47" s="37">
        <f t="shared" si="7"/>
        <v>0.28189830142889294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4775376</v>
      </c>
      <c r="E48" s="31">
        <v>4775376</v>
      </c>
      <c r="F48" s="31">
        <v>1263013</v>
      </c>
      <c r="G48" s="36">
        <f t="shared" si="0"/>
        <v>0.26448451388958694</v>
      </c>
      <c r="H48" s="31">
        <v>932533</v>
      </c>
      <c r="I48" s="36">
        <f t="shared" si="1"/>
        <v>0.19527949212794971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2195546</v>
      </c>
      <c r="O48" s="36">
        <f t="shared" si="5"/>
        <v>0.45976400601753664</v>
      </c>
      <c r="P48" s="31">
        <v>723702</v>
      </c>
      <c r="Q48" s="31">
        <v>3691944</v>
      </c>
      <c r="R48" s="31">
        <v>4181944</v>
      </c>
      <c r="S48" s="31">
        <v>1944660</v>
      </c>
      <c r="T48" s="36">
        <f t="shared" si="6"/>
        <v>0.52673063296734723</v>
      </c>
      <c r="U48" s="36">
        <f t="shared" si="7"/>
        <v>0.28855937941307341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6929015</v>
      </c>
      <c r="E49" s="31">
        <v>6929015</v>
      </c>
      <c r="F49" s="31">
        <v>765122</v>
      </c>
      <c r="G49" s="36">
        <f t="shared" si="0"/>
        <v>0.11042291003843981</v>
      </c>
      <c r="H49" s="31">
        <v>4049471</v>
      </c>
      <c r="I49" s="36">
        <f t="shared" si="1"/>
        <v>0.58442231688053781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4814593</v>
      </c>
      <c r="O49" s="36">
        <f t="shared" si="5"/>
        <v>0.69484522691897765</v>
      </c>
      <c r="P49" s="31">
        <v>3959690</v>
      </c>
      <c r="Q49" s="31">
        <v>7167120</v>
      </c>
      <c r="R49" s="31">
        <v>6947916</v>
      </c>
      <c r="S49" s="31">
        <v>4222128</v>
      </c>
      <c r="T49" s="36">
        <f t="shared" si="6"/>
        <v>0.58909687573251179</v>
      </c>
      <c r="U49" s="36">
        <f t="shared" si="7"/>
        <v>2.2673744661829698E-2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4949712</v>
      </c>
      <c r="E50" s="31">
        <v>4949712</v>
      </c>
      <c r="F50" s="31">
        <v>1126822</v>
      </c>
      <c r="G50" s="36">
        <f t="shared" si="0"/>
        <v>0.22765405340755179</v>
      </c>
      <c r="H50" s="31">
        <v>1203754</v>
      </c>
      <c r="I50" s="36">
        <f t="shared" si="1"/>
        <v>0.24319677589322369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2330576</v>
      </c>
      <c r="O50" s="36">
        <f t="shared" si="5"/>
        <v>0.47085082930077549</v>
      </c>
      <c r="P50" s="31">
        <v>985303</v>
      </c>
      <c r="Q50" s="31">
        <v>4681620</v>
      </c>
      <c r="R50" s="31">
        <v>4181620</v>
      </c>
      <c r="S50" s="31">
        <v>1781254</v>
      </c>
      <c r="T50" s="36">
        <f t="shared" si="6"/>
        <v>0.38047812509345058</v>
      </c>
      <c r="U50" s="36">
        <f t="shared" si="7"/>
        <v>0.22170946399229474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770000</v>
      </c>
      <c r="E51" s="31">
        <v>770000</v>
      </c>
      <c r="F51" s="31">
        <v>278513</v>
      </c>
      <c r="G51" s="36">
        <f t="shared" si="0"/>
        <v>0.36170519480519481</v>
      </c>
      <c r="H51" s="31">
        <v>96300</v>
      </c>
      <c r="I51" s="36">
        <f t="shared" si="1"/>
        <v>0.12506493506493507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374813</v>
      </c>
      <c r="O51" s="36">
        <f t="shared" si="5"/>
        <v>0.48677012987012985</v>
      </c>
      <c r="P51" s="31">
        <v>93100</v>
      </c>
      <c r="Q51" s="31">
        <v>570000</v>
      </c>
      <c r="R51" s="31">
        <v>450000</v>
      </c>
      <c r="S51" s="31">
        <v>194750</v>
      </c>
      <c r="T51" s="36">
        <f t="shared" si="6"/>
        <v>0.34166666666666667</v>
      </c>
      <c r="U51" s="36">
        <f t="shared" si="7"/>
        <v>3.4371643394199847E-2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16497323</v>
      </c>
      <c r="E52" s="31">
        <v>16497323</v>
      </c>
      <c r="F52" s="31">
        <v>2295794</v>
      </c>
      <c r="G52" s="36">
        <f t="shared" si="0"/>
        <v>0.13916160821970935</v>
      </c>
      <c r="H52" s="31">
        <v>6804590</v>
      </c>
      <c r="I52" s="36">
        <f t="shared" si="1"/>
        <v>0.4124663134740103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9100384</v>
      </c>
      <c r="O52" s="36">
        <f t="shared" si="5"/>
        <v>0.55162792169371966</v>
      </c>
      <c r="P52" s="31">
        <v>5346802</v>
      </c>
      <c r="Q52" s="31">
        <v>10845557</v>
      </c>
      <c r="R52" s="31">
        <v>16789309</v>
      </c>
      <c r="S52" s="31">
        <v>7123453</v>
      </c>
      <c r="T52" s="36">
        <f t="shared" si="6"/>
        <v>0.65680840550651298</v>
      </c>
      <c r="U52" s="36">
        <f t="shared" si="7"/>
        <v>0.27264671480260527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33921426</v>
      </c>
      <c r="E53" s="32">
        <f>SUM(E48:E52)</f>
        <v>33921426</v>
      </c>
      <c r="F53" s="32">
        <f>SUM(F48:F52)</f>
        <v>5729264</v>
      </c>
      <c r="G53" s="37">
        <f t="shared" si="0"/>
        <v>0.16889808818768409</v>
      </c>
      <c r="H53" s="32">
        <f>SUM(H48:H52)</f>
        <v>13086648</v>
      </c>
      <c r="I53" s="37">
        <f t="shared" si="1"/>
        <v>0.38579297933996054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18815912</v>
      </c>
      <c r="O53" s="37">
        <f t="shared" si="5"/>
        <v>0.55469106752764463</v>
      </c>
      <c r="P53" s="32">
        <f>SUM(P48:P52)</f>
        <v>11108597</v>
      </c>
      <c r="Q53" s="32">
        <f>SUM(Q48:Q52)</f>
        <v>26956241</v>
      </c>
      <c r="R53" s="32">
        <f>SUM(R48:R52)</f>
        <v>32550789</v>
      </c>
      <c r="S53" s="32">
        <f>SUM(S48:S52)</f>
        <v>15266245</v>
      </c>
      <c r="T53" s="37">
        <f t="shared" si="6"/>
        <v>0.56633434164652263</v>
      </c>
      <c r="U53" s="37">
        <f t="shared" si="7"/>
        <v>0.17806488074056515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201265490</v>
      </c>
      <c r="E54" s="32">
        <f>SUM(E8:E9,E11:E18,E20:E26,E28:E34,E36:E39,E41:E46,E48:E52)</f>
        <v>201567316</v>
      </c>
      <c r="F54" s="32">
        <f>SUM(F8:F9,F11:F18,F20:F26,F28:F34,F36:F39,F41:F46,F48:F52)</f>
        <v>30595294</v>
      </c>
      <c r="G54" s="37">
        <f t="shared" si="0"/>
        <v>0.15201460518641324</v>
      </c>
      <c r="H54" s="32">
        <f>SUM(H8:H9,H11:H18,H20:H26,H28:H34,H36:H39,H41:H46,H48:H52)</f>
        <v>63550357</v>
      </c>
      <c r="I54" s="37">
        <f t="shared" si="1"/>
        <v>0.31575386818674178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94145651</v>
      </c>
      <c r="O54" s="37">
        <f t="shared" si="5"/>
        <v>0.46776847337315502</v>
      </c>
      <c r="P54" s="32">
        <f>SUM(P8:P9,P11:P18,P20:P26,P28:P34,P36:P39,P41:P46,P48:P52)</f>
        <v>61360847</v>
      </c>
      <c r="Q54" s="32">
        <f>SUM(Q8:Q9,Q11:Q18,Q20:Q26,Q28:Q34,Q36:Q39,Q41:Q46,Q48:Q52)</f>
        <v>199411265</v>
      </c>
      <c r="R54" s="32">
        <f>SUM(R8:R9,R11:R18,R20:R26,R28:R34,R36:R39,R41:R46,R48:R52)</f>
        <v>203191025</v>
      </c>
      <c r="S54" s="32">
        <f>SUM(S8:S9,S11:S18,S20:S26,S28:S34,S36:S39,S41:S46,S48:S52)</f>
        <v>98685033</v>
      </c>
      <c r="T54" s="37">
        <f t="shared" si="6"/>
        <v>0.49488193658467589</v>
      </c>
      <c r="U54" s="37">
        <f t="shared" si="7"/>
        <v>3.5682525699164414E-2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0</v>
      </c>
      <c r="E57" s="31">
        <v>0</v>
      </c>
      <c r="F57" s="31">
        <v>0</v>
      </c>
      <c r="G57" s="36">
        <f t="shared" ref="G57:G85" si="8">IF(($D57      =0),0,($F57      /$D57      ))</f>
        <v>0</v>
      </c>
      <c r="H57" s="31">
        <v>0</v>
      </c>
      <c r="I57" s="36">
        <f t="shared" ref="I57:I85" si="9">IF(($D57      =0),0,($H57      /$D57      ))</f>
        <v>0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0</v>
      </c>
      <c r="O57" s="36">
        <f t="shared" ref="O57:O85" si="13">IF(($D57      =0),0,($N57      /$D57      ))</f>
        <v>0</v>
      </c>
      <c r="P57" s="31">
        <v>0</v>
      </c>
      <c r="Q57" s="31">
        <v>0</v>
      </c>
      <c r="R57" s="31">
        <v>0</v>
      </c>
      <c r="S57" s="31">
        <v>0</v>
      </c>
      <c r="T57" s="36">
        <f t="shared" ref="T57:T85" si="14">IF(($Q57      =0),0,($S57      /$Q57      ))</f>
        <v>0</v>
      </c>
      <c r="U57" s="36">
        <f t="shared" ref="U57:U85" si="15">IF(($P57      =0),0,(($H57      /$P57      )-1))</f>
        <v>0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0</v>
      </c>
      <c r="E58" s="32">
        <f>E57</f>
        <v>0</v>
      </c>
      <c r="F58" s="32">
        <f>F57</f>
        <v>0</v>
      </c>
      <c r="G58" s="37">
        <f t="shared" si="8"/>
        <v>0</v>
      </c>
      <c r="H58" s="32">
        <f>H57</f>
        <v>0</v>
      </c>
      <c r="I58" s="37">
        <f t="shared" si="9"/>
        <v>0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0</v>
      </c>
      <c r="O58" s="37">
        <f t="shared" si="13"/>
        <v>0</v>
      </c>
      <c r="P58" s="32">
        <f>P57</f>
        <v>0</v>
      </c>
      <c r="Q58" s="32">
        <f>Q57</f>
        <v>0</v>
      </c>
      <c r="R58" s="32">
        <f>R57</f>
        <v>0</v>
      </c>
      <c r="S58" s="32">
        <f>S57</f>
        <v>0</v>
      </c>
      <c r="T58" s="37">
        <f t="shared" si="14"/>
        <v>0</v>
      </c>
      <c r="U58" s="37">
        <f t="shared" si="15"/>
        <v>0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11620007</v>
      </c>
      <c r="E59" s="31">
        <v>11620007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360100</v>
      </c>
      <c r="Q59" s="31">
        <v>2304639</v>
      </c>
      <c r="R59" s="31">
        <v>2310645</v>
      </c>
      <c r="S59" s="31">
        <v>695490</v>
      </c>
      <c r="T59" s="36">
        <f t="shared" si="14"/>
        <v>0.30177828284603359</v>
      </c>
      <c r="U59" s="36">
        <f t="shared" si="15"/>
        <v>-1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602040</v>
      </c>
      <c r="E61" s="31">
        <v>602040</v>
      </c>
      <c r="F61" s="31">
        <v>124997</v>
      </c>
      <c r="G61" s="36">
        <f t="shared" si="8"/>
        <v>0.20762241711514184</v>
      </c>
      <c r="H61" s="31">
        <v>-35515</v>
      </c>
      <c r="I61" s="36">
        <f t="shared" si="9"/>
        <v>-5.8991096937080593E-2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89482</v>
      </c>
      <c r="O61" s="36">
        <f t="shared" si="13"/>
        <v>0.14863132017806127</v>
      </c>
      <c r="P61" s="31">
        <v>135905</v>
      </c>
      <c r="Q61" s="31">
        <v>839028</v>
      </c>
      <c r="R61" s="31">
        <v>720241</v>
      </c>
      <c r="S61" s="31">
        <v>289640</v>
      </c>
      <c r="T61" s="36">
        <f t="shared" si="14"/>
        <v>0.34520897991485383</v>
      </c>
      <c r="U61" s="36">
        <f t="shared" si="15"/>
        <v>-1.2613222471579413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12222047</v>
      </c>
      <c r="E63" s="32">
        <f>SUM(E59:E62)</f>
        <v>12222047</v>
      </c>
      <c r="F63" s="32">
        <f>SUM(F59:F62)</f>
        <v>124997</v>
      </c>
      <c r="G63" s="37">
        <f t="shared" si="8"/>
        <v>1.0227173893211178E-2</v>
      </c>
      <c r="H63" s="32">
        <f>SUM(H59:H62)</f>
        <v>-35515</v>
      </c>
      <c r="I63" s="37">
        <f t="shared" si="9"/>
        <v>-2.9058143860844258E-3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89482</v>
      </c>
      <c r="O63" s="37">
        <f t="shared" si="13"/>
        <v>7.3213595071267524E-3</v>
      </c>
      <c r="P63" s="32">
        <f>SUM(P59:P62)</f>
        <v>496005</v>
      </c>
      <c r="Q63" s="32">
        <f>SUM(Q59:Q62)</f>
        <v>3143667</v>
      </c>
      <c r="R63" s="32">
        <f>SUM(R59:R62)</f>
        <v>3030886</v>
      </c>
      <c r="S63" s="32">
        <f>SUM(S59:S62)</f>
        <v>985130</v>
      </c>
      <c r="T63" s="37">
        <f t="shared" si="14"/>
        <v>0.31336970487014049</v>
      </c>
      <c r="U63" s="37">
        <f t="shared" si="15"/>
        <v>-1.0716021007852743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200000</v>
      </c>
      <c r="E64" s="31">
        <v>200000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1346305</v>
      </c>
      <c r="R64" s="31">
        <v>1346305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2795420</v>
      </c>
      <c r="E65" s="31">
        <v>2795420</v>
      </c>
      <c r="F65" s="31">
        <v>1440604</v>
      </c>
      <c r="G65" s="36">
        <f t="shared" si="8"/>
        <v>0.51534438474361632</v>
      </c>
      <c r="H65" s="31">
        <v>2716385</v>
      </c>
      <c r="I65" s="36">
        <f t="shared" si="9"/>
        <v>0.97172696768285272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4156989</v>
      </c>
      <c r="O65" s="36">
        <f t="shared" si="13"/>
        <v>1.4870713524264689</v>
      </c>
      <c r="P65" s="31">
        <v>275671</v>
      </c>
      <c r="Q65" s="31">
        <v>1628164</v>
      </c>
      <c r="R65" s="31">
        <v>1628164</v>
      </c>
      <c r="S65" s="31">
        <v>708705</v>
      </c>
      <c r="T65" s="36">
        <f t="shared" si="14"/>
        <v>0.43527863286499396</v>
      </c>
      <c r="U65" s="36">
        <f t="shared" si="15"/>
        <v>8.8537205582016245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6046261</v>
      </c>
      <c r="E67" s="31">
        <v>6046261</v>
      </c>
      <c r="F67" s="31">
        <v>1515118</v>
      </c>
      <c r="G67" s="36">
        <f t="shared" si="8"/>
        <v>0.2505875945481017</v>
      </c>
      <c r="H67" s="31">
        <v>1487138</v>
      </c>
      <c r="I67" s="36">
        <f t="shared" si="9"/>
        <v>0.24595994119340861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3002256</v>
      </c>
      <c r="O67" s="36">
        <f t="shared" si="13"/>
        <v>0.49654753574151034</v>
      </c>
      <c r="P67" s="31">
        <v>1715729</v>
      </c>
      <c r="Q67" s="31">
        <v>5703689</v>
      </c>
      <c r="R67" s="31">
        <v>5924611</v>
      </c>
      <c r="S67" s="31">
        <v>3313323</v>
      </c>
      <c r="T67" s="36">
        <f t="shared" si="14"/>
        <v>0.58090877675834007</v>
      </c>
      <c r="U67" s="36">
        <f t="shared" si="15"/>
        <v>-0.13323257927096877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9041681</v>
      </c>
      <c r="E70" s="32">
        <f>SUM(E64:E69)</f>
        <v>9041681</v>
      </c>
      <c r="F70" s="32">
        <f>SUM(F64:F69)</f>
        <v>2955722</v>
      </c>
      <c r="G70" s="37">
        <f t="shared" si="8"/>
        <v>0.3268996108135202</v>
      </c>
      <c r="H70" s="32">
        <f>SUM(H64:H69)</f>
        <v>4203523</v>
      </c>
      <c r="I70" s="37">
        <f t="shared" si="9"/>
        <v>0.46490503259294375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7159245</v>
      </c>
      <c r="O70" s="37">
        <f t="shared" si="13"/>
        <v>0.79180464340646395</v>
      </c>
      <c r="P70" s="32">
        <f>SUM(P64:P69)</f>
        <v>1991400</v>
      </c>
      <c r="Q70" s="32">
        <f>SUM(Q64:Q69)</f>
        <v>8678158</v>
      </c>
      <c r="R70" s="32">
        <f>SUM(R64:R69)</f>
        <v>8899080</v>
      </c>
      <c r="S70" s="32">
        <f>SUM(S64:S69)</f>
        <v>4022028</v>
      </c>
      <c r="T70" s="37">
        <f t="shared" si="14"/>
        <v>0.4634656340665842</v>
      </c>
      <c r="U70" s="37">
        <f t="shared" si="15"/>
        <v>1.11083810384654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4212948</v>
      </c>
      <c r="E71" s="31">
        <v>4212948</v>
      </c>
      <c r="F71" s="31">
        <v>1099584</v>
      </c>
      <c r="G71" s="36">
        <f t="shared" si="8"/>
        <v>0.26100108522583237</v>
      </c>
      <c r="H71" s="31">
        <v>1069943</v>
      </c>
      <c r="I71" s="36">
        <f t="shared" si="9"/>
        <v>0.25396539430346637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2169527</v>
      </c>
      <c r="O71" s="36">
        <f t="shared" si="13"/>
        <v>0.51496647952929875</v>
      </c>
      <c r="P71" s="31">
        <v>1009999</v>
      </c>
      <c r="Q71" s="31">
        <v>4682148</v>
      </c>
      <c r="R71" s="31">
        <v>4109388</v>
      </c>
      <c r="S71" s="31">
        <v>2103676</v>
      </c>
      <c r="T71" s="36">
        <f t="shared" si="14"/>
        <v>0.44929720290772523</v>
      </c>
      <c r="U71" s="36">
        <f t="shared" si="15"/>
        <v>5.9350553812429485E-2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9046145</v>
      </c>
      <c r="E72" s="31">
        <v>9046145</v>
      </c>
      <c r="F72" s="31">
        <v>3012438</v>
      </c>
      <c r="G72" s="36">
        <f t="shared" si="8"/>
        <v>0.33300792768632387</v>
      </c>
      <c r="H72" s="31">
        <v>2998310</v>
      </c>
      <c r="I72" s="36">
        <f t="shared" si="9"/>
        <v>0.33144615745159955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6010748</v>
      </c>
      <c r="O72" s="36">
        <f t="shared" si="13"/>
        <v>0.66445408513792337</v>
      </c>
      <c r="P72" s="31">
        <v>4480411</v>
      </c>
      <c r="Q72" s="31">
        <v>10524517</v>
      </c>
      <c r="R72" s="31">
        <v>10377183</v>
      </c>
      <c r="S72" s="31">
        <v>5703504</v>
      </c>
      <c r="T72" s="36">
        <f t="shared" si="14"/>
        <v>0.54192548693683518</v>
      </c>
      <c r="U72" s="36">
        <f t="shared" si="15"/>
        <v>-0.33079576851320114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8402880</v>
      </c>
      <c r="E74" s="31">
        <v>8402880</v>
      </c>
      <c r="F74" s="31">
        <v>1884562</v>
      </c>
      <c r="G74" s="36">
        <f t="shared" si="8"/>
        <v>0.22427572451350014</v>
      </c>
      <c r="H74" s="31">
        <v>2071261</v>
      </c>
      <c r="I74" s="36">
        <f t="shared" si="9"/>
        <v>0.24649417818652652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3955823</v>
      </c>
      <c r="O74" s="36">
        <f t="shared" si="13"/>
        <v>0.47076990270002667</v>
      </c>
      <c r="P74" s="31">
        <v>1806283</v>
      </c>
      <c r="Q74" s="31">
        <v>7033250</v>
      </c>
      <c r="R74" s="31">
        <v>7962097</v>
      </c>
      <c r="S74" s="31">
        <v>3399453</v>
      </c>
      <c r="T74" s="36">
        <f t="shared" si="14"/>
        <v>0.48334027654356093</v>
      </c>
      <c r="U74" s="36">
        <f t="shared" si="15"/>
        <v>0.14669794268118563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1793055</v>
      </c>
      <c r="E75" s="31">
        <v>1793055</v>
      </c>
      <c r="F75" s="31">
        <v>199614</v>
      </c>
      <c r="G75" s="36">
        <f t="shared" si="8"/>
        <v>0.11132620025598769</v>
      </c>
      <c r="H75" s="31">
        <v>137216</v>
      </c>
      <c r="I75" s="36">
        <f t="shared" si="9"/>
        <v>7.6526375376103906E-2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336830</v>
      </c>
      <c r="O75" s="36">
        <f t="shared" si="13"/>
        <v>0.1878525756320916</v>
      </c>
      <c r="P75" s="31">
        <v>57330</v>
      </c>
      <c r="Q75" s="31">
        <v>2169616</v>
      </c>
      <c r="R75" s="31">
        <v>1750139</v>
      </c>
      <c r="S75" s="31">
        <v>103754</v>
      </c>
      <c r="T75" s="36">
        <f t="shared" si="14"/>
        <v>4.7821365624147315E-2</v>
      </c>
      <c r="U75" s="36">
        <f t="shared" si="15"/>
        <v>1.393441479155765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3360268</v>
      </c>
      <c r="E76" s="31">
        <v>3360268</v>
      </c>
      <c r="F76" s="31">
        <v>249727</v>
      </c>
      <c r="G76" s="36">
        <f t="shared" si="8"/>
        <v>7.4317584192689398E-2</v>
      </c>
      <c r="H76" s="31">
        <v>560676</v>
      </c>
      <c r="I76" s="36">
        <f t="shared" si="9"/>
        <v>0.16685454850625009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810403</v>
      </c>
      <c r="O76" s="36">
        <f t="shared" si="13"/>
        <v>0.2411721326989395</v>
      </c>
      <c r="P76" s="31">
        <v>560314</v>
      </c>
      <c r="Q76" s="31">
        <v>1896630</v>
      </c>
      <c r="R76" s="31">
        <v>1896630</v>
      </c>
      <c r="S76" s="31">
        <v>746281</v>
      </c>
      <c r="T76" s="36">
        <f t="shared" si="14"/>
        <v>0.39347737829729573</v>
      </c>
      <c r="U76" s="36">
        <f t="shared" si="15"/>
        <v>6.460663128173838E-4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26815296</v>
      </c>
      <c r="E78" s="32">
        <f>SUM(E71:E77)</f>
        <v>26815296</v>
      </c>
      <c r="F78" s="32">
        <f>SUM(F71:F77)</f>
        <v>6445925</v>
      </c>
      <c r="G78" s="37">
        <f t="shared" si="8"/>
        <v>0.24038239219884056</v>
      </c>
      <c r="H78" s="32">
        <f>SUM(H71:H77)</f>
        <v>6837406</v>
      </c>
      <c r="I78" s="37">
        <f t="shared" si="9"/>
        <v>0.25498155977841902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13283331</v>
      </c>
      <c r="O78" s="37">
        <f t="shared" si="13"/>
        <v>0.49536395197725952</v>
      </c>
      <c r="P78" s="32">
        <f>SUM(P71:P77)</f>
        <v>7914337</v>
      </c>
      <c r="Q78" s="32">
        <f>SUM(Q71:Q77)</f>
        <v>26306161</v>
      </c>
      <c r="R78" s="32">
        <f>SUM(R71:R77)</f>
        <v>26095437</v>
      </c>
      <c r="S78" s="32">
        <f>SUM(S71:S77)</f>
        <v>12056668</v>
      </c>
      <c r="T78" s="37">
        <f t="shared" si="14"/>
        <v>0.45832107543172113</v>
      </c>
      <c r="U78" s="37">
        <f t="shared" si="15"/>
        <v>-0.13607343230393143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4124505</v>
      </c>
      <c r="E79" s="31">
        <v>4124505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926986</v>
      </c>
      <c r="Q79" s="31">
        <v>3807168</v>
      </c>
      <c r="R79" s="31">
        <v>3922153</v>
      </c>
      <c r="S79" s="31">
        <v>1708732</v>
      </c>
      <c r="T79" s="36">
        <f t="shared" si="14"/>
        <v>0.44881970010254341</v>
      </c>
      <c r="U79" s="36">
        <f t="shared" si="15"/>
        <v>-1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3456950</v>
      </c>
      <c r="E81" s="31">
        <v>3456950</v>
      </c>
      <c r="F81" s="31">
        <v>808060</v>
      </c>
      <c r="G81" s="36">
        <f t="shared" si="8"/>
        <v>0.23374940337580816</v>
      </c>
      <c r="H81" s="31">
        <v>831959</v>
      </c>
      <c r="I81" s="36">
        <f t="shared" si="9"/>
        <v>0.24066272292049351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1640019</v>
      </c>
      <c r="O81" s="36">
        <f t="shared" si="13"/>
        <v>0.47441212629630164</v>
      </c>
      <c r="P81" s="31">
        <v>791644</v>
      </c>
      <c r="Q81" s="31">
        <v>3287660</v>
      </c>
      <c r="R81" s="31">
        <v>3272660</v>
      </c>
      <c r="S81" s="31">
        <v>1517737</v>
      </c>
      <c r="T81" s="36">
        <f t="shared" si="14"/>
        <v>0.46164658145915333</v>
      </c>
      <c r="U81" s="36">
        <f t="shared" si="15"/>
        <v>5.0925668608617025E-2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916890</v>
      </c>
      <c r="E82" s="31">
        <v>916890</v>
      </c>
      <c r="F82" s="31">
        <v>275476</v>
      </c>
      <c r="G82" s="36">
        <f t="shared" si="8"/>
        <v>0.30044607313854443</v>
      </c>
      <c r="H82" s="31">
        <v>248541</v>
      </c>
      <c r="I82" s="36">
        <f t="shared" si="9"/>
        <v>0.27106959395347313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524017</v>
      </c>
      <c r="O82" s="36">
        <f t="shared" si="13"/>
        <v>0.57151566709201762</v>
      </c>
      <c r="P82" s="31">
        <v>201905</v>
      </c>
      <c r="Q82" s="31">
        <v>1873941</v>
      </c>
      <c r="R82" s="31">
        <v>864990</v>
      </c>
      <c r="S82" s="31">
        <v>365248</v>
      </c>
      <c r="T82" s="36">
        <f t="shared" si="14"/>
        <v>0.19490901794666962</v>
      </c>
      <c r="U82" s="36">
        <f t="shared" si="15"/>
        <v>0.23097991629726855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8498345</v>
      </c>
      <c r="E84" s="32">
        <f>SUM(E79:E83)</f>
        <v>8498345</v>
      </c>
      <c r="F84" s="32">
        <f>SUM(F79:F83)</f>
        <v>1083536</v>
      </c>
      <c r="G84" s="37">
        <f t="shared" si="8"/>
        <v>0.12749964846096504</v>
      </c>
      <c r="H84" s="32">
        <f>SUM(H79:H83)</f>
        <v>1080500</v>
      </c>
      <c r="I84" s="37">
        <f t="shared" si="9"/>
        <v>0.12714240243247363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2164036</v>
      </c>
      <c r="O84" s="37">
        <f t="shared" si="13"/>
        <v>0.25464205089343867</v>
      </c>
      <c r="P84" s="32">
        <f>SUM(P79:P83)</f>
        <v>1920535</v>
      </c>
      <c r="Q84" s="32">
        <f>SUM(Q79:Q83)</f>
        <v>8968769</v>
      </c>
      <c r="R84" s="32">
        <f>SUM(R79:R83)</f>
        <v>8059803</v>
      </c>
      <c r="S84" s="32">
        <f>SUM(S79:S83)</f>
        <v>3591717</v>
      </c>
      <c r="T84" s="37">
        <f t="shared" si="14"/>
        <v>0.40046933977226973</v>
      </c>
      <c r="U84" s="37">
        <f t="shared" si="15"/>
        <v>-0.43739635049608572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56577369</v>
      </c>
      <c r="E85" s="32">
        <f>SUM(E57,E59:E62,E64:E69,E71:E77,E79:E83)</f>
        <v>56577369</v>
      </c>
      <c r="F85" s="32">
        <f>SUM(F57,F59:F62,F64:F69,F71:F77,F79:F83)</f>
        <v>10610180</v>
      </c>
      <c r="G85" s="37">
        <f t="shared" si="8"/>
        <v>0.18753399437856505</v>
      </c>
      <c r="H85" s="32">
        <f>SUM(H57,H59:H62,H64:H69,H71:H77,H79:H83)</f>
        <v>12085914</v>
      </c>
      <c r="I85" s="37">
        <f t="shared" si="9"/>
        <v>0.21361746248751864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22696094</v>
      </c>
      <c r="O85" s="37">
        <f t="shared" si="13"/>
        <v>0.40115145686608367</v>
      </c>
      <c r="P85" s="32">
        <f>SUM(P57,P59:P62,P64:P69,P71:P77,P79:P83)</f>
        <v>12322277</v>
      </c>
      <c r="Q85" s="32">
        <f>SUM(Q57,Q59:Q62,Q64:Q69,Q71:Q77,Q79:Q83)</f>
        <v>47096755</v>
      </c>
      <c r="R85" s="32">
        <f>SUM(R57,R59:R62,R64:R69,R71:R77,R79:R83)</f>
        <v>46085206</v>
      </c>
      <c r="S85" s="32">
        <f>SUM(S57,S59:S62,S64:S69,S71:S77,S79:S83)</f>
        <v>20655543</v>
      </c>
      <c r="T85" s="37">
        <f t="shared" si="14"/>
        <v>0.43857677668026174</v>
      </c>
      <c r="U85" s="37">
        <f t="shared" si="15"/>
        <v>-1.9181763240673777E-2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77725100</v>
      </c>
      <c r="E88" s="31">
        <v>77725100</v>
      </c>
      <c r="F88" s="31">
        <v>17663797</v>
      </c>
      <c r="G88" s="36">
        <f t="shared" ref="G88:G99" si="16">IF(($D88      =0),0,($F88      /$D88      ))</f>
        <v>0.22725988129960592</v>
      </c>
      <c r="H88" s="31">
        <v>17568215</v>
      </c>
      <c r="I88" s="36">
        <f t="shared" ref="I88:I99" si="17">IF(($D88      =0),0,($H88      /$D88      ))</f>
        <v>0.22603013698277646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35232012</v>
      </c>
      <c r="O88" s="36">
        <f t="shared" ref="O88:O99" si="21">IF(($D88      =0),0,($N88      /$D88      ))</f>
        <v>0.45329001828238241</v>
      </c>
      <c r="P88" s="31">
        <v>16327648</v>
      </c>
      <c r="Q88" s="31">
        <v>73685099</v>
      </c>
      <c r="R88" s="31">
        <v>73685099</v>
      </c>
      <c r="S88" s="31">
        <v>33238443</v>
      </c>
      <c r="T88" s="36">
        <f t="shared" ref="T88:T99" si="22">IF(($Q88      =0),0,($S88      /$Q88      ))</f>
        <v>0.45108771584876339</v>
      </c>
      <c r="U88" s="36">
        <f t="shared" ref="U88:U99" si="23">IF(($P88      =0),0,(($H88      /$P88      )-1))</f>
        <v>7.5979528711054956E-2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178447020</v>
      </c>
      <c r="E89" s="31">
        <v>178447020</v>
      </c>
      <c r="F89" s="31">
        <v>23095839</v>
      </c>
      <c r="G89" s="36">
        <f t="shared" si="16"/>
        <v>0.1294268685461937</v>
      </c>
      <c r="H89" s="31">
        <v>43696893</v>
      </c>
      <c r="I89" s="36">
        <f t="shared" si="17"/>
        <v>0.2448732010206727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66792732</v>
      </c>
      <c r="O89" s="36">
        <f t="shared" si="21"/>
        <v>0.3743000695668664</v>
      </c>
      <c r="P89" s="31">
        <v>28658561</v>
      </c>
      <c r="Q89" s="31">
        <v>169808817</v>
      </c>
      <c r="R89" s="31">
        <v>170309622</v>
      </c>
      <c r="S89" s="31">
        <v>50020521</v>
      </c>
      <c r="T89" s="36">
        <f t="shared" si="22"/>
        <v>0.29456963356620053</v>
      </c>
      <c r="U89" s="36">
        <f t="shared" si="23"/>
        <v>0.52474135041183678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108265927</v>
      </c>
      <c r="E90" s="31">
        <v>108265927</v>
      </c>
      <c r="F90" s="31">
        <v>18039495</v>
      </c>
      <c r="G90" s="36">
        <f t="shared" si="16"/>
        <v>0.16662208969955986</v>
      </c>
      <c r="H90" s="31">
        <v>23818169</v>
      </c>
      <c r="I90" s="36">
        <f t="shared" si="17"/>
        <v>0.21999690632122884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41857664</v>
      </c>
      <c r="O90" s="36">
        <f t="shared" si="21"/>
        <v>0.3866189960207887</v>
      </c>
      <c r="P90" s="31">
        <v>7579441</v>
      </c>
      <c r="Q90" s="31">
        <v>0</v>
      </c>
      <c r="R90" s="31">
        <v>123191697</v>
      </c>
      <c r="S90" s="31">
        <v>7579441</v>
      </c>
      <c r="T90" s="36">
        <f t="shared" si="22"/>
        <v>0</v>
      </c>
      <c r="U90" s="36">
        <f t="shared" si="23"/>
        <v>2.1424704011813009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364438047</v>
      </c>
      <c r="E91" s="32">
        <f>SUM(E88:E90)</f>
        <v>364438047</v>
      </c>
      <c r="F91" s="32">
        <f>SUM(F88:F90)</f>
        <v>58799131</v>
      </c>
      <c r="G91" s="37">
        <f t="shared" si="16"/>
        <v>0.16134191115342028</v>
      </c>
      <c r="H91" s="32">
        <f>SUM(H88:H90)</f>
        <v>85083277</v>
      </c>
      <c r="I91" s="37">
        <f t="shared" si="17"/>
        <v>0.23346430950443547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143882408</v>
      </c>
      <c r="O91" s="37">
        <f t="shared" si="21"/>
        <v>0.39480622065785576</v>
      </c>
      <c r="P91" s="32">
        <f>SUM(P88:P90)</f>
        <v>52565650</v>
      </c>
      <c r="Q91" s="32">
        <f>SUM(Q88:Q90)</f>
        <v>243493916</v>
      </c>
      <c r="R91" s="32">
        <f>SUM(R88:R90)</f>
        <v>367186418</v>
      </c>
      <c r="S91" s="32">
        <f>SUM(S88:S90)</f>
        <v>90838405</v>
      </c>
      <c r="T91" s="37">
        <f t="shared" si="22"/>
        <v>0.37306231914229843</v>
      </c>
      <c r="U91" s="37">
        <f t="shared" si="23"/>
        <v>0.61860981458423892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27368430</v>
      </c>
      <c r="E92" s="31">
        <v>27368430</v>
      </c>
      <c r="F92" s="31">
        <v>3710276</v>
      </c>
      <c r="G92" s="36">
        <f t="shared" si="16"/>
        <v>0.13556773260285665</v>
      </c>
      <c r="H92" s="31">
        <v>4661831</v>
      </c>
      <c r="I92" s="36">
        <f t="shared" si="17"/>
        <v>0.17033607700551329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8372107</v>
      </c>
      <c r="O92" s="36">
        <f t="shared" si="21"/>
        <v>0.30590380960836994</v>
      </c>
      <c r="P92" s="31">
        <v>5141702</v>
      </c>
      <c r="Q92" s="31">
        <v>21074325</v>
      </c>
      <c r="R92" s="31">
        <v>20383707</v>
      </c>
      <c r="S92" s="31">
        <v>9686636</v>
      </c>
      <c r="T92" s="36">
        <f t="shared" si="22"/>
        <v>0.45964157808138578</v>
      </c>
      <c r="U92" s="36">
        <f t="shared" si="23"/>
        <v>-9.3329212778181181E-2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2330000</v>
      </c>
      <c r="E94" s="31">
        <v>2330000</v>
      </c>
      <c r="F94" s="31">
        <v>158000</v>
      </c>
      <c r="G94" s="36">
        <f t="shared" si="16"/>
        <v>6.7811158798283255E-2</v>
      </c>
      <c r="H94" s="31">
        <v>854340</v>
      </c>
      <c r="I94" s="36">
        <f t="shared" si="17"/>
        <v>0.3666695278969957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1012340</v>
      </c>
      <c r="O94" s="36">
        <f t="shared" si="21"/>
        <v>0.43448068669527895</v>
      </c>
      <c r="P94" s="31">
        <v>1656088</v>
      </c>
      <c r="Q94" s="31">
        <v>0</v>
      </c>
      <c r="R94" s="31">
        <v>3533000</v>
      </c>
      <c r="S94" s="31">
        <v>1883588</v>
      </c>
      <c r="T94" s="36">
        <f t="shared" si="22"/>
        <v>0</v>
      </c>
      <c r="U94" s="36">
        <f t="shared" si="23"/>
        <v>-0.48412161672568121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6881604</v>
      </c>
      <c r="E95" s="31">
        <v>6881604</v>
      </c>
      <c r="F95" s="31">
        <v>899905</v>
      </c>
      <c r="G95" s="36">
        <f t="shared" si="16"/>
        <v>0.13076965777164742</v>
      </c>
      <c r="H95" s="31">
        <v>4114027</v>
      </c>
      <c r="I95" s="36">
        <f t="shared" si="17"/>
        <v>0.59782966296811035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5013932</v>
      </c>
      <c r="O95" s="36">
        <f t="shared" si="21"/>
        <v>0.72859932073975775</v>
      </c>
      <c r="P95" s="31">
        <v>3701966</v>
      </c>
      <c r="Q95" s="31">
        <v>6641881</v>
      </c>
      <c r="R95" s="31">
        <v>6682147</v>
      </c>
      <c r="S95" s="31">
        <v>4503561</v>
      </c>
      <c r="T95" s="36">
        <f t="shared" si="22"/>
        <v>0.67805505699364377</v>
      </c>
      <c r="U95" s="36">
        <f t="shared" si="23"/>
        <v>0.11130869381296327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36580034</v>
      </c>
      <c r="E96" s="32">
        <f>SUM(E92:E95)</f>
        <v>36580034</v>
      </c>
      <c r="F96" s="32">
        <f>SUM(F92:F95)</f>
        <v>4768181</v>
      </c>
      <c r="G96" s="37">
        <f t="shared" si="16"/>
        <v>0.13034927742276017</v>
      </c>
      <c r="H96" s="32">
        <f>SUM(H92:H95)</f>
        <v>9630198</v>
      </c>
      <c r="I96" s="37">
        <f t="shared" si="17"/>
        <v>0.26326377936116735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14398379</v>
      </c>
      <c r="O96" s="37">
        <f t="shared" si="21"/>
        <v>0.39361305678392755</v>
      </c>
      <c r="P96" s="32">
        <f>SUM(P92:P95)</f>
        <v>10499756</v>
      </c>
      <c r="Q96" s="32">
        <f>SUM(Q92:Q95)</f>
        <v>27716206</v>
      </c>
      <c r="R96" s="32">
        <f>SUM(R92:R95)</f>
        <v>30598854</v>
      </c>
      <c r="S96" s="32">
        <f>SUM(S92:S95)</f>
        <v>16073785</v>
      </c>
      <c r="T96" s="37">
        <f t="shared" si="22"/>
        <v>0.5799417496031023</v>
      </c>
      <c r="U96" s="37">
        <f t="shared" si="23"/>
        <v>-8.2816972127733202E-2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17640116</v>
      </c>
      <c r="E97" s="31">
        <v>17640116</v>
      </c>
      <c r="F97" s="31">
        <v>3334376</v>
      </c>
      <c r="G97" s="36">
        <f t="shared" si="16"/>
        <v>0.18902233976239158</v>
      </c>
      <c r="H97" s="31">
        <v>3521451</v>
      </c>
      <c r="I97" s="36">
        <f t="shared" si="17"/>
        <v>0.19962742875386988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6855827</v>
      </c>
      <c r="O97" s="36">
        <f t="shared" si="21"/>
        <v>0.38864976851626148</v>
      </c>
      <c r="P97" s="31">
        <v>2977208</v>
      </c>
      <c r="Q97" s="31">
        <v>22552209</v>
      </c>
      <c r="R97" s="31">
        <v>15727440</v>
      </c>
      <c r="S97" s="31">
        <v>5884858</v>
      </c>
      <c r="T97" s="36">
        <f t="shared" si="22"/>
        <v>0.26094375056563196</v>
      </c>
      <c r="U97" s="36">
        <f t="shared" si="23"/>
        <v>0.18280314979672241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3886754</v>
      </c>
      <c r="E98" s="31">
        <v>3886754</v>
      </c>
      <c r="F98" s="31">
        <v>1405521</v>
      </c>
      <c r="G98" s="36">
        <f t="shared" si="16"/>
        <v>0.36161820377621018</v>
      </c>
      <c r="H98" s="31">
        <v>648396</v>
      </c>
      <c r="I98" s="36">
        <f t="shared" si="17"/>
        <v>0.16682198050095273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2053917</v>
      </c>
      <c r="O98" s="36">
        <f t="shared" si="21"/>
        <v>0.52844018427716288</v>
      </c>
      <c r="P98" s="31">
        <v>1016003</v>
      </c>
      <c r="Q98" s="31">
        <v>5163964</v>
      </c>
      <c r="R98" s="31">
        <v>4338166</v>
      </c>
      <c r="S98" s="31">
        <v>2182218</v>
      </c>
      <c r="T98" s="36">
        <f t="shared" si="22"/>
        <v>0.42258582747672135</v>
      </c>
      <c r="U98" s="36">
        <f t="shared" si="23"/>
        <v>-0.36181684502900091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13350252</v>
      </c>
      <c r="E99" s="31">
        <v>13350252</v>
      </c>
      <c r="F99" s="31">
        <v>2838530</v>
      </c>
      <c r="G99" s="36">
        <f t="shared" si="16"/>
        <v>0.21261995653715002</v>
      </c>
      <c r="H99" s="31">
        <v>2811607</v>
      </c>
      <c r="I99" s="36">
        <f t="shared" si="17"/>
        <v>0.21060329048470397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5650137</v>
      </c>
      <c r="O99" s="36">
        <f t="shared" si="21"/>
        <v>0.42322324702185399</v>
      </c>
      <c r="P99" s="31">
        <v>922339</v>
      </c>
      <c r="Q99" s="31">
        <v>8131400</v>
      </c>
      <c r="R99" s="31">
        <v>8073708</v>
      </c>
      <c r="S99" s="31">
        <v>1930101</v>
      </c>
      <c r="T99" s="36">
        <f t="shared" si="22"/>
        <v>0.23736392257175887</v>
      </c>
      <c r="U99" s="36">
        <f t="shared" si="23"/>
        <v>2.0483444807169597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3171432</v>
      </c>
      <c r="E100" s="31">
        <v>3171432</v>
      </c>
      <c r="F100" s="31">
        <v>506215</v>
      </c>
      <c r="G100" s="36">
        <f>IF(($D100     =0),0,($F100     /$D100     ))</f>
        <v>0.15961716978323987</v>
      </c>
      <c r="H100" s="31">
        <v>206374</v>
      </c>
      <c r="I100" s="36">
        <f>IF(($D100     =0),0,($H100     /$D100     ))</f>
        <v>6.5072812533896365E-2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712589</v>
      </c>
      <c r="O100" s="36">
        <f>IF(($D100     =0),0,($N100     /$D100     ))</f>
        <v>0.22468998231713624</v>
      </c>
      <c r="P100" s="31">
        <v>2252853</v>
      </c>
      <c r="Q100" s="31">
        <v>9445788</v>
      </c>
      <c r="R100" s="31">
        <v>9445788</v>
      </c>
      <c r="S100" s="31">
        <v>4790536</v>
      </c>
      <c r="T100" s="36">
        <f>IF(($Q100     =0),0,($S100     /$Q100     ))</f>
        <v>0.50716107539148669</v>
      </c>
      <c r="U100" s="36">
        <f>IF(($P100     =0),0,(($H100     /$P100     )-1))</f>
        <v>-0.9083943781507271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38048554</v>
      </c>
      <c r="E101" s="32">
        <f>SUM(E97:E100)</f>
        <v>38048554</v>
      </c>
      <c r="F101" s="32">
        <f>SUM(F97:F100)</f>
        <v>8084642</v>
      </c>
      <c r="G101" s="37">
        <f>IF(($D101     =0),0,($F101     /$D101     ))</f>
        <v>0.2124822404551826</v>
      </c>
      <c r="H101" s="32">
        <f>SUM(H97:H100)</f>
        <v>7187828</v>
      </c>
      <c r="I101" s="37">
        <f>IF(($D101     =0),0,($H101     /$D101     ))</f>
        <v>0.18891198861328606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15272470</v>
      </c>
      <c r="O101" s="37">
        <f>IF(($D101     =0),0,($N101     /$D101     ))</f>
        <v>0.40139422906846867</v>
      </c>
      <c r="P101" s="32">
        <f>SUM(P97:P100)</f>
        <v>7168403</v>
      </c>
      <c r="Q101" s="32">
        <f>SUM(Q97:Q100)</f>
        <v>45293361</v>
      </c>
      <c r="R101" s="32">
        <f>SUM(R97:R100)</f>
        <v>37585102</v>
      </c>
      <c r="S101" s="32">
        <f>SUM(S97:S100)</f>
        <v>14787713</v>
      </c>
      <c r="T101" s="37">
        <f>IF(($Q101     =0),0,($S101     /$Q101     ))</f>
        <v>0.32648742936078423</v>
      </c>
      <c r="U101" s="37">
        <f>IF(($P101     =0),0,(($H101     /$P101     )-1))</f>
        <v>2.7098085863754839E-3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439066635</v>
      </c>
      <c r="E102" s="32">
        <f>SUM(E88:E90,E92:E95,E97:E100)</f>
        <v>439066635</v>
      </c>
      <c r="F102" s="32">
        <f>SUM(F88:F90,F92:F95,F97:F100)</f>
        <v>71651954</v>
      </c>
      <c r="G102" s="37">
        <f>IF(($D102     =0),0,($F102     /$D102     ))</f>
        <v>0.1631915255869989</v>
      </c>
      <c r="H102" s="32">
        <f>SUM(H88:H90,H92:H95,H97:H100)</f>
        <v>101901303</v>
      </c>
      <c r="I102" s="37">
        <f>IF(($D102     =0),0,($H102     /$D102     ))</f>
        <v>0.23208619119965698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173553257</v>
      </c>
      <c r="O102" s="37">
        <f>IF(($D102     =0),0,($N102     /$D102     ))</f>
        <v>0.39527771678665585</v>
      </c>
      <c r="P102" s="32">
        <f>SUM(P88:P90,P92:P95,P97:P100)</f>
        <v>70233809</v>
      </c>
      <c r="Q102" s="32">
        <f>SUM(Q88:Q90,Q92:Q95,Q97:Q100)</f>
        <v>316503483</v>
      </c>
      <c r="R102" s="32">
        <f>SUM(R88:R90,R92:R95,R97:R100)</f>
        <v>435370374</v>
      </c>
      <c r="S102" s="32">
        <f>SUM(S88:S90,S92:S95,S97:S100)</f>
        <v>121699903</v>
      </c>
      <c r="T102" s="37">
        <f>IF(($Q102     =0),0,($S102     /$Q102     ))</f>
        <v>0.38451362950719881</v>
      </c>
      <c r="U102" s="37">
        <f>IF(($P102     =0),0,(($H102     /$P102     )-1))</f>
        <v>0.45088675170671721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121076720</v>
      </c>
      <c r="E105" s="31">
        <v>121076720</v>
      </c>
      <c r="F105" s="31">
        <v>26822852</v>
      </c>
      <c r="G105" s="36">
        <f t="shared" ref="G105:G136" si="24">IF(($D105     =0),0,($F105     /$D105     ))</f>
        <v>0.22153599800192803</v>
      </c>
      <c r="H105" s="31">
        <v>32579072</v>
      </c>
      <c r="I105" s="36">
        <f t="shared" ref="I105:I136" si="25">IF(($D105     =0),0,($H105     /$D105     ))</f>
        <v>0.26907792018151799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59401924</v>
      </c>
      <c r="O105" s="36">
        <f t="shared" ref="O105:O136" si="29">IF(($D105     =0),0,($N105     /$D105     ))</f>
        <v>0.49061391818344602</v>
      </c>
      <c r="P105" s="31">
        <v>31062049</v>
      </c>
      <c r="Q105" s="31">
        <v>117251750</v>
      </c>
      <c r="R105" s="31">
        <v>117240265</v>
      </c>
      <c r="S105" s="31">
        <v>55904295</v>
      </c>
      <c r="T105" s="36">
        <f t="shared" ref="T105:T136" si="30">IF(($Q105     =0),0,($S105     /$Q105     ))</f>
        <v>0.47678857671633901</v>
      </c>
      <c r="U105" s="36">
        <f t="shared" ref="U105:U136" si="31">IF(($P105     =0),0,(($H105     /$P105     )-1))</f>
        <v>4.8838471666823979E-2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121076720</v>
      </c>
      <c r="E106" s="32">
        <f>E105</f>
        <v>121076720</v>
      </c>
      <c r="F106" s="32">
        <f>F105</f>
        <v>26822852</v>
      </c>
      <c r="G106" s="37">
        <f t="shared" si="24"/>
        <v>0.22153599800192803</v>
      </c>
      <c r="H106" s="32">
        <f>H105</f>
        <v>32579072</v>
      </c>
      <c r="I106" s="37">
        <f t="shared" si="25"/>
        <v>0.26907792018151799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59401924</v>
      </c>
      <c r="O106" s="37">
        <f t="shared" si="29"/>
        <v>0.49061391818344602</v>
      </c>
      <c r="P106" s="32">
        <f>P105</f>
        <v>31062049</v>
      </c>
      <c r="Q106" s="32">
        <f>Q105</f>
        <v>117251750</v>
      </c>
      <c r="R106" s="32">
        <f>R105</f>
        <v>117240265</v>
      </c>
      <c r="S106" s="32">
        <f>S105</f>
        <v>55904295</v>
      </c>
      <c r="T106" s="37">
        <f t="shared" si="30"/>
        <v>0.47678857671633901</v>
      </c>
      <c r="U106" s="37">
        <f t="shared" si="31"/>
        <v>4.8838471666823979E-2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1701568</v>
      </c>
      <c r="E107" s="31">
        <v>1701568</v>
      </c>
      <c r="F107" s="31">
        <v>277127</v>
      </c>
      <c r="G107" s="36">
        <f t="shared" si="24"/>
        <v>0.1628656627299056</v>
      </c>
      <c r="H107" s="31">
        <v>271453</v>
      </c>
      <c r="I107" s="36">
        <f t="shared" si="25"/>
        <v>0.15953109132282695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548580</v>
      </c>
      <c r="O107" s="36">
        <f t="shared" si="29"/>
        <v>0.32239675405273255</v>
      </c>
      <c r="P107" s="31">
        <v>261359</v>
      </c>
      <c r="Q107" s="31">
        <v>1478243</v>
      </c>
      <c r="R107" s="31">
        <v>1366805</v>
      </c>
      <c r="S107" s="31">
        <v>530739</v>
      </c>
      <c r="T107" s="36">
        <f t="shared" si="30"/>
        <v>0.35903366361281602</v>
      </c>
      <c r="U107" s="36">
        <f t="shared" si="31"/>
        <v>3.8621206845756317E-2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2463138</v>
      </c>
      <c r="E108" s="31">
        <v>2463138</v>
      </c>
      <c r="F108" s="31">
        <v>489165</v>
      </c>
      <c r="G108" s="36">
        <f t="shared" si="24"/>
        <v>0.19859423223546549</v>
      </c>
      <c r="H108" s="31">
        <v>301503</v>
      </c>
      <c r="I108" s="36">
        <f t="shared" si="25"/>
        <v>0.12240605276683646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790668</v>
      </c>
      <c r="O108" s="36">
        <f t="shared" si="29"/>
        <v>0.32100028500230193</v>
      </c>
      <c r="P108" s="31">
        <v>199845</v>
      </c>
      <c r="Q108" s="31">
        <v>2395661</v>
      </c>
      <c r="R108" s="31">
        <v>2454531</v>
      </c>
      <c r="S108" s="31">
        <v>430851</v>
      </c>
      <c r="T108" s="36">
        <f t="shared" si="30"/>
        <v>0.17984639729911703</v>
      </c>
      <c r="U108" s="36">
        <f t="shared" si="31"/>
        <v>0.50868423027846577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44522508</v>
      </c>
      <c r="E110" s="31">
        <v>44522508</v>
      </c>
      <c r="F110" s="31">
        <v>9126696</v>
      </c>
      <c r="G110" s="36">
        <f t="shared" si="24"/>
        <v>0.20499060834578323</v>
      </c>
      <c r="H110" s="31">
        <v>8956796</v>
      </c>
      <c r="I110" s="36">
        <f t="shared" si="25"/>
        <v>0.20117456096588268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18083492</v>
      </c>
      <c r="O110" s="36">
        <f t="shared" si="29"/>
        <v>0.40616516931166591</v>
      </c>
      <c r="P110" s="31">
        <v>9792139</v>
      </c>
      <c r="Q110" s="31">
        <v>36038972</v>
      </c>
      <c r="R110" s="31">
        <v>39894094</v>
      </c>
      <c r="S110" s="31">
        <v>18087822</v>
      </c>
      <c r="T110" s="36">
        <f t="shared" si="30"/>
        <v>0.50189616951338123</v>
      </c>
      <c r="U110" s="36">
        <f t="shared" si="31"/>
        <v>-8.5307510442815371E-2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770000</v>
      </c>
      <c r="E111" s="31">
        <v>770000</v>
      </c>
      <c r="F111" s="31">
        <v>122583</v>
      </c>
      <c r="G111" s="36">
        <f t="shared" si="24"/>
        <v>0.15919870129870131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122583</v>
      </c>
      <c r="O111" s="36">
        <f t="shared" si="29"/>
        <v>0.15919870129870131</v>
      </c>
      <c r="P111" s="31">
        <v>382722</v>
      </c>
      <c r="Q111" s="31">
        <v>500000</v>
      </c>
      <c r="R111" s="31">
        <v>722721</v>
      </c>
      <c r="S111" s="31">
        <v>382722</v>
      </c>
      <c r="T111" s="36">
        <f t="shared" si="30"/>
        <v>0.76544400000000001</v>
      </c>
      <c r="U111" s="36">
        <f t="shared" si="31"/>
        <v>-1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49457214</v>
      </c>
      <c r="E112" s="32">
        <f>SUM(E107:E111)</f>
        <v>49457214</v>
      </c>
      <c r="F112" s="32">
        <f>SUM(F107:F111)</f>
        <v>10015571</v>
      </c>
      <c r="G112" s="37">
        <f t="shared" si="24"/>
        <v>0.20250980979235911</v>
      </c>
      <c r="H112" s="32">
        <f>SUM(H107:H111)</f>
        <v>9529752</v>
      </c>
      <c r="I112" s="37">
        <f t="shared" si="25"/>
        <v>0.1926867938820816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19545323</v>
      </c>
      <c r="O112" s="37">
        <f t="shared" si="29"/>
        <v>0.39519660367444071</v>
      </c>
      <c r="P112" s="32">
        <f>SUM(P107:P111)</f>
        <v>10636065</v>
      </c>
      <c r="Q112" s="32">
        <f>SUM(Q107:Q111)</f>
        <v>40412876</v>
      </c>
      <c r="R112" s="32">
        <f>SUM(R107:R111)</f>
        <v>44438151</v>
      </c>
      <c r="S112" s="32">
        <f>SUM(S107:S111)</f>
        <v>19432134</v>
      </c>
      <c r="T112" s="37">
        <f t="shared" si="30"/>
        <v>0.48084016589168266</v>
      </c>
      <c r="U112" s="37">
        <f t="shared" si="31"/>
        <v>-0.10401525376161203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4093547</v>
      </c>
      <c r="E114" s="31">
        <v>4093547</v>
      </c>
      <c r="F114" s="31">
        <v>958998</v>
      </c>
      <c r="G114" s="36">
        <f t="shared" si="24"/>
        <v>0.23427067039904514</v>
      </c>
      <c r="H114" s="31">
        <v>308096</v>
      </c>
      <c r="I114" s="36">
        <f t="shared" si="25"/>
        <v>7.5263823769459587E-2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1267094</v>
      </c>
      <c r="O114" s="36">
        <f t="shared" si="29"/>
        <v>0.3095344941685047</v>
      </c>
      <c r="P114" s="31">
        <v>551203</v>
      </c>
      <c r="Q114" s="31">
        <v>2396552</v>
      </c>
      <c r="R114" s="31">
        <v>2801927</v>
      </c>
      <c r="S114" s="31">
        <v>1181921</v>
      </c>
      <c r="T114" s="36">
        <f t="shared" si="30"/>
        <v>0.49317561229633239</v>
      </c>
      <c r="U114" s="36">
        <f t="shared" si="31"/>
        <v>-0.44104803493449785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514416</v>
      </c>
      <c r="E115" s="31">
        <v>514416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514420</v>
      </c>
      <c r="R115" s="31">
        <v>514420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28365035</v>
      </c>
      <c r="E117" s="31">
        <v>28365035</v>
      </c>
      <c r="F117" s="31">
        <v>3089991</v>
      </c>
      <c r="G117" s="36">
        <f t="shared" si="24"/>
        <v>0.10893661862218749</v>
      </c>
      <c r="H117" s="31">
        <v>5529174</v>
      </c>
      <c r="I117" s="36">
        <f t="shared" si="25"/>
        <v>0.19492921478855924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8619165</v>
      </c>
      <c r="O117" s="36">
        <f t="shared" si="29"/>
        <v>0.30386583341074674</v>
      </c>
      <c r="P117" s="31">
        <v>11067875</v>
      </c>
      <c r="Q117" s="31">
        <v>85485527</v>
      </c>
      <c r="R117" s="31">
        <v>19642191</v>
      </c>
      <c r="S117" s="31">
        <v>20287597</v>
      </c>
      <c r="T117" s="36">
        <f t="shared" si="30"/>
        <v>0.23732200890567126</v>
      </c>
      <c r="U117" s="36">
        <f t="shared" si="31"/>
        <v>-0.50043038975413079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1478508</v>
      </c>
      <c r="E119" s="31">
        <v>1478508</v>
      </c>
      <c r="F119" s="31">
        <v>357853</v>
      </c>
      <c r="G119" s="36">
        <f t="shared" si="24"/>
        <v>0.24203656659280842</v>
      </c>
      <c r="H119" s="31">
        <v>444619</v>
      </c>
      <c r="I119" s="36">
        <f t="shared" si="25"/>
        <v>0.30072140292781641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802472</v>
      </c>
      <c r="O119" s="36">
        <f t="shared" si="29"/>
        <v>0.54275796952062483</v>
      </c>
      <c r="P119" s="31">
        <v>453415</v>
      </c>
      <c r="Q119" s="31">
        <v>1418328</v>
      </c>
      <c r="R119" s="31">
        <v>1419090</v>
      </c>
      <c r="S119" s="31">
        <v>797486</v>
      </c>
      <c r="T119" s="36">
        <f t="shared" si="30"/>
        <v>0.5622719145359889</v>
      </c>
      <c r="U119" s="36">
        <f t="shared" si="31"/>
        <v>-1.939944642325464E-2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2327673</v>
      </c>
      <c r="E120" s="31">
        <v>1527673</v>
      </c>
      <c r="F120" s="31">
        <v>270383</v>
      </c>
      <c r="G120" s="36">
        <f t="shared" si="24"/>
        <v>0.1161602166627357</v>
      </c>
      <c r="H120" s="31">
        <v>256166</v>
      </c>
      <c r="I120" s="36">
        <f t="shared" si="25"/>
        <v>0.11005239997198919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526549</v>
      </c>
      <c r="O120" s="36">
        <f t="shared" si="29"/>
        <v>0.22621261663472489</v>
      </c>
      <c r="P120" s="31">
        <v>2627859</v>
      </c>
      <c r="Q120" s="31">
        <v>9421247</v>
      </c>
      <c r="R120" s="31">
        <v>1121247</v>
      </c>
      <c r="S120" s="31">
        <v>3825421</v>
      </c>
      <c r="T120" s="36">
        <f t="shared" si="30"/>
        <v>0.40604189657696055</v>
      </c>
      <c r="U120" s="36">
        <f t="shared" si="31"/>
        <v>-0.90251912298186476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36779179</v>
      </c>
      <c r="E121" s="32">
        <f>SUM(E113:E120)</f>
        <v>35979179</v>
      </c>
      <c r="F121" s="32">
        <f>SUM(F113:F120)</f>
        <v>4677225</v>
      </c>
      <c r="G121" s="37">
        <f t="shared" si="24"/>
        <v>0.12717045695881357</v>
      </c>
      <c r="H121" s="32">
        <f>SUM(H113:H120)</f>
        <v>6538055</v>
      </c>
      <c r="I121" s="37">
        <f t="shared" si="25"/>
        <v>0.1777651154203306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11215280</v>
      </c>
      <c r="O121" s="37">
        <f t="shared" si="29"/>
        <v>0.3049355723791442</v>
      </c>
      <c r="P121" s="32">
        <f>SUM(P113:P120)</f>
        <v>14700352</v>
      </c>
      <c r="Q121" s="32">
        <f>SUM(Q113:Q120)</f>
        <v>99236074</v>
      </c>
      <c r="R121" s="32">
        <f>SUM(R113:R120)</f>
        <v>25498875</v>
      </c>
      <c r="S121" s="32">
        <f>SUM(S113:S120)</f>
        <v>26092425</v>
      </c>
      <c r="T121" s="37">
        <f t="shared" si="30"/>
        <v>0.26293286249917547</v>
      </c>
      <c r="U121" s="37">
        <f t="shared" si="31"/>
        <v>-0.55524500365705531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1909518</v>
      </c>
      <c r="E122" s="31">
        <v>1909518</v>
      </c>
      <c r="F122" s="31">
        <v>539746</v>
      </c>
      <c r="G122" s="36">
        <f t="shared" si="24"/>
        <v>0.28266085996570861</v>
      </c>
      <c r="H122" s="31">
        <v>426074</v>
      </c>
      <c r="I122" s="36">
        <f t="shared" si="25"/>
        <v>0.22313170129844284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965820</v>
      </c>
      <c r="O122" s="36">
        <f t="shared" si="29"/>
        <v>0.50579256126415151</v>
      </c>
      <c r="P122" s="31">
        <v>323217</v>
      </c>
      <c r="Q122" s="31">
        <v>1907355</v>
      </c>
      <c r="R122" s="31">
        <v>1743142</v>
      </c>
      <c r="S122" s="31">
        <v>700189</v>
      </c>
      <c r="T122" s="36">
        <f t="shared" si="30"/>
        <v>0.36709946496588208</v>
      </c>
      <c r="U122" s="36">
        <f t="shared" si="31"/>
        <v>0.31822892979020279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11243034</v>
      </c>
      <c r="E123" s="31">
        <v>11243034</v>
      </c>
      <c r="F123" s="31">
        <v>3589530</v>
      </c>
      <c r="G123" s="36">
        <f t="shared" si="24"/>
        <v>0.31926702347426861</v>
      </c>
      <c r="H123" s="31">
        <v>4392659</v>
      </c>
      <c r="I123" s="36">
        <f t="shared" si="25"/>
        <v>0.39070049952708497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7982189</v>
      </c>
      <c r="O123" s="36">
        <f t="shared" si="29"/>
        <v>0.70996752300135357</v>
      </c>
      <c r="P123" s="31">
        <v>5038496</v>
      </c>
      <c r="Q123" s="31">
        <v>6058867</v>
      </c>
      <c r="R123" s="31">
        <v>8313019</v>
      </c>
      <c r="S123" s="31">
        <v>6222169</v>
      </c>
      <c r="T123" s="36">
        <f t="shared" si="30"/>
        <v>1.0269525639034494</v>
      </c>
      <c r="U123" s="36">
        <f t="shared" si="31"/>
        <v>-0.12818051259741003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5034672</v>
      </c>
      <c r="E124" s="31">
        <v>5034672</v>
      </c>
      <c r="F124" s="31">
        <v>1183119</v>
      </c>
      <c r="G124" s="36">
        <f t="shared" si="24"/>
        <v>0.23499425583235611</v>
      </c>
      <c r="H124" s="31">
        <v>887575</v>
      </c>
      <c r="I124" s="36">
        <f t="shared" si="25"/>
        <v>0.17629251716894367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2070694</v>
      </c>
      <c r="O124" s="36">
        <f t="shared" si="29"/>
        <v>0.41128677300129979</v>
      </c>
      <c r="P124" s="31">
        <v>1051273</v>
      </c>
      <c r="Q124" s="31">
        <v>4989588</v>
      </c>
      <c r="R124" s="31">
        <v>4751625</v>
      </c>
      <c r="S124" s="31">
        <v>2032917</v>
      </c>
      <c r="T124" s="36">
        <f t="shared" si="30"/>
        <v>0.40743183605540179</v>
      </c>
      <c r="U124" s="36">
        <f t="shared" si="31"/>
        <v>-0.15571407236750112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18187224</v>
      </c>
      <c r="E126" s="32">
        <f>SUM(E122:E125)</f>
        <v>18187224</v>
      </c>
      <c r="F126" s="32">
        <f>SUM(F122:F125)</f>
        <v>5312395</v>
      </c>
      <c r="G126" s="37">
        <f t="shared" si="24"/>
        <v>0.29209487935047151</v>
      </c>
      <c r="H126" s="32">
        <f>SUM(H122:H125)</f>
        <v>5706308</v>
      </c>
      <c r="I126" s="37">
        <f t="shared" si="25"/>
        <v>0.31375365476336575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11018703</v>
      </c>
      <c r="O126" s="37">
        <f t="shared" si="29"/>
        <v>0.60584853411383732</v>
      </c>
      <c r="P126" s="32">
        <f>SUM(P122:P125)</f>
        <v>6412986</v>
      </c>
      <c r="Q126" s="32">
        <f>SUM(Q122:Q125)</f>
        <v>12955810</v>
      </c>
      <c r="R126" s="32">
        <f>SUM(R122:R125)</f>
        <v>14807786</v>
      </c>
      <c r="S126" s="32">
        <f>SUM(S122:S125)</f>
        <v>8955275</v>
      </c>
      <c r="T126" s="37">
        <f t="shared" si="30"/>
        <v>0.6912169134928654</v>
      </c>
      <c r="U126" s="37">
        <f t="shared" si="31"/>
        <v>-0.11019484527176571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3029528</v>
      </c>
      <c r="E128" s="31">
        <v>3029528</v>
      </c>
      <c r="F128" s="31">
        <v>119647</v>
      </c>
      <c r="G128" s="36">
        <f t="shared" si="24"/>
        <v>3.9493610885920183E-2</v>
      </c>
      <c r="H128" s="31">
        <v>1035746</v>
      </c>
      <c r="I128" s="36">
        <f t="shared" si="25"/>
        <v>0.34188362015469076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1155393</v>
      </c>
      <c r="O128" s="36">
        <f t="shared" si="29"/>
        <v>0.38137723104061094</v>
      </c>
      <c r="P128" s="31">
        <v>782472</v>
      </c>
      <c r="Q128" s="31">
        <v>3395775</v>
      </c>
      <c r="R128" s="31">
        <v>4799484</v>
      </c>
      <c r="S128" s="31">
        <v>863706</v>
      </c>
      <c r="T128" s="36">
        <f t="shared" si="30"/>
        <v>0.25434724032069261</v>
      </c>
      <c r="U128" s="36">
        <f t="shared" si="31"/>
        <v>0.3236844257685898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4323984</v>
      </c>
      <c r="E129" s="31">
        <v>4323984</v>
      </c>
      <c r="F129" s="31">
        <v>435124</v>
      </c>
      <c r="G129" s="36">
        <f t="shared" si="24"/>
        <v>0.10063034460812066</v>
      </c>
      <c r="H129" s="31">
        <v>475143</v>
      </c>
      <c r="I129" s="36">
        <f t="shared" si="25"/>
        <v>0.10988546673623215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910267</v>
      </c>
      <c r="O129" s="36">
        <f t="shared" si="29"/>
        <v>0.21051581134435279</v>
      </c>
      <c r="P129" s="31">
        <v>372000</v>
      </c>
      <c r="Q129" s="31">
        <v>5092997</v>
      </c>
      <c r="R129" s="31">
        <v>4932996</v>
      </c>
      <c r="S129" s="31">
        <v>615080</v>
      </c>
      <c r="T129" s="36">
        <f t="shared" si="30"/>
        <v>0.12076975501850874</v>
      </c>
      <c r="U129" s="36">
        <f t="shared" si="31"/>
        <v>0.277266129032258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34782</v>
      </c>
      <c r="E131" s="31">
        <v>34782</v>
      </c>
      <c r="F131" s="31">
        <v>780</v>
      </c>
      <c r="G131" s="36">
        <f t="shared" si="24"/>
        <v>2.2425392444367778E-2</v>
      </c>
      <c r="H131" s="31">
        <v>113043</v>
      </c>
      <c r="I131" s="36">
        <f t="shared" si="25"/>
        <v>3.2500431257547007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113823</v>
      </c>
      <c r="O131" s="36">
        <f t="shared" si="29"/>
        <v>3.2724685181990685</v>
      </c>
      <c r="P131" s="31">
        <v>0</v>
      </c>
      <c r="Q131" s="31">
        <v>721738</v>
      </c>
      <c r="R131" s="31">
        <v>26086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7388294</v>
      </c>
      <c r="E132" s="32">
        <f>SUM(E127:E131)</f>
        <v>7388294</v>
      </c>
      <c r="F132" s="32">
        <f>SUM(F127:F131)</f>
        <v>555551</v>
      </c>
      <c r="G132" s="37">
        <f t="shared" si="24"/>
        <v>7.5193407300792311E-2</v>
      </c>
      <c r="H132" s="32">
        <f>SUM(H127:H131)</f>
        <v>1623932</v>
      </c>
      <c r="I132" s="37">
        <f t="shared" si="25"/>
        <v>0.21979796689195097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2179483</v>
      </c>
      <c r="O132" s="37">
        <f t="shared" si="29"/>
        <v>0.29499137419274329</v>
      </c>
      <c r="P132" s="32">
        <f>SUM(P127:P131)</f>
        <v>1154472</v>
      </c>
      <c r="Q132" s="32">
        <f>SUM(Q127:Q131)</f>
        <v>9210510</v>
      </c>
      <c r="R132" s="32">
        <f>SUM(R127:R131)</f>
        <v>9758566</v>
      </c>
      <c r="S132" s="32">
        <f>SUM(S127:S131)</f>
        <v>1478786</v>
      </c>
      <c r="T132" s="37">
        <f t="shared" si="30"/>
        <v>0.16055419298171328</v>
      </c>
      <c r="U132" s="37">
        <f t="shared" si="31"/>
        <v>0.40664476921051351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7308170</v>
      </c>
      <c r="E133" s="31">
        <v>7308170</v>
      </c>
      <c r="F133" s="31">
        <v>1554192</v>
      </c>
      <c r="G133" s="36">
        <f t="shared" si="24"/>
        <v>0.21266500368765368</v>
      </c>
      <c r="H133" s="31">
        <v>1750664</v>
      </c>
      <c r="I133" s="36">
        <f t="shared" si="25"/>
        <v>0.23954888843581909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3304856</v>
      </c>
      <c r="O133" s="36">
        <f t="shared" si="29"/>
        <v>0.45221389212347279</v>
      </c>
      <c r="P133" s="31">
        <v>159894</v>
      </c>
      <c r="Q133" s="31">
        <v>750367</v>
      </c>
      <c r="R133" s="31">
        <v>743666</v>
      </c>
      <c r="S133" s="31">
        <v>440967</v>
      </c>
      <c r="T133" s="36">
        <f t="shared" si="30"/>
        <v>0.58766843424617554</v>
      </c>
      <c r="U133" s="36">
        <f t="shared" si="31"/>
        <v>9.9489036486672422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1315656</v>
      </c>
      <c r="E134" s="31">
        <v>1315656</v>
      </c>
      <c r="F134" s="31">
        <v>222298</v>
      </c>
      <c r="G134" s="36">
        <f t="shared" si="24"/>
        <v>0.16896361966957929</v>
      </c>
      <c r="H134" s="31">
        <v>417052</v>
      </c>
      <c r="I134" s="36">
        <f t="shared" si="25"/>
        <v>0.31699167563557645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639350</v>
      </c>
      <c r="O134" s="36">
        <f t="shared" si="29"/>
        <v>0.48595529530515574</v>
      </c>
      <c r="P134" s="31">
        <v>348289</v>
      </c>
      <c r="Q134" s="31">
        <v>1556872</v>
      </c>
      <c r="R134" s="31">
        <v>1556872</v>
      </c>
      <c r="S134" s="31">
        <v>642167</v>
      </c>
      <c r="T134" s="36">
        <f t="shared" si="30"/>
        <v>0.41247257321089981</v>
      </c>
      <c r="U134" s="36">
        <f t="shared" si="31"/>
        <v>0.19743086919196418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8623826</v>
      </c>
      <c r="E137" s="32">
        <f>SUM(E133:E136)</f>
        <v>8623826</v>
      </c>
      <c r="F137" s="32">
        <f>SUM(F133:F136)</f>
        <v>1776490</v>
      </c>
      <c r="G137" s="37">
        <f t="shared" ref="G137:G170" si="32">IF(($D137     =0),0,($F137     /$D137     ))</f>
        <v>0.20599789466995275</v>
      </c>
      <c r="H137" s="32">
        <f>SUM(H133:H136)</f>
        <v>2167716</v>
      </c>
      <c r="I137" s="37">
        <f t="shared" ref="I137:I170" si="33">IF(($D137     =0),0,($H137     /$D137     ))</f>
        <v>0.25136360589835649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3944206</v>
      </c>
      <c r="O137" s="37">
        <f t="shared" ref="O137:O170" si="37">IF(($D137     =0),0,($N137     /$D137     ))</f>
        <v>0.45736150056830926</v>
      </c>
      <c r="P137" s="32">
        <f>SUM(P133:P136)</f>
        <v>508183</v>
      </c>
      <c r="Q137" s="32">
        <f>SUM(Q133:Q136)</f>
        <v>2307239</v>
      </c>
      <c r="R137" s="32">
        <f>SUM(R133:R136)</f>
        <v>2300538</v>
      </c>
      <c r="S137" s="32">
        <f>SUM(S133:S136)</f>
        <v>1083134</v>
      </c>
      <c r="T137" s="37">
        <f t="shared" ref="T137:T170" si="38">IF(($Q137     =0),0,($S137     /$Q137     ))</f>
        <v>0.46945028235046304</v>
      </c>
      <c r="U137" s="37">
        <f t="shared" ref="U137:U170" si="39">IF(($P137     =0),0,(($H137     /$P137     )-1))</f>
        <v>3.2656208491822829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6044200</v>
      </c>
      <c r="E140" s="31">
        <v>6044200</v>
      </c>
      <c r="F140" s="31">
        <v>410874</v>
      </c>
      <c r="G140" s="36">
        <f t="shared" si="32"/>
        <v>6.7978227060653193E-2</v>
      </c>
      <c r="H140" s="31">
        <v>3354725</v>
      </c>
      <c r="I140" s="36">
        <f t="shared" si="33"/>
        <v>0.55503209688627109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3765599</v>
      </c>
      <c r="O140" s="36">
        <f t="shared" si="37"/>
        <v>0.62301032394692435</v>
      </c>
      <c r="P140" s="31">
        <v>3193064</v>
      </c>
      <c r="Q140" s="31">
        <v>5180262</v>
      </c>
      <c r="R140" s="31">
        <v>5533168</v>
      </c>
      <c r="S140" s="31">
        <v>4172345</v>
      </c>
      <c r="T140" s="36">
        <f t="shared" si="38"/>
        <v>0.80543126969253676</v>
      </c>
      <c r="U140" s="36">
        <f t="shared" si="39"/>
        <v>5.0628800424920906E-2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8675461</v>
      </c>
      <c r="R141" s="31">
        <v>8675461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637543</v>
      </c>
      <c r="E142" s="31">
        <v>637543</v>
      </c>
      <c r="F142" s="31">
        <v>619616</v>
      </c>
      <c r="G142" s="36">
        <f t="shared" si="32"/>
        <v>0.97188111233281516</v>
      </c>
      <c r="H142" s="31">
        <v>686417</v>
      </c>
      <c r="I142" s="36">
        <f t="shared" si="33"/>
        <v>1.0766599272519657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1306033</v>
      </c>
      <c r="O142" s="36">
        <f t="shared" si="37"/>
        <v>2.048541039584781</v>
      </c>
      <c r="P142" s="31">
        <v>577076</v>
      </c>
      <c r="Q142" s="31">
        <v>271407</v>
      </c>
      <c r="R142" s="31">
        <v>194895</v>
      </c>
      <c r="S142" s="31">
        <v>1186204</v>
      </c>
      <c r="T142" s="36">
        <f t="shared" si="38"/>
        <v>4.3705726086652152</v>
      </c>
      <c r="U142" s="36">
        <f t="shared" si="39"/>
        <v>0.18947417671155975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34928343</v>
      </c>
      <c r="E143" s="31">
        <v>34928343</v>
      </c>
      <c r="F143" s="31">
        <v>10925583</v>
      </c>
      <c r="G143" s="36">
        <f t="shared" si="32"/>
        <v>0.31279992297372938</v>
      </c>
      <c r="H143" s="31">
        <v>13079975</v>
      </c>
      <c r="I143" s="36">
        <f t="shared" si="33"/>
        <v>0.37448026091589859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24005558</v>
      </c>
      <c r="O143" s="36">
        <f t="shared" si="37"/>
        <v>0.68728018388962797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41610086</v>
      </c>
      <c r="E144" s="32">
        <f>SUM(E138:E143)</f>
        <v>41610086</v>
      </c>
      <c r="F144" s="32">
        <f>SUM(F138:F143)</f>
        <v>11956073</v>
      </c>
      <c r="G144" s="37">
        <f t="shared" si="32"/>
        <v>0.28733593581133188</v>
      </c>
      <c r="H144" s="32">
        <f>SUM(H138:H143)</f>
        <v>17121117</v>
      </c>
      <c r="I144" s="37">
        <f t="shared" si="33"/>
        <v>0.41146555188566541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29077190</v>
      </c>
      <c r="O144" s="37">
        <f t="shared" si="37"/>
        <v>0.69880148769699735</v>
      </c>
      <c r="P144" s="32">
        <f>SUM(P138:P143)</f>
        <v>3770140</v>
      </c>
      <c r="Q144" s="32">
        <f>SUM(Q138:Q143)</f>
        <v>14127130</v>
      </c>
      <c r="R144" s="32">
        <f>SUM(R138:R143)</f>
        <v>14403524</v>
      </c>
      <c r="S144" s="32">
        <f>SUM(S138:S143)</f>
        <v>5358549</v>
      </c>
      <c r="T144" s="37">
        <f t="shared" si="38"/>
        <v>0.37930910241499866</v>
      </c>
      <c r="U144" s="37">
        <f t="shared" si="39"/>
        <v>3.5412417045520854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2526087</v>
      </c>
      <c r="E145" s="31">
        <v>2526087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1247325</v>
      </c>
      <c r="Q145" s="31">
        <v>2175000</v>
      </c>
      <c r="R145" s="31">
        <v>3375000</v>
      </c>
      <c r="S145" s="31">
        <v>1247325</v>
      </c>
      <c r="T145" s="36">
        <f t="shared" si="38"/>
        <v>0.57348275862068965</v>
      </c>
      <c r="U145" s="36">
        <f t="shared" si="39"/>
        <v>-1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2891303</v>
      </c>
      <c r="E146" s="31">
        <v>2891303</v>
      </c>
      <c r="F146" s="31">
        <v>305434</v>
      </c>
      <c r="G146" s="36">
        <f t="shared" si="32"/>
        <v>0.10563887631285963</v>
      </c>
      <c r="H146" s="31">
        <v>71846</v>
      </c>
      <c r="I146" s="36">
        <f t="shared" si="33"/>
        <v>2.4849004064949262E-2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377280</v>
      </c>
      <c r="O146" s="36">
        <f t="shared" si="37"/>
        <v>0.1304878803778089</v>
      </c>
      <c r="P146" s="31">
        <v>90104</v>
      </c>
      <c r="Q146" s="31">
        <v>1650000</v>
      </c>
      <c r="R146" s="31">
        <v>1934610</v>
      </c>
      <c r="S146" s="31">
        <v>580449</v>
      </c>
      <c r="T146" s="36">
        <f t="shared" si="38"/>
        <v>0.35178727272727273</v>
      </c>
      <c r="U146" s="36">
        <f t="shared" si="39"/>
        <v>-0.20263251353990941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5417390</v>
      </c>
      <c r="E150" s="32">
        <f>SUM(E145:E149)</f>
        <v>5417390</v>
      </c>
      <c r="F150" s="32">
        <f>SUM(F145:F149)</f>
        <v>305434</v>
      </c>
      <c r="G150" s="37">
        <f t="shared" si="32"/>
        <v>5.6380286447902037E-2</v>
      </c>
      <c r="H150" s="32">
        <f>SUM(H145:H149)</f>
        <v>71846</v>
      </c>
      <c r="I150" s="37">
        <f t="shared" si="33"/>
        <v>1.3262105921855359E-2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377280</v>
      </c>
      <c r="O150" s="37">
        <f t="shared" si="37"/>
        <v>6.9642392369757389E-2</v>
      </c>
      <c r="P150" s="32">
        <f>SUM(P145:P149)</f>
        <v>1337429</v>
      </c>
      <c r="Q150" s="32">
        <f>SUM(Q145:Q149)</f>
        <v>3825000</v>
      </c>
      <c r="R150" s="32">
        <f>SUM(R145:R149)</f>
        <v>5309610</v>
      </c>
      <c r="S150" s="32">
        <f>SUM(S145:S149)</f>
        <v>1827774</v>
      </c>
      <c r="T150" s="37">
        <f t="shared" si="38"/>
        <v>0.47784941176470586</v>
      </c>
      <c r="U150" s="37">
        <f t="shared" si="39"/>
        <v>-0.94628051283470005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10485100</v>
      </c>
      <c r="E152" s="31">
        <v>10034100</v>
      </c>
      <c r="F152" s="31">
        <v>780695</v>
      </c>
      <c r="G152" s="36">
        <f t="shared" si="32"/>
        <v>7.4457563590237572E-2</v>
      </c>
      <c r="H152" s="31">
        <v>2908347</v>
      </c>
      <c r="I152" s="36">
        <f t="shared" si="33"/>
        <v>0.27737904264146263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3689042</v>
      </c>
      <c r="O152" s="36">
        <f t="shared" si="37"/>
        <v>0.35183660623170021</v>
      </c>
      <c r="P152" s="31">
        <v>2165418</v>
      </c>
      <c r="Q152" s="31">
        <v>10813500</v>
      </c>
      <c r="R152" s="31">
        <v>10881493</v>
      </c>
      <c r="S152" s="31">
        <v>3964724</v>
      </c>
      <c r="T152" s="36">
        <f t="shared" si="38"/>
        <v>0.36664576686549222</v>
      </c>
      <c r="U152" s="36">
        <f t="shared" si="39"/>
        <v>0.34308803196426751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2772740</v>
      </c>
      <c r="E153" s="31">
        <v>2772740</v>
      </c>
      <c r="F153" s="31">
        <v>595109</v>
      </c>
      <c r="G153" s="36">
        <f t="shared" si="32"/>
        <v>0.21462849022988092</v>
      </c>
      <c r="H153" s="31">
        <v>699148</v>
      </c>
      <c r="I153" s="36">
        <f t="shared" si="33"/>
        <v>0.25215058029241832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1294257</v>
      </c>
      <c r="O153" s="36">
        <f t="shared" si="37"/>
        <v>0.46677907052229922</v>
      </c>
      <c r="P153" s="31">
        <v>606302</v>
      </c>
      <c r="Q153" s="31">
        <v>2556040</v>
      </c>
      <c r="R153" s="31">
        <v>2631280</v>
      </c>
      <c r="S153" s="31">
        <v>1141083</v>
      </c>
      <c r="T153" s="36">
        <f t="shared" si="38"/>
        <v>0.44642611226741363</v>
      </c>
      <c r="U153" s="36">
        <f t="shared" si="39"/>
        <v>0.15313490636679417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1242849</v>
      </c>
      <c r="E154" s="31">
        <v>1242849</v>
      </c>
      <c r="F154" s="31">
        <v>280652</v>
      </c>
      <c r="G154" s="36">
        <f t="shared" si="32"/>
        <v>0.22581343349031138</v>
      </c>
      <c r="H154" s="31">
        <v>281333</v>
      </c>
      <c r="I154" s="36">
        <f t="shared" si="33"/>
        <v>0.22636136811471064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561985</v>
      </c>
      <c r="O154" s="36">
        <f t="shared" si="37"/>
        <v>0.45217480160502199</v>
      </c>
      <c r="P154" s="31">
        <v>252366</v>
      </c>
      <c r="Q154" s="31">
        <v>1439879</v>
      </c>
      <c r="R154" s="31">
        <v>1439879</v>
      </c>
      <c r="S154" s="31">
        <v>502900</v>
      </c>
      <c r="T154" s="36">
        <f t="shared" si="38"/>
        <v>0.34926545911149476</v>
      </c>
      <c r="U154" s="36">
        <f t="shared" si="39"/>
        <v>0.1147817059350309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2373913</v>
      </c>
      <c r="E155" s="31">
        <v>2373913</v>
      </c>
      <c r="F155" s="31">
        <v>778103</v>
      </c>
      <c r="G155" s="36">
        <f t="shared" si="32"/>
        <v>0.32777233201048228</v>
      </c>
      <c r="H155" s="31">
        <v>-411639</v>
      </c>
      <c r="I155" s="36">
        <f t="shared" si="33"/>
        <v>-0.17340104713188731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366464</v>
      </c>
      <c r="O155" s="36">
        <f t="shared" si="37"/>
        <v>0.15437128487859497</v>
      </c>
      <c r="P155" s="31">
        <v>0</v>
      </c>
      <c r="Q155" s="31">
        <v>3130434</v>
      </c>
      <c r="R155" s="31">
        <v>1933954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10126355</v>
      </c>
      <c r="E156" s="31">
        <v>10126355</v>
      </c>
      <c r="F156" s="31">
        <v>2004496</v>
      </c>
      <c r="G156" s="36">
        <f t="shared" si="32"/>
        <v>0.19794842270491209</v>
      </c>
      <c r="H156" s="31">
        <v>3228258</v>
      </c>
      <c r="I156" s="36">
        <f t="shared" si="33"/>
        <v>0.31879763251436477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5232754</v>
      </c>
      <c r="O156" s="36">
        <f t="shared" si="37"/>
        <v>0.51674605521927686</v>
      </c>
      <c r="P156" s="31">
        <v>5176433</v>
      </c>
      <c r="Q156" s="31">
        <v>9544794</v>
      </c>
      <c r="R156" s="31">
        <v>8682837</v>
      </c>
      <c r="S156" s="31">
        <v>6109413</v>
      </c>
      <c r="T156" s="36">
        <f t="shared" si="38"/>
        <v>0.6400780362572519</v>
      </c>
      <c r="U156" s="36">
        <f t="shared" si="39"/>
        <v>-0.37635472148485261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27000957</v>
      </c>
      <c r="E157" s="32">
        <f>SUM(E151:E156)</f>
        <v>26549957</v>
      </c>
      <c r="F157" s="32">
        <f>SUM(F151:F156)</f>
        <v>4439055</v>
      </c>
      <c r="G157" s="37">
        <f t="shared" si="32"/>
        <v>0.16440361724956637</v>
      </c>
      <c r="H157" s="32">
        <f>SUM(H151:H156)</f>
        <v>6705447</v>
      </c>
      <c r="I157" s="37">
        <f t="shared" si="33"/>
        <v>0.24834108657704243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11144502</v>
      </c>
      <c r="O157" s="37">
        <f t="shared" si="37"/>
        <v>0.41274470382660883</v>
      </c>
      <c r="P157" s="32">
        <f>SUM(P151:P156)</f>
        <v>8200519</v>
      </c>
      <c r="Q157" s="32">
        <f>SUM(Q151:Q156)</f>
        <v>27484647</v>
      </c>
      <c r="R157" s="32">
        <f>SUM(R151:R156)</f>
        <v>25569443</v>
      </c>
      <c r="S157" s="32">
        <f>SUM(S151:S156)</f>
        <v>11718120</v>
      </c>
      <c r="T157" s="37">
        <f t="shared" si="38"/>
        <v>0.4263514827023247</v>
      </c>
      <c r="U157" s="37">
        <f t="shared" si="39"/>
        <v>-0.18231431449643609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6834616</v>
      </c>
      <c r="E159" s="31">
        <v>6834616</v>
      </c>
      <c r="F159" s="31">
        <v>1186941</v>
      </c>
      <c r="G159" s="36">
        <f t="shared" si="32"/>
        <v>0.17366608453203516</v>
      </c>
      <c r="H159" s="31">
        <v>1473462</v>
      </c>
      <c r="I159" s="36">
        <f t="shared" si="33"/>
        <v>0.21558811789865004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2660403</v>
      </c>
      <c r="O159" s="36">
        <f t="shared" si="37"/>
        <v>0.3892542024306852</v>
      </c>
      <c r="P159" s="31">
        <v>1108716</v>
      </c>
      <c r="Q159" s="31">
        <v>7055348</v>
      </c>
      <c r="R159" s="31">
        <v>6604723</v>
      </c>
      <c r="S159" s="31">
        <v>2275842</v>
      </c>
      <c r="T159" s="36">
        <f t="shared" si="38"/>
        <v>0.32256977260370429</v>
      </c>
      <c r="U159" s="36">
        <f t="shared" si="39"/>
        <v>0.32898055047460306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8550150</v>
      </c>
      <c r="E162" s="31">
        <v>8550150</v>
      </c>
      <c r="F162" s="31">
        <v>1247708</v>
      </c>
      <c r="G162" s="36">
        <f t="shared" si="32"/>
        <v>0.14592820009005689</v>
      </c>
      <c r="H162" s="31">
        <v>1125799</v>
      </c>
      <c r="I162" s="36">
        <f t="shared" si="33"/>
        <v>0.13167008765928084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2373507</v>
      </c>
      <c r="O162" s="36">
        <f t="shared" si="37"/>
        <v>0.27759828774933776</v>
      </c>
      <c r="P162" s="31">
        <v>1096003</v>
      </c>
      <c r="Q162" s="31">
        <v>6760301</v>
      </c>
      <c r="R162" s="31">
        <v>6873101</v>
      </c>
      <c r="S162" s="31">
        <v>2534737</v>
      </c>
      <c r="T162" s="36">
        <f t="shared" si="38"/>
        <v>0.3749443996650445</v>
      </c>
      <c r="U162" s="36">
        <f t="shared" si="39"/>
        <v>2.7186056972471784E-2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15384766</v>
      </c>
      <c r="E163" s="32">
        <f>SUM(E158:E162)</f>
        <v>15384766</v>
      </c>
      <c r="F163" s="32">
        <f>SUM(F158:F162)</f>
        <v>2434649</v>
      </c>
      <c r="G163" s="37">
        <f t="shared" si="32"/>
        <v>0.15825063572627623</v>
      </c>
      <c r="H163" s="32">
        <f>SUM(H158:H162)</f>
        <v>2599261</v>
      </c>
      <c r="I163" s="37">
        <f t="shared" si="33"/>
        <v>0.16895031097645555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5033910</v>
      </c>
      <c r="O163" s="37">
        <f t="shared" si="37"/>
        <v>0.32720094670273175</v>
      </c>
      <c r="P163" s="32">
        <f>SUM(P158:P162)</f>
        <v>2204719</v>
      </c>
      <c r="Q163" s="32">
        <f>SUM(Q158:Q162)</f>
        <v>13815649</v>
      </c>
      <c r="R163" s="32">
        <f>SUM(R158:R162)</f>
        <v>13477824</v>
      </c>
      <c r="S163" s="32">
        <f>SUM(S158:S162)</f>
        <v>4810579</v>
      </c>
      <c r="T163" s="37">
        <f t="shared" si="38"/>
        <v>0.34819782986669684</v>
      </c>
      <c r="U163" s="37">
        <f t="shared" si="39"/>
        <v>0.17895341764642114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20000</v>
      </c>
      <c r="E165" s="31">
        <v>20000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3633051</v>
      </c>
      <c r="E167" s="31">
        <v>3633051</v>
      </c>
      <c r="F167" s="31">
        <v>246347</v>
      </c>
      <c r="G167" s="36">
        <f t="shared" si="32"/>
        <v>6.7807195660066433E-2</v>
      </c>
      <c r="H167" s="31">
        <v>284099</v>
      </c>
      <c r="I167" s="36">
        <f t="shared" si="33"/>
        <v>7.8198461843778141E-2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530446</v>
      </c>
      <c r="O167" s="36">
        <f t="shared" si="37"/>
        <v>0.14600565750384456</v>
      </c>
      <c r="P167" s="31">
        <v>430089</v>
      </c>
      <c r="Q167" s="31">
        <v>2797666</v>
      </c>
      <c r="R167" s="31">
        <v>2797666</v>
      </c>
      <c r="S167" s="31">
        <v>804508</v>
      </c>
      <c r="T167" s="36">
        <f t="shared" si="38"/>
        <v>0.2875639908409367</v>
      </c>
      <c r="U167" s="36">
        <f t="shared" si="39"/>
        <v>-0.33944137143707465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9894069</v>
      </c>
      <c r="E168" s="31">
        <v>9894069</v>
      </c>
      <c r="F168" s="31">
        <v>2300536</v>
      </c>
      <c r="G168" s="36">
        <f t="shared" si="32"/>
        <v>0.23251667236199788</v>
      </c>
      <c r="H168" s="31">
        <v>1972097</v>
      </c>
      <c r="I168" s="36">
        <f t="shared" si="33"/>
        <v>0.19932112864787985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4272633</v>
      </c>
      <c r="O168" s="36">
        <f t="shared" si="37"/>
        <v>0.43183780100987773</v>
      </c>
      <c r="P168" s="31">
        <v>2368463</v>
      </c>
      <c r="Q168" s="31">
        <v>9755209</v>
      </c>
      <c r="R168" s="31">
        <v>11417094</v>
      </c>
      <c r="S168" s="31">
        <v>5867745</v>
      </c>
      <c r="T168" s="36">
        <f t="shared" si="38"/>
        <v>0.6014986454928849</v>
      </c>
      <c r="U168" s="36">
        <f t="shared" si="39"/>
        <v>-0.16735156935109397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13547120</v>
      </c>
      <c r="E169" s="32">
        <f>SUM(E164:E168)</f>
        <v>13547120</v>
      </c>
      <c r="F169" s="32">
        <f>SUM(F164:F168)</f>
        <v>2546883</v>
      </c>
      <c r="G169" s="37">
        <f t="shared" si="32"/>
        <v>0.18800180407348574</v>
      </c>
      <c r="H169" s="32">
        <f>SUM(H164:H168)</f>
        <v>2256196</v>
      </c>
      <c r="I169" s="37">
        <f t="shared" si="33"/>
        <v>0.16654432824098406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4803079</v>
      </c>
      <c r="O169" s="37">
        <f t="shared" si="37"/>
        <v>0.3545461323144698</v>
      </c>
      <c r="P169" s="32">
        <f>SUM(P164:P168)</f>
        <v>2798552</v>
      </c>
      <c r="Q169" s="32">
        <f>SUM(Q164:Q168)</f>
        <v>12552875</v>
      </c>
      <c r="R169" s="32">
        <f>SUM(R164:R168)</f>
        <v>14214760</v>
      </c>
      <c r="S169" s="32">
        <f>SUM(S164:S168)</f>
        <v>6672253</v>
      </c>
      <c r="T169" s="37">
        <f t="shared" si="38"/>
        <v>0.5315318602312219</v>
      </c>
      <c r="U169" s="37">
        <f t="shared" si="39"/>
        <v>-0.19379879309014092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344472776</v>
      </c>
      <c r="E170" s="32">
        <f>SUM(E105,E107:E111,E113:E120,E122:E125,E127:E131,E133:E136,E138:E143,E145:E149,E151:E156,E158:E162,E164:E168)</f>
        <v>343221776</v>
      </c>
      <c r="F170" s="32">
        <f>SUM(F105,F107:F111,F113:F120,F122:F125,F127:F131,F133:F136,F138:F143,F145:F149,F151:F156,F158:F162,F164:F168)</f>
        <v>70842178</v>
      </c>
      <c r="G170" s="37">
        <f t="shared" si="32"/>
        <v>0.20565392372255276</v>
      </c>
      <c r="H170" s="32">
        <f>SUM(H105,H107:H111,H113:H120,H122:H125,H127:H131,H133:H136,H138:H143,H145:H149,H151:H156,H158:H162,H164:H168)</f>
        <v>86898702</v>
      </c>
      <c r="I170" s="37">
        <f t="shared" si="33"/>
        <v>0.25226580459873554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157740880</v>
      </c>
      <c r="O170" s="37">
        <f t="shared" si="37"/>
        <v>0.4579197283212883</v>
      </c>
      <c r="P170" s="32">
        <f>SUM(P105,P107:P111,P113:P120,P122:P125,P127:P131,P133:P136,P138:P143,P145:P149,P151:P156,P158:P162,P164:P168)</f>
        <v>82785466</v>
      </c>
      <c r="Q170" s="32">
        <f>SUM(Q105,Q107:Q111,Q113:Q120,Q122:Q125,Q127:Q131,Q133:Q136,Q138:Q143,Q145:Q149,Q151:Q156,Q158:Q162,Q164:Q168)</f>
        <v>353179560</v>
      </c>
      <c r="R170" s="32">
        <f>SUM(R105,R107:R111,R113:R120,R122:R125,R127:R131,R133:R136,R138:R143,R145:R149,R151:R156,R158:R162,R164:R168)</f>
        <v>287019342</v>
      </c>
      <c r="S170" s="32">
        <f>SUM(S105,S107:S111,S113:S120,S122:S125,S127:S131,S133:S136,S138:S143,S145:S149,S151:S156,S158:S162,S164:S168)</f>
        <v>143333324</v>
      </c>
      <c r="T170" s="37">
        <f t="shared" si="38"/>
        <v>0.40583697425751364</v>
      </c>
      <c r="U170" s="37">
        <f t="shared" si="39"/>
        <v>4.9685484647752132E-2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3009837</v>
      </c>
      <c r="E173" s="31">
        <v>3009837</v>
      </c>
      <c r="F173" s="31">
        <v>746956</v>
      </c>
      <c r="G173" s="36">
        <f t="shared" ref="G173:G205" si="40">IF(($D173     =0),0,($F173     /$D173     ))</f>
        <v>0.24817157872668852</v>
      </c>
      <c r="H173" s="31">
        <v>704055</v>
      </c>
      <c r="I173" s="36">
        <f t="shared" ref="I173:I205" si="41">IF(($D173     =0),0,($H173     /$D173     ))</f>
        <v>0.23391798293395955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1451011</v>
      </c>
      <c r="O173" s="36">
        <f t="shared" ref="O173:O205" si="45">IF(($D173     =0),0,($N173     /$D173     ))</f>
        <v>0.48208956166064809</v>
      </c>
      <c r="P173" s="31">
        <v>854980</v>
      </c>
      <c r="Q173" s="31">
        <v>2906846</v>
      </c>
      <c r="R173" s="31">
        <v>2977183</v>
      </c>
      <c r="S173" s="31">
        <v>1497327</v>
      </c>
      <c r="T173" s="36">
        <f t="shared" ref="T173:T205" si="46">IF(($Q173     =0),0,($S173     /$Q173     ))</f>
        <v>0.51510365530200086</v>
      </c>
      <c r="U173" s="36">
        <f t="shared" ref="U173:U205" si="47">IF(($P173     =0),0,(($H173     /$P173     )-1))</f>
        <v>-0.17652459706659807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3137621</v>
      </c>
      <c r="E174" s="31">
        <v>3137621</v>
      </c>
      <c r="F174" s="31">
        <v>811657</v>
      </c>
      <c r="G174" s="36">
        <f t="shared" si="40"/>
        <v>0.2586854817710616</v>
      </c>
      <c r="H174" s="31">
        <v>1186153</v>
      </c>
      <c r="I174" s="36">
        <f t="shared" si="41"/>
        <v>0.37804215359343912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1997810</v>
      </c>
      <c r="O174" s="36">
        <f t="shared" si="45"/>
        <v>0.63672763536450072</v>
      </c>
      <c r="P174" s="31">
        <v>928070</v>
      </c>
      <c r="Q174" s="31">
        <v>3001884</v>
      </c>
      <c r="R174" s="31">
        <v>2979696</v>
      </c>
      <c r="S174" s="31">
        <v>1686523</v>
      </c>
      <c r="T174" s="36">
        <f t="shared" si="46"/>
        <v>0.5618215094254142</v>
      </c>
      <c r="U174" s="36">
        <f t="shared" si="47"/>
        <v>0.27808570474209926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7828072</v>
      </c>
      <c r="E175" s="31">
        <v>7828072</v>
      </c>
      <c r="F175" s="31">
        <v>1050130</v>
      </c>
      <c r="G175" s="36">
        <f t="shared" si="40"/>
        <v>0.13414925156539184</v>
      </c>
      <c r="H175" s="31">
        <v>1233176</v>
      </c>
      <c r="I175" s="36">
        <f t="shared" si="41"/>
        <v>0.15753253163741979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2283306</v>
      </c>
      <c r="O175" s="36">
        <f t="shared" si="45"/>
        <v>0.29168178320281163</v>
      </c>
      <c r="P175" s="31">
        <v>1375473</v>
      </c>
      <c r="Q175" s="31">
        <v>6031463</v>
      </c>
      <c r="R175" s="31">
        <v>6267763</v>
      </c>
      <c r="S175" s="31">
        <v>2915617</v>
      </c>
      <c r="T175" s="36">
        <f t="shared" si="46"/>
        <v>0.48340129086425632</v>
      </c>
      <c r="U175" s="36">
        <f t="shared" si="47"/>
        <v>-0.10345313939277612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28683051</v>
      </c>
      <c r="E176" s="31">
        <v>28683051</v>
      </c>
      <c r="F176" s="31">
        <v>6215238</v>
      </c>
      <c r="G176" s="36">
        <f t="shared" si="40"/>
        <v>0.21668678133298999</v>
      </c>
      <c r="H176" s="31">
        <v>5834334</v>
      </c>
      <c r="I176" s="36">
        <f t="shared" si="41"/>
        <v>0.20340702249561946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12049572</v>
      </c>
      <c r="O176" s="36">
        <f t="shared" si="45"/>
        <v>0.42009380382860945</v>
      </c>
      <c r="P176" s="31">
        <v>4302233</v>
      </c>
      <c r="Q176" s="31">
        <v>27655104</v>
      </c>
      <c r="R176" s="31">
        <v>28024549</v>
      </c>
      <c r="S176" s="31">
        <v>11194822</v>
      </c>
      <c r="T176" s="36">
        <f t="shared" si="46"/>
        <v>0.40480129816181493</v>
      </c>
      <c r="U176" s="36">
        <f t="shared" si="47"/>
        <v>0.35611762542846925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9569395</v>
      </c>
      <c r="E178" s="31">
        <v>9569395</v>
      </c>
      <c r="F178" s="31">
        <v>2586906</v>
      </c>
      <c r="G178" s="36">
        <f t="shared" si="40"/>
        <v>0.27033119648629822</v>
      </c>
      <c r="H178" s="31">
        <v>2570162</v>
      </c>
      <c r="I178" s="36">
        <f t="shared" si="41"/>
        <v>0.26858145159646979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5157068</v>
      </c>
      <c r="O178" s="36">
        <f t="shared" si="45"/>
        <v>0.53891264808276806</v>
      </c>
      <c r="P178" s="31">
        <v>2282503</v>
      </c>
      <c r="Q178" s="31">
        <v>10207828</v>
      </c>
      <c r="R178" s="31">
        <v>9967028</v>
      </c>
      <c r="S178" s="31">
        <v>4430388</v>
      </c>
      <c r="T178" s="36">
        <f t="shared" si="46"/>
        <v>0.43401867664698113</v>
      </c>
      <c r="U178" s="36">
        <f t="shared" si="47"/>
        <v>0.12602787378592706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52227976</v>
      </c>
      <c r="E179" s="32">
        <f>SUM(E173:E178)</f>
        <v>52227976</v>
      </c>
      <c r="F179" s="32">
        <f>SUM(F173:F178)</f>
        <v>11410887</v>
      </c>
      <c r="G179" s="37">
        <f t="shared" si="40"/>
        <v>0.21848227471039658</v>
      </c>
      <c r="H179" s="32">
        <f>SUM(H173:H178)</f>
        <v>11527880</v>
      </c>
      <c r="I179" s="37">
        <f t="shared" si="41"/>
        <v>0.22072231939449463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22938767</v>
      </c>
      <c r="O179" s="37">
        <f t="shared" si="45"/>
        <v>0.43920459410489121</v>
      </c>
      <c r="P179" s="32">
        <f>SUM(P173:P178)</f>
        <v>9743259</v>
      </c>
      <c r="Q179" s="32">
        <f>SUM(Q173:Q178)</f>
        <v>49803125</v>
      </c>
      <c r="R179" s="32">
        <f>SUM(R173:R178)</f>
        <v>50216219</v>
      </c>
      <c r="S179" s="32">
        <f>SUM(S173:S178)</f>
        <v>21724677</v>
      </c>
      <c r="T179" s="37">
        <f t="shared" si="46"/>
        <v>0.43621112129007966</v>
      </c>
      <c r="U179" s="37">
        <f t="shared" si="47"/>
        <v>0.1831646885297824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1908444</v>
      </c>
      <c r="E180" s="31">
        <v>1908444</v>
      </c>
      <c r="F180" s="31">
        <v>726768</v>
      </c>
      <c r="G180" s="36">
        <f t="shared" si="40"/>
        <v>0.38081704257499827</v>
      </c>
      <c r="H180" s="31">
        <v>118396</v>
      </c>
      <c r="I180" s="36">
        <f t="shared" si="41"/>
        <v>6.2037974391703402E-2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845164</v>
      </c>
      <c r="O180" s="36">
        <f t="shared" si="45"/>
        <v>0.44285501696670165</v>
      </c>
      <c r="P180" s="31">
        <v>392964</v>
      </c>
      <c r="Q180" s="31">
        <v>896717</v>
      </c>
      <c r="R180" s="31">
        <v>1596717</v>
      </c>
      <c r="S180" s="31">
        <v>392964</v>
      </c>
      <c r="T180" s="36">
        <f t="shared" si="46"/>
        <v>0.43822521486712085</v>
      </c>
      <c r="U180" s="36">
        <f t="shared" si="47"/>
        <v>-0.69871031443083842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3015940</v>
      </c>
      <c r="E181" s="31">
        <v>3015940</v>
      </c>
      <c r="F181" s="31">
        <v>138625</v>
      </c>
      <c r="G181" s="36">
        <f t="shared" si="40"/>
        <v>4.5964110691857268E-2</v>
      </c>
      <c r="H181" s="31">
        <v>234515</v>
      </c>
      <c r="I181" s="36">
        <f t="shared" si="41"/>
        <v>7.775850978467741E-2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373140</v>
      </c>
      <c r="O181" s="36">
        <f t="shared" si="45"/>
        <v>0.12372262047653468</v>
      </c>
      <c r="P181" s="31">
        <v>188548</v>
      </c>
      <c r="Q181" s="31">
        <v>1281471</v>
      </c>
      <c r="R181" s="31">
        <v>980871</v>
      </c>
      <c r="S181" s="31">
        <v>292297</v>
      </c>
      <c r="T181" s="36">
        <f t="shared" si="46"/>
        <v>0.22809490031378002</v>
      </c>
      <c r="U181" s="36">
        <f t="shared" si="47"/>
        <v>0.2437946835818996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6313648</v>
      </c>
      <c r="E183" s="31">
        <v>6313648</v>
      </c>
      <c r="F183" s="31">
        <v>1327723</v>
      </c>
      <c r="G183" s="36">
        <f t="shared" si="40"/>
        <v>0.21029411205692811</v>
      </c>
      <c r="H183" s="31">
        <v>1716540</v>
      </c>
      <c r="I183" s="36">
        <f t="shared" si="41"/>
        <v>0.27187768466027878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3044263</v>
      </c>
      <c r="O183" s="36">
        <f t="shared" si="45"/>
        <v>0.48217179671720689</v>
      </c>
      <c r="P183" s="31">
        <v>850520</v>
      </c>
      <c r="Q183" s="31">
        <v>6192636</v>
      </c>
      <c r="R183" s="31">
        <v>6546426</v>
      </c>
      <c r="S183" s="31">
        <v>1696561</v>
      </c>
      <c r="T183" s="36">
        <f t="shared" si="46"/>
        <v>0.27396426981983119</v>
      </c>
      <c r="U183" s="36">
        <f t="shared" si="47"/>
        <v>1.018224145228801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8624446</v>
      </c>
      <c r="E184" s="31">
        <v>8624446</v>
      </c>
      <c r="F184" s="31">
        <v>52979</v>
      </c>
      <c r="G184" s="36">
        <f t="shared" si="40"/>
        <v>6.1428873228494907E-3</v>
      </c>
      <c r="H184" s="31">
        <v>490680</v>
      </c>
      <c r="I184" s="36">
        <f t="shared" si="41"/>
        <v>5.689408919714959E-2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543659</v>
      </c>
      <c r="O184" s="36">
        <f t="shared" si="45"/>
        <v>6.303697651999908E-2</v>
      </c>
      <c r="P184" s="31">
        <v>-139648</v>
      </c>
      <c r="Q184" s="31">
        <v>1954400</v>
      </c>
      <c r="R184" s="31">
        <v>2313200</v>
      </c>
      <c r="S184" s="31">
        <v>672072</v>
      </c>
      <c r="T184" s="36">
        <f t="shared" si="46"/>
        <v>0.34387638149815802</v>
      </c>
      <c r="U184" s="36">
        <f t="shared" si="47"/>
        <v>-4.5136915673693858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19862478</v>
      </c>
      <c r="E185" s="32">
        <f>SUM(E180:E184)</f>
        <v>19862478</v>
      </c>
      <c r="F185" s="32">
        <f>SUM(F180:F184)</f>
        <v>2246095</v>
      </c>
      <c r="G185" s="37">
        <f t="shared" si="40"/>
        <v>0.11308231530829134</v>
      </c>
      <c r="H185" s="32">
        <f>SUM(H180:H184)</f>
        <v>2560131</v>
      </c>
      <c r="I185" s="37">
        <f t="shared" si="41"/>
        <v>0.12889282998828244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4806226</v>
      </c>
      <c r="O185" s="37">
        <f t="shared" si="45"/>
        <v>0.24197514529657377</v>
      </c>
      <c r="P185" s="32">
        <f>SUM(P180:P184)</f>
        <v>1292384</v>
      </c>
      <c r="Q185" s="32">
        <f>SUM(Q180:Q184)</f>
        <v>10325224</v>
      </c>
      <c r="R185" s="32">
        <f>SUM(R180:R184)</f>
        <v>11437214</v>
      </c>
      <c r="S185" s="32">
        <f>SUM(S180:S184)</f>
        <v>3053894</v>
      </c>
      <c r="T185" s="37">
        <f t="shared" si="46"/>
        <v>0.2957702418853092</v>
      </c>
      <c r="U185" s="37">
        <f t="shared" si="47"/>
        <v>0.98093678039963361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12400476</v>
      </c>
      <c r="E187" s="31">
        <v>12400476</v>
      </c>
      <c r="F187" s="31">
        <v>1536291</v>
      </c>
      <c r="G187" s="36">
        <f t="shared" si="40"/>
        <v>0.12388967971874629</v>
      </c>
      <c r="H187" s="31">
        <v>4589356</v>
      </c>
      <c r="I187" s="36">
        <f t="shared" si="41"/>
        <v>0.37009514796044923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6125647</v>
      </c>
      <c r="O187" s="36">
        <f t="shared" si="45"/>
        <v>0.49398482767919555</v>
      </c>
      <c r="P187" s="31">
        <v>3318088</v>
      </c>
      <c r="Q187" s="31">
        <v>10159130</v>
      </c>
      <c r="R187" s="31">
        <v>10041933</v>
      </c>
      <c r="S187" s="31">
        <v>5285468</v>
      </c>
      <c r="T187" s="36">
        <f t="shared" si="46"/>
        <v>0.52026777883539244</v>
      </c>
      <c r="U187" s="36">
        <f t="shared" si="47"/>
        <v>0.38313269569704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16232260</v>
      </c>
      <c r="E188" s="31">
        <v>16232260</v>
      </c>
      <c r="F188" s="31">
        <v>4205110</v>
      </c>
      <c r="G188" s="36">
        <f t="shared" si="40"/>
        <v>0.25905881251286017</v>
      </c>
      <c r="H188" s="31">
        <v>3436128</v>
      </c>
      <c r="I188" s="36">
        <f t="shared" si="41"/>
        <v>0.21168512579271156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7641238</v>
      </c>
      <c r="O188" s="36">
        <f t="shared" si="45"/>
        <v>0.47074393830557176</v>
      </c>
      <c r="P188" s="31">
        <v>2858937</v>
      </c>
      <c r="Q188" s="31">
        <v>14141092</v>
      </c>
      <c r="R188" s="31">
        <v>13152502</v>
      </c>
      <c r="S188" s="31">
        <v>5212158</v>
      </c>
      <c r="T188" s="36">
        <f t="shared" si="46"/>
        <v>0.3685824263076713</v>
      </c>
      <c r="U188" s="36">
        <f t="shared" si="47"/>
        <v>0.20189007312857887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11974786</v>
      </c>
      <c r="E189" s="31">
        <v>11974786</v>
      </c>
      <c r="F189" s="31">
        <v>1266634</v>
      </c>
      <c r="G189" s="36">
        <f t="shared" si="40"/>
        <v>0.10577508441486971</v>
      </c>
      <c r="H189" s="31">
        <v>2697780</v>
      </c>
      <c r="I189" s="36">
        <f t="shared" si="41"/>
        <v>0.22528836841009101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3964414</v>
      </c>
      <c r="O189" s="36">
        <f t="shared" si="45"/>
        <v>0.33106345282496069</v>
      </c>
      <c r="P189" s="31">
        <v>3063536</v>
      </c>
      <c r="Q189" s="31">
        <v>10125692</v>
      </c>
      <c r="R189" s="31">
        <v>9824108</v>
      </c>
      <c r="S189" s="31">
        <v>3971685</v>
      </c>
      <c r="T189" s="36">
        <f t="shared" si="46"/>
        <v>0.392238377386948</v>
      </c>
      <c r="U189" s="36">
        <f t="shared" si="47"/>
        <v>-0.11939014263256575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9434000</v>
      </c>
      <c r="E190" s="31">
        <v>9434000</v>
      </c>
      <c r="F190" s="31">
        <v>2057590</v>
      </c>
      <c r="G190" s="36">
        <f t="shared" si="40"/>
        <v>0.21810366758532965</v>
      </c>
      <c r="H190" s="31">
        <v>1859414</v>
      </c>
      <c r="I190" s="36">
        <f t="shared" si="41"/>
        <v>0.19709709561161756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3917004</v>
      </c>
      <c r="O190" s="36">
        <f t="shared" si="45"/>
        <v>0.41520076319694721</v>
      </c>
      <c r="P190" s="31">
        <v>2130887</v>
      </c>
      <c r="Q190" s="31">
        <v>7792000</v>
      </c>
      <c r="R190" s="31">
        <v>8721000</v>
      </c>
      <c r="S190" s="31">
        <v>4050708</v>
      </c>
      <c r="T190" s="36">
        <f t="shared" si="46"/>
        <v>0.5198547227926078</v>
      </c>
      <c r="U190" s="36">
        <f t="shared" si="47"/>
        <v>-0.12739905964042209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50041522</v>
      </c>
      <c r="E191" s="32">
        <f>SUM(E186:E190)</f>
        <v>50041522</v>
      </c>
      <c r="F191" s="32">
        <f>SUM(F186:F190)</f>
        <v>9065625</v>
      </c>
      <c r="G191" s="37">
        <f t="shared" si="40"/>
        <v>0.18116205578239608</v>
      </c>
      <c r="H191" s="32">
        <f>SUM(H186:H190)</f>
        <v>12582678</v>
      </c>
      <c r="I191" s="37">
        <f t="shared" si="41"/>
        <v>0.25144475022162593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21648303</v>
      </c>
      <c r="O191" s="37">
        <f t="shared" si="45"/>
        <v>0.43260680600402202</v>
      </c>
      <c r="P191" s="32">
        <f>SUM(P186:P190)</f>
        <v>11371448</v>
      </c>
      <c r="Q191" s="32">
        <f>SUM(Q186:Q190)</f>
        <v>42217914</v>
      </c>
      <c r="R191" s="32">
        <f>SUM(R186:R190)</f>
        <v>41739543</v>
      </c>
      <c r="S191" s="32">
        <f>SUM(S186:S190)</f>
        <v>18520019</v>
      </c>
      <c r="T191" s="37">
        <f t="shared" si="46"/>
        <v>0.43867679014173938</v>
      </c>
      <c r="U191" s="37">
        <f t="shared" si="47"/>
        <v>0.10651501901956539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2920041</v>
      </c>
      <c r="E192" s="31">
        <v>2920041</v>
      </c>
      <c r="F192" s="31">
        <v>624744</v>
      </c>
      <c r="G192" s="36">
        <f t="shared" si="40"/>
        <v>0.21395042055916338</v>
      </c>
      <c r="H192" s="31">
        <v>142485</v>
      </c>
      <c r="I192" s="36">
        <f t="shared" si="41"/>
        <v>4.8795547733747571E-2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767229</v>
      </c>
      <c r="O192" s="36">
        <f t="shared" si="45"/>
        <v>0.26274596829291097</v>
      </c>
      <c r="P192" s="31">
        <v>641190</v>
      </c>
      <c r="Q192" s="31">
        <v>3175759</v>
      </c>
      <c r="R192" s="31">
        <v>2798616</v>
      </c>
      <c r="S192" s="31">
        <v>1269923</v>
      </c>
      <c r="T192" s="36">
        <f t="shared" si="46"/>
        <v>0.39988015463390014</v>
      </c>
      <c r="U192" s="36">
        <f t="shared" si="47"/>
        <v>-0.77778037711130865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2789865</v>
      </c>
      <c r="E193" s="31">
        <v>2789865</v>
      </c>
      <c r="F193" s="31">
        <v>813428</v>
      </c>
      <c r="G193" s="36">
        <f t="shared" si="40"/>
        <v>0.29156536248169712</v>
      </c>
      <c r="H193" s="31">
        <v>770816</v>
      </c>
      <c r="I193" s="36">
        <f t="shared" si="41"/>
        <v>0.27629150514451417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1584244</v>
      </c>
      <c r="O193" s="36">
        <f t="shared" si="45"/>
        <v>0.56785686762621135</v>
      </c>
      <c r="P193" s="31">
        <v>663769</v>
      </c>
      <c r="Q193" s="31">
        <v>2935248</v>
      </c>
      <c r="R193" s="31">
        <v>2647888</v>
      </c>
      <c r="S193" s="31">
        <v>1273105</v>
      </c>
      <c r="T193" s="36">
        <f t="shared" si="46"/>
        <v>0.43372996080740028</v>
      </c>
      <c r="U193" s="36">
        <f t="shared" si="47"/>
        <v>0.16127146642883283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3387426</v>
      </c>
      <c r="E194" s="31">
        <v>3387426</v>
      </c>
      <c r="F194" s="31">
        <v>769503</v>
      </c>
      <c r="G194" s="36">
        <f t="shared" si="40"/>
        <v>0.22716451960869405</v>
      </c>
      <c r="H194" s="31">
        <v>844636</v>
      </c>
      <c r="I194" s="36">
        <f t="shared" si="41"/>
        <v>0.24934448752533633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1614139</v>
      </c>
      <c r="O194" s="36">
        <f t="shared" si="45"/>
        <v>0.47650900713403038</v>
      </c>
      <c r="P194" s="31">
        <v>2219459</v>
      </c>
      <c r="Q194" s="31">
        <v>3324498</v>
      </c>
      <c r="R194" s="31">
        <v>3442498</v>
      </c>
      <c r="S194" s="31">
        <v>2359891</v>
      </c>
      <c r="T194" s="36">
        <f t="shared" si="46"/>
        <v>0.70984882529633042</v>
      </c>
      <c r="U194" s="36">
        <f t="shared" si="47"/>
        <v>-0.61944059340587054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5137971</v>
      </c>
      <c r="E195" s="31">
        <v>5137971</v>
      </c>
      <c r="F195" s="31">
        <v>786684</v>
      </c>
      <c r="G195" s="36">
        <f t="shared" si="40"/>
        <v>0.15311180230483978</v>
      </c>
      <c r="H195" s="31">
        <v>694430</v>
      </c>
      <c r="I195" s="36">
        <f t="shared" si="41"/>
        <v>0.13515646546078208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1481114</v>
      </c>
      <c r="O195" s="36">
        <f t="shared" si="45"/>
        <v>0.28826826776562187</v>
      </c>
      <c r="P195" s="31">
        <v>1055551</v>
      </c>
      <c r="Q195" s="31">
        <v>4397809</v>
      </c>
      <c r="R195" s="31">
        <v>4441935</v>
      </c>
      <c r="S195" s="31">
        <v>2204392</v>
      </c>
      <c r="T195" s="36">
        <f t="shared" si="46"/>
        <v>0.50124778042884532</v>
      </c>
      <c r="U195" s="36">
        <f t="shared" si="47"/>
        <v>-0.34211610808004544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6324877</v>
      </c>
      <c r="E196" s="31">
        <v>6324877</v>
      </c>
      <c r="F196" s="31">
        <v>1328332</v>
      </c>
      <c r="G196" s="36">
        <f t="shared" si="40"/>
        <v>0.21001704855288095</v>
      </c>
      <c r="H196" s="31">
        <v>1416328</v>
      </c>
      <c r="I196" s="36">
        <f t="shared" si="41"/>
        <v>0.22392973017498996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2744660</v>
      </c>
      <c r="O196" s="36">
        <f t="shared" si="45"/>
        <v>0.43394677872787091</v>
      </c>
      <c r="P196" s="31">
        <v>1403222</v>
      </c>
      <c r="Q196" s="31">
        <v>4702146</v>
      </c>
      <c r="R196" s="31">
        <v>4702146</v>
      </c>
      <c r="S196" s="31">
        <v>2745858</v>
      </c>
      <c r="T196" s="36">
        <f t="shared" si="46"/>
        <v>0.58395847342894069</v>
      </c>
      <c r="U196" s="36">
        <f t="shared" si="47"/>
        <v>9.3399333818882102E-3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20560180</v>
      </c>
      <c r="E198" s="32">
        <f>SUM(E192:E197)</f>
        <v>20560180</v>
      </c>
      <c r="F198" s="32">
        <f>SUM(F192:F197)</f>
        <v>4322691</v>
      </c>
      <c r="G198" s="37">
        <f t="shared" si="40"/>
        <v>0.21024577605838082</v>
      </c>
      <c r="H198" s="32">
        <f>SUM(H192:H197)</f>
        <v>3868695</v>
      </c>
      <c r="I198" s="37">
        <f t="shared" si="41"/>
        <v>0.1881644518676393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8191386</v>
      </c>
      <c r="O198" s="37">
        <f t="shared" si="45"/>
        <v>0.3984102279260201</v>
      </c>
      <c r="P198" s="32">
        <f>SUM(P192:P197)</f>
        <v>5983191</v>
      </c>
      <c r="Q198" s="32">
        <f>SUM(Q192:Q197)</f>
        <v>18535460</v>
      </c>
      <c r="R198" s="32">
        <f>SUM(R192:R197)</f>
        <v>18033083</v>
      </c>
      <c r="S198" s="32">
        <f>SUM(S192:S197)</f>
        <v>9853169</v>
      </c>
      <c r="T198" s="37">
        <f t="shared" si="46"/>
        <v>0.53158481095154908</v>
      </c>
      <c r="U198" s="37">
        <f t="shared" si="47"/>
        <v>-0.3534060670969722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11472419</v>
      </c>
      <c r="E200" s="31">
        <v>11472419</v>
      </c>
      <c r="F200" s="31">
        <v>1196051</v>
      </c>
      <c r="G200" s="36">
        <f t="shared" si="40"/>
        <v>0.10425447327194029</v>
      </c>
      <c r="H200" s="31">
        <v>5617631</v>
      </c>
      <c r="I200" s="36">
        <f t="shared" si="41"/>
        <v>0.48966403685221049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6813682</v>
      </c>
      <c r="O200" s="36">
        <f t="shared" si="45"/>
        <v>0.59391851012415076</v>
      </c>
      <c r="P200" s="31">
        <v>3890262</v>
      </c>
      <c r="Q200" s="31">
        <v>9763828</v>
      </c>
      <c r="R200" s="31">
        <v>12113278</v>
      </c>
      <c r="S200" s="31">
        <v>5887864</v>
      </c>
      <c r="T200" s="36">
        <f t="shared" si="46"/>
        <v>0.60302823851464815</v>
      </c>
      <c r="U200" s="36">
        <f t="shared" si="47"/>
        <v>0.44402382153181463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5279488</v>
      </c>
      <c r="E201" s="31">
        <v>5279488</v>
      </c>
      <c r="F201" s="31">
        <v>1908146</v>
      </c>
      <c r="G201" s="36">
        <f t="shared" si="40"/>
        <v>0.36142633528099694</v>
      </c>
      <c r="H201" s="31">
        <v>2089235</v>
      </c>
      <c r="I201" s="36">
        <f t="shared" si="41"/>
        <v>0.39572682047956165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3997381</v>
      </c>
      <c r="O201" s="36">
        <f t="shared" si="45"/>
        <v>0.75715315576055864</v>
      </c>
      <c r="P201" s="31">
        <v>1316022</v>
      </c>
      <c r="Q201" s="31">
        <v>3044960</v>
      </c>
      <c r="R201" s="31">
        <v>5780960</v>
      </c>
      <c r="S201" s="31">
        <v>2665364</v>
      </c>
      <c r="T201" s="36">
        <f t="shared" si="46"/>
        <v>0.8753362934160055</v>
      </c>
      <c r="U201" s="36">
        <f t="shared" si="47"/>
        <v>0.58753805027575523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16751907</v>
      </c>
      <c r="E204" s="32">
        <f>SUM(E199:E203)</f>
        <v>16751907</v>
      </c>
      <c r="F204" s="32">
        <f>SUM(F199:F203)</f>
        <v>3104197</v>
      </c>
      <c r="G204" s="37">
        <f t="shared" si="40"/>
        <v>0.18530409702011835</v>
      </c>
      <c r="H204" s="32">
        <f>SUM(H199:H203)</f>
        <v>7706866</v>
      </c>
      <c r="I204" s="37">
        <f t="shared" si="41"/>
        <v>0.46005902492175965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10811063</v>
      </c>
      <c r="O204" s="37">
        <f t="shared" si="45"/>
        <v>0.64536312194187806</v>
      </c>
      <c r="P204" s="32">
        <f>SUM(P199:P203)</f>
        <v>5206284</v>
      </c>
      <c r="Q204" s="32">
        <f>SUM(Q199:Q203)</f>
        <v>12808788</v>
      </c>
      <c r="R204" s="32">
        <f>SUM(R199:R203)</f>
        <v>17894238</v>
      </c>
      <c r="S204" s="32">
        <f>SUM(S199:S203)</f>
        <v>8553228</v>
      </c>
      <c r="T204" s="37">
        <f t="shared" si="46"/>
        <v>0.66776247682450518</v>
      </c>
      <c r="U204" s="37">
        <f t="shared" si="47"/>
        <v>0.48030072888839714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159444063</v>
      </c>
      <c r="E205" s="32">
        <f>SUM(E173:E178,E180:E184,E186:E190,E192:E197,E199:E203)</f>
        <v>159444063</v>
      </c>
      <c r="F205" s="32">
        <f>SUM(F173:F178,F180:F184,F186:F190,F192:F197,F199:F203)</f>
        <v>30149495</v>
      </c>
      <c r="G205" s="37">
        <f t="shared" si="40"/>
        <v>0.18909136177745295</v>
      </c>
      <c r="H205" s="32">
        <f>SUM(H173:H178,H180:H184,H186:H190,H192:H197,H199:H203)</f>
        <v>38246250</v>
      </c>
      <c r="I205" s="37">
        <f t="shared" si="41"/>
        <v>0.23987252507482829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68395745</v>
      </c>
      <c r="O205" s="37">
        <f t="shared" si="45"/>
        <v>0.42896388685228121</v>
      </c>
      <c r="P205" s="32">
        <f>SUM(P173:P178,P180:P184,P186:P190,P192:P197,P199:P203)</f>
        <v>33596566</v>
      </c>
      <c r="Q205" s="32">
        <f>SUM(Q173:Q178,Q180:Q184,Q186:Q190,Q192:Q197,Q199:Q203)</f>
        <v>133690511</v>
      </c>
      <c r="R205" s="32">
        <f>SUM(R173:R178,R180:R184,R186:R190,R192:R197,R199:R203)</f>
        <v>139320297</v>
      </c>
      <c r="S205" s="32">
        <f>SUM(S173:S178,S180:S184,S186:S190,S192:S197,S199:S203)</f>
        <v>61704987</v>
      </c>
      <c r="T205" s="37">
        <f t="shared" si="46"/>
        <v>0.46155098472172046</v>
      </c>
      <c r="U205" s="37">
        <f t="shared" si="47"/>
        <v>0.1383975969448783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2205822</v>
      </c>
      <c r="E208" s="31">
        <v>2205822</v>
      </c>
      <c r="F208" s="31">
        <v>162721</v>
      </c>
      <c r="G208" s="36">
        <f t="shared" ref="G208:G231" si="48">IF(($D208     =0),0,($F208     /$D208     ))</f>
        <v>7.3768871649661671E-2</v>
      </c>
      <c r="H208" s="31">
        <v>815219</v>
      </c>
      <c r="I208" s="36">
        <f t="shared" ref="I208:I231" si="49">IF(($D208     =0),0,($H208     /$D208     ))</f>
        <v>0.36957605826762085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977940</v>
      </c>
      <c r="O208" s="36">
        <f t="shared" ref="O208:O231" si="53">IF(($D208     =0),0,($N208     /$D208     ))</f>
        <v>0.44334492991728253</v>
      </c>
      <c r="P208" s="31">
        <v>625775</v>
      </c>
      <c r="Q208" s="31">
        <v>2882120</v>
      </c>
      <c r="R208" s="31">
        <v>2657884</v>
      </c>
      <c r="S208" s="31">
        <v>1267029</v>
      </c>
      <c r="T208" s="36">
        <f t="shared" ref="T208:T231" si="54">IF(($Q208     =0),0,($S208     /$Q208     ))</f>
        <v>0.43961701802839576</v>
      </c>
      <c r="U208" s="36">
        <f t="shared" ref="U208:U231" si="55">IF(($P208     =0),0,(($H208     /$P208     )-1))</f>
        <v>0.30273500858934921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2236032</v>
      </c>
      <c r="E210" s="31">
        <v>2236032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3000</v>
      </c>
      <c r="Q210" s="31">
        <v>2159872</v>
      </c>
      <c r="R210" s="31">
        <v>2146863</v>
      </c>
      <c r="S210" s="31">
        <v>3000</v>
      </c>
      <c r="T210" s="36">
        <f t="shared" si="54"/>
        <v>1.3889711982932322E-3</v>
      </c>
      <c r="U210" s="36">
        <f t="shared" si="55"/>
        <v>-1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5065613</v>
      </c>
      <c r="E214" s="31">
        <v>5065613</v>
      </c>
      <c r="F214" s="31">
        <v>1104755</v>
      </c>
      <c r="G214" s="36">
        <f t="shared" si="48"/>
        <v>0.21808910392483594</v>
      </c>
      <c r="H214" s="31">
        <v>1579581</v>
      </c>
      <c r="I214" s="36">
        <f t="shared" si="49"/>
        <v>0.31182425503093109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2684336</v>
      </c>
      <c r="O214" s="36">
        <f t="shared" si="53"/>
        <v>0.52991335895576708</v>
      </c>
      <c r="P214" s="31">
        <v>993315</v>
      </c>
      <c r="Q214" s="31">
        <v>4352122</v>
      </c>
      <c r="R214" s="31">
        <v>4352122</v>
      </c>
      <c r="S214" s="31">
        <v>2076883</v>
      </c>
      <c r="T214" s="36">
        <f t="shared" si="54"/>
        <v>0.47721157632989147</v>
      </c>
      <c r="U214" s="36">
        <f t="shared" si="55"/>
        <v>0.59021156430739485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11219670</v>
      </c>
      <c r="E215" s="31">
        <v>11219670</v>
      </c>
      <c r="F215" s="31">
        <v>1840454</v>
      </c>
      <c r="G215" s="36">
        <f t="shared" si="48"/>
        <v>0.16403815798503876</v>
      </c>
      <c r="H215" s="31">
        <v>6270240</v>
      </c>
      <c r="I215" s="36">
        <f t="shared" si="49"/>
        <v>0.55886135688482819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8110694</v>
      </c>
      <c r="O215" s="36">
        <f t="shared" si="53"/>
        <v>0.72289951486986692</v>
      </c>
      <c r="P215" s="31">
        <v>3387631</v>
      </c>
      <c r="Q215" s="31">
        <v>10896820</v>
      </c>
      <c r="R215" s="31">
        <v>10896820</v>
      </c>
      <c r="S215" s="31">
        <v>4831707</v>
      </c>
      <c r="T215" s="36">
        <f t="shared" si="54"/>
        <v>0.44340523198511123</v>
      </c>
      <c r="U215" s="36">
        <f t="shared" si="55"/>
        <v>0.85092177985146544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20727137</v>
      </c>
      <c r="E216" s="32">
        <f>SUM(E208:E215)</f>
        <v>20727137</v>
      </c>
      <c r="F216" s="32">
        <f>SUM(F208:F215)</f>
        <v>3107930</v>
      </c>
      <c r="G216" s="37">
        <f t="shared" si="48"/>
        <v>0.14994497310458266</v>
      </c>
      <c r="H216" s="32">
        <f>SUM(H208:H215)</f>
        <v>8665040</v>
      </c>
      <c r="I216" s="37">
        <f t="shared" si="49"/>
        <v>0.41805291295175018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11772970</v>
      </c>
      <c r="O216" s="37">
        <f t="shared" si="53"/>
        <v>0.56799788605633283</v>
      </c>
      <c r="P216" s="32">
        <f>SUM(P208:P215)</f>
        <v>5009721</v>
      </c>
      <c r="Q216" s="32">
        <f>SUM(Q208:Q215)</f>
        <v>20290934</v>
      </c>
      <c r="R216" s="32">
        <f>SUM(R208:R215)</f>
        <v>20053689</v>
      </c>
      <c r="S216" s="32">
        <f>SUM(S208:S215)</f>
        <v>8178619</v>
      </c>
      <c r="T216" s="37">
        <f t="shared" si="54"/>
        <v>0.4030676458757394</v>
      </c>
      <c r="U216" s="37">
        <f t="shared" si="55"/>
        <v>0.72964522375597363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294</v>
      </c>
      <c r="G217" s="36">
        <f t="shared" si="48"/>
        <v>0</v>
      </c>
      <c r="H217" s="31">
        <v>74682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74976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11106</v>
      </c>
      <c r="E218" s="31">
        <v>11106</v>
      </c>
      <c r="F218" s="31">
        <v>0</v>
      </c>
      <c r="G218" s="36">
        <f t="shared" si="48"/>
        <v>0</v>
      </c>
      <c r="H218" s="31">
        <v>0</v>
      </c>
      <c r="I218" s="36">
        <f t="shared" si="49"/>
        <v>0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0</v>
      </c>
      <c r="O218" s="36">
        <f t="shared" si="53"/>
        <v>0</v>
      </c>
      <c r="P218" s="31">
        <v>5553</v>
      </c>
      <c r="Q218" s="31">
        <v>0</v>
      </c>
      <c r="R218" s="31">
        <v>11106</v>
      </c>
      <c r="S218" s="31">
        <v>5553</v>
      </c>
      <c r="T218" s="36">
        <f t="shared" si="54"/>
        <v>0</v>
      </c>
      <c r="U218" s="36">
        <f t="shared" si="55"/>
        <v>-1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16474323</v>
      </c>
      <c r="E219" s="31">
        <v>11974323</v>
      </c>
      <c r="F219" s="31">
        <v>2800571</v>
      </c>
      <c r="G219" s="36">
        <f t="shared" si="48"/>
        <v>0.16999612062966107</v>
      </c>
      <c r="H219" s="31">
        <v>4091434</v>
      </c>
      <c r="I219" s="36">
        <f t="shared" si="49"/>
        <v>0.24835217811378349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6892005</v>
      </c>
      <c r="O219" s="36">
        <f t="shared" si="53"/>
        <v>0.41834829874344459</v>
      </c>
      <c r="P219" s="31">
        <v>3094846</v>
      </c>
      <c r="Q219" s="31">
        <v>9746440</v>
      </c>
      <c r="R219" s="31">
        <v>13141862</v>
      </c>
      <c r="S219" s="31">
        <v>7058284</v>
      </c>
      <c r="T219" s="36">
        <f t="shared" si="54"/>
        <v>0.72419098665769244</v>
      </c>
      <c r="U219" s="36">
        <f t="shared" si="55"/>
        <v>0.32201537653246715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4144288</v>
      </c>
      <c r="E221" s="31">
        <v>4144288</v>
      </c>
      <c r="F221" s="31">
        <v>1707094</v>
      </c>
      <c r="G221" s="36">
        <f t="shared" si="48"/>
        <v>0.41191490552780113</v>
      </c>
      <c r="H221" s="31">
        <v>1038611</v>
      </c>
      <c r="I221" s="36">
        <f t="shared" si="49"/>
        <v>0.25061265047216796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2745705</v>
      </c>
      <c r="O221" s="36">
        <f t="shared" si="53"/>
        <v>0.66252755599996915</v>
      </c>
      <c r="P221" s="31">
        <v>610772</v>
      </c>
      <c r="Q221" s="31">
        <v>3385536</v>
      </c>
      <c r="R221" s="31">
        <v>3526082</v>
      </c>
      <c r="S221" s="31">
        <v>2192997</v>
      </c>
      <c r="T221" s="36">
        <f t="shared" si="54"/>
        <v>0.64775474252821419</v>
      </c>
      <c r="U221" s="36">
        <f t="shared" si="55"/>
        <v>0.70048888947103016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6186048</v>
      </c>
      <c r="E222" s="31">
        <v>6186048</v>
      </c>
      <c r="F222" s="31">
        <v>2114822</v>
      </c>
      <c r="G222" s="36">
        <f t="shared" si="48"/>
        <v>0.34186963955016192</v>
      </c>
      <c r="H222" s="31">
        <v>925491</v>
      </c>
      <c r="I222" s="36">
        <f t="shared" si="49"/>
        <v>0.14960941137217171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3040313</v>
      </c>
      <c r="O222" s="36">
        <f t="shared" si="53"/>
        <v>0.49147905092233363</v>
      </c>
      <c r="P222" s="31">
        <v>1309484</v>
      </c>
      <c r="Q222" s="31">
        <v>7410660</v>
      </c>
      <c r="R222" s="31">
        <v>6500631</v>
      </c>
      <c r="S222" s="31">
        <v>3411283</v>
      </c>
      <c r="T222" s="36">
        <f t="shared" si="54"/>
        <v>0.46032107801464378</v>
      </c>
      <c r="U222" s="36">
        <f t="shared" si="55"/>
        <v>-0.29323993267577153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11539770</v>
      </c>
      <c r="E223" s="31">
        <v>11539770</v>
      </c>
      <c r="F223" s="31">
        <v>2899775</v>
      </c>
      <c r="G223" s="36">
        <f t="shared" si="48"/>
        <v>0.2512853375760522</v>
      </c>
      <c r="H223" s="31">
        <v>2649547</v>
      </c>
      <c r="I223" s="36">
        <f t="shared" si="49"/>
        <v>0.22960136987132326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5549322</v>
      </c>
      <c r="O223" s="36">
        <f t="shared" si="53"/>
        <v>0.48088670744737549</v>
      </c>
      <c r="P223" s="31">
        <v>1709337</v>
      </c>
      <c r="Q223" s="31">
        <v>9981047</v>
      </c>
      <c r="R223" s="31">
        <v>12135290</v>
      </c>
      <c r="S223" s="31">
        <v>4896630</v>
      </c>
      <c r="T223" s="36">
        <f t="shared" si="54"/>
        <v>0.49059282057283171</v>
      </c>
      <c r="U223" s="36">
        <f t="shared" si="55"/>
        <v>0.5500436719031998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38355535</v>
      </c>
      <c r="E224" s="32">
        <f>SUM(E217:E223)</f>
        <v>33855535</v>
      </c>
      <c r="F224" s="32">
        <f>SUM(F217:F223)</f>
        <v>9522556</v>
      </c>
      <c r="G224" s="37">
        <f t="shared" si="48"/>
        <v>0.24827071242781518</v>
      </c>
      <c r="H224" s="32">
        <f>SUM(H217:H223)</f>
        <v>8779765</v>
      </c>
      <c r="I224" s="37">
        <f t="shared" si="49"/>
        <v>0.22890477215348451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18302321</v>
      </c>
      <c r="O224" s="37">
        <f t="shared" si="53"/>
        <v>0.47717548458129966</v>
      </c>
      <c r="P224" s="32">
        <f>SUM(P217:P223)</f>
        <v>6729992</v>
      </c>
      <c r="Q224" s="32">
        <f>SUM(Q217:Q223)</f>
        <v>30523683</v>
      </c>
      <c r="R224" s="32">
        <f>SUM(R217:R223)</f>
        <v>35314971</v>
      </c>
      <c r="S224" s="32">
        <f>SUM(S217:S223)</f>
        <v>17564747</v>
      </c>
      <c r="T224" s="37">
        <f t="shared" si="54"/>
        <v>0.57544651476035835</v>
      </c>
      <c r="U224" s="37">
        <f t="shared" si="55"/>
        <v>0.30457287319212267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9349992</v>
      </c>
      <c r="E225" s="31">
        <v>9349992</v>
      </c>
      <c r="F225" s="31">
        <v>803937</v>
      </c>
      <c r="G225" s="36">
        <f t="shared" si="48"/>
        <v>8.5982640412954364E-2</v>
      </c>
      <c r="H225" s="31">
        <v>7240137</v>
      </c>
      <c r="I225" s="36">
        <f t="shared" si="49"/>
        <v>0.77434686575132894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8044074</v>
      </c>
      <c r="O225" s="36">
        <f t="shared" si="53"/>
        <v>0.86032950616428339</v>
      </c>
      <c r="P225" s="31">
        <v>5713842</v>
      </c>
      <c r="Q225" s="31">
        <v>9199992</v>
      </c>
      <c r="R225" s="31">
        <v>9199992</v>
      </c>
      <c r="S225" s="31">
        <v>6601902</v>
      </c>
      <c r="T225" s="36">
        <f t="shared" si="54"/>
        <v>0.7175986674771021</v>
      </c>
      <c r="U225" s="36">
        <f t="shared" si="55"/>
        <v>0.26712236705180148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7378189</v>
      </c>
      <c r="E226" s="31">
        <v>7378189</v>
      </c>
      <c r="F226" s="31">
        <v>1541931</v>
      </c>
      <c r="G226" s="36">
        <f t="shared" si="48"/>
        <v>0.20898502328959043</v>
      </c>
      <c r="H226" s="31">
        <v>1830837</v>
      </c>
      <c r="I226" s="36">
        <f t="shared" si="49"/>
        <v>0.24814178655493915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3372768</v>
      </c>
      <c r="O226" s="36">
        <f t="shared" si="53"/>
        <v>0.45712680984452958</v>
      </c>
      <c r="P226" s="31">
        <v>1375435</v>
      </c>
      <c r="Q226" s="31">
        <v>4744770</v>
      </c>
      <c r="R226" s="31">
        <v>4794770</v>
      </c>
      <c r="S226" s="31">
        <v>2485815</v>
      </c>
      <c r="T226" s="36">
        <f t="shared" si="54"/>
        <v>0.52390632211888033</v>
      </c>
      <c r="U226" s="36">
        <f t="shared" si="55"/>
        <v>0.33109670758705434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4819308</v>
      </c>
      <c r="E227" s="31">
        <v>4819308</v>
      </c>
      <c r="F227" s="31">
        <v>1054540</v>
      </c>
      <c r="G227" s="36">
        <f t="shared" si="48"/>
        <v>0.21881564739170023</v>
      </c>
      <c r="H227" s="31">
        <v>1285644</v>
      </c>
      <c r="I227" s="36">
        <f t="shared" si="49"/>
        <v>0.26676942000801773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2340184</v>
      </c>
      <c r="O227" s="36">
        <f t="shared" si="53"/>
        <v>0.48558506739971796</v>
      </c>
      <c r="P227" s="31">
        <v>507477</v>
      </c>
      <c r="Q227" s="31">
        <v>3865301</v>
      </c>
      <c r="R227" s="31">
        <v>3865301</v>
      </c>
      <c r="S227" s="31">
        <v>1500116</v>
      </c>
      <c r="T227" s="36">
        <f t="shared" si="54"/>
        <v>0.38809810671924383</v>
      </c>
      <c r="U227" s="36">
        <f t="shared" si="55"/>
        <v>1.5334034842958402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13508631</v>
      </c>
      <c r="E228" s="31">
        <v>13508631</v>
      </c>
      <c r="F228" s="31">
        <v>2473972</v>
      </c>
      <c r="G228" s="36">
        <f t="shared" si="48"/>
        <v>0.18314009761610928</v>
      </c>
      <c r="H228" s="31">
        <v>4068639</v>
      </c>
      <c r="I228" s="36">
        <f t="shared" si="49"/>
        <v>0.3011881070702131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6542611</v>
      </c>
      <c r="O228" s="36">
        <f t="shared" si="53"/>
        <v>0.48432820468632237</v>
      </c>
      <c r="P228" s="31">
        <v>4199567</v>
      </c>
      <c r="Q228" s="31">
        <v>17426633</v>
      </c>
      <c r="R228" s="31">
        <v>14734671</v>
      </c>
      <c r="S228" s="31">
        <v>7368528</v>
      </c>
      <c r="T228" s="36">
        <f t="shared" si="54"/>
        <v>0.4228314213078338</v>
      </c>
      <c r="U228" s="36">
        <f t="shared" si="55"/>
        <v>-3.1176547486919448E-2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5801723</v>
      </c>
      <c r="E229" s="31">
        <v>5801723</v>
      </c>
      <c r="F229" s="31">
        <v>1196084</v>
      </c>
      <c r="G229" s="36">
        <f t="shared" si="48"/>
        <v>0.2061601355321514</v>
      </c>
      <c r="H229" s="31">
        <v>1184587</v>
      </c>
      <c r="I229" s="36">
        <f t="shared" si="49"/>
        <v>0.20417848284035622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2380671</v>
      </c>
      <c r="O229" s="36">
        <f t="shared" si="53"/>
        <v>0.41033861837250762</v>
      </c>
      <c r="P229" s="31">
        <v>1057237</v>
      </c>
      <c r="Q229" s="31">
        <v>4155670</v>
      </c>
      <c r="R229" s="31">
        <v>4134670</v>
      </c>
      <c r="S229" s="31">
        <v>2030269</v>
      </c>
      <c r="T229" s="36">
        <f t="shared" si="54"/>
        <v>0.48855395158903375</v>
      </c>
      <c r="U229" s="36">
        <f t="shared" si="55"/>
        <v>0.12045548916657278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40857843</v>
      </c>
      <c r="E230" s="32">
        <f>SUM(E225:E229)</f>
        <v>40857843</v>
      </c>
      <c r="F230" s="32">
        <f>SUM(F225:F229)</f>
        <v>7070464</v>
      </c>
      <c r="G230" s="37">
        <f t="shared" si="48"/>
        <v>0.17305034923160284</v>
      </c>
      <c r="H230" s="32">
        <f>SUM(H225:H229)</f>
        <v>15609844</v>
      </c>
      <c r="I230" s="37">
        <f t="shared" si="49"/>
        <v>0.38205257188931879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22680308</v>
      </c>
      <c r="O230" s="37">
        <f t="shared" si="53"/>
        <v>0.55510292112092163</v>
      </c>
      <c r="P230" s="32">
        <f>SUM(P225:P229)</f>
        <v>12853558</v>
      </c>
      <c r="Q230" s="32">
        <f>SUM(Q225:Q229)</f>
        <v>39392366</v>
      </c>
      <c r="R230" s="32">
        <f>SUM(R225:R229)</f>
        <v>36729404</v>
      </c>
      <c r="S230" s="32">
        <f>SUM(S225:S229)</f>
        <v>19986630</v>
      </c>
      <c r="T230" s="37">
        <f t="shared" si="54"/>
        <v>0.50737317986941932</v>
      </c>
      <c r="U230" s="37">
        <f t="shared" si="55"/>
        <v>0.21443758996536211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99940515</v>
      </c>
      <c r="E231" s="32">
        <f>SUM(E208:E215,E217:E223,E225:E229)</f>
        <v>95440515</v>
      </c>
      <c r="F231" s="32">
        <f>SUM(F208:F215,F217:F223,F225:F229)</f>
        <v>19700950</v>
      </c>
      <c r="G231" s="37">
        <f t="shared" si="48"/>
        <v>0.19712676085369382</v>
      </c>
      <c r="H231" s="32">
        <f>SUM(H208:H215,H217:H223,H225:H229)</f>
        <v>33054649</v>
      </c>
      <c r="I231" s="37">
        <f t="shared" si="49"/>
        <v>0.33074323261191918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52755599</v>
      </c>
      <c r="O231" s="37">
        <f t="shared" si="53"/>
        <v>0.52786999346561303</v>
      </c>
      <c r="P231" s="32">
        <f>SUM(P208:P215,P217:P223,P225:P229)</f>
        <v>24593271</v>
      </c>
      <c r="Q231" s="32">
        <f>SUM(Q208:Q215,Q217:Q223,Q225:Q229)</f>
        <v>90206983</v>
      </c>
      <c r="R231" s="32">
        <f>SUM(R208:R215,R217:R223,R225:R229)</f>
        <v>92098064</v>
      </c>
      <c r="S231" s="32">
        <f>SUM(S208:S215,S217:S223,S225:S229)</f>
        <v>45729996</v>
      </c>
      <c r="T231" s="37">
        <f t="shared" si="54"/>
        <v>0.50694518848945436</v>
      </c>
      <c r="U231" s="37">
        <f t="shared" si="55"/>
        <v>0.34405256624871083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7302815</v>
      </c>
      <c r="E234" s="31">
        <v>7302815</v>
      </c>
      <c r="F234" s="31">
        <v>1313566</v>
      </c>
      <c r="G234" s="36">
        <f t="shared" ref="G234:G260" si="56">IF(($D234     =0),0,($F234     /$D234     ))</f>
        <v>0.17987118665884319</v>
      </c>
      <c r="H234" s="31">
        <v>1260094</v>
      </c>
      <c r="I234" s="36">
        <f t="shared" ref="I234:I260" si="57">IF(($D234     =0),0,($H234     /$D234     ))</f>
        <v>0.17254907867719502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2573660</v>
      </c>
      <c r="O234" s="36">
        <f t="shared" ref="O234:O260" si="61">IF(($D234     =0),0,($N234     /$D234     ))</f>
        <v>0.35242026533603821</v>
      </c>
      <c r="P234" s="31">
        <v>1297844</v>
      </c>
      <c r="Q234" s="31">
        <v>6935832</v>
      </c>
      <c r="R234" s="31">
        <v>6935832</v>
      </c>
      <c r="S234" s="31">
        <v>1997490</v>
      </c>
      <c r="T234" s="36">
        <f t="shared" ref="T234:T260" si="62">IF(($Q234     =0),0,($S234     /$Q234     ))</f>
        <v>0.28799573000038065</v>
      </c>
      <c r="U234" s="36">
        <f t="shared" ref="U234:U260" si="63">IF(($P234     =0),0,(($H234     /$P234     )-1))</f>
        <v>-2.9086700712874558E-2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14761610</v>
      </c>
      <c r="E235" s="31">
        <v>14761610</v>
      </c>
      <c r="F235" s="31">
        <v>2375659</v>
      </c>
      <c r="G235" s="36">
        <f t="shared" si="56"/>
        <v>0.16093495221727169</v>
      </c>
      <c r="H235" s="31">
        <v>2263778</v>
      </c>
      <c r="I235" s="36">
        <f t="shared" si="57"/>
        <v>0.15335576539415416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4639437</v>
      </c>
      <c r="O235" s="36">
        <f t="shared" si="61"/>
        <v>0.31429071761142585</v>
      </c>
      <c r="P235" s="31">
        <v>2788271</v>
      </c>
      <c r="Q235" s="31">
        <v>12569760</v>
      </c>
      <c r="R235" s="31">
        <v>12781166</v>
      </c>
      <c r="S235" s="31">
        <v>5159922</v>
      </c>
      <c r="T235" s="36">
        <f t="shared" si="62"/>
        <v>0.41050282582961012</v>
      </c>
      <c r="U235" s="36">
        <f t="shared" si="63"/>
        <v>-0.18810689491803345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9164220</v>
      </c>
      <c r="E236" s="31">
        <v>9164220</v>
      </c>
      <c r="F236" s="31">
        <v>1379395</v>
      </c>
      <c r="G236" s="36">
        <f t="shared" si="56"/>
        <v>0.15051962960295584</v>
      </c>
      <c r="H236" s="31">
        <v>2802465</v>
      </c>
      <c r="I236" s="36">
        <f t="shared" si="57"/>
        <v>0.30580507670047208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4181860</v>
      </c>
      <c r="O236" s="36">
        <f t="shared" si="61"/>
        <v>0.45632470630342792</v>
      </c>
      <c r="P236" s="31">
        <v>2215166</v>
      </c>
      <c r="Q236" s="31">
        <v>9263803</v>
      </c>
      <c r="R236" s="31">
        <v>9263803</v>
      </c>
      <c r="S236" s="31">
        <v>3962206</v>
      </c>
      <c r="T236" s="36">
        <f t="shared" si="62"/>
        <v>0.42770836124213779</v>
      </c>
      <c r="U236" s="36">
        <f t="shared" si="63"/>
        <v>0.26512640587657987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4801965</v>
      </c>
      <c r="E238" s="31">
        <v>4801965</v>
      </c>
      <c r="F238" s="31">
        <v>1362847</v>
      </c>
      <c r="G238" s="36">
        <f t="shared" si="56"/>
        <v>0.28381027350261823</v>
      </c>
      <c r="H238" s="31">
        <v>1355441</v>
      </c>
      <c r="I238" s="36">
        <f t="shared" si="57"/>
        <v>0.28226798820899363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2718288</v>
      </c>
      <c r="O238" s="36">
        <f t="shared" si="61"/>
        <v>0.5660782617116118</v>
      </c>
      <c r="P238" s="31">
        <v>1160929</v>
      </c>
      <c r="Q238" s="31">
        <v>3372485</v>
      </c>
      <c r="R238" s="31">
        <v>3372485</v>
      </c>
      <c r="S238" s="31">
        <v>2181337</v>
      </c>
      <c r="T238" s="36">
        <f t="shared" si="62"/>
        <v>0.64680406287944947</v>
      </c>
      <c r="U238" s="36">
        <f t="shared" si="63"/>
        <v>0.16754857532200496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36030610</v>
      </c>
      <c r="E240" s="32">
        <f>SUM(E234:E239)</f>
        <v>36030610</v>
      </c>
      <c r="F240" s="32">
        <f>SUM(F234:F239)</f>
        <v>6431467</v>
      </c>
      <c r="G240" s="37">
        <f t="shared" si="56"/>
        <v>0.17850008645426763</v>
      </c>
      <c r="H240" s="32">
        <f>SUM(H234:H239)</f>
        <v>7681778</v>
      </c>
      <c r="I240" s="37">
        <f t="shared" si="57"/>
        <v>0.21320144177409153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14113245</v>
      </c>
      <c r="O240" s="37">
        <f t="shared" si="61"/>
        <v>0.39170152822835919</v>
      </c>
      <c r="P240" s="32">
        <f>SUM(P234:P239)</f>
        <v>7462210</v>
      </c>
      <c r="Q240" s="32">
        <f>SUM(Q234:Q239)</f>
        <v>32141880</v>
      </c>
      <c r="R240" s="32">
        <f>SUM(R234:R239)</f>
        <v>32353286</v>
      </c>
      <c r="S240" s="32">
        <f>SUM(S234:S239)</f>
        <v>13300955</v>
      </c>
      <c r="T240" s="37">
        <f t="shared" si="62"/>
        <v>0.41382006901898705</v>
      </c>
      <c r="U240" s="37">
        <f t="shared" si="63"/>
        <v>2.9423991016066298E-2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3389039</v>
      </c>
      <c r="E243" s="31">
        <v>3389039</v>
      </c>
      <c r="F243" s="31">
        <v>1279295</v>
      </c>
      <c r="G243" s="36">
        <f t="shared" si="56"/>
        <v>0.37748016473106388</v>
      </c>
      <c r="H243" s="31">
        <v>1388686</v>
      </c>
      <c r="I243" s="36">
        <f t="shared" si="57"/>
        <v>0.40975804645505703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2667981</v>
      </c>
      <c r="O243" s="36">
        <f t="shared" si="61"/>
        <v>0.78723821118612092</v>
      </c>
      <c r="P243" s="31">
        <v>870485</v>
      </c>
      <c r="Q243" s="31">
        <v>3092208</v>
      </c>
      <c r="R243" s="31">
        <v>3277208</v>
      </c>
      <c r="S243" s="31">
        <v>1654687</v>
      </c>
      <c r="T243" s="36">
        <f t="shared" si="62"/>
        <v>0.53511503753951872</v>
      </c>
      <c r="U243" s="36">
        <f t="shared" si="63"/>
        <v>0.59530146987024479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8796684</v>
      </c>
      <c r="E245" s="31">
        <v>8796684</v>
      </c>
      <c r="F245" s="31">
        <v>862845</v>
      </c>
      <c r="G245" s="36">
        <f t="shared" si="56"/>
        <v>9.8087529346285493E-2</v>
      </c>
      <c r="H245" s="31">
        <v>2194965</v>
      </c>
      <c r="I245" s="36">
        <f t="shared" si="57"/>
        <v>0.24952186528469136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3057810</v>
      </c>
      <c r="O245" s="36">
        <f t="shared" si="61"/>
        <v>0.34760939463097684</v>
      </c>
      <c r="P245" s="31">
        <v>3958944</v>
      </c>
      <c r="Q245" s="31">
        <v>7345496</v>
      </c>
      <c r="R245" s="31">
        <v>8000508</v>
      </c>
      <c r="S245" s="31">
        <v>5519066</v>
      </c>
      <c r="T245" s="36">
        <f t="shared" si="62"/>
        <v>0.75135375473623567</v>
      </c>
      <c r="U245" s="36">
        <f t="shared" si="63"/>
        <v>-0.44556806057372877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11072299</v>
      </c>
      <c r="E246" s="31">
        <v>11072299</v>
      </c>
      <c r="F246" s="31">
        <v>2549787</v>
      </c>
      <c r="G246" s="36">
        <f t="shared" si="56"/>
        <v>0.23028523705871742</v>
      </c>
      <c r="H246" s="31">
        <v>2903004</v>
      </c>
      <c r="I246" s="36">
        <f t="shared" si="57"/>
        <v>0.2621861999933347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5452791</v>
      </c>
      <c r="O246" s="36">
        <f t="shared" si="61"/>
        <v>0.49247143705205215</v>
      </c>
      <c r="P246" s="31">
        <v>1917466</v>
      </c>
      <c r="Q246" s="31">
        <v>10948955</v>
      </c>
      <c r="R246" s="31">
        <v>10948955</v>
      </c>
      <c r="S246" s="31">
        <v>4332088</v>
      </c>
      <c r="T246" s="36">
        <f t="shared" si="62"/>
        <v>0.39566223443241844</v>
      </c>
      <c r="U246" s="36">
        <f t="shared" si="63"/>
        <v>0.51397938737896798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23258022</v>
      </c>
      <c r="E247" s="32">
        <f>SUM(E241:E246)</f>
        <v>23258022</v>
      </c>
      <c r="F247" s="32">
        <f>SUM(F241:F246)</f>
        <v>4691927</v>
      </c>
      <c r="G247" s="37">
        <f t="shared" si="56"/>
        <v>0.20173370719143699</v>
      </c>
      <c r="H247" s="32">
        <f>SUM(H241:H246)</f>
        <v>6486655</v>
      </c>
      <c r="I247" s="37">
        <f t="shared" si="57"/>
        <v>0.27889968459054687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11178582</v>
      </c>
      <c r="O247" s="37">
        <f t="shared" si="61"/>
        <v>0.48063339178198389</v>
      </c>
      <c r="P247" s="32">
        <f>SUM(P241:P246)</f>
        <v>6746895</v>
      </c>
      <c r="Q247" s="32">
        <f>SUM(Q241:Q246)</f>
        <v>21386659</v>
      </c>
      <c r="R247" s="32">
        <f>SUM(R241:R246)</f>
        <v>22226671</v>
      </c>
      <c r="S247" s="32">
        <f>SUM(S241:S246)</f>
        <v>11505841</v>
      </c>
      <c r="T247" s="37">
        <f t="shared" si="62"/>
        <v>0.53799151143710666</v>
      </c>
      <c r="U247" s="37">
        <f t="shared" si="63"/>
        <v>-3.8571817109944617E-2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211342</v>
      </c>
      <c r="E248" s="31">
        <v>211342</v>
      </c>
      <c r="F248" s="31">
        <v>21491</v>
      </c>
      <c r="G248" s="36">
        <f t="shared" si="56"/>
        <v>0.10168825884112008</v>
      </c>
      <c r="H248" s="31">
        <v>8868</v>
      </c>
      <c r="I248" s="36">
        <f t="shared" si="57"/>
        <v>4.1960424335910518E-2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30359</v>
      </c>
      <c r="O248" s="36">
        <f t="shared" si="61"/>
        <v>0.14364868317703058</v>
      </c>
      <c r="P248" s="31">
        <v>0</v>
      </c>
      <c r="Q248" s="31">
        <v>0</v>
      </c>
      <c r="R248" s="31">
        <v>200705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19208445</v>
      </c>
      <c r="E253" s="31">
        <v>19208445</v>
      </c>
      <c r="F253" s="31">
        <v>5616386</v>
      </c>
      <c r="G253" s="36">
        <f t="shared" si="56"/>
        <v>0.29239149759389688</v>
      </c>
      <c r="H253" s="31">
        <v>5270692</v>
      </c>
      <c r="I253" s="36">
        <f t="shared" si="57"/>
        <v>0.27439451761972405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10887078</v>
      </c>
      <c r="O253" s="36">
        <f t="shared" si="61"/>
        <v>0.56678601521362093</v>
      </c>
      <c r="P253" s="31">
        <v>4136579</v>
      </c>
      <c r="Q253" s="31">
        <v>17498787</v>
      </c>
      <c r="R253" s="31">
        <v>19020548</v>
      </c>
      <c r="S253" s="31">
        <v>7977402</v>
      </c>
      <c r="T253" s="36">
        <f t="shared" si="62"/>
        <v>0.45588314207150471</v>
      </c>
      <c r="U253" s="36">
        <f t="shared" si="63"/>
        <v>0.27416689007994277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19419787</v>
      </c>
      <c r="E254" s="32">
        <f>SUM(E248:E253)</f>
        <v>19419787</v>
      </c>
      <c r="F254" s="32">
        <f>SUM(F248:F253)</f>
        <v>5637877</v>
      </c>
      <c r="G254" s="37">
        <f t="shared" si="56"/>
        <v>0.29031610902838428</v>
      </c>
      <c r="H254" s="32">
        <f>SUM(H248:H253)</f>
        <v>5279560</v>
      </c>
      <c r="I254" s="37">
        <f t="shared" si="57"/>
        <v>0.27186497977552482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10917437</v>
      </c>
      <c r="O254" s="37">
        <f t="shared" si="61"/>
        <v>0.56218108880390916</v>
      </c>
      <c r="P254" s="32">
        <f>SUM(P248:P253)</f>
        <v>4136579</v>
      </c>
      <c r="Q254" s="32">
        <f>SUM(Q248:Q253)</f>
        <v>17498787</v>
      </c>
      <c r="R254" s="32">
        <f>SUM(R248:R253)</f>
        <v>19221253</v>
      </c>
      <c r="S254" s="32">
        <f>SUM(S248:S253)</f>
        <v>7977402</v>
      </c>
      <c r="T254" s="37">
        <f t="shared" si="62"/>
        <v>0.45588314207150471</v>
      </c>
      <c r="U254" s="37">
        <f t="shared" si="63"/>
        <v>0.27631069054888102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6321269</v>
      </c>
      <c r="E255" s="31">
        <v>6321269</v>
      </c>
      <c r="F255" s="31">
        <v>1585112</v>
      </c>
      <c r="G255" s="36">
        <f t="shared" si="56"/>
        <v>0.25075851067246152</v>
      </c>
      <c r="H255" s="31">
        <v>1659584</v>
      </c>
      <c r="I255" s="36">
        <f t="shared" si="57"/>
        <v>0.26253968941995665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3244696</v>
      </c>
      <c r="O255" s="36">
        <f t="shared" si="61"/>
        <v>0.51329820009241811</v>
      </c>
      <c r="P255" s="31">
        <v>1397408</v>
      </c>
      <c r="Q255" s="31">
        <v>6000911</v>
      </c>
      <c r="R255" s="31">
        <v>6000911</v>
      </c>
      <c r="S255" s="31">
        <v>2706039</v>
      </c>
      <c r="T255" s="36">
        <f t="shared" si="62"/>
        <v>0.45093803257538728</v>
      </c>
      <c r="U255" s="36">
        <f t="shared" si="63"/>
        <v>0.1876159289198287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2637956</v>
      </c>
      <c r="E257" s="31">
        <v>2637956</v>
      </c>
      <c r="F257" s="31">
        <v>584670</v>
      </c>
      <c r="G257" s="36">
        <f t="shared" si="56"/>
        <v>0.22163751025415132</v>
      </c>
      <c r="H257" s="31">
        <v>587186</v>
      </c>
      <c r="I257" s="36">
        <f t="shared" si="57"/>
        <v>0.22259127900541176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1171856</v>
      </c>
      <c r="O257" s="36">
        <f t="shared" si="61"/>
        <v>0.44422878925956311</v>
      </c>
      <c r="P257" s="31">
        <v>1390138</v>
      </c>
      <c r="Q257" s="31">
        <v>4774930</v>
      </c>
      <c r="R257" s="31">
        <v>4703594</v>
      </c>
      <c r="S257" s="31">
        <v>1405691</v>
      </c>
      <c r="T257" s="36">
        <f t="shared" si="62"/>
        <v>0.29438986540116818</v>
      </c>
      <c r="U257" s="36">
        <f t="shared" si="63"/>
        <v>-0.57760596429994715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6711787</v>
      </c>
      <c r="E258" s="31">
        <v>6711787</v>
      </c>
      <c r="F258" s="31">
        <v>1678645</v>
      </c>
      <c r="G258" s="36">
        <f t="shared" si="56"/>
        <v>0.25010403339676901</v>
      </c>
      <c r="H258" s="31">
        <v>1811769</v>
      </c>
      <c r="I258" s="36">
        <f t="shared" si="57"/>
        <v>0.26993839345616899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3490414</v>
      </c>
      <c r="O258" s="36">
        <f t="shared" si="61"/>
        <v>0.520042426852938</v>
      </c>
      <c r="P258" s="31">
        <v>1579487</v>
      </c>
      <c r="Q258" s="31">
        <v>6885460</v>
      </c>
      <c r="R258" s="31">
        <v>6785278</v>
      </c>
      <c r="S258" s="31">
        <v>3152802</v>
      </c>
      <c r="T258" s="36">
        <f t="shared" si="62"/>
        <v>0.45789271885974214</v>
      </c>
      <c r="U258" s="36">
        <f t="shared" si="63"/>
        <v>0.14706167255570946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15671012</v>
      </c>
      <c r="E259" s="32">
        <f>SUM(E255:E258)</f>
        <v>15671012</v>
      </c>
      <c r="F259" s="32">
        <f>SUM(F255:F258)</f>
        <v>3848427</v>
      </c>
      <c r="G259" s="37">
        <f t="shared" si="56"/>
        <v>0.245576163173125</v>
      </c>
      <c r="H259" s="32">
        <f>SUM(H255:H258)</f>
        <v>4058539</v>
      </c>
      <c r="I259" s="37">
        <f t="shared" si="57"/>
        <v>0.2589838486499787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7906966</v>
      </c>
      <c r="O259" s="37">
        <f t="shared" si="61"/>
        <v>0.50456001182310373</v>
      </c>
      <c r="P259" s="32">
        <f>SUM(P255:P258)</f>
        <v>4367033</v>
      </c>
      <c r="Q259" s="32">
        <f>SUM(Q255:Q258)</f>
        <v>17661301</v>
      </c>
      <c r="R259" s="32">
        <f>SUM(R255:R258)</f>
        <v>17489783</v>
      </c>
      <c r="S259" s="32">
        <f>SUM(S255:S258)</f>
        <v>7264532</v>
      </c>
      <c r="T259" s="37">
        <f t="shared" si="62"/>
        <v>0.41132485087027282</v>
      </c>
      <c r="U259" s="37">
        <f t="shared" si="63"/>
        <v>-7.064155457492538E-2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94379431</v>
      </c>
      <c r="E260" s="32">
        <f>SUM(E234:E239,E241:E246,E248:E253,E255:E258)</f>
        <v>94379431</v>
      </c>
      <c r="F260" s="32">
        <f>SUM(F234:F239,F241:F246,F248:F253,F255:F258)</f>
        <v>20609698</v>
      </c>
      <c r="G260" s="37">
        <f t="shared" si="56"/>
        <v>0.21837065324117075</v>
      </c>
      <c r="H260" s="32">
        <f>SUM(H234:H239,H241:H246,H248:H253,H255:H258)</f>
        <v>23506532</v>
      </c>
      <c r="I260" s="37">
        <f t="shared" si="57"/>
        <v>0.24906414195271001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44116230</v>
      </c>
      <c r="O260" s="37">
        <f t="shared" si="61"/>
        <v>0.46743479519388076</v>
      </c>
      <c r="P260" s="32">
        <f>SUM(P234:P239,P241:P246,P248:P253,P255:P258)</f>
        <v>22712717</v>
      </c>
      <c r="Q260" s="32">
        <f>SUM(Q234:Q239,Q241:Q246,Q248:Q253,Q255:Q258)</f>
        <v>88688627</v>
      </c>
      <c r="R260" s="32">
        <f>SUM(R234:R239,R241:R246,R248:R253,R255:R258)</f>
        <v>91290993</v>
      </c>
      <c r="S260" s="32">
        <f>SUM(S234:S239,S241:S246,S248:S253,S255:S258)</f>
        <v>40048730</v>
      </c>
      <c r="T260" s="37">
        <f t="shared" si="62"/>
        <v>0.45156556544730364</v>
      </c>
      <c r="U260" s="37">
        <f t="shared" si="63"/>
        <v>3.4950243953640658E-2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2829366</v>
      </c>
      <c r="E263" s="31">
        <v>2829366</v>
      </c>
      <c r="F263" s="31">
        <v>564760</v>
      </c>
      <c r="G263" s="36">
        <f t="shared" ref="G263:G299" si="64">IF(($D263     =0),0,($F263     /$D263     ))</f>
        <v>0.19960655496673108</v>
      </c>
      <c r="H263" s="31">
        <v>684709</v>
      </c>
      <c r="I263" s="36">
        <f t="shared" ref="I263:I299" si="65">IF(($D263     =0),0,($H263     /$D263     ))</f>
        <v>0.24200085814277827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1249469</v>
      </c>
      <c r="O263" s="36">
        <f t="shared" ref="O263:O299" si="69">IF(($D263     =0),0,($N263     /$D263     ))</f>
        <v>0.44160741310950935</v>
      </c>
      <c r="P263" s="31">
        <v>398914</v>
      </c>
      <c r="Q263" s="31">
        <v>2367800</v>
      </c>
      <c r="R263" s="31">
        <v>2050216</v>
      </c>
      <c r="S263" s="31">
        <v>706144</v>
      </c>
      <c r="T263" s="36">
        <f t="shared" ref="T263:T299" si="70">IF(($Q263     =0),0,($S263     /$Q263     ))</f>
        <v>0.29822789086916124</v>
      </c>
      <c r="U263" s="36">
        <f t="shared" ref="U263:U299" si="71">IF(($P263     =0),0,(($H263     /$P263     )-1))</f>
        <v>0.71643261454849916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8968851</v>
      </c>
      <c r="E264" s="31">
        <v>8968851</v>
      </c>
      <c r="F264" s="31">
        <v>12610</v>
      </c>
      <c r="G264" s="36">
        <f t="shared" si="64"/>
        <v>1.4059771981940607E-3</v>
      </c>
      <c r="H264" s="31">
        <v>5224755</v>
      </c>
      <c r="I264" s="36">
        <f t="shared" si="65"/>
        <v>0.58254451991676526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5237365</v>
      </c>
      <c r="O264" s="36">
        <f t="shared" si="69"/>
        <v>0.58395049711495928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70"/>
        <v>0</v>
      </c>
      <c r="U264" s="36">
        <f t="shared" si="71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5235200</v>
      </c>
      <c r="E266" s="31">
        <v>5235200</v>
      </c>
      <c r="F266" s="31">
        <v>879913</v>
      </c>
      <c r="G266" s="36">
        <f t="shared" si="64"/>
        <v>0.1680762912591687</v>
      </c>
      <c r="H266" s="31">
        <v>1472928</v>
      </c>
      <c r="I266" s="36">
        <f t="shared" si="65"/>
        <v>0.28135085574572127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2352841</v>
      </c>
      <c r="O266" s="36">
        <f t="shared" si="69"/>
        <v>0.44942714700488995</v>
      </c>
      <c r="P266" s="31">
        <v>954223</v>
      </c>
      <c r="Q266" s="31">
        <v>4267674</v>
      </c>
      <c r="R266" s="31">
        <v>4189608</v>
      </c>
      <c r="S266" s="31">
        <v>1795490</v>
      </c>
      <c r="T266" s="36">
        <f t="shared" si="70"/>
        <v>0.42071863970865631</v>
      </c>
      <c r="U266" s="36">
        <f t="shared" si="71"/>
        <v>0.54358886759174752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17033417</v>
      </c>
      <c r="E267" s="32">
        <f>SUM(E263:E266)</f>
        <v>17033417</v>
      </c>
      <c r="F267" s="32">
        <f>SUM(F263:F266)</f>
        <v>1457283</v>
      </c>
      <c r="G267" s="37">
        <f t="shared" si="64"/>
        <v>8.5554354713443581E-2</v>
      </c>
      <c r="H267" s="32">
        <f>SUM(H263:H266)</f>
        <v>7382392</v>
      </c>
      <c r="I267" s="37">
        <f t="shared" si="65"/>
        <v>0.43340640342451547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8839675</v>
      </c>
      <c r="O267" s="37">
        <f t="shared" si="69"/>
        <v>0.51896075813795906</v>
      </c>
      <c r="P267" s="32">
        <f>SUM(P263:P266)</f>
        <v>1353137</v>
      </c>
      <c r="Q267" s="32">
        <f>SUM(Q263:Q266)</f>
        <v>6635474</v>
      </c>
      <c r="R267" s="32">
        <f>SUM(R263:R266)</f>
        <v>6239824</v>
      </c>
      <c r="S267" s="32">
        <f>SUM(S263:S266)</f>
        <v>2501634</v>
      </c>
      <c r="T267" s="37">
        <f t="shared" si="70"/>
        <v>0.37700908782100573</v>
      </c>
      <c r="U267" s="37">
        <f t="shared" si="71"/>
        <v>4.4557609466003809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1279858</v>
      </c>
      <c r="E268" s="31">
        <v>1279858</v>
      </c>
      <c r="F268" s="31">
        <v>36781</v>
      </c>
      <c r="G268" s="36">
        <f t="shared" si="64"/>
        <v>2.8738344410082994E-2</v>
      </c>
      <c r="H268" s="31">
        <v>101035</v>
      </c>
      <c r="I268" s="36">
        <f t="shared" si="65"/>
        <v>7.894235141711034E-2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137816</v>
      </c>
      <c r="O268" s="36">
        <f t="shared" si="69"/>
        <v>0.10768069582719333</v>
      </c>
      <c r="P268" s="31">
        <v>28529</v>
      </c>
      <c r="Q268" s="31">
        <v>407523</v>
      </c>
      <c r="R268" s="31">
        <v>104950</v>
      </c>
      <c r="S268" s="31">
        <v>108309</v>
      </c>
      <c r="T268" s="36">
        <f t="shared" si="70"/>
        <v>0.26577395631657602</v>
      </c>
      <c r="U268" s="36">
        <f t="shared" si="71"/>
        <v>2.541484103894283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1346544</v>
      </c>
      <c r="E269" s="31">
        <v>1346544</v>
      </c>
      <c r="F269" s="31">
        <v>144951</v>
      </c>
      <c r="G269" s="36">
        <f t="shared" si="64"/>
        <v>0.10764668662888105</v>
      </c>
      <c r="H269" s="31">
        <v>209248</v>
      </c>
      <c r="I269" s="36">
        <f t="shared" si="65"/>
        <v>0.15539633313133475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354199</v>
      </c>
      <c r="O269" s="36">
        <f t="shared" si="69"/>
        <v>0.26304301976021577</v>
      </c>
      <c r="P269" s="31">
        <v>281743</v>
      </c>
      <c r="Q269" s="31">
        <v>2030206</v>
      </c>
      <c r="R269" s="31">
        <v>1277974</v>
      </c>
      <c r="S269" s="31">
        <v>561463</v>
      </c>
      <c r="T269" s="36">
        <f t="shared" si="70"/>
        <v>0.2765546944497258</v>
      </c>
      <c r="U269" s="36">
        <f t="shared" si="71"/>
        <v>-0.25730896597253528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1865936</v>
      </c>
      <c r="E271" s="31">
        <v>1865936</v>
      </c>
      <c r="F271" s="31">
        <v>266927</v>
      </c>
      <c r="G271" s="36">
        <f t="shared" si="64"/>
        <v>0.14305260201850439</v>
      </c>
      <c r="H271" s="31">
        <v>288251</v>
      </c>
      <c r="I271" s="36">
        <f t="shared" si="65"/>
        <v>0.15448064671028375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555178</v>
      </c>
      <c r="O271" s="36">
        <f t="shared" si="69"/>
        <v>0.29753324872878811</v>
      </c>
      <c r="P271" s="31">
        <v>406004</v>
      </c>
      <c r="Q271" s="31">
        <v>1713461</v>
      </c>
      <c r="R271" s="31">
        <v>1770719</v>
      </c>
      <c r="S271" s="31">
        <v>744635</v>
      </c>
      <c r="T271" s="36">
        <f t="shared" si="70"/>
        <v>0.43457948561420423</v>
      </c>
      <c r="U271" s="36">
        <f t="shared" si="71"/>
        <v>-0.29002916227426334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1168204</v>
      </c>
      <c r="E274" s="31">
        <v>1168204</v>
      </c>
      <c r="F274" s="31">
        <v>222351</v>
      </c>
      <c r="G274" s="36">
        <f t="shared" si="64"/>
        <v>0.19033576327422266</v>
      </c>
      <c r="H274" s="31">
        <v>302157</v>
      </c>
      <c r="I274" s="36">
        <f t="shared" si="65"/>
        <v>0.25865088631780064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524508</v>
      </c>
      <c r="O274" s="36">
        <f t="shared" si="69"/>
        <v>0.44898664959202333</v>
      </c>
      <c r="P274" s="31">
        <v>300151</v>
      </c>
      <c r="Q274" s="31">
        <v>1163633</v>
      </c>
      <c r="R274" s="31">
        <v>1090608</v>
      </c>
      <c r="S274" s="31">
        <v>553951</v>
      </c>
      <c r="T274" s="36">
        <f t="shared" si="70"/>
        <v>0.47605301671575145</v>
      </c>
      <c r="U274" s="36">
        <f t="shared" si="71"/>
        <v>6.6833027376220766E-3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5660542</v>
      </c>
      <c r="E275" s="32">
        <f>SUM(E268:E274)</f>
        <v>5660542</v>
      </c>
      <c r="F275" s="32">
        <f>SUM(F268:F274)</f>
        <v>671010</v>
      </c>
      <c r="G275" s="37">
        <f t="shared" si="64"/>
        <v>0.11854165201848162</v>
      </c>
      <c r="H275" s="32">
        <f>SUM(H268:H274)</f>
        <v>900691</v>
      </c>
      <c r="I275" s="37">
        <f t="shared" si="65"/>
        <v>0.15911744847048215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1571701</v>
      </c>
      <c r="O275" s="37">
        <f t="shared" si="69"/>
        <v>0.27765910048896375</v>
      </c>
      <c r="P275" s="32">
        <f>SUM(P268:P274)</f>
        <v>1016427</v>
      </c>
      <c r="Q275" s="32">
        <f>SUM(Q268:Q274)</f>
        <v>5314823</v>
      </c>
      <c r="R275" s="32">
        <f>SUM(R268:R274)</f>
        <v>4244251</v>
      </c>
      <c r="S275" s="32">
        <f>SUM(S268:S274)</f>
        <v>1968358</v>
      </c>
      <c r="T275" s="37">
        <f t="shared" si="70"/>
        <v>0.37035250280206883</v>
      </c>
      <c r="U275" s="37">
        <f t="shared" si="71"/>
        <v>-0.11386553092351936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1076853</v>
      </c>
      <c r="E278" s="31">
        <v>1076853</v>
      </c>
      <c r="F278" s="31">
        <v>4446</v>
      </c>
      <c r="G278" s="36">
        <f t="shared" si="64"/>
        <v>4.1286972316555738E-3</v>
      </c>
      <c r="H278" s="31">
        <v>175760</v>
      </c>
      <c r="I278" s="36">
        <f t="shared" si="65"/>
        <v>0.1632163350057993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180206</v>
      </c>
      <c r="O278" s="36">
        <f t="shared" si="69"/>
        <v>0.16734503223745489</v>
      </c>
      <c r="P278" s="31">
        <v>84769</v>
      </c>
      <c r="Q278" s="31">
        <v>1053523</v>
      </c>
      <c r="R278" s="31">
        <v>1565218</v>
      </c>
      <c r="S278" s="31">
        <v>475764</v>
      </c>
      <c r="T278" s="36">
        <f t="shared" si="70"/>
        <v>0.45159336815617696</v>
      </c>
      <c r="U278" s="36">
        <f t="shared" si="71"/>
        <v>1.0733994738642663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7428692</v>
      </c>
      <c r="E284" s="31">
        <v>7428692</v>
      </c>
      <c r="F284" s="31">
        <v>1727338</v>
      </c>
      <c r="G284" s="36">
        <f t="shared" si="64"/>
        <v>0.23252249521180848</v>
      </c>
      <c r="H284" s="31">
        <v>1190950</v>
      </c>
      <c r="I284" s="36">
        <f t="shared" si="65"/>
        <v>0.16031759022988165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2918288</v>
      </c>
      <c r="O284" s="36">
        <f t="shared" si="69"/>
        <v>0.39284008544169013</v>
      </c>
      <c r="P284" s="31">
        <v>1644859</v>
      </c>
      <c r="Q284" s="31">
        <v>6872203</v>
      </c>
      <c r="R284" s="31">
        <v>6851685</v>
      </c>
      <c r="S284" s="31">
        <v>3352152</v>
      </c>
      <c r="T284" s="36">
        <f t="shared" si="70"/>
        <v>0.48778419380219123</v>
      </c>
      <c r="U284" s="36">
        <f t="shared" si="71"/>
        <v>-0.2759561761828826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8505545</v>
      </c>
      <c r="E285" s="32">
        <f>SUM(E276:E284)</f>
        <v>8505545</v>
      </c>
      <c r="F285" s="32">
        <f>SUM(F276:F284)</f>
        <v>1731784</v>
      </c>
      <c r="G285" s="37">
        <f t="shared" si="64"/>
        <v>0.20360647083755362</v>
      </c>
      <c r="H285" s="32">
        <f>SUM(H276:H284)</f>
        <v>1366710</v>
      </c>
      <c r="I285" s="37">
        <f t="shared" si="65"/>
        <v>0.16068458870066527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3098494</v>
      </c>
      <c r="O285" s="37">
        <f t="shared" si="69"/>
        <v>0.36429105953821889</v>
      </c>
      <c r="P285" s="32">
        <f>SUM(P276:P284)</f>
        <v>1729628</v>
      </c>
      <c r="Q285" s="32">
        <f>SUM(Q276:Q284)</f>
        <v>7925726</v>
      </c>
      <c r="R285" s="32">
        <f>SUM(R276:R284)</f>
        <v>8416903</v>
      </c>
      <c r="S285" s="32">
        <f>SUM(S276:S284)</f>
        <v>3827916</v>
      </c>
      <c r="T285" s="37">
        <f t="shared" si="70"/>
        <v>0.48297354715517543</v>
      </c>
      <c r="U285" s="37">
        <f t="shared" si="71"/>
        <v>-0.20982430904217553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1753170</v>
      </c>
      <c r="E286" s="31">
        <v>1753170</v>
      </c>
      <c r="F286" s="31">
        <v>352061</v>
      </c>
      <c r="G286" s="36">
        <f t="shared" si="64"/>
        <v>0.20081395415162248</v>
      </c>
      <c r="H286" s="31">
        <v>382671</v>
      </c>
      <c r="I286" s="36">
        <f t="shared" si="65"/>
        <v>0.21827375553996475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734732</v>
      </c>
      <c r="O286" s="36">
        <f t="shared" si="69"/>
        <v>0.41908770969158726</v>
      </c>
      <c r="P286" s="31">
        <v>395026</v>
      </c>
      <c r="Q286" s="31">
        <v>2195667</v>
      </c>
      <c r="R286" s="31">
        <v>1674515</v>
      </c>
      <c r="S286" s="31">
        <v>696157</v>
      </c>
      <c r="T286" s="36">
        <f t="shared" si="70"/>
        <v>0.31705946302422</v>
      </c>
      <c r="U286" s="36">
        <f t="shared" si="71"/>
        <v>-3.1276422311442786E-2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732332</v>
      </c>
      <c r="E288" s="31">
        <v>732332</v>
      </c>
      <c r="F288" s="31">
        <v>232245</v>
      </c>
      <c r="G288" s="36">
        <f t="shared" si="64"/>
        <v>0.31713075490351372</v>
      </c>
      <c r="H288" s="31">
        <v>173587</v>
      </c>
      <c r="I288" s="36">
        <f t="shared" si="65"/>
        <v>0.2370332035197151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405832</v>
      </c>
      <c r="O288" s="36">
        <f t="shared" si="69"/>
        <v>0.55416395842322885</v>
      </c>
      <c r="P288" s="31">
        <v>0</v>
      </c>
      <c r="Q288" s="31">
        <v>705583</v>
      </c>
      <c r="R288" s="31">
        <v>705599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2016770</v>
      </c>
      <c r="E289" s="31">
        <v>2016770</v>
      </c>
      <c r="F289" s="31">
        <v>302827</v>
      </c>
      <c r="G289" s="36">
        <f t="shared" si="64"/>
        <v>0.15015445489569956</v>
      </c>
      <c r="H289" s="31">
        <v>228899</v>
      </c>
      <c r="I289" s="36">
        <f t="shared" si="65"/>
        <v>0.1134978207728199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531726</v>
      </c>
      <c r="O289" s="36">
        <f t="shared" si="69"/>
        <v>0.26365227566851945</v>
      </c>
      <c r="P289" s="31">
        <v>45702</v>
      </c>
      <c r="Q289" s="31">
        <v>1035166</v>
      </c>
      <c r="R289" s="31">
        <v>1387375</v>
      </c>
      <c r="S289" s="31">
        <v>165825</v>
      </c>
      <c r="T289" s="36">
        <f t="shared" si="70"/>
        <v>0.16019169872271694</v>
      </c>
      <c r="U289" s="36">
        <f t="shared" si="71"/>
        <v>4.0085116625092994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4486447</v>
      </c>
      <c r="E290" s="31">
        <v>4486447</v>
      </c>
      <c r="F290" s="31">
        <v>962649</v>
      </c>
      <c r="G290" s="36">
        <f t="shared" si="64"/>
        <v>0.21456823183245005</v>
      </c>
      <c r="H290" s="31">
        <v>922566</v>
      </c>
      <c r="I290" s="36">
        <f t="shared" si="65"/>
        <v>0.2056339905497602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1885215</v>
      </c>
      <c r="O290" s="36">
        <f t="shared" si="69"/>
        <v>0.42020222238221022</v>
      </c>
      <c r="P290" s="31">
        <v>1012303</v>
      </c>
      <c r="Q290" s="31">
        <v>4307176</v>
      </c>
      <c r="R290" s="31">
        <v>4287089</v>
      </c>
      <c r="S290" s="31">
        <v>2055824</v>
      </c>
      <c r="T290" s="36">
        <f t="shared" si="70"/>
        <v>0.47730206520467239</v>
      </c>
      <c r="U290" s="36">
        <f t="shared" si="71"/>
        <v>-8.8646383543267149E-2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4377654</v>
      </c>
      <c r="E291" s="31">
        <v>4377654</v>
      </c>
      <c r="F291" s="31">
        <v>323828</v>
      </c>
      <c r="G291" s="36">
        <f t="shared" si="64"/>
        <v>7.3972954463737889E-2</v>
      </c>
      <c r="H291" s="31">
        <v>1071581</v>
      </c>
      <c r="I291" s="36">
        <f t="shared" si="65"/>
        <v>0.2447843068456301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1395409</v>
      </c>
      <c r="O291" s="36">
        <f t="shared" si="69"/>
        <v>0.31875726130936799</v>
      </c>
      <c r="P291" s="31">
        <v>745190</v>
      </c>
      <c r="Q291" s="31">
        <v>3985330</v>
      </c>
      <c r="R291" s="31">
        <v>4060617</v>
      </c>
      <c r="S291" s="31">
        <v>1624832</v>
      </c>
      <c r="T291" s="36">
        <f t="shared" si="70"/>
        <v>0.40770325167551996</v>
      </c>
      <c r="U291" s="36">
        <f t="shared" si="71"/>
        <v>0.43799702089400028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13366373</v>
      </c>
      <c r="E292" s="32">
        <f>SUM(E286:E291)</f>
        <v>13366373</v>
      </c>
      <c r="F292" s="32">
        <f>SUM(F286:F291)</f>
        <v>2173610</v>
      </c>
      <c r="G292" s="37">
        <f t="shared" si="64"/>
        <v>0.16261778718879086</v>
      </c>
      <c r="H292" s="32">
        <f>SUM(H286:H291)</f>
        <v>2779304</v>
      </c>
      <c r="I292" s="37">
        <f t="shared" si="65"/>
        <v>0.20793254834351846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4952914</v>
      </c>
      <c r="O292" s="37">
        <f t="shared" si="69"/>
        <v>0.37055033553230932</v>
      </c>
      <c r="P292" s="32">
        <f>SUM(P286:P291)</f>
        <v>2198221</v>
      </c>
      <c r="Q292" s="32">
        <f>SUM(Q286:Q291)</f>
        <v>12228922</v>
      </c>
      <c r="R292" s="32">
        <f>SUM(R286:R291)</f>
        <v>12115195</v>
      </c>
      <c r="S292" s="32">
        <f>SUM(S286:S291)</f>
        <v>4542638</v>
      </c>
      <c r="T292" s="37">
        <f t="shared" si="70"/>
        <v>0.3714667572497396</v>
      </c>
      <c r="U292" s="37">
        <f t="shared" si="71"/>
        <v>0.2643423932352571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6675918</v>
      </c>
      <c r="E293" s="31">
        <v>6675918</v>
      </c>
      <c r="F293" s="31">
        <v>1420206</v>
      </c>
      <c r="G293" s="36">
        <f t="shared" si="64"/>
        <v>0.21273568668758364</v>
      </c>
      <c r="H293" s="31">
        <v>1412484</v>
      </c>
      <c r="I293" s="36">
        <f t="shared" si="65"/>
        <v>0.2115789918330333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2832690</v>
      </c>
      <c r="O293" s="36">
        <f t="shared" si="69"/>
        <v>0.42431467852061694</v>
      </c>
      <c r="P293" s="31">
        <v>1340560</v>
      </c>
      <c r="Q293" s="31">
        <v>6538094</v>
      </c>
      <c r="R293" s="31">
        <v>6538094</v>
      </c>
      <c r="S293" s="31">
        <v>2517548</v>
      </c>
      <c r="T293" s="36">
        <f t="shared" si="70"/>
        <v>0.38505839775322898</v>
      </c>
      <c r="U293" s="36">
        <f t="shared" si="71"/>
        <v>5.3652205048636326E-2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3998404</v>
      </c>
      <c r="E297" s="31">
        <v>3998404</v>
      </c>
      <c r="F297" s="31">
        <v>355107</v>
      </c>
      <c r="G297" s="36">
        <f t="shared" si="64"/>
        <v>8.8812186062238827E-2</v>
      </c>
      <c r="H297" s="31">
        <v>350070</v>
      </c>
      <c r="I297" s="36">
        <f t="shared" si="65"/>
        <v>8.7552433420934953E-2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705177</v>
      </c>
      <c r="O297" s="36">
        <f t="shared" si="69"/>
        <v>0.17636461948317378</v>
      </c>
      <c r="P297" s="31">
        <v>859599</v>
      </c>
      <c r="Q297" s="31">
        <v>3472210</v>
      </c>
      <c r="R297" s="31">
        <v>3472210</v>
      </c>
      <c r="S297" s="31">
        <v>1632432</v>
      </c>
      <c r="T297" s="36">
        <f t="shared" si="70"/>
        <v>0.47014207090008958</v>
      </c>
      <c r="U297" s="36">
        <f t="shared" si="71"/>
        <v>-0.59275196923216522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10674322</v>
      </c>
      <c r="E298" s="32">
        <f>SUM(E293:E297)</f>
        <v>10674322</v>
      </c>
      <c r="F298" s="32">
        <f>SUM(F293:F297)</f>
        <v>1775313</v>
      </c>
      <c r="G298" s="37">
        <f t="shared" si="64"/>
        <v>0.16631623067020088</v>
      </c>
      <c r="H298" s="32">
        <f>SUM(H293:H297)</f>
        <v>1762554</v>
      </c>
      <c r="I298" s="37">
        <f t="shared" si="65"/>
        <v>0.16512093227092081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3537867</v>
      </c>
      <c r="O298" s="37">
        <f t="shared" si="69"/>
        <v>0.33143716294112169</v>
      </c>
      <c r="P298" s="32">
        <f>SUM(P293:P297)</f>
        <v>2200159</v>
      </c>
      <c r="Q298" s="32">
        <f>SUM(Q293:Q297)</f>
        <v>10010304</v>
      </c>
      <c r="R298" s="32">
        <f>SUM(R293:R297)</f>
        <v>10010304</v>
      </c>
      <c r="S298" s="32">
        <f>SUM(S293:S297)</f>
        <v>4149980</v>
      </c>
      <c r="T298" s="37">
        <f t="shared" si="70"/>
        <v>0.41457082622066221</v>
      </c>
      <c r="U298" s="37">
        <f t="shared" si="71"/>
        <v>-0.19889698880853612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55240199</v>
      </c>
      <c r="E299" s="32">
        <f>SUM(E263:E266,E268:E274,E276:E284,E286:E291,E293:E297)</f>
        <v>55240199</v>
      </c>
      <c r="F299" s="32">
        <f>SUM(F263:F266,F268:F274,F276:F284,F286:F291,F293:F297)</f>
        <v>7809000</v>
      </c>
      <c r="G299" s="37">
        <f t="shared" si="64"/>
        <v>0.14136444367262327</v>
      </c>
      <c r="H299" s="32">
        <f>SUM(H263:H266,H268:H274,H276:H284,H286:H291,H293:H297)</f>
        <v>14191651</v>
      </c>
      <c r="I299" s="37">
        <f t="shared" si="65"/>
        <v>0.25690803539646917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22000651</v>
      </c>
      <c r="O299" s="37">
        <f t="shared" si="69"/>
        <v>0.39827247906909241</v>
      </c>
      <c r="P299" s="32">
        <f>SUM(P263:P266,P268:P274,P276:P284,P286:P291,P293:P297)</f>
        <v>8497572</v>
      </c>
      <c r="Q299" s="32">
        <f>SUM(Q263:Q266,Q268:Q274,Q276:Q284,Q286:Q291,Q293:Q297)</f>
        <v>42115249</v>
      </c>
      <c r="R299" s="32">
        <f>SUM(R263:R266,R268:R274,R276:R284,R286:R291,R293:R297)</f>
        <v>41026477</v>
      </c>
      <c r="S299" s="32">
        <f>SUM(S263:S266,S268:S274,S276:S284,S286:S291,S293:S297)</f>
        <v>16990526</v>
      </c>
      <c r="T299" s="37">
        <f t="shared" si="70"/>
        <v>0.40342931369110507</v>
      </c>
      <c r="U299" s="37">
        <f t="shared" si="71"/>
        <v>0.67008305431245541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61987313</v>
      </c>
      <c r="E302" s="31">
        <v>61987313</v>
      </c>
      <c r="F302" s="31">
        <v>14501392</v>
      </c>
      <c r="G302" s="36">
        <f t="shared" ref="G302:G339" si="72">IF(($D302     =0),0,($F302     /$D302     ))</f>
        <v>0.23394129053472604</v>
      </c>
      <c r="H302" s="31">
        <v>17603389</v>
      </c>
      <c r="I302" s="36">
        <f t="shared" ref="I302:I339" si="73">IF(($D302     =0),0,($H302     /$D302     ))</f>
        <v>0.28398374035022295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32104781</v>
      </c>
      <c r="O302" s="36">
        <f t="shared" ref="O302:O339" si="77">IF(($D302     =0),0,($N302     /$D302     ))</f>
        <v>0.51792503088494901</v>
      </c>
      <c r="P302" s="31">
        <v>15113792</v>
      </c>
      <c r="Q302" s="31">
        <v>55860350</v>
      </c>
      <c r="R302" s="31">
        <v>57771688</v>
      </c>
      <c r="S302" s="31">
        <v>28179595</v>
      </c>
      <c r="T302" s="36">
        <f t="shared" ref="T302:T339" si="78">IF(($Q302     =0),0,($S302     /$Q302     ))</f>
        <v>0.50446506332309049</v>
      </c>
      <c r="U302" s="36">
        <f t="shared" ref="U302:U339" si="79">IF(($P302     =0),0,(($H302     /$P302     )-1))</f>
        <v>0.16472351875690761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61987313</v>
      </c>
      <c r="E303" s="32">
        <f>E302</f>
        <v>61987313</v>
      </c>
      <c r="F303" s="32">
        <f>F302</f>
        <v>14501392</v>
      </c>
      <c r="G303" s="37">
        <f t="shared" si="72"/>
        <v>0.23394129053472604</v>
      </c>
      <c r="H303" s="32">
        <f>H302</f>
        <v>17603389</v>
      </c>
      <c r="I303" s="37">
        <f t="shared" si="73"/>
        <v>0.28398374035022295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32104781</v>
      </c>
      <c r="O303" s="37">
        <f t="shared" si="77"/>
        <v>0.51792503088494901</v>
      </c>
      <c r="P303" s="32">
        <f>P302</f>
        <v>15113792</v>
      </c>
      <c r="Q303" s="32">
        <f>Q302</f>
        <v>55860350</v>
      </c>
      <c r="R303" s="32">
        <f>R302</f>
        <v>57771688</v>
      </c>
      <c r="S303" s="32">
        <f>S302</f>
        <v>28179595</v>
      </c>
      <c r="T303" s="37">
        <f t="shared" si="78"/>
        <v>0.50446506332309049</v>
      </c>
      <c r="U303" s="37">
        <f t="shared" si="79"/>
        <v>0.16472351875690761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1206734</v>
      </c>
      <c r="E305" s="31">
        <v>1206734</v>
      </c>
      <c r="F305" s="31">
        <v>267262</v>
      </c>
      <c r="G305" s="36">
        <f t="shared" si="72"/>
        <v>0.22147548672698375</v>
      </c>
      <c r="H305" s="31">
        <v>312659</v>
      </c>
      <c r="I305" s="36">
        <f t="shared" si="73"/>
        <v>0.25909521070923669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579921</v>
      </c>
      <c r="O305" s="36">
        <f t="shared" si="77"/>
        <v>0.48057069743622038</v>
      </c>
      <c r="P305" s="31">
        <v>300458</v>
      </c>
      <c r="Q305" s="31">
        <v>1081820</v>
      </c>
      <c r="R305" s="31">
        <v>1142651</v>
      </c>
      <c r="S305" s="31">
        <v>540929</v>
      </c>
      <c r="T305" s="36">
        <f t="shared" si="78"/>
        <v>0.50001756299569244</v>
      </c>
      <c r="U305" s="36">
        <f t="shared" si="79"/>
        <v>4.0608005112195311E-2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1576972</v>
      </c>
      <c r="E306" s="31">
        <v>1576972</v>
      </c>
      <c r="F306" s="31">
        <v>387736</v>
      </c>
      <c r="G306" s="36">
        <f t="shared" si="72"/>
        <v>0.24587373777086721</v>
      </c>
      <c r="H306" s="31">
        <v>224210</v>
      </c>
      <c r="I306" s="36">
        <f t="shared" si="73"/>
        <v>0.14217754024801962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611946</v>
      </c>
      <c r="O306" s="36">
        <f t="shared" si="77"/>
        <v>0.38805127801888684</v>
      </c>
      <c r="P306" s="31">
        <v>291600</v>
      </c>
      <c r="Q306" s="31">
        <v>1500280</v>
      </c>
      <c r="R306" s="31">
        <v>1160400</v>
      </c>
      <c r="S306" s="31">
        <v>528223</v>
      </c>
      <c r="T306" s="36">
        <f t="shared" si="78"/>
        <v>0.35208294451702349</v>
      </c>
      <c r="U306" s="36">
        <f t="shared" si="79"/>
        <v>-0.23110425240054866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4160556</v>
      </c>
      <c r="E307" s="31">
        <v>4160556</v>
      </c>
      <c r="F307" s="31">
        <v>987917</v>
      </c>
      <c r="G307" s="36">
        <f t="shared" si="72"/>
        <v>0.23744831219673523</v>
      </c>
      <c r="H307" s="31">
        <v>946762</v>
      </c>
      <c r="I307" s="36">
        <f t="shared" si="73"/>
        <v>0.22755660541523778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1934679</v>
      </c>
      <c r="O307" s="36">
        <f t="shared" si="77"/>
        <v>0.46500491761197299</v>
      </c>
      <c r="P307" s="31">
        <v>833569</v>
      </c>
      <c r="Q307" s="31">
        <v>4179405</v>
      </c>
      <c r="R307" s="31">
        <v>4172615</v>
      </c>
      <c r="S307" s="31">
        <v>1669709</v>
      </c>
      <c r="T307" s="36">
        <f t="shared" si="78"/>
        <v>0.39950878175242649</v>
      </c>
      <c r="U307" s="36">
        <f t="shared" si="79"/>
        <v>0.13579319768369502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3152478</v>
      </c>
      <c r="E308" s="31">
        <v>3574509</v>
      </c>
      <c r="F308" s="31">
        <v>454441</v>
      </c>
      <c r="G308" s="36">
        <f t="shared" si="72"/>
        <v>0.14415358330811506</v>
      </c>
      <c r="H308" s="31">
        <v>547419</v>
      </c>
      <c r="I308" s="36">
        <f t="shared" si="73"/>
        <v>0.17364720705426018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1001860</v>
      </c>
      <c r="O308" s="36">
        <f t="shared" si="77"/>
        <v>0.31780079036237524</v>
      </c>
      <c r="P308" s="31">
        <v>481094</v>
      </c>
      <c r="Q308" s="31">
        <v>2143636</v>
      </c>
      <c r="R308" s="31">
        <v>2557836</v>
      </c>
      <c r="S308" s="31">
        <v>923676</v>
      </c>
      <c r="T308" s="36">
        <f t="shared" si="78"/>
        <v>0.43089218505380578</v>
      </c>
      <c r="U308" s="36">
        <f t="shared" si="79"/>
        <v>0.13786287087346749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2461841</v>
      </c>
      <c r="E309" s="31">
        <v>2461841</v>
      </c>
      <c r="F309" s="31">
        <v>337651</v>
      </c>
      <c r="G309" s="36">
        <f t="shared" si="72"/>
        <v>0.13715386168318749</v>
      </c>
      <c r="H309" s="31">
        <v>417890</v>
      </c>
      <c r="I309" s="36">
        <f t="shared" si="73"/>
        <v>0.16974694953898323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755541</v>
      </c>
      <c r="O309" s="36">
        <f t="shared" si="77"/>
        <v>0.30690081122217072</v>
      </c>
      <c r="P309" s="31">
        <v>403054</v>
      </c>
      <c r="Q309" s="31">
        <v>2286012</v>
      </c>
      <c r="R309" s="31">
        <v>2286012</v>
      </c>
      <c r="S309" s="31">
        <v>701986</v>
      </c>
      <c r="T309" s="36">
        <f t="shared" si="78"/>
        <v>0.30707887797614358</v>
      </c>
      <c r="U309" s="36">
        <f t="shared" si="79"/>
        <v>3.6808963563194963E-2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12558581</v>
      </c>
      <c r="E310" s="32">
        <f>SUM(E304:E309)</f>
        <v>12980612</v>
      </c>
      <c r="F310" s="32">
        <f>SUM(F304:F309)</f>
        <v>2435007</v>
      </c>
      <c r="G310" s="37">
        <f t="shared" si="72"/>
        <v>0.19389188953752021</v>
      </c>
      <c r="H310" s="32">
        <f>SUM(H304:H309)</f>
        <v>2448940</v>
      </c>
      <c r="I310" s="37">
        <f t="shared" si="73"/>
        <v>0.19500133016620269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4883947</v>
      </c>
      <c r="O310" s="37">
        <f t="shared" si="77"/>
        <v>0.38889321970372287</v>
      </c>
      <c r="P310" s="32">
        <f>SUM(P304:P309)</f>
        <v>2309775</v>
      </c>
      <c r="Q310" s="32">
        <f>SUM(Q304:Q309)</f>
        <v>11191153</v>
      </c>
      <c r="R310" s="32">
        <f>SUM(R304:R309)</f>
        <v>11319514</v>
      </c>
      <c r="S310" s="32">
        <f>SUM(S304:S309)</f>
        <v>4364523</v>
      </c>
      <c r="T310" s="37">
        <f t="shared" si="78"/>
        <v>0.38999761686753814</v>
      </c>
      <c r="U310" s="37">
        <f t="shared" si="79"/>
        <v>6.0250457295623949E-2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3002372</v>
      </c>
      <c r="E311" s="31">
        <v>3002372</v>
      </c>
      <c r="F311" s="31">
        <v>878803</v>
      </c>
      <c r="G311" s="36">
        <f t="shared" si="72"/>
        <v>0.29270290290476997</v>
      </c>
      <c r="H311" s="31">
        <v>1462178</v>
      </c>
      <c r="I311" s="36">
        <f t="shared" si="73"/>
        <v>0.48700760598620024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2340981</v>
      </c>
      <c r="O311" s="36">
        <f t="shared" si="77"/>
        <v>0.77971050889097016</v>
      </c>
      <c r="P311" s="31">
        <v>523809</v>
      </c>
      <c r="Q311" s="31">
        <v>2231034</v>
      </c>
      <c r="R311" s="31">
        <v>2236502</v>
      </c>
      <c r="S311" s="31">
        <v>1195746</v>
      </c>
      <c r="T311" s="36">
        <f t="shared" si="78"/>
        <v>0.53596045600380815</v>
      </c>
      <c r="U311" s="36">
        <f t="shared" si="79"/>
        <v>1.791433518706246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10435982</v>
      </c>
      <c r="E312" s="31">
        <v>10435982</v>
      </c>
      <c r="F312" s="31">
        <v>2451107</v>
      </c>
      <c r="G312" s="36">
        <f t="shared" si="72"/>
        <v>0.23487075773032187</v>
      </c>
      <c r="H312" s="31">
        <v>2952752</v>
      </c>
      <c r="I312" s="36">
        <f t="shared" si="73"/>
        <v>0.28293954512378422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5403859</v>
      </c>
      <c r="O312" s="36">
        <f t="shared" si="77"/>
        <v>0.51781030285410612</v>
      </c>
      <c r="P312" s="31">
        <v>2532187</v>
      </c>
      <c r="Q312" s="31">
        <v>9687924</v>
      </c>
      <c r="R312" s="31">
        <v>9855530</v>
      </c>
      <c r="S312" s="31">
        <v>4724824</v>
      </c>
      <c r="T312" s="36">
        <f t="shared" si="78"/>
        <v>0.48770242210818332</v>
      </c>
      <c r="U312" s="36">
        <f t="shared" si="79"/>
        <v>0.16608765466373532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5803947</v>
      </c>
      <c r="E313" s="31">
        <v>5508620</v>
      </c>
      <c r="F313" s="31">
        <v>163027</v>
      </c>
      <c r="G313" s="36">
        <f t="shared" si="72"/>
        <v>2.8088988407371743E-2</v>
      </c>
      <c r="H313" s="31">
        <v>1532920</v>
      </c>
      <c r="I313" s="36">
        <f t="shared" si="73"/>
        <v>0.26411681567733131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1695947</v>
      </c>
      <c r="O313" s="36">
        <f t="shared" si="77"/>
        <v>0.29220580408470304</v>
      </c>
      <c r="P313" s="31">
        <v>5750338</v>
      </c>
      <c r="Q313" s="31">
        <v>13738026</v>
      </c>
      <c r="R313" s="31">
        <v>13664026</v>
      </c>
      <c r="S313" s="31">
        <v>7414851</v>
      </c>
      <c r="T313" s="36">
        <f t="shared" si="78"/>
        <v>0.53973190908213453</v>
      </c>
      <c r="U313" s="36">
        <f t="shared" si="79"/>
        <v>-0.73342088760695456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4615705</v>
      </c>
      <c r="E314" s="31">
        <v>4615705</v>
      </c>
      <c r="F314" s="31">
        <v>1063729</v>
      </c>
      <c r="G314" s="36">
        <f t="shared" si="72"/>
        <v>0.23045861899753126</v>
      </c>
      <c r="H314" s="31">
        <v>962201</v>
      </c>
      <c r="I314" s="36">
        <f t="shared" si="73"/>
        <v>0.20846241256752759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2025930</v>
      </c>
      <c r="O314" s="36">
        <f t="shared" si="77"/>
        <v>0.43892103156505885</v>
      </c>
      <c r="P314" s="31">
        <v>571834</v>
      </c>
      <c r="Q314" s="31">
        <v>4382400</v>
      </c>
      <c r="R314" s="31">
        <v>3884365</v>
      </c>
      <c r="S314" s="31">
        <v>1563799</v>
      </c>
      <c r="T314" s="36">
        <f t="shared" si="78"/>
        <v>0.35683620847024461</v>
      </c>
      <c r="U314" s="36">
        <f t="shared" si="79"/>
        <v>0.68265790421695804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4603806</v>
      </c>
      <c r="E315" s="31">
        <v>4603670</v>
      </c>
      <c r="F315" s="31">
        <v>737529</v>
      </c>
      <c r="G315" s="36">
        <f t="shared" si="72"/>
        <v>0.16019984334700463</v>
      </c>
      <c r="H315" s="31">
        <v>753078</v>
      </c>
      <c r="I315" s="36">
        <f t="shared" si="73"/>
        <v>0.16357726628793653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1490607</v>
      </c>
      <c r="O315" s="36">
        <f t="shared" si="77"/>
        <v>0.32377710963494116</v>
      </c>
      <c r="P315" s="31">
        <v>679624</v>
      </c>
      <c r="Q315" s="31">
        <v>4233525</v>
      </c>
      <c r="R315" s="31">
        <v>4500920</v>
      </c>
      <c r="S315" s="31">
        <v>1270171</v>
      </c>
      <c r="T315" s="36">
        <f t="shared" si="78"/>
        <v>0.30002680980979207</v>
      </c>
      <c r="U315" s="36">
        <f t="shared" si="79"/>
        <v>0.10808035031134855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3223481</v>
      </c>
      <c r="E316" s="31">
        <v>3223481</v>
      </c>
      <c r="F316" s="31">
        <v>748091</v>
      </c>
      <c r="G316" s="36">
        <f t="shared" si="72"/>
        <v>0.23207551091506357</v>
      </c>
      <c r="H316" s="31">
        <v>853842</v>
      </c>
      <c r="I316" s="36">
        <f t="shared" si="73"/>
        <v>0.26488197076390402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1601933</v>
      </c>
      <c r="O316" s="36">
        <f t="shared" si="77"/>
        <v>0.49695748167896753</v>
      </c>
      <c r="P316" s="31">
        <v>744921</v>
      </c>
      <c r="Q316" s="31">
        <v>2510104</v>
      </c>
      <c r="R316" s="31">
        <v>2767104</v>
      </c>
      <c r="S316" s="31">
        <v>1363475</v>
      </c>
      <c r="T316" s="36">
        <f t="shared" si="78"/>
        <v>0.54319462460519563</v>
      </c>
      <c r="U316" s="36">
        <f t="shared" si="79"/>
        <v>0.14621818957983468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31685293</v>
      </c>
      <c r="E317" s="32">
        <f>SUM(E311:E316)</f>
        <v>31389830</v>
      </c>
      <c r="F317" s="32">
        <f>SUM(F311:F316)</f>
        <v>6042286</v>
      </c>
      <c r="G317" s="37">
        <f t="shared" si="72"/>
        <v>0.1906968636837286</v>
      </c>
      <c r="H317" s="32">
        <f>SUM(H311:H316)</f>
        <v>8516971</v>
      </c>
      <c r="I317" s="37">
        <f t="shared" si="73"/>
        <v>0.26879887145118081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14559257</v>
      </c>
      <c r="O317" s="37">
        <f t="shared" si="77"/>
        <v>0.45949573513490943</v>
      </c>
      <c r="P317" s="32">
        <f>SUM(P311:P316)</f>
        <v>10802713</v>
      </c>
      <c r="Q317" s="32">
        <f>SUM(Q311:Q316)</f>
        <v>36783013</v>
      </c>
      <c r="R317" s="32">
        <f>SUM(R311:R316)</f>
        <v>36908447</v>
      </c>
      <c r="S317" s="32">
        <f>SUM(S311:S316)</f>
        <v>17532866</v>
      </c>
      <c r="T317" s="37">
        <f t="shared" si="78"/>
        <v>0.47665660232890655</v>
      </c>
      <c r="U317" s="37">
        <f t="shared" si="79"/>
        <v>-0.21158962568014161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3053795</v>
      </c>
      <c r="E318" s="31">
        <v>3053795</v>
      </c>
      <c r="F318" s="31">
        <v>765881</v>
      </c>
      <c r="G318" s="36">
        <f t="shared" si="72"/>
        <v>0.25079646800129018</v>
      </c>
      <c r="H318" s="31">
        <v>683461</v>
      </c>
      <c r="I318" s="36">
        <f t="shared" si="73"/>
        <v>0.22380709903578988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1449342</v>
      </c>
      <c r="O318" s="36">
        <f t="shared" si="77"/>
        <v>0.47460356703708007</v>
      </c>
      <c r="P318" s="31">
        <v>650981</v>
      </c>
      <c r="Q318" s="31">
        <v>5252941</v>
      </c>
      <c r="R318" s="31">
        <v>2933560</v>
      </c>
      <c r="S318" s="31">
        <v>1426383</v>
      </c>
      <c r="T318" s="36">
        <f t="shared" si="78"/>
        <v>0.27153988594198947</v>
      </c>
      <c r="U318" s="36">
        <f t="shared" si="79"/>
        <v>4.9893929315909302E-2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4365852</v>
      </c>
      <c r="E319" s="31">
        <v>4354452</v>
      </c>
      <c r="F319" s="31">
        <v>789566</v>
      </c>
      <c r="G319" s="36">
        <f t="shared" si="72"/>
        <v>0.18085038155210026</v>
      </c>
      <c r="H319" s="31">
        <v>937043</v>
      </c>
      <c r="I319" s="36">
        <f t="shared" si="73"/>
        <v>0.21463004242928987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1726609</v>
      </c>
      <c r="O319" s="36">
        <f t="shared" si="77"/>
        <v>0.39548042398139011</v>
      </c>
      <c r="P319" s="31">
        <v>867458</v>
      </c>
      <c r="Q319" s="31">
        <v>4165430</v>
      </c>
      <c r="R319" s="31">
        <v>3604388</v>
      </c>
      <c r="S319" s="31">
        <v>1594896</v>
      </c>
      <c r="T319" s="36">
        <f t="shared" si="78"/>
        <v>0.38288868136062781</v>
      </c>
      <c r="U319" s="36">
        <f t="shared" si="79"/>
        <v>8.0217140195836478E-2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1887900</v>
      </c>
      <c r="E320" s="31">
        <v>1887900</v>
      </c>
      <c r="F320" s="31">
        <v>330395</v>
      </c>
      <c r="G320" s="36">
        <f t="shared" si="72"/>
        <v>0.17500662111340642</v>
      </c>
      <c r="H320" s="31">
        <v>451621</v>
      </c>
      <c r="I320" s="36">
        <f t="shared" si="73"/>
        <v>0.2392187086180412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782016</v>
      </c>
      <c r="O320" s="36">
        <f t="shared" si="77"/>
        <v>0.41422532973144766</v>
      </c>
      <c r="P320" s="31">
        <v>490318</v>
      </c>
      <c r="Q320" s="31">
        <v>1831130</v>
      </c>
      <c r="R320" s="31">
        <v>1577430</v>
      </c>
      <c r="S320" s="31">
        <v>937505</v>
      </c>
      <c r="T320" s="36">
        <f t="shared" si="78"/>
        <v>0.51198167251915483</v>
      </c>
      <c r="U320" s="36">
        <f t="shared" si="79"/>
        <v>-7.8922250457866161E-2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1504758</v>
      </c>
      <c r="E321" s="31">
        <v>1504758</v>
      </c>
      <c r="F321" s="31">
        <v>261011</v>
      </c>
      <c r="G321" s="36">
        <f t="shared" si="72"/>
        <v>0.17345712732545698</v>
      </c>
      <c r="H321" s="31">
        <v>291848</v>
      </c>
      <c r="I321" s="36">
        <f t="shared" si="73"/>
        <v>0.19395012354145982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552859</v>
      </c>
      <c r="O321" s="36">
        <f t="shared" si="77"/>
        <v>0.36740725086691678</v>
      </c>
      <c r="P321" s="31">
        <v>122912</v>
      </c>
      <c r="Q321" s="31">
        <v>2587696</v>
      </c>
      <c r="R321" s="31">
        <v>1195884</v>
      </c>
      <c r="S321" s="31">
        <v>397248</v>
      </c>
      <c r="T321" s="36">
        <f t="shared" si="78"/>
        <v>0.15351416858858227</v>
      </c>
      <c r="U321" s="36">
        <f t="shared" si="79"/>
        <v>1.3744467586566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1983954</v>
      </c>
      <c r="E322" s="31">
        <v>1983954</v>
      </c>
      <c r="F322" s="31">
        <v>423747</v>
      </c>
      <c r="G322" s="36">
        <f t="shared" si="72"/>
        <v>0.21358710937854405</v>
      </c>
      <c r="H322" s="31">
        <v>526297</v>
      </c>
      <c r="I322" s="36">
        <f t="shared" si="73"/>
        <v>0.26527681589391688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950044</v>
      </c>
      <c r="O322" s="36">
        <f t="shared" si="77"/>
        <v>0.47886392527246097</v>
      </c>
      <c r="P322" s="31">
        <v>520540</v>
      </c>
      <c r="Q322" s="31">
        <v>1880432</v>
      </c>
      <c r="R322" s="31">
        <v>1879997</v>
      </c>
      <c r="S322" s="31">
        <v>956066</v>
      </c>
      <c r="T322" s="36">
        <f t="shared" si="78"/>
        <v>0.50842891420694825</v>
      </c>
      <c r="U322" s="36">
        <f t="shared" si="79"/>
        <v>1.1059668805471157E-2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12796259</v>
      </c>
      <c r="E323" s="32">
        <f>SUM(E318:E322)</f>
        <v>12784859</v>
      </c>
      <c r="F323" s="32">
        <f>SUM(F318:F322)</f>
        <v>2570600</v>
      </c>
      <c r="G323" s="37">
        <f t="shared" si="72"/>
        <v>0.20088683731706275</v>
      </c>
      <c r="H323" s="32">
        <f>SUM(H318:H322)</f>
        <v>2890270</v>
      </c>
      <c r="I323" s="37">
        <f t="shared" si="73"/>
        <v>0.22586835730661595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5460870</v>
      </c>
      <c r="O323" s="37">
        <f t="shared" si="77"/>
        <v>0.42675519462367867</v>
      </c>
      <c r="P323" s="32">
        <f>SUM(P318:P322)</f>
        <v>2652209</v>
      </c>
      <c r="Q323" s="32">
        <f>SUM(Q318:Q322)</f>
        <v>15717629</v>
      </c>
      <c r="R323" s="32">
        <f>SUM(R318:R322)</f>
        <v>11191259</v>
      </c>
      <c r="S323" s="32">
        <f>SUM(S318:S322)</f>
        <v>5312098</v>
      </c>
      <c r="T323" s="37">
        <f t="shared" si="78"/>
        <v>0.33797069519836609</v>
      </c>
      <c r="U323" s="37">
        <f t="shared" si="79"/>
        <v>8.9759517443761094E-2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2226167</v>
      </c>
      <c r="E325" s="31">
        <v>2226167</v>
      </c>
      <c r="F325" s="31">
        <v>493351</v>
      </c>
      <c r="G325" s="36">
        <f t="shared" si="72"/>
        <v>0.22161455092991675</v>
      </c>
      <c r="H325" s="31">
        <v>512920</v>
      </c>
      <c r="I325" s="36">
        <f t="shared" si="73"/>
        <v>0.23040499657033817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1006271</v>
      </c>
      <c r="O325" s="36">
        <f t="shared" si="77"/>
        <v>0.45201954750025491</v>
      </c>
      <c r="P325" s="31">
        <v>640705</v>
      </c>
      <c r="Q325" s="31">
        <v>2223896</v>
      </c>
      <c r="R325" s="31">
        <v>2223896</v>
      </c>
      <c r="S325" s="31">
        <v>1095092</v>
      </c>
      <c r="T325" s="36">
        <f t="shared" si="78"/>
        <v>0.49242050887271704</v>
      </c>
      <c r="U325" s="36">
        <f t="shared" si="79"/>
        <v>-0.19944436206990734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9347276</v>
      </c>
      <c r="E326" s="31">
        <v>9332276</v>
      </c>
      <c r="F326" s="31">
        <v>627586</v>
      </c>
      <c r="G326" s="36">
        <f t="shared" si="72"/>
        <v>6.7141057993794134E-2</v>
      </c>
      <c r="H326" s="31">
        <v>5229123</v>
      </c>
      <c r="I326" s="36">
        <f t="shared" si="73"/>
        <v>0.55942747384371661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5856709</v>
      </c>
      <c r="O326" s="36">
        <f t="shared" si="77"/>
        <v>0.62656853183751071</v>
      </c>
      <c r="P326" s="31">
        <v>5047960</v>
      </c>
      <c r="Q326" s="31">
        <v>8953339</v>
      </c>
      <c r="R326" s="31">
        <v>8654216</v>
      </c>
      <c r="S326" s="31">
        <v>5642906</v>
      </c>
      <c r="T326" s="36">
        <f t="shared" si="78"/>
        <v>0.63025715880969102</v>
      </c>
      <c r="U326" s="36">
        <f t="shared" si="79"/>
        <v>3.5888358861797531E-2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18948780</v>
      </c>
      <c r="E327" s="31">
        <v>18963780</v>
      </c>
      <c r="F327" s="31">
        <v>1484738</v>
      </c>
      <c r="G327" s="36">
        <f t="shared" si="72"/>
        <v>7.8355334749783359E-2</v>
      </c>
      <c r="H327" s="31">
        <v>8574622</v>
      </c>
      <c r="I327" s="36">
        <f t="shared" si="73"/>
        <v>0.45251578201868403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10059360</v>
      </c>
      <c r="O327" s="36">
        <f t="shared" si="77"/>
        <v>0.53087111676846743</v>
      </c>
      <c r="P327" s="31">
        <v>7914745</v>
      </c>
      <c r="Q327" s="31">
        <v>18939530</v>
      </c>
      <c r="R327" s="31">
        <v>19275348</v>
      </c>
      <c r="S327" s="31">
        <v>9700179</v>
      </c>
      <c r="T327" s="36">
        <f t="shared" si="78"/>
        <v>0.51216577180109535</v>
      </c>
      <c r="U327" s="36">
        <f t="shared" si="79"/>
        <v>8.337312193886226E-2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2830400</v>
      </c>
      <c r="E328" s="31">
        <v>2830400</v>
      </c>
      <c r="F328" s="31">
        <v>630103</v>
      </c>
      <c r="G328" s="36">
        <f t="shared" si="72"/>
        <v>0.22261977105709441</v>
      </c>
      <c r="H328" s="31">
        <v>639094</v>
      </c>
      <c r="I328" s="36">
        <f t="shared" si="73"/>
        <v>0.2257963538722442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1269197</v>
      </c>
      <c r="O328" s="36">
        <f t="shared" si="77"/>
        <v>0.44841612492933863</v>
      </c>
      <c r="P328" s="31">
        <v>816649</v>
      </c>
      <c r="Q328" s="31">
        <v>2712900</v>
      </c>
      <c r="R328" s="31">
        <v>2750900</v>
      </c>
      <c r="S328" s="31">
        <v>1510229</v>
      </c>
      <c r="T328" s="36">
        <f t="shared" si="78"/>
        <v>0.55668435991005938</v>
      </c>
      <c r="U328" s="36">
        <f t="shared" si="79"/>
        <v>-0.21741898906384505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5975732</v>
      </c>
      <c r="E329" s="31">
        <v>6028870</v>
      </c>
      <c r="F329" s="31">
        <v>1053969</v>
      </c>
      <c r="G329" s="36">
        <f t="shared" si="72"/>
        <v>0.17637487758821849</v>
      </c>
      <c r="H329" s="31">
        <v>1025284</v>
      </c>
      <c r="I329" s="36">
        <f t="shared" si="73"/>
        <v>0.17157462884881719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2079253</v>
      </c>
      <c r="O329" s="36">
        <f t="shared" si="77"/>
        <v>0.34794950643703565</v>
      </c>
      <c r="P329" s="31">
        <v>1105854</v>
      </c>
      <c r="Q329" s="31">
        <v>5681320</v>
      </c>
      <c r="R329" s="31">
        <v>5730938</v>
      </c>
      <c r="S329" s="31">
        <v>2270586</v>
      </c>
      <c r="T329" s="36">
        <f t="shared" si="78"/>
        <v>0.39965817802904957</v>
      </c>
      <c r="U329" s="36">
        <f t="shared" si="79"/>
        <v>-7.2857719011732103E-2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5004819</v>
      </c>
      <c r="E330" s="31">
        <v>5059819</v>
      </c>
      <c r="F330" s="31">
        <v>1050924</v>
      </c>
      <c r="G330" s="36">
        <f t="shared" si="72"/>
        <v>0.20998241894462116</v>
      </c>
      <c r="H330" s="31">
        <v>1570375</v>
      </c>
      <c r="I330" s="36">
        <f t="shared" si="73"/>
        <v>0.31377258598163088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2621299</v>
      </c>
      <c r="O330" s="36">
        <f t="shared" si="77"/>
        <v>0.52375500492625204</v>
      </c>
      <c r="P330" s="31">
        <v>888954</v>
      </c>
      <c r="Q330" s="31">
        <v>4217673</v>
      </c>
      <c r="R330" s="31">
        <v>4610793</v>
      </c>
      <c r="S330" s="31">
        <v>1625985</v>
      </c>
      <c r="T330" s="36">
        <f t="shared" si="78"/>
        <v>0.38551708489491715</v>
      </c>
      <c r="U330" s="36">
        <f t="shared" si="79"/>
        <v>0.76654247576365031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3185880</v>
      </c>
      <c r="E331" s="31">
        <v>3185880</v>
      </c>
      <c r="F331" s="31">
        <v>738821</v>
      </c>
      <c r="G331" s="36">
        <f t="shared" si="72"/>
        <v>0.23190484261805216</v>
      </c>
      <c r="H331" s="31">
        <v>910057</v>
      </c>
      <c r="I331" s="36">
        <f t="shared" si="73"/>
        <v>0.28565325749871306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1648878</v>
      </c>
      <c r="O331" s="36">
        <f t="shared" si="77"/>
        <v>0.51755810011676517</v>
      </c>
      <c r="P331" s="31">
        <v>881667</v>
      </c>
      <c r="Q331" s="31">
        <v>2919421</v>
      </c>
      <c r="R331" s="31">
        <v>2986669</v>
      </c>
      <c r="S331" s="31">
        <v>1586760</v>
      </c>
      <c r="T331" s="36">
        <f t="shared" si="78"/>
        <v>0.54351873196774292</v>
      </c>
      <c r="U331" s="36">
        <f t="shared" si="79"/>
        <v>3.2200365897782302E-2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47519054</v>
      </c>
      <c r="E332" s="32">
        <f>SUM(E324:E331)</f>
        <v>47627192</v>
      </c>
      <c r="F332" s="32">
        <f>SUM(F324:F331)</f>
        <v>6079492</v>
      </c>
      <c r="G332" s="37">
        <f t="shared" si="72"/>
        <v>0.12793798462402051</v>
      </c>
      <c r="H332" s="32">
        <f>SUM(H324:H331)</f>
        <v>18461475</v>
      </c>
      <c r="I332" s="37">
        <f t="shared" si="73"/>
        <v>0.3885067871931962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24540967</v>
      </c>
      <c r="O332" s="37">
        <f t="shared" si="77"/>
        <v>0.51644477181721671</v>
      </c>
      <c r="P332" s="32">
        <f>SUM(P324:P331)</f>
        <v>17296534</v>
      </c>
      <c r="Q332" s="32">
        <f>SUM(Q324:Q331)</f>
        <v>45648079</v>
      </c>
      <c r="R332" s="32">
        <f>SUM(R324:R331)</f>
        <v>46232760</v>
      </c>
      <c r="S332" s="32">
        <f>SUM(S324:S331)</f>
        <v>23431737</v>
      </c>
      <c r="T332" s="37">
        <f t="shared" si="78"/>
        <v>0.51331266316814783</v>
      </c>
      <c r="U332" s="37">
        <f t="shared" si="79"/>
        <v>6.7351123641302912E-2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1218762</v>
      </c>
      <c r="E335" s="31">
        <v>1218762</v>
      </c>
      <c r="F335" s="31">
        <v>261804</v>
      </c>
      <c r="G335" s="36">
        <f t="shared" si="72"/>
        <v>0.21481142339521581</v>
      </c>
      <c r="H335" s="31">
        <v>478288</v>
      </c>
      <c r="I335" s="36">
        <f t="shared" si="73"/>
        <v>0.39243757189672801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740092</v>
      </c>
      <c r="O335" s="36">
        <f t="shared" si="77"/>
        <v>0.60724899529194376</v>
      </c>
      <c r="P335" s="31">
        <v>277239</v>
      </c>
      <c r="Q335" s="31">
        <v>1687915</v>
      </c>
      <c r="R335" s="31">
        <v>1116500</v>
      </c>
      <c r="S335" s="31">
        <v>520388</v>
      </c>
      <c r="T335" s="36">
        <f t="shared" si="78"/>
        <v>0.30830225455665716</v>
      </c>
      <c r="U335" s="36">
        <f t="shared" si="79"/>
        <v>0.72518296487867873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1135196</v>
      </c>
      <c r="E336" s="31">
        <v>1135224</v>
      </c>
      <c r="F336" s="31">
        <v>310743</v>
      </c>
      <c r="G336" s="36">
        <f t="shared" si="72"/>
        <v>0.27373510829847886</v>
      </c>
      <c r="H336" s="31">
        <v>330836</v>
      </c>
      <c r="I336" s="36">
        <f t="shared" si="73"/>
        <v>0.29143513543035743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641579</v>
      </c>
      <c r="O336" s="36">
        <f t="shared" si="77"/>
        <v>0.56517024372883629</v>
      </c>
      <c r="P336" s="31">
        <v>476546</v>
      </c>
      <c r="Q336" s="31">
        <v>921363</v>
      </c>
      <c r="R336" s="31">
        <v>1176509</v>
      </c>
      <c r="S336" s="31">
        <v>695710</v>
      </c>
      <c r="T336" s="36">
        <f t="shared" si="78"/>
        <v>0.7550878426852391</v>
      </c>
      <c r="U336" s="36">
        <f t="shared" si="79"/>
        <v>-0.30576271755507334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2353958</v>
      </c>
      <c r="E337" s="32">
        <f>SUM(E333:E336)</f>
        <v>2353986</v>
      </c>
      <c r="F337" s="32">
        <f>SUM(F333:F336)</f>
        <v>572547</v>
      </c>
      <c r="G337" s="37">
        <f t="shared" si="72"/>
        <v>0.24322736429452013</v>
      </c>
      <c r="H337" s="32">
        <f>SUM(H333:H336)</f>
        <v>809124</v>
      </c>
      <c r="I337" s="37">
        <f t="shared" si="73"/>
        <v>0.3437291574446103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1381671</v>
      </c>
      <c r="O337" s="37">
        <f t="shared" si="77"/>
        <v>0.58695652173913049</v>
      </c>
      <c r="P337" s="32">
        <f>SUM(P333:P336)</f>
        <v>753785</v>
      </c>
      <c r="Q337" s="32">
        <f>SUM(Q333:Q336)</f>
        <v>2609278</v>
      </c>
      <c r="R337" s="32">
        <f>SUM(R333:R336)</f>
        <v>2293009</v>
      </c>
      <c r="S337" s="32">
        <f>SUM(S333:S336)</f>
        <v>1216098</v>
      </c>
      <c r="T337" s="37">
        <f t="shared" si="78"/>
        <v>0.46606685834165618</v>
      </c>
      <c r="U337" s="37">
        <f t="shared" si="79"/>
        <v>7.3414833142076308E-2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168900458</v>
      </c>
      <c r="E338" s="32">
        <f>SUM(E302,E304:E309,E311:E316,E318:E322,E324:E331,E333:E336)</f>
        <v>169123792</v>
      </c>
      <c r="F338" s="32">
        <f>SUM(F302,F304:F309,F311:F316,F318:F322,F324:F331,F333:F336)</f>
        <v>32201324</v>
      </c>
      <c r="G338" s="37">
        <f t="shared" si="72"/>
        <v>0.1906526742514813</v>
      </c>
      <c r="H338" s="32">
        <f>SUM(H302,H304:H309,H311:H316,H318:H322,H324:H331,H333:H336)</f>
        <v>50730169</v>
      </c>
      <c r="I338" s="37">
        <f t="shared" si="73"/>
        <v>0.300355425916015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82931493</v>
      </c>
      <c r="O338" s="37">
        <f t="shared" si="77"/>
        <v>0.4910081001674963</v>
      </c>
      <c r="P338" s="32">
        <f>SUM(P302,P304:P309,P311:P316,P318:P322,P324:P331,P333:P336)</f>
        <v>48928808</v>
      </c>
      <c r="Q338" s="32">
        <f>SUM(Q302,Q304:Q309,Q311:Q316,Q318:Q322,Q324:Q331,Q333:Q336)</f>
        <v>167809502</v>
      </c>
      <c r="R338" s="32">
        <f>SUM(R302,R304:R309,R311:R316,R318:R322,R324:R331,R333:R336)</f>
        <v>165716677</v>
      </c>
      <c r="S338" s="32">
        <f>SUM(S302,S304:S309,S311:S316,S318:S322,S324:S331,S333:S336)</f>
        <v>80036917</v>
      </c>
      <c r="T338" s="37">
        <f t="shared" si="78"/>
        <v>0.47695104297490853</v>
      </c>
      <c r="U338" s="37">
        <f t="shared" si="79"/>
        <v>3.6815959219770988E-2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1619286936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1614061096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294170073</v>
      </c>
      <c r="G339" s="39">
        <f t="shared" si="72"/>
        <v>0.18166642764787921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424165527</v>
      </c>
      <c r="I339" s="39">
        <f t="shared" si="73"/>
        <v>0.2619458710929784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718335600</v>
      </c>
      <c r="O339" s="39">
        <f t="shared" si="77"/>
        <v>0.44361229874085761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365031333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1438701935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1501118455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628884959</v>
      </c>
      <c r="T339" s="39">
        <f t="shared" si="78"/>
        <v>0.43711970054450505</v>
      </c>
      <c r="U339" s="39">
        <f t="shared" si="79"/>
        <v>0.16199758391699492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605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217896695</v>
      </c>
      <c r="E8" s="31">
        <v>217896695</v>
      </c>
      <c r="F8" s="31">
        <v>38971094</v>
      </c>
      <c r="G8" s="36">
        <f>IF(($D8       =0),0,($F8       /$D8       ))</f>
        <v>0.17885123957479024</v>
      </c>
      <c r="H8" s="31">
        <v>44261605</v>
      </c>
      <c r="I8" s="36">
        <f>IF(($D8       =0),0,($H8       /$D8       ))</f>
        <v>0.20313114432506651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83232699</v>
      </c>
      <c r="O8" s="36">
        <f>IF(($D8       =0),0,($N8       /$D8       ))</f>
        <v>0.38198238389985678</v>
      </c>
      <c r="P8" s="31">
        <v>44037764</v>
      </c>
      <c r="Q8" s="31">
        <v>166496291</v>
      </c>
      <c r="R8" s="31">
        <v>159206472</v>
      </c>
      <c r="S8" s="31">
        <v>85231167</v>
      </c>
      <c r="T8" s="36">
        <f>IF(($Q8       =0),0,($S8       /$Q8       ))</f>
        <v>0.51191030435626939</v>
      </c>
      <c r="U8" s="36">
        <f>IF(($P8       =0),0,(($H8       /$P8       )-1))</f>
        <v>5.0829329118526889E-3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430194530</v>
      </c>
      <c r="E9" s="31">
        <v>430194530</v>
      </c>
      <c r="F9" s="31">
        <v>64436334</v>
      </c>
      <c r="G9" s="36">
        <f>IF(($D9       =0),0,($F9       /$D9       ))</f>
        <v>0.14978417786948617</v>
      </c>
      <c r="H9" s="31">
        <v>80341363</v>
      </c>
      <c r="I9" s="36">
        <f>IF(($D9       =0),0,($H9       /$D9       ))</f>
        <v>0.18675589157305184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144777697</v>
      </c>
      <c r="O9" s="36">
        <f>IF(($D9       =0),0,($N9       /$D9       ))</f>
        <v>0.336540069442538</v>
      </c>
      <c r="P9" s="31">
        <v>74843806</v>
      </c>
      <c r="Q9" s="31">
        <v>379367920</v>
      </c>
      <c r="R9" s="31">
        <v>370510730</v>
      </c>
      <c r="S9" s="31">
        <v>137308713</v>
      </c>
      <c r="T9" s="36">
        <f>IF(($Q9       =0),0,($S9       /$Q9       ))</f>
        <v>0.36194075925028135</v>
      </c>
      <c r="U9" s="36">
        <f>IF(($P9       =0),0,(($H9       /$P9       )-1))</f>
        <v>7.345373376655906E-2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648091225</v>
      </c>
      <c r="E10" s="32">
        <f>SUM(E8:E9)</f>
        <v>648091225</v>
      </c>
      <c r="F10" s="32">
        <f>SUM(F8:F9)</f>
        <v>103407428</v>
      </c>
      <c r="G10" s="37">
        <f t="shared" ref="G10:G54" si="0">IF(($D10      =0),0,($F10      /$D10      ))</f>
        <v>0.15955690188522456</v>
      </c>
      <c r="H10" s="32">
        <f>SUM(H8:H9)</f>
        <v>124602968</v>
      </c>
      <c r="I10" s="37">
        <f t="shared" ref="I10:I54" si="1">IF(($D10      =0),0,($H10      /$D10      ))</f>
        <v>0.19226146442578357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228010396</v>
      </c>
      <c r="O10" s="37">
        <f t="shared" ref="O10:O54" si="5">IF(($D10      =0),0,($N10      /$D10      ))</f>
        <v>0.35181836631100816</v>
      </c>
      <c r="P10" s="32">
        <f>SUM(P8:P9)</f>
        <v>118881570</v>
      </c>
      <c r="Q10" s="32">
        <f>SUM(Q8:Q9)</f>
        <v>545864211</v>
      </c>
      <c r="R10" s="32">
        <f>SUM(R8:R9)</f>
        <v>529717202</v>
      </c>
      <c r="S10" s="32">
        <f>SUM(S8:S9)</f>
        <v>222539880</v>
      </c>
      <c r="T10" s="37">
        <f t="shared" ref="T10:T54" si="6">IF(($Q10      =0),0,($S10      /$Q10      ))</f>
        <v>0.40768358781447939</v>
      </c>
      <c r="U10" s="37">
        <f t="shared" ref="U10:U54" si="7">IF(($P10      =0),0,(($H10      /$P10      )-1))</f>
        <v>4.8126871137384786E-2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7211094</v>
      </c>
      <c r="E11" s="31">
        <v>7211094</v>
      </c>
      <c r="F11" s="31">
        <v>1668950</v>
      </c>
      <c r="G11" s="36">
        <f t="shared" si="0"/>
        <v>0.23144199756652736</v>
      </c>
      <c r="H11" s="31">
        <v>1840428</v>
      </c>
      <c r="I11" s="36">
        <f t="shared" si="1"/>
        <v>0.25522174582663881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3509378</v>
      </c>
      <c r="O11" s="36">
        <f t="shared" si="5"/>
        <v>0.48666374339316615</v>
      </c>
      <c r="P11" s="31">
        <v>1477742</v>
      </c>
      <c r="Q11" s="31">
        <v>6269653</v>
      </c>
      <c r="R11" s="31">
        <v>6106798</v>
      </c>
      <c r="S11" s="31">
        <v>3173134</v>
      </c>
      <c r="T11" s="36">
        <f t="shared" si="6"/>
        <v>0.50610998726723788</v>
      </c>
      <c r="U11" s="36">
        <f t="shared" si="7"/>
        <v>0.24543255859277191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8731317</v>
      </c>
      <c r="E12" s="31">
        <v>8731317</v>
      </c>
      <c r="F12" s="31">
        <v>1814372</v>
      </c>
      <c r="G12" s="36">
        <f t="shared" si="0"/>
        <v>0.20780049561824407</v>
      </c>
      <c r="H12" s="31">
        <v>2093395</v>
      </c>
      <c r="I12" s="36">
        <f t="shared" si="1"/>
        <v>0.2397570721576138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3907767</v>
      </c>
      <c r="O12" s="36">
        <f t="shared" si="5"/>
        <v>0.44755756777585787</v>
      </c>
      <c r="P12" s="31">
        <v>2530699</v>
      </c>
      <c r="Q12" s="31">
        <v>8719653</v>
      </c>
      <c r="R12" s="31">
        <v>8799454</v>
      </c>
      <c r="S12" s="31">
        <v>4460053</v>
      </c>
      <c r="T12" s="36">
        <f t="shared" si="6"/>
        <v>0.51149432207910106</v>
      </c>
      <c r="U12" s="36">
        <f t="shared" si="7"/>
        <v>-0.17279968893969611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18117393</v>
      </c>
      <c r="E13" s="31">
        <v>18117393</v>
      </c>
      <c r="F13" s="31">
        <v>1179917</v>
      </c>
      <c r="G13" s="36">
        <f t="shared" si="0"/>
        <v>6.5126202208010839E-2</v>
      </c>
      <c r="H13" s="31">
        <v>4588716</v>
      </c>
      <c r="I13" s="36">
        <f t="shared" si="1"/>
        <v>0.2532768373463003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5768633</v>
      </c>
      <c r="O13" s="36">
        <f t="shared" si="5"/>
        <v>0.31840303955431115</v>
      </c>
      <c r="P13" s="31">
        <v>2763342</v>
      </c>
      <c r="Q13" s="31">
        <v>18431940</v>
      </c>
      <c r="R13" s="31">
        <v>17998940</v>
      </c>
      <c r="S13" s="31">
        <v>5929027</v>
      </c>
      <c r="T13" s="36">
        <f t="shared" si="6"/>
        <v>0.32167134875656062</v>
      </c>
      <c r="U13" s="36">
        <f t="shared" si="7"/>
        <v>0.66056753018627434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12170314</v>
      </c>
      <c r="E14" s="31">
        <v>12170314</v>
      </c>
      <c r="F14" s="31">
        <v>2400810</v>
      </c>
      <c r="G14" s="36">
        <f t="shared" si="0"/>
        <v>0.1972677122381559</v>
      </c>
      <c r="H14" s="31">
        <v>3138595</v>
      </c>
      <c r="I14" s="36">
        <f t="shared" si="1"/>
        <v>0.25788940203186211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5539405</v>
      </c>
      <c r="O14" s="36">
        <f t="shared" si="5"/>
        <v>0.45515711427001804</v>
      </c>
      <c r="P14" s="31">
        <v>3831026</v>
      </c>
      <c r="Q14" s="31">
        <v>11428458</v>
      </c>
      <c r="R14" s="31">
        <v>12747807</v>
      </c>
      <c r="S14" s="31">
        <v>6407719</v>
      </c>
      <c r="T14" s="36">
        <f t="shared" si="6"/>
        <v>0.56068097725869925</v>
      </c>
      <c r="U14" s="36">
        <f t="shared" si="7"/>
        <v>-0.18074296546147173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21093047</v>
      </c>
      <c r="E15" s="31">
        <v>21093047</v>
      </c>
      <c r="F15" s="31">
        <v>6958210</v>
      </c>
      <c r="G15" s="36">
        <f t="shared" si="0"/>
        <v>0.32988169039778842</v>
      </c>
      <c r="H15" s="31">
        <v>4923291</v>
      </c>
      <c r="I15" s="36">
        <f t="shared" si="1"/>
        <v>0.23340824111376607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11881501</v>
      </c>
      <c r="O15" s="36">
        <f t="shared" si="5"/>
        <v>0.56328993151155449</v>
      </c>
      <c r="P15" s="31">
        <v>6582728</v>
      </c>
      <c r="Q15" s="31">
        <v>15694570</v>
      </c>
      <c r="R15" s="31">
        <v>23887154</v>
      </c>
      <c r="S15" s="31">
        <v>10847543</v>
      </c>
      <c r="T15" s="36">
        <f t="shared" si="6"/>
        <v>0.69116535209311247</v>
      </c>
      <c r="U15" s="36">
        <f t="shared" si="7"/>
        <v>-0.25208955922225562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12896757</v>
      </c>
      <c r="E16" s="31">
        <v>13557613</v>
      </c>
      <c r="F16" s="31">
        <v>2071965</v>
      </c>
      <c r="G16" s="36">
        <f t="shared" si="0"/>
        <v>0.16065783049180504</v>
      </c>
      <c r="H16" s="31">
        <v>3004114</v>
      </c>
      <c r="I16" s="36">
        <f t="shared" si="1"/>
        <v>0.23293561319330122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5076079</v>
      </c>
      <c r="O16" s="36">
        <f t="shared" si="5"/>
        <v>0.39359344368510624</v>
      </c>
      <c r="P16" s="31">
        <v>2541866</v>
      </c>
      <c r="Q16" s="31">
        <v>12179627</v>
      </c>
      <c r="R16" s="31">
        <v>12296968</v>
      </c>
      <c r="S16" s="31">
        <v>4411857</v>
      </c>
      <c r="T16" s="36">
        <f t="shared" si="6"/>
        <v>0.36223252157065239</v>
      </c>
      <c r="U16" s="36">
        <f t="shared" si="7"/>
        <v>0.18185380346564295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7741319</v>
      </c>
      <c r="E17" s="31">
        <v>7741319</v>
      </c>
      <c r="F17" s="31">
        <v>1350690</v>
      </c>
      <c r="G17" s="36">
        <f t="shared" si="0"/>
        <v>0.17447801853921793</v>
      </c>
      <c r="H17" s="31">
        <v>1755950</v>
      </c>
      <c r="I17" s="36">
        <f t="shared" si="1"/>
        <v>0.22682827047948806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3106640</v>
      </c>
      <c r="O17" s="36">
        <f t="shared" si="5"/>
        <v>0.40130628901870596</v>
      </c>
      <c r="P17" s="31">
        <v>900524</v>
      </c>
      <c r="Q17" s="31">
        <v>25920939</v>
      </c>
      <c r="R17" s="31">
        <v>7005533</v>
      </c>
      <c r="S17" s="31">
        <v>7407752</v>
      </c>
      <c r="T17" s="36">
        <f t="shared" si="6"/>
        <v>0.28578254823253124</v>
      </c>
      <c r="U17" s="36">
        <f t="shared" si="7"/>
        <v>0.94992026864358969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8458114</v>
      </c>
      <c r="E18" s="31">
        <v>8487566</v>
      </c>
      <c r="F18" s="31">
        <v>2398369</v>
      </c>
      <c r="G18" s="36">
        <f t="shared" si="0"/>
        <v>0.28355836774013687</v>
      </c>
      <c r="H18" s="31">
        <v>1731400</v>
      </c>
      <c r="I18" s="36">
        <f t="shared" si="1"/>
        <v>0.20470284510234787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4129769</v>
      </c>
      <c r="O18" s="36">
        <f t="shared" si="5"/>
        <v>0.48826121284248475</v>
      </c>
      <c r="P18" s="31">
        <v>2397941</v>
      </c>
      <c r="Q18" s="31">
        <v>9248220</v>
      </c>
      <c r="R18" s="31">
        <v>9142221</v>
      </c>
      <c r="S18" s="31">
        <v>4108500</v>
      </c>
      <c r="T18" s="36">
        <f t="shared" si="6"/>
        <v>0.44424764981801901</v>
      </c>
      <c r="U18" s="36">
        <f t="shared" si="7"/>
        <v>-0.27796388651764159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96419355</v>
      </c>
      <c r="E19" s="32">
        <f>SUM(E11:E18)</f>
        <v>97109663</v>
      </c>
      <c r="F19" s="32">
        <f>SUM(F11:F18)</f>
        <v>19843283</v>
      </c>
      <c r="G19" s="37">
        <f t="shared" si="0"/>
        <v>0.20580186415891291</v>
      </c>
      <c r="H19" s="32">
        <f>SUM(H11:H18)</f>
        <v>23075889</v>
      </c>
      <c r="I19" s="37">
        <f t="shared" si="1"/>
        <v>0.23932839003123388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42919172</v>
      </c>
      <c r="O19" s="37">
        <f t="shared" si="5"/>
        <v>0.44513025419014679</v>
      </c>
      <c r="P19" s="32">
        <f>SUM(P11:P18)</f>
        <v>23025868</v>
      </c>
      <c r="Q19" s="32">
        <f>SUM(Q11:Q18)</f>
        <v>107893060</v>
      </c>
      <c r="R19" s="32">
        <f>SUM(R11:R18)</f>
        <v>97984875</v>
      </c>
      <c r="S19" s="32">
        <f>SUM(S11:S18)</f>
        <v>46745585</v>
      </c>
      <c r="T19" s="37">
        <f t="shared" si="6"/>
        <v>0.43325849688571255</v>
      </c>
      <c r="U19" s="37">
        <f t="shared" si="7"/>
        <v>2.1723828174469162E-3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52116348</v>
      </c>
      <c r="E20" s="31">
        <v>52116348</v>
      </c>
      <c r="F20" s="31">
        <v>747726</v>
      </c>
      <c r="G20" s="36">
        <f t="shared" si="0"/>
        <v>1.4347244745545102E-2</v>
      </c>
      <c r="H20" s="31">
        <v>743932</v>
      </c>
      <c r="I20" s="36">
        <f t="shared" si="1"/>
        <v>1.427444609127255E-2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1491658</v>
      </c>
      <c r="O20" s="36">
        <f t="shared" si="5"/>
        <v>2.8621690836817652E-2</v>
      </c>
      <c r="P20" s="31">
        <v>10218958</v>
      </c>
      <c r="Q20" s="31">
        <v>48106887</v>
      </c>
      <c r="R20" s="31">
        <v>48990263</v>
      </c>
      <c r="S20" s="31">
        <v>13187552</v>
      </c>
      <c r="T20" s="36">
        <f t="shared" si="6"/>
        <v>0.27413023004377729</v>
      </c>
      <c r="U20" s="36">
        <f t="shared" si="7"/>
        <v>-0.92720079679356737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27786383</v>
      </c>
      <c r="E21" s="31">
        <v>29853979</v>
      </c>
      <c r="F21" s="31">
        <v>6352608</v>
      </c>
      <c r="G21" s="36">
        <f t="shared" si="0"/>
        <v>0.22862306331846069</v>
      </c>
      <c r="H21" s="31">
        <v>6602748</v>
      </c>
      <c r="I21" s="36">
        <f t="shared" si="1"/>
        <v>0.23762531452906266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12955356</v>
      </c>
      <c r="O21" s="36">
        <f t="shared" si="5"/>
        <v>0.46624837784752338</v>
      </c>
      <c r="P21" s="31">
        <v>6295461</v>
      </c>
      <c r="Q21" s="31">
        <v>28319049</v>
      </c>
      <c r="R21" s="31">
        <v>29030861</v>
      </c>
      <c r="S21" s="31">
        <v>12632160</v>
      </c>
      <c r="T21" s="36">
        <f t="shared" si="6"/>
        <v>0.44606582657489663</v>
      </c>
      <c r="U21" s="36">
        <f t="shared" si="7"/>
        <v>4.8810881363572811E-2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450000</v>
      </c>
      <c r="E22" s="31">
        <v>450000</v>
      </c>
      <c r="F22" s="31">
        <v>1018192</v>
      </c>
      <c r="G22" s="36">
        <f t="shared" si="0"/>
        <v>2.2626488888888887</v>
      </c>
      <c r="H22" s="31">
        <v>996453</v>
      </c>
      <c r="I22" s="36">
        <f t="shared" si="1"/>
        <v>2.21434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2014645</v>
      </c>
      <c r="O22" s="36">
        <f t="shared" si="5"/>
        <v>4.4769888888888891</v>
      </c>
      <c r="P22" s="31">
        <v>1009002</v>
      </c>
      <c r="Q22" s="31">
        <v>0</v>
      </c>
      <c r="R22" s="31">
        <v>51872</v>
      </c>
      <c r="S22" s="31">
        <v>1994007</v>
      </c>
      <c r="T22" s="36">
        <f t="shared" si="6"/>
        <v>0</v>
      </c>
      <c r="U22" s="36">
        <f t="shared" si="7"/>
        <v>-1.2437041750165023E-2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8077262</v>
      </c>
      <c r="E23" s="31">
        <v>8077262</v>
      </c>
      <c r="F23" s="31">
        <v>1137082</v>
      </c>
      <c r="G23" s="36">
        <f t="shared" si="0"/>
        <v>0.14077567373696681</v>
      </c>
      <c r="H23" s="31">
        <v>1072642</v>
      </c>
      <c r="I23" s="36">
        <f t="shared" si="1"/>
        <v>0.1327977227926988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2209724</v>
      </c>
      <c r="O23" s="36">
        <f t="shared" si="5"/>
        <v>0.27357339652966561</v>
      </c>
      <c r="P23" s="31">
        <v>1218816</v>
      </c>
      <c r="Q23" s="31">
        <v>11912561</v>
      </c>
      <c r="R23" s="31">
        <v>11265555</v>
      </c>
      <c r="S23" s="31">
        <v>2300209</v>
      </c>
      <c r="T23" s="36">
        <f t="shared" si="6"/>
        <v>0.19309105741410265</v>
      </c>
      <c r="U23" s="36">
        <f t="shared" si="7"/>
        <v>-0.11993114629279567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1706438</v>
      </c>
      <c r="E24" s="31">
        <v>1632438</v>
      </c>
      <c r="F24" s="31">
        <v>141781</v>
      </c>
      <c r="G24" s="36">
        <f t="shared" si="0"/>
        <v>8.3085936904827476E-2</v>
      </c>
      <c r="H24" s="31">
        <v>199986</v>
      </c>
      <c r="I24" s="36">
        <f t="shared" si="1"/>
        <v>0.11719499917371741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341767</v>
      </c>
      <c r="O24" s="36">
        <f t="shared" si="5"/>
        <v>0.20028093607854489</v>
      </c>
      <c r="P24" s="31">
        <v>225849</v>
      </c>
      <c r="Q24" s="31">
        <v>1051029</v>
      </c>
      <c r="R24" s="31">
        <v>1091029</v>
      </c>
      <c r="S24" s="31">
        <v>454803</v>
      </c>
      <c r="T24" s="36">
        <f t="shared" si="6"/>
        <v>0.43272164707158411</v>
      </c>
      <c r="U24" s="36">
        <f t="shared" si="7"/>
        <v>-0.11451456504124435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5471812</v>
      </c>
      <c r="E25" s="31">
        <v>5471812</v>
      </c>
      <c r="F25" s="31">
        <v>1110159</v>
      </c>
      <c r="G25" s="36">
        <f t="shared" si="0"/>
        <v>0.20288690474014823</v>
      </c>
      <c r="H25" s="31">
        <v>1000375</v>
      </c>
      <c r="I25" s="36">
        <f t="shared" si="1"/>
        <v>0.18282334992503396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2110534</v>
      </c>
      <c r="O25" s="36">
        <f t="shared" si="5"/>
        <v>0.38571025466518222</v>
      </c>
      <c r="P25" s="31">
        <v>866654</v>
      </c>
      <c r="Q25" s="31">
        <v>4819312</v>
      </c>
      <c r="R25" s="31">
        <v>4819312</v>
      </c>
      <c r="S25" s="31">
        <v>1819047</v>
      </c>
      <c r="T25" s="36">
        <f t="shared" si="6"/>
        <v>0.37744951976547692</v>
      </c>
      <c r="U25" s="36">
        <f t="shared" si="7"/>
        <v>0.15429571662970454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8895123</v>
      </c>
      <c r="E26" s="31">
        <v>8895123</v>
      </c>
      <c r="F26" s="31">
        <v>1634012</v>
      </c>
      <c r="G26" s="36">
        <f t="shared" si="0"/>
        <v>0.18369751604334195</v>
      </c>
      <c r="H26" s="31">
        <v>1163247</v>
      </c>
      <c r="I26" s="36">
        <f t="shared" si="1"/>
        <v>0.13077357109058527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2797259</v>
      </c>
      <c r="O26" s="36">
        <f t="shared" si="5"/>
        <v>0.31447108713392719</v>
      </c>
      <c r="P26" s="31">
        <v>1838812</v>
      </c>
      <c r="Q26" s="31">
        <v>10257179</v>
      </c>
      <c r="R26" s="31">
        <v>8989463</v>
      </c>
      <c r="S26" s="31">
        <v>3576484</v>
      </c>
      <c r="T26" s="36">
        <f t="shared" si="6"/>
        <v>0.3486810554831889</v>
      </c>
      <c r="U26" s="36">
        <f t="shared" si="7"/>
        <v>-0.36739209881162405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104503366</v>
      </c>
      <c r="E27" s="32">
        <f>SUM(E20:E26)</f>
        <v>106496962</v>
      </c>
      <c r="F27" s="32">
        <f>SUM(F20:F26)</f>
        <v>12141560</v>
      </c>
      <c r="G27" s="37">
        <f t="shared" si="0"/>
        <v>0.11618343470391183</v>
      </c>
      <c r="H27" s="32">
        <f>SUM(H20:H26)</f>
        <v>11779383</v>
      </c>
      <c r="I27" s="37">
        <f t="shared" si="1"/>
        <v>0.11271773772339544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23920943</v>
      </c>
      <c r="O27" s="37">
        <f t="shared" si="5"/>
        <v>0.22890117242730726</v>
      </c>
      <c r="P27" s="32">
        <f>SUM(P20:P26)</f>
        <v>21673552</v>
      </c>
      <c r="Q27" s="32">
        <f>SUM(Q20:Q26)</f>
        <v>104466017</v>
      </c>
      <c r="R27" s="32">
        <f>SUM(R20:R26)</f>
        <v>104238355</v>
      </c>
      <c r="S27" s="32">
        <f>SUM(S20:S26)</f>
        <v>35964262</v>
      </c>
      <c r="T27" s="37">
        <f t="shared" si="6"/>
        <v>0.34426757172143357</v>
      </c>
      <c r="U27" s="37">
        <f t="shared" si="7"/>
        <v>-0.45650888234655773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14965767</v>
      </c>
      <c r="E28" s="31">
        <v>14965767</v>
      </c>
      <c r="F28" s="31">
        <v>3169356</v>
      </c>
      <c r="G28" s="36">
        <f t="shared" si="0"/>
        <v>0.21177370996087269</v>
      </c>
      <c r="H28" s="31">
        <v>3274781</v>
      </c>
      <c r="I28" s="36">
        <f t="shared" si="1"/>
        <v>0.21881812004690437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6444137</v>
      </c>
      <c r="O28" s="36">
        <f t="shared" si="5"/>
        <v>0.43059183000777707</v>
      </c>
      <c r="P28" s="31">
        <v>3511233</v>
      </c>
      <c r="Q28" s="31">
        <v>14945129</v>
      </c>
      <c r="R28" s="31">
        <v>15280278</v>
      </c>
      <c r="S28" s="31">
        <v>6497595</v>
      </c>
      <c r="T28" s="36">
        <f t="shared" si="6"/>
        <v>0.43476339347756715</v>
      </c>
      <c r="U28" s="36">
        <f t="shared" si="7"/>
        <v>-6.7341586274679011E-2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8017825</v>
      </c>
      <c r="E29" s="31">
        <v>8017825</v>
      </c>
      <c r="F29" s="31">
        <v>11806036</v>
      </c>
      <c r="G29" s="36">
        <f t="shared" si="0"/>
        <v>1.4724736446604909</v>
      </c>
      <c r="H29" s="31">
        <v>11793904</v>
      </c>
      <c r="I29" s="36">
        <f t="shared" si="1"/>
        <v>1.4709605161000645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23599940</v>
      </c>
      <c r="O29" s="36">
        <f t="shared" si="5"/>
        <v>2.9434341607605554</v>
      </c>
      <c r="P29" s="31">
        <v>11128076</v>
      </c>
      <c r="Q29" s="31">
        <v>43322519</v>
      </c>
      <c r="R29" s="31">
        <v>43886350</v>
      </c>
      <c r="S29" s="31">
        <v>21171971</v>
      </c>
      <c r="T29" s="36">
        <f t="shared" si="6"/>
        <v>0.48870590835218974</v>
      </c>
      <c r="U29" s="36">
        <f t="shared" si="7"/>
        <v>5.9833164331372313E-2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18115350</v>
      </c>
      <c r="E30" s="31">
        <v>18115350</v>
      </c>
      <c r="F30" s="31">
        <v>4878090</v>
      </c>
      <c r="G30" s="36">
        <f t="shared" si="0"/>
        <v>0.26927936804974789</v>
      </c>
      <c r="H30" s="31">
        <v>3802910</v>
      </c>
      <c r="I30" s="36">
        <f t="shared" si="1"/>
        <v>0.20992749243045264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8681000</v>
      </c>
      <c r="O30" s="36">
        <f t="shared" si="5"/>
        <v>0.4792068604802005</v>
      </c>
      <c r="P30" s="31">
        <v>5420037</v>
      </c>
      <c r="Q30" s="31">
        <v>23288886</v>
      </c>
      <c r="R30" s="31">
        <v>16948540</v>
      </c>
      <c r="S30" s="31">
        <v>10163502</v>
      </c>
      <c r="T30" s="36">
        <f t="shared" si="6"/>
        <v>0.43640996825696171</v>
      </c>
      <c r="U30" s="36">
        <f t="shared" si="7"/>
        <v>-0.29836087834824743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16419214</v>
      </c>
      <c r="E31" s="31">
        <v>16419214</v>
      </c>
      <c r="F31" s="31">
        <v>2818985</v>
      </c>
      <c r="G31" s="36">
        <f t="shared" si="0"/>
        <v>0.17168818190688057</v>
      </c>
      <c r="H31" s="31">
        <v>3497016</v>
      </c>
      <c r="I31" s="36">
        <f t="shared" si="1"/>
        <v>0.21298315497928219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6316001</v>
      </c>
      <c r="O31" s="36">
        <f t="shared" si="5"/>
        <v>0.38467133688616278</v>
      </c>
      <c r="P31" s="31">
        <v>3186620</v>
      </c>
      <c r="Q31" s="31">
        <v>6555024</v>
      </c>
      <c r="R31" s="31">
        <v>11168033</v>
      </c>
      <c r="S31" s="31">
        <v>6742710</v>
      </c>
      <c r="T31" s="36">
        <f t="shared" si="6"/>
        <v>1.0286323894466289</v>
      </c>
      <c r="U31" s="36">
        <f t="shared" si="7"/>
        <v>9.7406028958582969E-2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6594488</v>
      </c>
      <c r="E32" s="31">
        <v>6594990</v>
      </c>
      <c r="F32" s="31">
        <v>1314441</v>
      </c>
      <c r="G32" s="36">
        <f t="shared" si="0"/>
        <v>0.19932419317466343</v>
      </c>
      <c r="H32" s="31">
        <v>3056546</v>
      </c>
      <c r="I32" s="36">
        <f t="shared" si="1"/>
        <v>0.46350012313313788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4370987</v>
      </c>
      <c r="O32" s="36">
        <f t="shared" si="5"/>
        <v>0.66282431630780125</v>
      </c>
      <c r="P32" s="31">
        <v>1002241</v>
      </c>
      <c r="Q32" s="31">
        <v>6731387</v>
      </c>
      <c r="R32" s="31">
        <v>3100371</v>
      </c>
      <c r="S32" s="31">
        <v>1534859</v>
      </c>
      <c r="T32" s="36">
        <f t="shared" si="6"/>
        <v>0.22801526639309252</v>
      </c>
      <c r="U32" s="36">
        <f t="shared" si="7"/>
        <v>2.0497115963126635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16182666</v>
      </c>
      <c r="E33" s="31">
        <v>23498666</v>
      </c>
      <c r="F33" s="31">
        <v>7501232</v>
      </c>
      <c r="G33" s="36">
        <f t="shared" si="0"/>
        <v>0.4635349947901044</v>
      </c>
      <c r="H33" s="31">
        <v>7808839</v>
      </c>
      <c r="I33" s="36">
        <f t="shared" si="1"/>
        <v>0.48254342022507291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15310071</v>
      </c>
      <c r="O33" s="36">
        <f t="shared" si="5"/>
        <v>0.94607841501517731</v>
      </c>
      <c r="P33" s="31">
        <v>5143099</v>
      </c>
      <c r="Q33" s="31">
        <v>21073079</v>
      </c>
      <c r="R33" s="31">
        <v>21215025</v>
      </c>
      <c r="S33" s="31">
        <v>9747196</v>
      </c>
      <c r="T33" s="36">
        <f t="shared" si="6"/>
        <v>0.46254256437799146</v>
      </c>
      <c r="U33" s="36">
        <f t="shared" si="7"/>
        <v>0.51831395817968895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17681962</v>
      </c>
      <c r="E34" s="31">
        <v>17681962</v>
      </c>
      <c r="F34" s="31">
        <v>3033946</v>
      </c>
      <c r="G34" s="36">
        <f t="shared" si="0"/>
        <v>0.17158423935081413</v>
      </c>
      <c r="H34" s="31">
        <v>5134131</v>
      </c>
      <c r="I34" s="36">
        <f t="shared" si="1"/>
        <v>0.29035980283183505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8168077</v>
      </c>
      <c r="O34" s="36">
        <f t="shared" si="5"/>
        <v>0.46194404218264917</v>
      </c>
      <c r="P34" s="31">
        <v>4201779</v>
      </c>
      <c r="Q34" s="31">
        <v>16678324</v>
      </c>
      <c r="R34" s="31">
        <v>14251150</v>
      </c>
      <c r="S34" s="31">
        <v>7372522</v>
      </c>
      <c r="T34" s="36">
        <f t="shared" si="6"/>
        <v>0.44204213804696441</v>
      </c>
      <c r="U34" s="36">
        <f t="shared" si="7"/>
        <v>0.22189458322296352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97977272</v>
      </c>
      <c r="E35" s="32">
        <f>SUM(E28:E34)</f>
        <v>105293774</v>
      </c>
      <c r="F35" s="32">
        <f>SUM(F28:F34)</f>
        <v>34522086</v>
      </c>
      <c r="G35" s="37">
        <f t="shared" si="0"/>
        <v>0.3523478996230881</v>
      </c>
      <c r="H35" s="32">
        <f>SUM(H28:H34)</f>
        <v>38368127</v>
      </c>
      <c r="I35" s="37">
        <f t="shared" si="1"/>
        <v>0.39160231977065046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72890213</v>
      </c>
      <c r="O35" s="37">
        <f t="shared" si="5"/>
        <v>0.74395021939373862</v>
      </c>
      <c r="P35" s="32">
        <f>SUM(P28:P34)</f>
        <v>33593085</v>
      </c>
      <c r="Q35" s="32">
        <f>SUM(Q28:Q34)</f>
        <v>132594348</v>
      </c>
      <c r="R35" s="32">
        <f>SUM(R28:R34)</f>
        <v>125849747</v>
      </c>
      <c r="S35" s="32">
        <f>SUM(S28:S34)</f>
        <v>63230355</v>
      </c>
      <c r="T35" s="37">
        <f t="shared" si="6"/>
        <v>0.47687066570891845</v>
      </c>
      <c r="U35" s="37">
        <f t="shared" si="7"/>
        <v>0.14214359889840433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13190112</v>
      </c>
      <c r="E36" s="31">
        <v>13190112</v>
      </c>
      <c r="F36" s="31">
        <v>2277700</v>
      </c>
      <c r="G36" s="36">
        <f t="shared" si="0"/>
        <v>0.17268238510787476</v>
      </c>
      <c r="H36" s="31">
        <v>4046604</v>
      </c>
      <c r="I36" s="36">
        <f t="shared" si="1"/>
        <v>0.30679072323267609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6324304</v>
      </c>
      <c r="O36" s="36">
        <f t="shared" si="5"/>
        <v>0.47947310834055085</v>
      </c>
      <c r="P36" s="31">
        <v>1838560</v>
      </c>
      <c r="Q36" s="31">
        <v>9371556</v>
      </c>
      <c r="R36" s="31">
        <v>9689373</v>
      </c>
      <c r="S36" s="31">
        <v>3606240</v>
      </c>
      <c r="T36" s="36">
        <f t="shared" si="6"/>
        <v>0.38480696268581227</v>
      </c>
      <c r="U36" s="36">
        <f t="shared" si="7"/>
        <v>1.2009637977547647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18977071</v>
      </c>
      <c r="E37" s="31">
        <v>18977130</v>
      </c>
      <c r="F37" s="31">
        <v>3612439</v>
      </c>
      <c r="G37" s="36">
        <f t="shared" si="0"/>
        <v>0.19035809056097225</v>
      </c>
      <c r="H37" s="31">
        <v>4370388</v>
      </c>
      <c r="I37" s="36">
        <f t="shared" si="1"/>
        <v>0.23029834266837068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7982827</v>
      </c>
      <c r="O37" s="36">
        <f t="shared" si="5"/>
        <v>0.42065643322934293</v>
      </c>
      <c r="P37" s="31">
        <v>4474414</v>
      </c>
      <c r="Q37" s="31">
        <v>18676740</v>
      </c>
      <c r="R37" s="31">
        <v>18748671</v>
      </c>
      <c r="S37" s="31">
        <v>8211162</v>
      </c>
      <c r="T37" s="36">
        <f t="shared" si="6"/>
        <v>0.43964642651768993</v>
      </c>
      <c r="U37" s="36">
        <f t="shared" si="7"/>
        <v>-2.3249077979820343E-2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5286535</v>
      </c>
      <c r="E38" s="31">
        <v>5286535</v>
      </c>
      <c r="F38" s="31">
        <v>436854</v>
      </c>
      <c r="G38" s="36">
        <f t="shared" si="0"/>
        <v>8.2635223260604532E-2</v>
      </c>
      <c r="H38" s="31">
        <v>752785</v>
      </c>
      <c r="I38" s="36">
        <f t="shared" si="1"/>
        <v>0.14239667381375515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1189639</v>
      </c>
      <c r="O38" s="36">
        <f t="shared" si="5"/>
        <v>0.22503189707435967</v>
      </c>
      <c r="P38" s="31">
        <v>300724</v>
      </c>
      <c r="Q38" s="31">
        <v>3908349</v>
      </c>
      <c r="R38" s="31">
        <v>3128087</v>
      </c>
      <c r="S38" s="31">
        <v>1076582</v>
      </c>
      <c r="T38" s="36">
        <f t="shared" si="6"/>
        <v>0.27545697684623355</v>
      </c>
      <c r="U38" s="36">
        <f t="shared" si="7"/>
        <v>1.5032421755496737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37453718</v>
      </c>
      <c r="E40" s="32">
        <f>SUM(E36:E39)</f>
        <v>37453777</v>
      </c>
      <c r="F40" s="32">
        <f>SUM(F36:F39)</f>
        <v>6326993</v>
      </c>
      <c r="G40" s="37">
        <f t="shared" si="0"/>
        <v>0.1689283023917679</v>
      </c>
      <c r="H40" s="32">
        <f>SUM(H36:H39)</f>
        <v>9169777</v>
      </c>
      <c r="I40" s="37">
        <f t="shared" si="1"/>
        <v>0.24482955203539472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15496770</v>
      </c>
      <c r="O40" s="37">
        <f t="shared" si="5"/>
        <v>0.41375785442716262</v>
      </c>
      <c r="P40" s="32">
        <f>SUM(P36:P39)</f>
        <v>6613698</v>
      </c>
      <c r="Q40" s="32">
        <f>SUM(Q36:Q39)</f>
        <v>31956645</v>
      </c>
      <c r="R40" s="32">
        <f>SUM(R36:R39)</f>
        <v>31566131</v>
      </c>
      <c r="S40" s="32">
        <f>SUM(S36:S39)</f>
        <v>12893984</v>
      </c>
      <c r="T40" s="37">
        <f t="shared" si="6"/>
        <v>0.4034836573113354</v>
      </c>
      <c r="U40" s="37">
        <f t="shared" si="7"/>
        <v>0.38648256996312802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36978285</v>
      </c>
      <c r="E42" s="31">
        <v>36978285</v>
      </c>
      <c r="F42" s="31">
        <v>9307401</v>
      </c>
      <c r="G42" s="36">
        <f t="shared" si="0"/>
        <v>0.25169909853850714</v>
      </c>
      <c r="H42" s="31">
        <v>7247413</v>
      </c>
      <c r="I42" s="36">
        <f t="shared" si="1"/>
        <v>0.19599105258667351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16554814</v>
      </c>
      <c r="O42" s="36">
        <f t="shared" si="5"/>
        <v>0.44769015112518062</v>
      </c>
      <c r="P42" s="31">
        <v>11698614</v>
      </c>
      <c r="Q42" s="31">
        <v>36594051</v>
      </c>
      <c r="R42" s="31">
        <v>43818211</v>
      </c>
      <c r="S42" s="31">
        <v>19972688</v>
      </c>
      <c r="T42" s="36">
        <f t="shared" si="6"/>
        <v>0.54579057125979302</v>
      </c>
      <c r="U42" s="36">
        <f t="shared" si="7"/>
        <v>-0.38048960329830528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19313726</v>
      </c>
      <c r="E43" s="31">
        <v>19313726</v>
      </c>
      <c r="F43" s="31">
        <v>3017837</v>
      </c>
      <c r="G43" s="36">
        <f t="shared" si="0"/>
        <v>0.15625348521564406</v>
      </c>
      <c r="H43" s="31">
        <v>2478571</v>
      </c>
      <c r="I43" s="36">
        <f t="shared" si="1"/>
        <v>0.1283320991506248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5496408</v>
      </c>
      <c r="O43" s="36">
        <f t="shared" si="5"/>
        <v>0.28458558436626885</v>
      </c>
      <c r="P43" s="31">
        <v>2247757</v>
      </c>
      <c r="Q43" s="31">
        <v>21597738</v>
      </c>
      <c r="R43" s="31">
        <v>22442635</v>
      </c>
      <c r="S43" s="31">
        <v>5804775</v>
      </c>
      <c r="T43" s="36">
        <f t="shared" si="6"/>
        <v>0.26876772928720594</v>
      </c>
      <c r="U43" s="36">
        <f t="shared" si="7"/>
        <v>0.10268636689820121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1609151</v>
      </c>
      <c r="E44" s="31">
        <v>1609151</v>
      </c>
      <c r="F44" s="31">
        <v>402309</v>
      </c>
      <c r="G44" s="36">
        <f t="shared" si="0"/>
        <v>0.25001320572152647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402309</v>
      </c>
      <c r="O44" s="36">
        <f t="shared" si="5"/>
        <v>0.25001320572152647</v>
      </c>
      <c r="P44" s="31">
        <v>756194</v>
      </c>
      <c r="Q44" s="31">
        <v>1588342</v>
      </c>
      <c r="R44" s="31">
        <v>1588342</v>
      </c>
      <c r="S44" s="31">
        <v>763623</v>
      </c>
      <c r="T44" s="36">
        <f t="shared" si="6"/>
        <v>0.48076736622213606</v>
      </c>
      <c r="U44" s="36">
        <f t="shared" si="7"/>
        <v>-1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43189794</v>
      </c>
      <c r="E45" s="31">
        <v>43189794</v>
      </c>
      <c r="F45" s="31">
        <v>5476146</v>
      </c>
      <c r="G45" s="36">
        <f t="shared" si="0"/>
        <v>0.12679259363913614</v>
      </c>
      <c r="H45" s="31">
        <v>5523712</v>
      </c>
      <c r="I45" s="36">
        <f t="shared" si="1"/>
        <v>0.12789391864198288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10999858</v>
      </c>
      <c r="O45" s="36">
        <f t="shared" si="5"/>
        <v>0.25468651228111899</v>
      </c>
      <c r="P45" s="31">
        <v>5448346</v>
      </c>
      <c r="Q45" s="31">
        <v>13211229</v>
      </c>
      <c r="R45" s="31">
        <v>21029213</v>
      </c>
      <c r="S45" s="31">
        <v>10859396</v>
      </c>
      <c r="T45" s="36">
        <f t="shared" si="6"/>
        <v>0.82198226977974564</v>
      </c>
      <c r="U45" s="36">
        <f t="shared" si="7"/>
        <v>1.3832821924305128E-2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51372722</v>
      </c>
      <c r="E46" s="31">
        <v>51372722</v>
      </c>
      <c r="F46" s="31">
        <v>2359484</v>
      </c>
      <c r="G46" s="36">
        <f t="shared" si="0"/>
        <v>4.5928732372795038E-2</v>
      </c>
      <c r="H46" s="31">
        <v>14123232</v>
      </c>
      <c r="I46" s="36">
        <f t="shared" si="1"/>
        <v>0.27491694911552478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16482716</v>
      </c>
      <c r="O46" s="36">
        <f t="shared" si="5"/>
        <v>0.32084568148831982</v>
      </c>
      <c r="P46" s="31">
        <v>9051020</v>
      </c>
      <c r="Q46" s="31">
        <v>46402610</v>
      </c>
      <c r="R46" s="31">
        <v>46532150</v>
      </c>
      <c r="S46" s="31">
        <v>17514718</v>
      </c>
      <c r="T46" s="36">
        <f t="shared" si="6"/>
        <v>0.37745113906308286</v>
      </c>
      <c r="U46" s="36">
        <f t="shared" si="7"/>
        <v>0.56040225300573865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152463678</v>
      </c>
      <c r="E47" s="32">
        <f>SUM(E41:E46)</f>
        <v>152463678</v>
      </c>
      <c r="F47" s="32">
        <f>SUM(F41:F46)</f>
        <v>20563177</v>
      </c>
      <c r="G47" s="37">
        <f t="shared" si="0"/>
        <v>0.13487262848269999</v>
      </c>
      <c r="H47" s="32">
        <f>SUM(H41:H46)</f>
        <v>29372928</v>
      </c>
      <c r="I47" s="37">
        <f t="shared" si="1"/>
        <v>0.19265524999337874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49936105</v>
      </c>
      <c r="O47" s="37">
        <f t="shared" si="5"/>
        <v>0.32752787847607873</v>
      </c>
      <c r="P47" s="32">
        <f>SUM(P41:P46)</f>
        <v>29201931</v>
      </c>
      <c r="Q47" s="32">
        <f>SUM(Q41:Q46)</f>
        <v>119393970</v>
      </c>
      <c r="R47" s="32">
        <f>SUM(R41:R46)</f>
        <v>135410551</v>
      </c>
      <c r="S47" s="32">
        <f>SUM(S41:S46)</f>
        <v>54915200</v>
      </c>
      <c r="T47" s="37">
        <f t="shared" si="6"/>
        <v>0.45994952676420758</v>
      </c>
      <c r="U47" s="37">
        <f t="shared" si="7"/>
        <v>5.8556744072848499E-3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27466332</v>
      </c>
      <c r="E48" s="31">
        <v>27244332</v>
      </c>
      <c r="F48" s="31">
        <v>5823498</v>
      </c>
      <c r="G48" s="36">
        <f t="shared" si="0"/>
        <v>0.21202314164119185</v>
      </c>
      <c r="H48" s="31">
        <v>7513360</v>
      </c>
      <c r="I48" s="36">
        <f t="shared" si="1"/>
        <v>0.27354799323040296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13336858</v>
      </c>
      <c r="O48" s="36">
        <f t="shared" si="5"/>
        <v>0.48557113487159481</v>
      </c>
      <c r="P48" s="31">
        <v>3744198</v>
      </c>
      <c r="Q48" s="31">
        <v>27956400</v>
      </c>
      <c r="R48" s="31">
        <v>31218747</v>
      </c>
      <c r="S48" s="31">
        <v>8860288</v>
      </c>
      <c r="T48" s="36">
        <f t="shared" si="6"/>
        <v>0.31693236611294728</v>
      </c>
      <c r="U48" s="36">
        <f t="shared" si="7"/>
        <v>1.0066673824407792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3107</v>
      </c>
      <c r="E49" s="31">
        <v>3107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2904</v>
      </c>
      <c r="R49" s="31">
        <v>2904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13747836</v>
      </c>
      <c r="E50" s="31">
        <v>13747836</v>
      </c>
      <c r="F50" s="31">
        <v>1526202</v>
      </c>
      <c r="G50" s="36">
        <f t="shared" si="0"/>
        <v>0.11101398067303102</v>
      </c>
      <c r="H50" s="31">
        <v>1869065</v>
      </c>
      <c r="I50" s="36">
        <f t="shared" si="1"/>
        <v>0.13595339659274375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3395267</v>
      </c>
      <c r="O50" s="36">
        <f t="shared" si="5"/>
        <v>0.24696737726577478</v>
      </c>
      <c r="P50" s="31">
        <v>2457068</v>
      </c>
      <c r="Q50" s="31">
        <v>12936045</v>
      </c>
      <c r="R50" s="31">
        <v>12826045</v>
      </c>
      <c r="S50" s="31">
        <v>3683996</v>
      </c>
      <c r="T50" s="36">
        <f t="shared" si="6"/>
        <v>0.28478534204233208</v>
      </c>
      <c r="U50" s="36">
        <f t="shared" si="7"/>
        <v>-0.23931083714410839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39846201</v>
      </c>
      <c r="E51" s="31">
        <v>39846201</v>
      </c>
      <c r="F51" s="31">
        <v>8142052</v>
      </c>
      <c r="G51" s="36">
        <f t="shared" si="0"/>
        <v>0.20433697054331479</v>
      </c>
      <c r="H51" s="31">
        <v>9300261</v>
      </c>
      <c r="I51" s="36">
        <f t="shared" si="1"/>
        <v>0.23340395738103112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17442313</v>
      </c>
      <c r="O51" s="36">
        <f t="shared" si="5"/>
        <v>0.43774092792434594</v>
      </c>
      <c r="P51" s="31">
        <v>9331905</v>
      </c>
      <c r="Q51" s="31">
        <v>50061103</v>
      </c>
      <c r="R51" s="31">
        <v>39185916</v>
      </c>
      <c r="S51" s="31">
        <v>17397649</v>
      </c>
      <c r="T51" s="36">
        <f t="shared" si="6"/>
        <v>0.34752827959064347</v>
      </c>
      <c r="U51" s="36">
        <f t="shared" si="7"/>
        <v>-3.390947507502462E-3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31560423</v>
      </c>
      <c r="E52" s="31">
        <v>28667689</v>
      </c>
      <c r="F52" s="31">
        <v>6021452</v>
      </c>
      <c r="G52" s="36">
        <f t="shared" si="0"/>
        <v>0.19079123242422955</v>
      </c>
      <c r="H52" s="31">
        <v>5587546</v>
      </c>
      <c r="I52" s="36">
        <f t="shared" si="1"/>
        <v>0.17704281086473397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11608998</v>
      </c>
      <c r="O52" s="36">
        <f t="shared" si="5"/>
        <v>0.36783404328896352</v>
      </c>
      <c r="P52" s="31">
        <v>6153481</v>
      </c>
      <c r="Q52" s="31">
        <v>29664582</v>
      </c>
      <c r="R52" s="31">
        <v>41692372</v>
      </c>
      <c r="S52" s="31">
        <v>12390472</v>
      </c>
      <c r="T52" s="36">
        <f t="shared" si="6"/>
        <v>0.41768571018462353</v>
      </c>
      <c r="U52" s="36">
        <f t="shared" si="7"/>
        <v>-9.1969894763630489E-2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112623899</v>
      </c>
      <c r="E53" s="32">
        <f>SUM(E48:E52)</f>
        <v>109509165</v>
      </c>
      <c r="F53" s="32">
        <f>SUM(F48:F52)</f>
        <v>21513204</v>
      </c>
      <c r="G53" s="37">
        <f t="shared" si="0"/>
        <v>0.19101810708933101</v>
      </c>
      <c r="H53" s="32">
        <f>SUM(H48:H52)</f>
        <v>24270232</v>
      </c>
      <c r="I53" s="37">
        <f t="shared" si="1"/>
        <v>0.21549806227184515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45783436</v>
      </c>
      <c r="O53" s="37">
        <f t="shared" si="5"/>
        <v>0.40651616936117618</v>
      </c>
      <c r="P53" s="32">
        <f>SUM(P48:P52)</f>
        <v>21686652</v>
      </c>
      <c r="Q53" s="32">
        <f>SUM(Q48:Q52)</f>
        <v>120621034</v>
      </c>
      <c r="R53" s="32">
        <f>SUM(R48:R52)</f>
        <v>124925984</v>
      </c>
      <c r="S53" s="32">
        <f>SUM(S48:S52)</f>
        <v>42332405</v>
      </c>
      <c r="T53" s="37">
        <f t="shared" si="6"/>
        <v>0.35095375653967614</v>
      </c>
      <c r="U53" s="37">
        <f t="shared" si="7"/>
        <v>0.1191322662437706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1249532513</v>
      </c>
      <c r="E54" s="32">
        <f>SUM(E8:E9,E11:E18,E20:E26,E28:E34,E36:E39,E41:E46,E48:E52)</f>
        <v>1256418244</v>
      </c>
      <c r="F54" s="32">
        <f>SUM(F8:F9,F11:F18,F20:F26,F28:F34,F36:F39,F41:F46,F48:F52)</f>
        <v>218317731</v>
      </c>
      <c r="G54" s="37">
        <f t="shared" si="0"/>
        <v>0.17471952808642122</v>
      </c>
      <c r="H54" s="32">
        <f>SUM(H8:H9,H11:H18,H20:H26,H28:H34,H36:H39,H41:H46,H48:H52)</f>
        <v>260639304</v>
      </c>
      <c r="I54" s="37">
        <f t="shared" si="1"/>
        <v>0.20858945348627356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478957035</v>
      </c>
      <c r="O54" s="37">
        <f t="shared" si="5"/>
        <v>0.38330898157269477</v>
      </c>
      <c r="P54" s="32">
        <f>SUM(P8:P9,P11:P18,P20:P26,P28:P34,P36:P39,P41:P46,P48:P52)</f>
        <v>254676356</v>
      </c>
      <c r="Q54" s="32">
        <f>SUM(Q8:Q9,Q11:Q18,Q20:Q26,Q28:Q34,Q36:Q39,Q41:Q46,Q48:Q52)</f>
        <v>1162789285</v>
      </c>
      <c r="R54" s="32">
        <f>SUM(R8:R9,R11:R18,R20:R26,R28:R34,R36:R39,R41:R46,R48:R52)</f>
        <v>1149692845</v>
      </c>
      <c r="S54" s="32">
        <f>SUM(S8:S9,S11:S18,S20:S26,S28:S34,S36:S39,S41:S46,S48:S52)</f>
        <v>478621671</v>
      </c>
      <c r="T54" s="37">
        <f t="shared" si="6"/>
        <v>0.4116151371312301</v>
      </c>
      <c r="U54" s="37">
        <f t="shared" si="7"/>
        <v>2.3413826448812625E-2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55027334</v>
      </c>
      <c r="E57" s="31">
        <v>55027334</v>
      </c>
      <c r="F57" s="31">
        <v>11113929</v>
      </c>
      <c r="G57" s="36">
        <f t="shared" ref="G57:G85" si="8">IF(($D57      =0),0,($F57      /$D57      ))</f>
        <v>0.2019710604188093</v>
      </c>
      <c r="H57" s="31">
        <v>10779153</v>
      </c>
      <c r="I57" s="36">
        <f t="shared" ref="I57:I85" si="9">IF(($D57      =0),0,($H57      /$D57      ))</f>
        <v>0.19588724759952936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21893082</v>
      </c>
      <c r="O57" s="36">
        <f t="shared" ref="O57:O85" si="13">IF(($D57      =0),0,($N57      /$D57      ))</f>
        <v>0.39785830801833866</v>
      </c>
      <c r="P57" s="31">
        <v>11562919</v>
      </c>
      <c r="Q57" s="31">
        <v>54708288</v>
      </c>
      <c r="R57" s="31">
        <v>49752490</v>
      </c>
      <c r="S57" s="31">
        <v>23066601</v>
      </c>
      <c r="T57" s="36">
        <f t="shared" ref="T57:T85" si="14">IF(($Q57      =0),0,($S57      /$Q57      ))</f>
        <v>0.42162900436584672</v>
      </c>
      <c r="U57" s="36">
        <f t="shared" ref="U57:U85" si="15">IF(($P57      =0),0,(($H57      /$P57      )-1))</f>
        <v>-6.7782711268668416E-2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55027334</v>
      </c>
      <c r="E58" s="32">
        <f>E57</f>
        <v>55027334</v>
      </c>
      <c r="F58" s="32">
        <f>F57</f>
        <v>11113929</v>
      </c>
      <c r="G58" s="37">
        <f t="shared" si="8"/>
        <v>0.2019710604188093</v>
      </c>
      <c r="H58" s="32">
        <f>H57</f>
        <v>10779153</v>
      </c>
      <c r="I58" s="37">
        <f t="shared" si="9"/>
        <v>0.19588724759952936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21893082</v>
      </c>
      <c r="O58" s="37">
        <f t="shared" si="13"/>
        <v>0.39785830801833866</v>
      </c>
      <c r="P58" s="32">
        <f>P57</f>
        <v>11562919</v>
      </c>
      <c r="Q58" s="32">
        <f>Q57</f>
        <v>54708288</v>
      </c>
      <c r="R58" s="32">
        <f>R57</f>
        <v>49752490</v>
      </c>
      <c r="S58" s="32">
        <f>S57</f>
        <v>23066601</v>
      </c>
      <c r="T58" s="37">
        <f t="shared" si="14"/>
        <v>0.42162900436584672</v>
      </c>
      <c r="U58" s="37">
        <f t="shared" si="15"/>
        <v>-6.7782711268668416E-2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2000000</v>
      </c>
      <c r="E59" s="31">
        <v>2000000</v>
      </c>
      <c r="F59" s="31">
        <v>2000</v>
      </c>
      <c r="G59" s="36">
        <f t="shared" si="8"/>
        <v>1E-3</v>
      </c>
      <c r="H59" s="31">
        <v>3500</v>
      </c>
      <c r="I59" s="36">
        <f t="shared" si="9"/>
        <v>1.75E-3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5500</v>
      </c>
      <c r="O59" s="36">
        <f t="shared" si="13"/>
        <v>2.7499999999999998E-3</v>
      </c>
      <c r="P59" s="31">
        <v>640975</v>
      </c>
      <c r="Q59" s="31">
        <v>3816156</v>
      </c>
      <c r="R59" s="31">
        <v>3253285</v>
      </c>
      <c r="S59" s="31">
        <v>932665</v>
      </c>
      <c r="T59" s="36">
        <f t="shared" si="14"/>
        <v>0.24439907592876181</v>
      </c>
      <c r="U59" s="36">
        <f t="shared" si="15"/>
        <v>-0.99453956862592141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3999129</v>
      </c>
      <c r="E60" s="31">
        <v>3999129</v>
      </c>
      <c r="F60" s="31">
        <v>4757134</v>
      </c>
      <c r="G60" s="36">
        <f t="shared" si="8"/>
        <v>1.1895425228843581</v>
      </c>
      <c r="H60" s="31">
        <v>6351795</v>
      </c>
      <c r="I60" s="36">
        <f t="shared" si="9"/>
        <v>1.5882946011494004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11108929</v>
      </c>
      <c r="O60" s="36">
        <f t="shared" si="13"/>
        <v>2.7778371240337583</v>
      </c>
      <c r="P60" s="31">
        <v>7013298</v>
      </c>
      <c r="Q60" s="31">
        <v>34136148</v>
      </c>
      <c r="R60" s="31">
        <v>29203148</v>
      </c>
      <c r="S60" s="31">
        <v>14026596</v>
      </c>
      <c r="T60" s="36">
        <f t="shared" si="14"/>
        <v>0.41090154636076687</v>
      </c>
      <c r="U60" s="36">
        <f t="shared" si="15"/>
        <v>-9.4321245154562083E-2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8602823</v>
      </c>
      <c r="E61" s="31">
        <v>8602823</v>
      </c>
      <c r="F61" s="31">
        <v>645450</v>
      </c>
      <c r="G61" s="36">
        <f t="shared" si="8"/>
        <v>7.5027697303547913E-2</v>
      </c>
      <c r="H61" s="31">
        <v>399702</v>
      </c>
      <c r="I61" s="36">
        <f t="shared" si="9"/>
        <v>4.6461725412693021E-2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1045152</v>
      </c>
      <c r="O61" s="36">
        <f t="shared" si="13"/>
        <v>0.12148942271624094</v>
      </c>
      <c r="P61" s="31">
        <v>2048252</v>
      </c>
      <c r="Q61" s="31">
        <v>8150995</v>
      </c>
      <c r="R61" s="31">
        <v>7939965</v>
      </c>
      <c r="S61" s="31">
        <v>3961192</v>
      </c>
      <c r="T61" s="36">
        <f t="shared" si="14"/>
        <v>0.4859764973478698</v>
      </c>
      <c r="U61" s="36">
        <f t="shared" si="15"/>
        <v>-0.80485701954642297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70000</v>
      </c>
      <c r="E62" s="31">
        <v>70000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109479</v>
      </c>
      <c r="Q62" s="31">
        <v>100000</v>
      </c>
      <c r="R62" s="31">
        <v>109479</v>
      </c>
      <c r="S62" s="31">
        <v>109479</v>
      </c>
      <c r="T62" s="36">
        <f t="shared" si="14"/>
        <v>1.0947899999999999</v>
      </c>
      <c r="U62" s="36">
        <f t="shared" si="15"/>
        <v>-1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14671952</v>
      </c>
      <c r="E63" s="32">
        <f>SUM(E59:E62)</f>
        <v>14671952</v>
      </c>
      <c r="F63" s="32">
        <f>SUM(F59:F62)</f>
        <v>5404584</v>
      </c>
      <c r="G63" s="37">
        <f t="shared" si="8"/>
        <v>0.36836161950366247</v>
      </c>
      <c r="H63" s="32">
        <f>SUM(H59:H62)</f>
        <v>6754997</v>
      </c>
      <c r="I63" s="37">
        <f t="shared" si="9"/>
        <v>0.46040206511035475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12159581</v>
      </c>
      <c r="O63" s="37">
        <f t="shared" si="13"/>
        <v>0.82876368461401728</v>
      </c>
      <c r="P63" s="32">
        <f>SUM(P59:P62)</f>
        <v>9812004</v>
      </c>
      <c r="Q63" s="32">
        <f>SUM(Q59:Q62)</f>
        <v>46203299</v>
      </c>
      <c r="R63" s="32">
        <f>SUM(R59:R62)</f>
        <v>40505877</v>
      </c>
      <c r="S63" s="32">
        <f>SUM(S59:S62)</f>
        <v>19029932</v>
      </c>
      <c r="T63" s="37">
        <f t="shared" si="14"/>
        <v>0.41187387939549513</v>
      </c>
      <c r="U63" s="37">
        <f t="shared" si="15"/>
        <v>-0.31155786320511081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11851964</v>
      </c>
      <c r="E64" s="31">
        <v>11851964</v>
      </c>
      <c r="F64" s="31">
        <v>0</v>
      </c>
      <c r="G64" s="36">
        <f t="shared" si="8"/>
        <v>0</v>
      </c>
      <c r="H64" s="31">
        <v>87294</v>
      </c>
      <c r="I64" s="36">
        <f t="shared" si="9"/>
        <v>7.3653615552662834E-3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87294</v>
      </c>
      <c r="O64" s="36">
        <f t="shared" si="13"/>
        <v>7.3653615552662834E-3</v>
      </c>
      <c r="P64" s="31">
        <v>0</v>
      </c>
      <c r="Q64" s="31">
        <v>12882470</v>
      </c>
      <c r="R64" s="31">
        <v>12882470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1141848</v>
      </c>
      <c r="E65" s="31">
        <v>1141848</v>
      </c>
      <c r="F65" s="31">
        <v>338526</v>
      </c>
      <c r="G65" s="36">
        <f t="shared" si="8"/>
        <v>0.29647203480673434</v>
      </c>
      <c r="H65" s="31">
        <v>281318</v>
      </c>
      <c r="I65" s="36">
        <f t="shared" si="9"/>
        <v>0.2463707954123491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619844</v>
      </c>
      <c r="O65" s="36">
        <f t="shared" si="13"/>
        <v>0.54284283021908342</v>
      </c>
      <c r="P65" s="31">
        <v>173859</v>
      </c>
      <c r="Q65" s="31">
        <v>1240462</v>
      </c>
      <c r="R65" s="31">
        <v>1240462</v>
      </c>
      <c r="S65" s="31">
        <v>406805</v>
      </c>
      <c r="T65" s="36">
        <f t="shared" si="14"/>
        <v>0.32794636191999432</v>
      </c>
      <c r="U65" s="36">
        <f t="shared" si="15"/>
        <v>0.61808131876980776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3464855</v>
      </c>
      <c r="E66" s="31">
        <v>3464855</v>
      </c>
      <c r="F66" s="31">
        <v>6289</v>
      </c>
      <c r="G66" s="36">
        <f t="shared" si="8"/>
        <v>1.8150831708686223E-3</v>
      </c>
      <c r="H66" s="31">
        <v>21035</v>
      </c>
      <c r="I66" s="36">
        <f t="shared" si="9"/>
        <v>6.0709611224712143E-3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27324</v>
      </c>
      <c r="O66" s="36">
        <f t="shared" si="13"/>
        <v>7.8860442933398368E-3</v>
      </c>
      <c r="P66" s="31">
        <v>22978</v>
      </c>
      <c r="Q66" s="31">
        <v>4369789</v>
      </c>
      <c r="R66" s="31">
        <v>4423989</v>
      </c>
      <c r="S66" s="31">
        <v>22978</v>
      </c>
      <c r="T66" s="36">
        <f t="shared" si="14"/>
        <v>5.2583774639919688E-3</v>
      </c>
      <c r="U66" s="36">
        <f t="shared" si="15"/>
        <v>-8.4559143528592617E-2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137554376</v>
      </c>
      <c r="E67" s="31">
        <v>137554376</v>
      </c>
      <c r="F67" s="31">
        <v>15499292</v>
      </c>
      <c r="G67" s="36">
        <f t="shared" si="8"/>
        <v>0.11267756396205091</v>
      </c>
      <c r="H67" s="31">
        <v>15148471</v>
      </c>
      <c r="I67" s="36">
        <f t="shared" si="9"/>
        <v>0.11012714709999484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30647763</v>
      </c>
      <c r="O67" s="36">
        <f t="shared" si="13"/>
        <v>0.22280471106204575</v>
      </c>
      <c r="P67" s="31">
        <v>18288759</v>
      </c>
      <c r="Q67" s="31">
        <v>159565824</v>
      </c>
      <c r="R67" s="31">
        <v>157979324</v>
      </c>
      <c r="S67" s="31">
        <v>34937561</v>
      </c>
      <c r="T67" s="36">
        <f t="shared" si="14"/>
        <v>0.21895390957903366</v>
      </c>
      <c r="U67" s="36">
        <f t="shared" si="15"/>
        <v>-0.17170590962459509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2685821</v>
      </c>
      <c r="E68" s="31">
        <v>2685821</v>
      </c>
      <c r="F68" s="31">
        <v>288998</v>
      </c>
      <c r="G68" s="36">
        <f t="shared" si="8"/>
        <v>0.10760136286074165</v>
      </c>
      <c r="H68" s="31">
        <v>289936</v>
      </c>
      <c r="I68" s="36">
        <f t="shared" si="9"/>
        <v>0.10795060430311626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578934</v>
      </c>
      <c r="O68" s="36">
        <f t="shared" si="13"/>
        <v>0.21555196716385791</v>
      </c>
      <c r="P68" s="31">
        <v>642666</v>
      </c>
      <c r="Q68" s="31">
        <v>2562422</v>
      </c>
      <c r="R68" s="31">
        <v>2562422</v>
      </c>
      <c r="S68" s="31">
        <v>850913</v>
      </c>
      <c r="T68" s="36">
        <f t="shared" si="14"/>
        <v>0.33207371775609168</v>
      </c>
      <c r="U68" s="36">
        <f t="shared" si="15"/>
        <v>-0.5488543037907716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15761940</v>
      </c>
      <c r="E69" s="31">
        <v>15761940</v>
      </c>
      <c r="F69" s="31">
        <v>3415899</v>
      </c>
      <c r="G69" s="36">
        <f t="shared" si="8"/>
        <v>0.21671818316780803</v>
      </c>
      <c r="H69" s="31">
        <v>3700282</v>
      </c>
      <c r="I69" s="36">
        <f t="shared" si="9"/>
        <v>0.23476056881322985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7116181</v>
      </c>
      <c r="O69" s="36">
        <f t="shared" si="13"/>
        <v>0.45147875198103787</v>
      </c>
      <c r="P69" s="31">
        <v>2236139</v>
      </c>
      <c r="Q69" s="31">
        <v>18474511</v>
      </c>
      <c r="R69" s="31">
        <v>17857978</v>
      </c>
      <c r="S69" s="31">
        <v>5605591</v>
      </c>
      <c r="T69" s="36">
        <f t="shared" si="14"/>
        <v>0.30342297016684233</v>
      </c>
      <c r="U69" s="36">
        <f t="shared" si="15"/>
        <v>0.65476385859734121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172460804</v>
      </c>
      <c r="E70" s="32">
        <f>SUM(E64:E69)</f>
        <v>172460804</v>
      </c>
      <c r="F70" s="32">
        <f>SUM(F64:F69)</f>
        <v>19549004</v>
      </c>
      <c r="G70" s="37">
        <f t="shared" si="8"/>
        <v>0.11335331592215006</v>
      </c>
      <c r="H70" s="32">
        <f>SUM(H64:H69)</f>
        <v>19528336</v>
      </c>
      <c r="I70" s="37">
        <f t="shared" si="9"/>
        <v>0.1132334741985779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39077340</v>
      </c>
      <c r="O70" s="37">
        <f t="shared" si="13"/>
        <v>0.22658679012072797</v>
      </c>
      <c r="P70" s="32">
        <f>SUM(P64:P69)</f>
        <v>21364401</v>
      </c>
      <c r="Q70" s="32">
        <f>SUM(Q64:Q69)</f>
        <v>199095478</v>
      </c>
      <c r="R70" s="32">
        <f>SUM(R64:R69)</f>
        <v>196946645</v>
      </c>
      <c r="S70" s="32">
        <f>SUM(S64:S69)</f>
        <v>41823848</v>
      </c>
      <c r="T70" s="37">
        <f t="shared" si="14"/>
        <v>0.21006930152376438</v>
      </c>
      <c r="U70" s="37">
        <f t="shared" si="15"/>
        <v>-8.5940392150474998E-2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20134788</v>
      </c>
      <c r="E71" s="31">
        <v>20134788</v>
      </c>
      <c r="F71" s="31">
        <v>5563501</v>
      </c>
      <c r="G71" s="36">
        <f t="shared" si="8"/>
        <v>0.27631286706371083</v>
      </c>
      <c r="H71" s="31">
        <v>5799114</v>
      </c>
      <c r="I71" s="36">
        <f t="shared" si="9"/>
        <v>0.28801465404055904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11362615</v>
      </c>
      <c r="O71" s="36">
        <f t="shared" si="13"/>
        <v>0.56432752110426987</v>
      </c>
      <c r="P71" s="31">
        <v>1788845</v>
      </c>
      <c r="Q71" s="31">
        <v>6268932</v>
      </c>
      <c r="R71" s="31">
        <v>18655564</v>
      </c>
      <c r="S71" s="31">
        <v>3394236</v>
      </c>
      <c r="T71" s="36">
        <f t="shared" si="14"/>
        <v>0.54143768029386818</v>
      </c>
      <c r="U71" s="36">
        <f t="shared" si="15"/>
        <v>2.2418202806839052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15102069</v>
      </c>
      <c r="E72" s="31">
        <v>15102069</v>
      </c>
      <c r="F72" s="31">
        <v>3232468</v>
      </c>
      <c r="G72" s="36">
        <f t="shared" si="8"/>
        <v>0.21404140055246734</v>
      </c>
      <c r="H72" s="31">
        <v>2200431</v>
      </c>
      <c r="I72" s="36">
        <f t="shared" si="9"/>
        <v>0.14570394294980377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5432899</v>
      </c>
      <c r="O72" s="36">
        <f t="shared" si="13"/>
        <v>0.35974534350227111</v>
      </c>
      <c r="P72" s="31">
        <v>3347258</v>
      </c>
      <c r="Q72" s="31">
        <v>12694303</v>
      </c>
      <c r="R72" s="31">
        <v>14098156</v>
      </c>
      <c r="S72" s="31">
        <v>6548551</v>
      </c>
      <c r="T72" s="36">
        <f t="shared" si="14"/>
        <v>0.51586534526551009</v>
      </c>
      <c r="U72" s="36">
        <f t="shared" si="15"/>
        <v>-0.34261685236094741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4226731</v>
      </c>
      <c r="E73" s="31">
        <v>4226731</v>
      </c>
      <c r="F73" s="31">
        <v>1445457</v>
      </c>
      <c r="G73" s="36">
        <f t="shared" si="8"/>
        <v>0.34197988942281871</v>
      </c>
      <c r="H73" s="31">
        <v>133961</v>
      </c>
      <c r="I73" s="36">
        <f t="shared" si="9"/>
        <v>3.169376049717855E-2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1579418</v>
      </c>
      <c r="O73" s="36">
        <f t="shared" si="13"/>
        <v>0.3736736499199973</v>
      </c>
      <c r="P73" s="31">
        <v>1234829</v>
      </c>
      <c r="Q73" s="31">
        <v>4010472</v>
      </c>
      <c r="R73" s="31">
        <v>3979306</v>
      </c>
      <c r="S73" s="31">
        <v>2216503</v>
      </c>
      <c r="T73" s="36">
        <f t="shared" si="14"/>
        <v>0.55267883680524388</v>
      </c>
      <c r="U73" s="36">
        <f t="shared" si="15"/>
        <v>-0.89151453359129074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24688293</v>
      </c>
      <c r="E74" s="31">
        <v>24688293</v>
      </c>
      <c r="F74" s="31">
        <v>4624647</v>
      </c>
      <c r="G74" s="36">
        <f t="shared" si="8"/>
        <v>0.18732145636800407</v>
      </c>
      <c r="H74" s="31">
        <v>4940489</v>
      </c>
      <c r="I74" s="36">
        <f t="shared" si="9"/>
        <v>0.20011464543133864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9565136</v>
      </c>
      <c r="O74" s="36">
        <f t="shared" si="13"/>
        <v>0.38743610179934274</v>
      </c>
      <c r="P74" s="31">
        <v>4588884</v>
      </c>
      <c r="Q74" s="31">
        <v>25546728</v>
      </c>
      <c r="R74" s="31">
        <v>21978970</v>
      </c>
      <c r="S74" s="31">
        <v>8757713</v>
      </c>
      <c r="T74" s="36">
        <f t="shared" si="14"/>
        <v>0.34281153343786336</v>
      </c>
      <c r="U74" s="36">
        <f t="shared" si="15"/>
        <v>7.6621025940076137E-2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5117068</v>
      </c>
      <c r="E75" s="31">
        <v>5117068</v>
      </c>
      <c r="F75" s="31">
        <v>1138483</v>
      </c>
      <c r="G75" s="36">
        <f t="shared" si="8"/>
        <v>0.22248736972031641</v>
      </c>
      <c r="H75" s="31">
        <v>1229973</v>
      </c>
      <c r="I75" s="36">
        <f t="shared" si="9"/>
        <v>0.24036674908365493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2368456</v>
      </c>
      <c r="O75" s="36">
        <f t="shared" si="13"/>
        <v>0.46285411880397132</v>
      </c>
      <c r="P75" s="31">
        <v>1163298</v>
      </c>
      <c r="Q75" s="31">
        <v>5152230</v>
      </c>
      <c r="R75" s="31">
        <v>4342499</v>
      </c>
      <c r="S75" s="31">
        <v>2230001</v>
      </c>
      <c r="T75" s="36">
        <f t="shared" si="14"/>
        <v>0.43282248657377487</v>
      </c>
      <c r="U75" s="36">
        <f t="shared" si="15"/>
        <v>5.7315494396104949E-2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9649660</v>
      </c>
      <c r="E76" s="31">
        <v>9649660</v>
      </c>
      <c r="F76" s="31">
        <v>0</v>
      </c>
      <c r="G76" s="36">
        <f t="shared" si="8"/>
        <v>0</v>
      </c>
      <c r="H76" s="31">
        <v>256199</v>
      </c>
      <c r="I76" s="36">
        <f t="shared" si="9"/>
        <v>2.6550054613323163E-2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256199</v>
      </c>
      <c r="O76" s="36">
        <f t="shared" si="13"/>
        <v>2.6550054613323163E-2</v>
      </c>
      <c r="P76" s="31">
        <v>0</v>
      </c>
      <c r="Q76" s="31">
        <v>0</v>
      </c>
      <c r="R76" s="31">
        <v>16714167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39003984</v>
      </c>
      <c r="E77" s="31">
        <v>39003984</v>
      </c>
      <c r="F77" s="31">
        <v>7962168</v>
      </c>
      <c r="G77" s="36">
        <f t="shared" si="8"/>
        <v>0.20413730043577086</v>
      </c>
      <c r="H77" s="31">
        <v>7574661</v>
      </c>
      <c r="I77" s="36">
        <f t="shared" si="9"/>
        <v>0.1942022384174909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15536829</v>
      </c>
      <c r="O77" s="36">
        <f t="shared" si="13"/>
        <v>0.39833953885326173</v>
      </c>
      <c r="P77" s="31">
        <v>7400669</v>
      </c>
      <c r="Q77" s="31">
        <v>30557274</v>
      </c>
      <c r="R77" s="31">
        <v>29547047</v>
      </c>
      <c r="S77" s="31">
        <v>14398652</v>
      </c>
      <c r="T77" s="36">
        <f t="shared" si="14"/>
        <v>0.47120211050239624</v>
      </c>
      <c r="U77" s="36">
        <f t="shared" si="15"/>
        <v>2.3510306973599349E-2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117922593</v>
      </c>
      <c r="E78" s="32">
        <f>SUM(E71:E77)</f>
        <v>117922593</v>
      </c>
      <c r="F78" s="32">
        <f>SUM(F71:F77)</f>
        <v>23966724</v>
      </c>
      <c r="G78" s="37">
        <f t="shared" si="8"/>
        <v>0.20324115498376125</v>
      </c>
      <c r="H78" s="32">
        <f>SUM(H71:H77)</f>
        <v>22134828</v>
      </c>
      <c r="I78" s="37">
        <f t="shared" si="9"/>
        <v>0.18770642195766507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46101552</v>
      </c>
      <c r="O78" s="37">
        <f t="shared" si="13"/>
        <v>0.39094757694142629</v>
      </c>
      <c r="P78" s="32">
        <f>SUM(P71:P77)</f>
        <v>19523783</v>
      </c>
      <c r="Q78" s="32">
        <f>SUM(Q71:Q77)</f>
        <v>84229939</v>
      </c>
      <c r="R78" s="32">
        <f>SUM(R71:R77)</f>
        <v>109315709</v>
      </c>
      <c r="S78" s="32">
        <f>SUM(S71:S77)</f>
        <v>37545656</v>
      </c>
      <c r="T78" s="37">
        <f t="shared" si="14"/>
        <v>0.44575190776286805</v>
      </c>
      <c r="U78" s="37">
        <f t="shared" si="15"/>
        <v>0.13373663290562088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18276319</v>
      </c>
      <c r="E79" s="31">
        <v>18276319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2434528</v>
      </c>
      <c r="Q79" s="31">
        <v>19239700</v>
      </c>
      <c r="R79" s="31">
        <v>17292680</v>
      </c>
      <c r="S79" s="31">
        <v>4654953</v>
      </c>
      <c r="T79" s="36">
        <f t="shared" si="14"/>
        <v>0.24194519665067543</v>
      </c>
      <c r="U79" s="36">
        <f t="shared" si="15"/>
        <v>-1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59491856</v>
      </c>
      <c r="E80" s="31">
        <v>59491856</v>
      </c>
      <c r="F80" s="31">
        <v>14426917</v>
      </c>
      <c r="G80" s="36">
        <f t="shared" si="8"/>
        <v>0.24250238553660186</v>
      </c>
      <c r="H80" s="31">
        <v>15019160</v>
      </c>
      <c r="I80" s="36">
        <f t="shared" si="9"/>
        <v>0.25245741198593635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29446077</v>
      </c>
      <c r="O80" s="36">
        <f t="shared" si="13"/>
        <v>0.49495979752253821</v>
      </c>
      <c r="P80" s="31">
        <v>18483427</v>
      </c>
      <c r="Q80" s="31">
        <v>56360891</v>
      </c>
      <c r="R80" s="31">
        <v>56041891</v>
      </c>
      <c r="S80" s="31">
        <v>38138793</v>
      </c>
      <c r="T80" s="36">
        <f t="shared" si="14"/>
        <v>0.67668896504847664</v>
      </c>
      <c r="U80" s="36">
        <f t="shared" si="15"/>
        <v>-0.18742557860076492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7413500</v>
      </c>
      <c r="E81" s="31">
        <v>7413500</v>
      </c>
      <c r="F81" s="31">
        <v>1220585</v>
      </c>
      <c r="G81" s="36">
        <f t="shared" si="8"/>
        <v>0.16464355567545694</v>
      </c>
      <c r="H81" s="31">
        <v>1409828</v>
      </c>
      <c r="I81" s="36">
        <f t="shared" si="9"/>
        <v>0.19017036487489039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2630413</v>
      </c>
      <c r="O81" s="36">
        <f t="shared" si="13"/>
        <v>0.35481392055034733</v>
      </c>
      <c r="P81" s="31">
        <v>953221</v>
      </c>
      <c r="Q81" s="31">
        <v>7313880</v>
      </c>
      <c r="R81" s="31">
        <v>6915300</v>
      </c>
      <c r="S81" s="31">
        <v>1727426</v>
      </c>
      <c r="T81" s="36">
        <f t="shared" si="14"/>
        <v>0.23618462430337933</v>
      </c>
      <c r="U81" s="36">
        <f t="shared" si="15"/>
        <v>0.47901483496481934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811634</v>
      </c>
      <c r="E82" s="31">
        <v>811634</v>
      </c>
      <c r="F82" s="31">
        <v>72001</v>
      </c>
      <c r="G82" s="36">
        <f t="shared" si="8"/>
        <v>8.8711167841662622E-2</v>
      </c>
      <c r="H82" s="31">
        <v>113662</v>
      </c>
      <c r="I82" s="36">
        <f t="shared" si="9"/>
        <v>0.14004095442034217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185663</v>
      </c>
      <c r="O82" s="36">
        <f t="shared" si="13"/>
        <v>0.22875212226200481</v>
      </c>
      <c r="P82" s="31">
        <v>95901</v>
      </c>
      <c r="Q82" s="31">
        <v>1066434</v>
      </c>
      <c r="R82" s="31">
        <v>858288</v>
      </c>
      <c r="S82" s="31">
        <v>180503</v>
      </c>
      <c r="T82" s="36">
        <f t="shared" si="14"/>
        <v>0.16925848200638766</v>
      </c>
      <c r="U82" s="36">
        <f t="shared" si="15"/>
        <v>0.18520140561620835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85993309</v>
      </c>
      <c r="E84" s="32">
        <f>SUM(E79:E83)</f>
        <v>85993309</v>
      </c>
      <c r="F84" s="32">
        <f>SUM(F79:F83)</f>
        <v>15719503</v>
      </c>
      <c r="G84" s="37">
        <f t="shared" si="8"/>
        <v>0.18279914080291992</v>
      </c>
      <c r="H84" s="32">
        <f>SUM(H79:H83)</f>
        <v>16542650</v>
      </c>
      <c r="I84" s="37">
        <f t="shared" si="9"/>
        <v>0.19237136228819848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32262153</v>
      </c>
      <c r="O84" s="37">
        <f t="shared" si="13"/>
        <v>0.37517050309111838</v>
      </c>
      <c r="P84" s="32">
        <f>SUM(P79:P83)</f>
        <v>21967077</v>
      </c>
      <c r="Q84" s="32">
        <f>SUM(Q79:Q83)</f>
        <v>83980905</v>
      </c>
      <c r="R84" s="32">
        <f>SUM(R79:R83)</f>
        <v>81108159</v>
      </c>
      <c r="S84" s="32">
        <f>SUM(S79:S83)</f>
        <v>44701675</v>
      </c>
      <c r="T84" s="37">
        <f t="shared" si="14"/>
        <v>0.53228379713221718</v>
      </c>
      <c r="U84" s="37">
        <f t="shared" si="15"/>
        <v>-0.24693440096741137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446075992</v>
      </c>
      <c r="E85" s="32">
        <f>SUM(E57,E59:E62,E64:E69,E71:E77,E79:E83)</f>
        <v>446075992</v>
      </c>
      <c r="F85" s="32">
        <f>SUM(F57,F59:F62,F64:F69,F71:F77,F79:F83)</f>
        <v>75753744</v>
      </c>
      <c r="G85" s="37">
        <f t="shared" si="8"/>
        <v>0.16982250862763312</v>
      </c>
      <c r="H85" s="32">
        <f>SUM(H57,H59:H62,H64:H69,H71:H77,H79:H83)</f>
        <v>75739964</v>
      </c>
      <c r="I85" s="37">
        <f t="shared" si="9"/>
        <v>0.16979161703013149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151493708</v>
      </c>
      <c r="O85" s="37">
        <f t="shared" si="13"/>
        <v>0.33961412565776461</v>
      </c>
      <c r="P85" s="32">
        <f>SUM(P57,P59:P62,P64:P69,P71:P77,P79:P83)</f>
        <v>84230184</v>
      </c>
      <c r="Q85" s="32">
        <f>SUM(Q57,Q59:Q62,Q64:Q69,Q71:Q77,Q79:Q83)</f>
        <v>468217909</v>
      </c>
      <c r="R85" s="32">
        <f>SUM(R57,R59:R62,R64:R69,R71:R77,R79:R83)</f>
        <v>477628880</v>
      </c>
      <c r="S85" s="32">
        <f>SUM(S57,S59:S62,S64:S69,S71:S77,S79:S83)</f>
        <v>166167712</v>
      </c>
      <c r="T85" s="37">
        <f t="shared" si="14"/>
        <v>0.35489396882510105</v>
      </c>
      <c r="U85" s="37">
        <f t="shared" si="15"/>
        <v>-0.10079783275791021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1235432046</v>
      </c>
      <c r="E88" s="31">
        <v>1235432046</v>
      </c>
      <c r="F88" s="31">
        <v>272621664</v>
      </c>
      <c r="G88" s="36">
        <f t="shared" ref="G88:G99" si="16">IF(($D88      =0),0,($F88      /$D88      ))</f>
        <v>0.22066908890916045</v>
      </c>
      <c r="H88" s="31">
        <v>266925456</v>
      </c>
      <c r="I88" s="36">
        <f t="shared" ref="I88:I99" si="17">IF(($D88      =0),0,($H88      /$D88      ))</f>
        <v>0.21605838772292943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539547120</v>
      </c>
      <c r="O88" s="36">
        <f t="shared" ref="O88:O99" si="21">IF(($D88      =0),0,($N88      /$D88      ))</f>
        <v>0.43672747663208988</v>
      </c>
      <c r="P88" s="31">
        <v>267906682</v>
      </c>
      <c r="Q88" s="31">
        <v>1117857228</v>
      </c>
      <c r="R88" s="31">
        <v>1110902994</v>
      </c>
      <c r="S88" s="31">
        <v>543375583</v>
      </c>
      <c r="T88" s="36">
        <f t="shared" ref="T88:T99" si="22">IF(($Q88      =0),0,($S88      /$Q88      ))</f>
        <v>0.48608674649102862</v>
      </c>
      <c r="U88" s="36">
        <f t="shared" ref="U88:U99" si="23">IF(($P88      =0),0,(($H88      /$P88      )-1))</f>
        <v>-3.6625663558477184E-3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1497711000</v>
      </c>
      <c r="E89" s="31">
        <v>1497711000</v>
      </c>
      <c r="F89" s="31">
        <v>281585449</v>
      </c>
      <c r="G89" s="36">
        <f t="shared" si="16"/>
        <v>0.18801053674574067</v>
      </c>
      <c r="H89" s="31">
        <v>355661939</v>
      </c>
      <c r="I89" s="36">
        <f t="shared" si="17"/>
        <v>0.23747033907075529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637247388</v>
      </c>
      <c r="O89" s="36">
        <f t="shared" si="21"/>
        <v>0.42548087581649596</v>
      </c>
      <c r="P89" s="31">
        <v>344875974</v>
      </c>
      <c r="Q89" s="31">
        <v>1488236000</v>
      </c>
      <c r="R89" s="31">
        <v>1418886000</v>
      </c>
      <c r="S89" s="31">
        <v>592820786</v>
      </c>
      <c r="T89" s="36">
        <f t="shared" si="22"/>
        <v>0.39833788861444019</v>
      </c>
      <c r="U89" s="36">
        <f t="shared" si="23"/>
        <v>3.127490986078385E-2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400340860</v>
      </c>
      <c r="E90" s="31">
        <v>400340860</v>
      </c>
      <c r="F90" s="31">
        <v>75163401</v>
      </c>
      <c r="G90" s="36">
        <f t="shared" si="16"/>
        <v>0.18774851260498365</v>
      </c>
      <c r="H90" s="31">
        <v>108799849</v>
      </c>
      <c r="I90" s="36">
        <f t="shared" si="17"/>
        <v>0.27176803536866062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183963250</v>
      </c>
      <c r="O90" s="36">
        <f t="shared" si="21"/>
        <v>0.45951654797364427</v>
      </c>
      <c r="P90" s="31">
        <v>34745681</v>
      </c>
      <c r="Q90" s="31">
        <v>153152101</v>
      </c>
      <c r="R90" s="31">
        <v>468726535</v>
      </c>
      <c r="S90" s="31">
        <v>1934434536</v>
      </c>
      <c r="T90" s="36">
        <f t="shared" si="22"/>
        <v>12.630806390308678</v>
      </c>
      <c r="U90" s="36">
        <f t="shared" si="23"/>
        <v>2.1313200912654438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3133483906</v>
      </c>
      <c r="E91" s="32">
        <f>SUM(E88:E90)</f>
        <v>3133483906</v>
      </c>
      <c r="F91" s="32">
        <f>SUM(F88:F90)</f>
        <v>629370514</v>
      </c>
      <c r="G91" s="37">
        <f t="shared" si="16"/>
        <v>0.20085327797435956</v>
      </c>
      <c r="H91" s="32">
        <f>SUM(H88:H90)</f>
        <v>731387244</v>
      </c>
      <c r="I91" s="37">
        <f t="shared" si="17"/>
        <v>0.23341024429694326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1360757758</v>
      </c>
      <c r="O91" s="37">
        <f t="shared" si="21"/>
        <v>0.43426352227130283</v>
      </c>
      <c r="P91" s="32">
        <f>SUM(P88:P90)</f>
        <v>647528337</v>
      </c>
      <c r="Q91" s="32">
        <f>SUM(Q88:Q90)</f>
        <v>2759245329</v>
      </c>
      <c r="R91" s="32">
        <f>SUM(R88:R90)</f>
        <v>2998515529</v>
      </c>
      <c r="S91" s="32">
        <f>SUM(S88:S90)</f>
        <v>3070630905</v>
      </c>
      <c r="T91" s="37">
        <f t="shared" si="22"/>
        <v>1.1128517180865725</v>
      </c>
      <c r="U91" s="37">
        <f t="shared" si="23"/>
        <v>0.12950615781313668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206787088</v>
      </c>
      <c r="E92" s="31">
        <v>206787088</v>
      </c>
      <c r="F92" s="31">
        <v>38897700</v>
      </c>
      <c r="G92" s="36">
        <f t="shared" si="16"/>
        <v>0.18810507162806994</v>
      </c>
      <c r="H92" s="31">
        <v>37955543</v>
      </c>
      <c r="I92" s="36">
        <f t="shared" si="17"/>
        <v>0.18354890224093681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76853243</v>
      </c>
      <c r="O92" s="36">
        <f t="shared" si="21"/>
        <v>0.37165397386900673</v>
      </c>
      <c r="P92" s="31">
        <v>49290324</v>
      </c>
      <c r="Q92" s="31">
        <v>176922085</v>
      </c>
      <c r="R92" s="31">
        <v>183357967</v>
      </c>
      <c r="S92" s="31">
        <v>68536031</v>
      </c>
      <c r="T92" s="36">
        <f t="shared" si="22"/>
        <v>0.38737973837466361</v>
      </c>
      <c r="U92" s="36">
        <f t="shared" si="23"/>
        <v>-0.22995955555090286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27897598</v>
      </c>
      <c r="E93" s="31">
        <v>27897598</v>
      </c>
      <c r="F93" s="31">
        <v>5524239</v>
      </c>
      <c r="G93" s="36">
        <f t="shared" si="16"/>
        <v>0.19801844588914069</v>
      </c>
      <c r="H93" s="31">
        <v>5903005</v>
      </c>
      <c r="I93" s="36">
        <f t="shared" si="17"/>
        <v>0.21159545707125035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11427244</v>
      </c>
      <c r="O93" s="36">
        <f t="shared" si="21"/>
        <v>0.40961390296039107</v>
      </c>
      <c r="P93" s="31">
        <v>5513924</v>
      </c>
      <c r="Q93" s="31">
        <v>26451917</v>
      </c>
      <c r="R93" s="31">
        <v>27115055</v>
      </c>
      <c r="S93" s="31">
        <v>10885682</v>
      </c>
      <c r="T93" s="36">
        <f t="shared" si="22"/>
        <v>0.41152714943117358</v>
      </c>
      <c r="U93" s="36">
        <f t="shared" si="23"/>
        <v>7.0563359233823286E-2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27563828</v>
      </c>
      <c r="E94" s="31">
        <v>27563828</v>
      </c>
      <c r="F94" s="31">
        <v>7220360</v>
      </c>
      <c r="G94" s="36">
        <f t="shared" si="16"/>
        <v>0.26195055345723389</v>
      </c>
      <c r="H94" s="31">
        <v>7168598</v>
      </c>
      <c r="I94" s="36">
        <f t="shared" si="17"/>
        <v>0.26007265754234138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14388958</v>
      </c>
      <c r="O94" s="36">
        <f t="shared" si="21"/>
        <v>0.52202321099957527</v>
      </c>
      <c r="P94" s="31">
        <v>5777596</v>
      </c>
      <c r="Q94" s="31">
        <v>29205822</v>
      </c>
      <c r="R94" s="31">
        <v>29190608</v>
      </c>
      <c r="S94" s="31">
        <v>11564386</v>
      </c>
      <c r="T94" s="36">
        <f t="shared" si="22"/>
        <v>0.39596166819067785</v>
      </c>
      <c r="U94" s="36">
        <f t="shared" si="23"/>
        <v>0.24075792076843028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36492439</v>
      </c>
      <c r="E95" s="31">
        <v>36492439</v>
      </c>
      <c r="F95" s="31">
        <v>8102029</v>
      </c>
      <c r="G95" s="36">
        <f t="shared" si="16"/>
        <v>0.22201938872871721</v>
      </c>
      <c r="H95" s="31">
        <v>8011151</v>
      </c>
      <c r="I95" s="36">
        <f t="shared" si="17"/>
        <v>0.21952906463719785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16113180</v>
      </c>
      <c r="O95" s="36">
        <f t="shared" si="21"/>
        <v>0.44154845336591508</v>
      </c>
      <c r="P95" s="31">
        <v>7386067</v>
      </c>
      <c r="Q95" s="31">
        <v>34748788</v>
      </c>
      <c r="R95" s="31">
        <v>33623928</v>
      </c>
      <c r="S95" s="31">
        <v>15149562</v>
      </c>
      <c r="T95" s="36">
        <f t="shared" si="22"/>
        <v>0.4359738244683527</v>
      </c>
      <c r="U95" s="36">
        <f t="shared" si="23"/>
        <v>8.4630155670128548E-2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298740953</v>
      </c>
      <c r="E96" s="32">
        <f>SUM(E92:E95)</f>
        <v>298740953</v>
      </c>
      <c r="F96" s="32">
        <f>SUM(F92:F95)</f>
        <v>59744328</v>
      </c>
      <c r="G96" s="37">
        <f t="shared" si="16"/>
        <v>0.19998707040343411</v>
      </c>
      <c r="H96" s="32">
        <f>SUM(H92:H95)</f>
        <v>59038297</v>
      </c>
      <c r="I96" s="37">
        <f t="shared" si="17"/>
        <v>0.19762371515230454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118782625</v>
      </c>
      <c r="O96" s="37">
        <f t="shared" si="21"/>
        <v>0.39761078555573864</v>
      </c>
      <c r="P96" s="32">
        <f>SUM(P92:P95)</f>
        <v>67967911</v>
      </c>
      <c r="Q96" s="32">
        <f>SUM(Q92:Q95)</f>
        <v>267328612</v>
      </c>
      <c r="R96" s="32">
        <f>SUM(R92:R95)</f>
        <v>273287558</v>
      </c>
      <c r="S96" s="32">
        <f>SUM(S92:S95)</f>
        <v>106135661</v>
      </c>
      <c r="T96" s="37">
        <f t="shared" si="22"/>
        <v>0.39702320004564268</v>
      </c>
      <c r="U96" s="37">
        <f t="shared" si="23"/>
        <v>-0.13137985070631342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66209011</v>
      </c>
      <c r="E97" s="31">
        <v>66209011</v>
      </c>
      <c r="F97" s="31">
        <v>11626089</v>
      </c>
      <c r="G97" s="36">
        <f t="shared" si="16"/>
        <v>0.17559677790686226</v>
      </c>
      <c r="H97" s="31">
        <v>15760609</v>
      </c>
      <c r="I97" s="36">
        <f t="shared" si="17"/>
        <v>0.23804326272144435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27386698</v>
      </c>
      <c r="O97" s="36">
        <f t="shared" si="21"/>
        <v>0.41364004062830662</v>
      </c>
      <c r="P97" s="31">
        <v>15939609</v>
      </c>
      <c r="Q97" s="31">
        <v>58628166</v>
      </c>
      <c r="R97" s="31">
        <v>68014584</v>
      </c>
      <c r="S97" s="31">
        <v>26370022</v>
      </c>
      <c r="T97" s="36">
        <f t="shared" si="22"/>
        <v>0.44978418734776726</v>
      </c>
      <c r="U97" s="36">
        <f t="shared" si="23"/>
        <v>-1.1229886504744213E-2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33102023</v>
      </c>
      <c r="E98" s="31">
        <v>33102023</v>
      </c>
      <c r="F98" s="31">
        <v>6530699</v>
      </c>
      <c r="G98" s="36">
        <f t="shared" si="16"/>
        <v>0.19729002665486639</v>
      </c>
      <c r="H98" s="31">
        <v>5499597</v>
      </c>
      <c r="I98" s="36">
        <f t="shared" si="17"/>
        <v>0.16614081260229926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12030296</v>
      </c>
      <c r="O98" s="36">
        <f t="shared" si="21"/>
        <v>0.36343083925716563</v>
      </c>
      <c r="P98" s="31">
        <v>7205379</v>
      </c>
      <c r="Q98" s="31">
        <v>27309582</v>
      </c>
      <c r="R98" s="31">
        <v>30930031</v>
      </c>
      <c r="S98" s="31">
        <v>13379778</v>
      </c>
      <c r="T98" s="36">
        <f t="shared" si="22"/>
        <v>0.48992979826641064</v>
      </c>
      <c r="U98" s="36">
        <f t="shared" si="23"/>
        <v>-0.23673730417234129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61266722</v>
      </c>
      <c r="E99" s="31">
        <v>61266722</v>
      </c>
      <c r="F99" s="31">
        <v>12225806</v>
      </c>
      <c r="G99" s="36">
        <f t="shared" si="16"/>
        <v>0.1995505161839734</v>
      </c>
      <c r="H99" s="31">
        <v>13111105</v>
      </c>
      <c r="I99" s="36">
        <f t="shared" si="17"/>
        <v>0.21400043240439728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25336911</v>
      </c>
      <c r="O99" s="36">
        <f t="shared" si="21"/>
        <v>0.41355094858837071</v>
      </c>
      <c r="P99" s="31">
        <v>10400347</v>
      </c>
      <c r="Q99" s="31">
        <v>62943415</v>
      </c>
      <c r="R99" s="31">
        <v>62229130</v>
      </c>
      <c r="S99" s="31">
        <v>20222902</v>
      </c>
      <c r="T99" s="36">
        <f t="shared" si="22"/>
        <v>0.32128701628279938</v>
      </c>
      <c r="U99" s="36">
        <f t="shared" si="23"/>
        <v>0.26064111130138246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160577756</v>
      </c>
      <c r="E101" s="32">
        <f>SUM(E97:E100)</f>
        <v>160577756</v>
      </c>
      <c r="F101" s="32">
        <f>SUM(F97:F100)</f>
        <v>30382594</v>
      </c>
      <c r="G101" s="37">
        <f>IF(($D101     =0),0,($F101     /$D101     ))</f>
        <v>0.18920798718846216</v>
      </c>
      <c r="H101" s="32">
        <f>SUM(H97:H100)</f>
        <v>34371311</v>
      </c>
      <c r="I101" s="37">
        <f>IF(($D101     =0),0,($H101     /$D101     ))</f>
        <v>0.21404777259435609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64753905</v>
      </c>
      <c r="O101" s="37">
        <f>IF(($D101     =0),0,($N101     /$D101     ))</f>
        <v>0.40325575978281825</v>
      </c>
      <c r="P101" s="32">
        <f>SUM(P97:P100)</f>
        <v>33545335</v>
      </c>
      <c r="Q101" s="32">
        <f>SUM(Q97:Q100)</f>
        <v>148881163</v>
      </c>
      <c r="R101" s="32">
        <f>SUM(R97:R100)</f>
        <v>161173745</v>
      </c>
      <c r="S101" s="32">
        <f>SUM(S97:S100)</f>
        <v>59972702</v>
      </c>
      <c r="T101" s="37">
        <f>IF(($Q101     =0),0,($S101     /$Q101     ))</f>
        <v>0.40282263243738903</v>
      </c>
      <c r="U101" s="37">
        <f>IF(($P101     =0),0,(($H101     /$P101     )-1))</f>
        <v>2.4622678533393616E-2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3592802615</v>
      </c>
      <c r="E102" s="32">
        <f>SUM(E88:E90,E92:E95,E97:E100)</f>
        <v>3592802615</v>
      </c>
      <c r="F102" s="32">
        <f>SUM(F88:F90,F92:F95,F97:F100)</f>
        <v>719497436</v>
      </c>
      <c r="G102" s="37">
        <f>IF(($D102     =0),0,($F102     /$D102     ))</f>
        <v>0.20026077497163033</v>
      </c>
      <c r="H102" s="32">
        <f>SUM(H88:H90,H92:H95,H97:H100)</f>
        <v>824796852</v>
      </c>
      <c r="I102" s="37">
        <f>IF(($D102     =0),0,($H102     /$D102     ))</f>
        <v>0.22956920832679811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1544294288</v>
      </c>
      <c r="O102" s="37">
        <f>IF(($D102     =0),0,($N102     /$D102     ))</f>
        <v>0.42982998329842842</v>
      </c>
      <c r="P102" s="32">
        <f>SUM(P88:P90,P92:P95,P97:P100)</f>
        <v>749041583</v>
      </c>
      <c r="Q102" s="32">
        <f>SUM(Q88:Q90,Q92:Q95,Q97:Q100)</f>
        <v>3175455104</v>
      </c>
      <c r="R102" s="32">
        <f>SUM(R88:R90,R92:R95,R97:R100)</f>
        <v>3432976832</v>
      </c>
      <c r="S102" s="32">
        <f>SUM(S88:S90,S92:S95,S97:S100)</f>
        <v>3236739268</v>
      </c>
      <c r="T102" s="37">
        <f>IF(($Q102     =0),0,($S102     /$Q102     ))</f>
        <v>1.0192993325343516</v>
      </c>
      <c r="U102" s="37">
        <f>IF(($P102     =0),0,(($H102     /$P102     )-1))</f>
        <v>0.10113626628923744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1134258380</v>
      </c>
      <c r="E105" s="31">
        <v>1134258380</v>
      </c>
      <c r="F105" s="31">
        <v>235379575</v>
      </c>
      <c r="G105" s="36">
        <f t="shared" ref="G105:G136" si="24">IF(($D105     =0),0,($F105     /$D105     ))</f>
        <v>0.20751848004861115</v>
      </c>
      <c r="H105" s="31">
        <v>282120498</v>
      </c>
      <c r="I105" s="36">
        <f t="shared" ref="I105:I136" si="25">IF(($D105     =0),0,($H105     /$D105     ))</f>
        <v>0.24872683594367626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517500073</v>
      </c>
      <c r="O105" s="36">
        <f t="shared" ref="O105:O136" si="29">IF(($D105     =0),0,($N105     /$D105     ))</f>
        <v>0.4562453159922874</v>
      </c>
      <c r="P105" s="31">
        <v>271999523</v>
      </c>
      <c r="Q105" s="31">
        <v>1039680740</v>
      </c>
      <c r="R105" s="31">
        <v>1061323880</v>
      </c>
      <c r="S105" s="31">
        <v>507159994</v>
      </c>
      <c r="T105" s="36">
        <f t="shared" ref="T105:T136" si="30">IF(($Q105     =0),0,($S105     /$Q105     ))</f>
        <v>0.4878035867048956</v>
      </c>
      <c r="U105" s="36">
        <f t="shared" ref="U105:U136" si="31">IF(($P105     =0),0,(($H105     /$P105     )-1))</f>
        <v>3.7209532165245696E-2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1134258380</v>
      </c>
      <c r="E106" s="32">
        <f>E105</f>
        <v>1134258380</v>
      </c>
      <c r="F106" s="32">
        <f>F105</f>
        <v>235379575</v>
      </c>
      <c r="G106" s="37">
        <f t="shared" si="24"/>
        <v>0.20751848004861115</v>
      </c>
      <c r="H106" s="32">
        <f>H105</f>
        <v>282120498</v>
      </c>
      <c r="I106" s="37">
        <f t="shared" si="25"/>
        <v>0.24872683594367626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517500073</v>
      </c>
      <c r="O106" s="37">
        <f t="shared" si="29"/>
        <v>0.4562453159922874</v>
      </c>
      <c r="P106" s="32">
        <f>P105</f>
        <v>271999523</v>
      </c>
      <c r="Q106" s="32">
        <f>Q105</f>
        <v>1039680740</v>
      </c>
      <c r="R106" s="32">
        <f>R105</f>
        <v>1061323880</v>
      </c>
      <c r="S106" s="32">
        <f>S105</f>
        <v>507159994</v>
      </c>
      <c r="T106" s="37">
        <f t="shared" si="30"/>
        <v>0.4878035867048956</v>
      </c>
      <c r="U106" s="37">
        <f t="shared" si="31"/>
        <v>3.7209532165245696E-2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34892871</v>
      </c>
      <c r="E107" s="31">
        <v>34892871</v>
      </c>
      <c r="F107" s="31">
        <v>4753456</v>
      </c>
      <c r="G107" s="36">
        <f t="shared" si="24"/>
        <v>0.13623000526382595</v>
      </c>
      <c r="H107" s="31">
        <v>6351595</v>
      </c>
      <c r="I107" s="36">
        <f t="shared" si="25"/>
        <v>0.18203130949012478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11105051</v>
      </c>
      <c r="O107" s="36">
        <f t="shared" si="29"/>
        <v>0.31826131475395075</v>
      </c>
      <c r="P107" s="31">
        <v>5377708</v>
      </c>
      <c r="Q107" s="31">
        <v>35336527</v>
      </c>
      <c r="R107" s="31">
        <v>32707251</v>
      </c>
      <c r="S107" s="31">
        <v>10095404</v>
      </c>
      <c r="T107" s="36">
        <f t="shared" si="30"/>
        <v>0.28569315824387609</v>
      </c>
      <c r="U107" s="36">
        <f t="shared" si="31"/>
        <v>0.18109703985415337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18880587</v>
      </c>
      <c r="E108" s="31">
        <v>18880587</v>
      </c>
      <c r="F108" s="31">
        <v>2429961</v>
      </c>
      <c r="G108" s="36">
        <f t="shared" si="24"/>
        <v>0.12870155996738872</v>
      </c>
      <c r="H108" s="31">
        <v>5639237</v>
      </c>
      <c r="I108" s="36">
        <f t="shared" si="25"/>
        <v>0.29867911416101628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8069198</v>
      </c>
      <c r="O108" s="36">
        <f t="shared" si="29"/>
        <v>0.42738067412840502</v>
      </c>
      <c r="P108" s="31">
        <v>3151316</v>
      </c>
      <c r="Q108" s="31">
        <v>17077273</v>
      </c>
      <c r="R108" s="31">
        <v>17076074</v>
      </c>
      <c r="S108" s="31">
        <v>5495536</v>
      </c>
      <c r="T108" s="36">
        <f t="shared" si="30"/>
        <v>0.32180407258231453</v>
      </c>
      <c r="U108" s="36">
        <f t="shared" si="31"/>
        <v>0.78948636061886535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33152436</v>
      </c>
      <c r="E109" s="31">
        <v>33152436</v>
      </c>
      <c r="F109" s="31">
        <v>7423061</v>
      </c>
      <c r="G109" s="36">
        <f t="shared" si="24"/>
        <v>0.22390695513295011</v>
      </c>
      <c r="H109" s="31">
        <v>8449795</v>
      </c>
      <c r="I109" s="36">
        <f t="shared" si="25"/>
        <v>0.25487704734578176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15872856</v>
      </c>
      <c r="O109" s="36">
        <f t="shared" si="29"/>
        <v>0.47878400247873187</v>
      </c>
      <c r="P109" s="31">
        <v>6861994</v>
      </c>
      <c r="Q109" s="31">
        <v>28332000</v>
      </c>
      <c r="R109" s="31">
        <v>28786008</v>
      </c>
      <c r="S109" s="31">
        <v>13882046</v>
      </c>
      <c r="T109" s="36">
        <f t="shared" si="30"/>
        <v>0.48997762247635185</v>
      </c>
      <c r="U109" s="36">
        <f t="shared" si="31"/>
        <v>0.2313906132823782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61441212</v>
      </c>
      <c r="E110" s="31">
        <v>61441212</v>
      </c>
      <c r="F110" s="31">
        <v>24909368</v>
      </c>
      <c r="G110" s="36">
        <f t="shared" si="24"/>
        <v>0.40541791395651505</v>
      </c>
      <c r="H110" s="31">
        <v>7507092</v>
      </c>
      <c r="I110" s="36">
        <f t="shared" si="25"/>
        <v>0.12218333193036622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32416460</v>
      </c>
      <c r="O110" s="36">
        <f t="shared" si="29"/>
        <v>0.52760124588688129</v>
      </c>
      <c r="P110" s="31">
        <v>9747271</v>
      </c>
      <c r="Q110" s="31">
        <v>38965679</v>
      </c>
      <c r="R110" s="31">
        <v>37820843</v>
      </c>
      <c r="S110" s="31">
        <v>18986314</v>
      </c>
      <c r="T110" s="36">
        <f t="shared" si="30"/>
        <v>0.48725736307584938</v>
      </c>
      <c r="U110" s="36">
        <f t="shared" si="31"/>
        <v>-0.22982627650344389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5770000</v>
      </c>
      <c r="E111" s="31">
        <v>5770000</v>
      </c>
      <c r="F111" s="31">
        <v>2347200</v>
      </c>
      <c r="G111" s="36">
        <f t="shared" si="24"/>
        <v>0.40679376083188906</v>
      </c>
      <c r="H111" s="31">
        <v>1941938</v>
      </c>
      <c r="I111" s="36">
        <f t="shared" si="25"/>
        <v>0.33655771230502601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4289138</v>
      </c>
      <c r="O111" s="36">
        <f t="shared" si="29"/>
        <v>0.74335147313691508</v>
      </c>
      <c r="P111" s="31">
        <v>1697110</v>
      </c>
      <c r="Q111" s="31">
        <v>4236000</v>
      </c>
      <c r="R111" s="31">
        <v>4485500</v>
      </c>
      <c r="S111" s="31">
        <v>1872473</v>
      </c>
      <c r="T111" s="36">
        <f t="shared" si="30"/>
        <v>0.44203800755429651</v>
      </c>
      <c r="U111" s="36">
        <f t="shared" si="31"/>
        <v>0.1442617155045931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154137106</v>
      </c>
      <c r="E112" s="32">
        <f>SUM(E107:E111)</f>
        <v>154137106</v>
      </c>
      <c r="F112" s="32">
        <f>SUM(F107:F111)</f>
        <v>41863046</v>
      </c>
      <c r="G112" s="37">
        <f t="shared" si="24"/>
        <v>0.27159615933103093</v>
      </c>
      <c r="H112" s="32">
        <f>SUM(H107:H111)</f>
        <v>29889657</v>
      </c>
      <c r="I112" s="37">
        <f t="shared" si="25"/>
        <v>0.1939160386208367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71752703</v>
      </c>
      <c r="O112" s="37">
        <f t="shared" si="29"/>
        <v>0.4655121979518676</v>
      </c>
      <c r="P112" s="32">
        <f>SUM(P107:P111)</f>
        <v>26835399</v>
      </c>
      <c r="Q112" s="32">
        <f>SUM(Q107:Q111)</f>
        <v>123947479</v>
      </c>
      <c r="R112" s="32">
        <f>SUM(R107:R111)</f>
        <v>120875676</v>
      </c>
      <c r="S112" s="32">
        <f>SUM(S107:S111)</f>
        <v>50331773</v>
      </c>
      <c r="T112" s="37">
        <f t="shared" si="30"/>
        <v>0.40607339016552324</v>
      </c>
      <c r="U112" s="37">
        <f t="shared" si="31"/>
        <v>0.11381451790599417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37760904</v>
      </c>
      <c r="E113" s="31">
        <v>37760904</v>
      </c>
      <c r="F113" s="31">
        <v>8644446</v>
      </c>
      <c r="G113" s="36">
        <f t="shared" si="24"/>
        <v>0.22892582232671124</v>
      </c>
      <c r="H113" s="31">
        <v>10243506</v>
      </c>
      <c r="I113" s="36">
        <f t="shared" si="25"/>
        <v>0.27127279579959207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18887952</v>
      </c>
      <c r="O113" s="36">
        <f t="shared" si="29"/>
        <v>0.50019861812630328</v>
      </c>
      <c r="P113" s="31">
        <v>8928085</v>
      </c>
      <c r="Q113" s="31">
        <v>34551650</v>
      </c>
      <c r="R113" s="31">
        <v>36360500</v>
      </c>
      <c r="S113" s="31">
        <v>17448191</v>
      </c>
      <c r="T113" s="36">
        <f t="shared" si="30"/>
        <v>0.50498864743073046</v>
      </c>
      <c r="U113" s="36">
        <f t="shared" si="31"/>
        <v>0.14733517882054215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13709949</v>
      </c>
      <c r="E114" s="31">
        <v>13709949</v>
      </c>
      <c r="F114" s="31">
        <v>2504771</v>
      </c>
      <c r="G114" s="36">
        <f t="shared" si="24"/>
        <v>0.18269732440288436</v>
      </c>
      <c r="H114" s="31">
        <v>2797322</v>
      </c>
      <c r="I114" s="36">
        <f t="shared" si="25"/>
        <v>0.20403591581558764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5302093</v>
      </c>
      <c r="O114" s="36">
        <f t="shared" si="29"/>
        <v>0.386733240218472</v>
      </c>
      <c r="P114" s="31">
        <v>2798860</v>
      </c>
      <c r="Q114" s="31">
        <v>13142537</v>
      </c>
      <c r="R114" s="31">
        <v>13375189</v>
      </c>
      <c r="S114" s="31">
        <v>5040589</v>
      </c>
      <c r="T114" s="36">
        <f t="shared" si="30"/>
        <v>0.38353241843640995</v>
      </c>
      <c r="U114" s="36">
        <f t="shared" si="31"/>
        <v>-5.4950944313036931E-4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6584460</v>
      </c>
      <c r="E115" s="31">
        <v>6584460</v>
      </c>
      <c r="F115" s="31">
        <v>1268336</v>
      </c>
      <c r="G115" s="36">
        <f t="shared" si="24"/>
        <v>0.19262566710102272</v>
      </c>
      <c r="H115" s="31">
        <v>1449784</v>
      </c>
      <c r="I115" s="36">
        <f t="shared" si="25"/>
        <v>0.22018267253502946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2718120</v>
      </c>
      <c r="O115" s="36">
        <f t="shared" si="29"/>
        <v>0.41280833963605218</v>
      </c>
      <c r="P115" s="31">
        <v>1476048</v>
      </c>
      <c r="Q115" s="31">
        <v>6588220</v>
      </c>
      <c r="R115" s="31">
        <v>6585424</v>
      </c>
      <c r="S115" s="31">
        <v>3014138</v>
      </c>
      <c r="T115" s="36">
        <f t="shared" si="30"/>
        <v>0.45750415134892275</v>
      </c>
      <c r="U115" s="36">
        <f t="shared" si="31"/>
        <v>-1.779345929129672E-2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940497</v>
      </c>
      <c r="E116" s="31">
        <v>940497</v>
      </c>
      <c r="F116" s="31">
        <v>549121</v>
      </c>
      <c r="G116" s="36">
        <f t="shared" si="24"/>
        <v>0.58386257478758574</v>
      </c>
      <c r="H116" s="31">
        <v>678171</v>
      </c>
      <c r="I116" s="36">
        <f t="shared" si="25"/>
        <v>0.7210772602145461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1227292</v>
      </c>
      <c r="O116" s="36">
        <f t="shared" si="29"/>
        <v>1.304939835002132</v>
      </c>
      <c r="P116" s="31">
        <v>332484</v>
      </c>
      <c r="Q116" s="31">
        <v>1597012</v>
      </c>
      <c r="R116" s="31">
        <v>1528875</v>
      </c>
      <c r="S116" s="31">
        <v>956502</v>
      </c>
      <c r="T116" s="36">
        <f t="shared" si="30"/>
        <v>0.59893225598805766</v>
      </c>
      <c r="U116" s="36">
        <f t="shared" si="31"/>
        <v>1.0397101815425707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236045978</v>
      </c>
      <c r="E117" s="31">
        <v>236045978</v>
      </c>
      <c r="F117" s="31">
        <v>30729110</v>
      </c>
      <c r="G117" s="36">
        <f t="shared" si="24"/>
        <v>0.13018273075595468</v>
      </c>
      <c r="H117" s="31">
        <v>40658827</v>
      </c>
      <c r="I117" s="36">
        <f t="shared" si="25"/>
        <v>0.17224960723541749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71387937</v>
      </c>
      <c r="O117" s="36">
        <f t="shared" si="29"/>
        <v>0.30243233799137215</v>
      </c>
      <c r="P117" s="31">
        <v>37512349</v>
      </c>
      <c r="Q117" s="31">
        <v>64869261</v>
      </c>
      <c r="R117" s="31">
        <v>111736329</v>
      </c>
      <c r="S117" s="31">
        <v>64031985</v>
      </c>
      <c r="T117" s="36">
        <f t="shared" si="30"/>
        <v>0.98709286976461774</v>
      </c>
      <c r="U117" s="36">
        <f t="shared" si="31"/>
        <v>8.3878458264503797E-2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30085799</v>
      </c>
      <c r="E118" s="31">
        <v>30085799</v>
      </c>
      <c r="F118" s="31">
        <v>6632400</v>
      </c>
      <c r="G118" s="36">
        <f t="shared" si="24"/>
        <v>0.22044952171620905</v>
      </c>
      <c r="H118" s="31">
        <v>7814787</v>
      </c>
      <c r="I118" s="36">
        <f t="shared" si="25"/>
        <v>0.25975002359086424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14447187</v>
      </c>
      <c r="O118" s="36">
        <f t="shared" si="29"/>
        <v>0.48019954530707326</v>
      </c>
      <c r="P118" s="31">
        <v>8574528</v>
      </c>
      <c r="Q118" s="31">
        <v>26897628</v>
      </c>
      <c r="R118" s="31">
        <v>30395627</v>
      </c>
      <c r="S118" s="31">
        <v>18995304</v>
      </c>
      <c r="T118" s="36">
        <f t="shared" si="30"/>
        <v>0.70620740237763713</v>
      </c>
      <c r="U118" s="36">
        <f t="shared" si="31"/>
        <v>-8.8604410645110709E-2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24219204</v>
      </c>
      <c r="E119" s="31">
        <v>24219204</v>
      </c>
      <c r="F119" s="31">
        <v>5396354</v>
      </c>
      <c r="G119" s="36">
        <f t="shared" si="24"/>
        <v>0.2228130206095956</v>
      </c>
      <c r="H119" s="31">
        <v>6282105</v>
      </c>
      <c r="I119" s="36">
        <f t="shared" si="25"/>
        <v>0.25938527954923707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11678459</v>
      </c>
      <c r="O119" s="36">
        <f t="shared" si="29"/>
        <v>0.48219830015883264</v>
      </c>
      <c r="P119" s="31">
        <v>5825995</v>
      </c>
      <c r="Q119" s="31">
        <v>22329348</v>
      </c>
      <c r="R119" s="31">
        <v>23468565</v>
      </c>
      <c r="S119" s="31">
        <v>11182426</v>
      </c>
      <c r="T119" s="36">
        <f t="shared" si="30"/>
        <v>0.50079500753895723</v>
      </c>
      <c r="U119" s="36">
        <f t="shared" si="31"/>
        <v>7.8288772990708022E-2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100710915</v>
      </c>
      <c r="E120" s="31">
        <v>99701785</v>
      </c>
      <c r="F120" s="31">
        <v>23411884</v>
      </c>
      <c r="G120" s="36">
        <f t="shared" si="24"/>
        <v>0.23246620289369826</v>
      </c>
      <c r="H120" s="31">
        <v>28291065</v>
      </c>
      <c r="I120" s="36">
        <f t="shared" si="25"/>
        <v>0.28091359312940412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51702949</v>
      </c>
      <c r="O120" s="36">
        <f t="shared" si="29"/>
        <v>0.51337979602310235</v>
      </c>
      <c r="P120" s="31">
        <v>24907061</v>
      </c>
      <c r="Q120" s="31">
        <v>27347878</v>
      </c>
      <c r="R120" s="31">
        <v>87748659</v>
      </c>
      <c r="S120" s="31">
        <v>44587423</v>
      </c>
      <c r="T120" s="36">
        <f t="shared" si="30"/>
        <v>1.6303796221410671</v>
      </c>
      <c r="U120" s="36">
        <f t="shared" si="31"/>
        <v>0.13586524720841209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450057706</v>
      </c>
      <c r="E121" s="32">
        <f>SUM(E113:E120)</f>
        <v>449048576</v>
      </c>
      <c r="F121" s="32">
        <f>SUM(F113:F120)</f>
        <v>79136422</v>
      </c>
      <c r="G121" s="37">
        <f t="shared" si="24"/>
        <v>0.17583616710697983</v>
      </c>
      <c r="H121" s="32">
        <f>SUM(H113:H120)</f>
        <v>98215567</v>
      </c>
      <c r="I121" s="37">
        <f t="shared" si="25"/>
        <v>0.21822883086019196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177351989</v>
      </c>
      <c r="O121" s="37">
        <f t="shared" si="29"/>
        <v>0.39406499796717182</v>
      </c>
      <c r="P121" s="32">
        <f>SUM(P113:P120)</f>
        <v>90355410</v>
      </c>
      <c r="Q121" s="32">
        <f>SUM(Q113:Q120)</f>
        <v>197323534</v>
      </c>
      <c r="R121" s="32">
        <f>SUM(R113:R120)</f>
        <v>311199168</v>
      </c>
      <c r="S121" s="32">
        <f>SUM(S113:S120)</f>
        <v>165256558</v>
      </c>
      <c r="T121" s="37">
        <f t="shared" si="30"/>
        <v>0.83749036240147612</v>
      </c>
      <c r="U121" s="37">
        <f t="shared" si="31"/>
        <v>8.6991548154117249E-2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39346676</v>
      </c>
      <c r="E122" s="31">
        <v>39346676</v>
      </c>
      <c r="F122" s="31">
        <v>10928301</v>
      </c>
      <c r="G122" s="36">
        <f t="shared" si="24"/>
        <v>0.27774394462190399</v>
      </c>
      <c r="H122" s="31">
        <v>12308188</v>
      </c>
      <c r="I122" s="36">
        <f t="shared" si="25"/>
        <v>0.31281392105396655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23236489</v>
      </c>
      <c r="O122" s="36">
        <f t="shared" si="29"/>
        <v>0.59055786567587054</v>
      </c>
      <c r="P122" s="31">
        <v>13835217</v>
      </c>
      <c r="Q122" s="31">
        <v>37842755</v>
      </c>
      <c r="R122" s="31">
        <v>45557920</v>
      </c>
      <c r="S122" s="31">
        <v>22792363</v>
      </c>
      <c r="T122" s="36">
        <f t="shared" si="30"/>
        <v>0.60229132366287819</v>
      </c>
      <c r="U122" s="36">
        <f t="shared" si="31"/>
        <v>-0.11037260926229053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27664230</v>
      </c>
      <c r="E123" s="31">
        <v>27664230</v>
      </c>
      <c r="F123" s="31">
        <v>7983206</v>
      </c>
      <c r="G123" s="36">
        <f t="shared" si="24"/>
        <v>0.28857502992130996</v>
      </c>
      <c r="H123" s="31">
        <v>7717462</v>
      </c>
      <c r="I123" s="36">
        <f t="shared" si="25"/>
        <v>0.27896897907514506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15700668</v>
      </c>
      <c r="O123" s="36">
        <f t="shared" si="29"/>
        <v>0.56754400899645496</v>
      </c>
      <c r="P123" s="31">
        <v>7389313</v>
      </c>
      <c r="Q123" s="31">
        <v>38050664</v>
      </c>
      <c r="R123" s="31">
        <v>39378061</v>
      </c>
      <c r="S123" s="31">
        <v>11633225</v>
      </c>
      <c r="T123" s="36">
        <f t="shared" si="30"/>
        <v>0.30572988161257841</v>
      </c>
      <c r="U123" s="36">
        <f t="shared" si="31"/>
        <v>4.440859387063445E-2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38218444</v>
      </c>
      <c r="E124" s="31">
        <v>37718444</v>
      </c>
      <c r="F124" s="31">
        <v>10271554</v>
      </c>
      <c r="G124" s="36">
        <f t="shared" si="24"/>
        <v>0.26875908396479981</v>
      </c>
      <c r="H124" s="31">
        <v>8583696</v>
      </c>
      <c r="I124" s="36">
        <f t="shared" si="25"/>
        <v>0.22459564287860595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18855250</v>
      </c>
      <c r="O124" s="36">
        <f t="shared" si="29"/>
        <v>0.49335472684340576</v>
      </c>
      <c r="P124" s="31">
        <v>7503859</v>
      </c>
      <c r="Q124" s="31">
        <v>32083272</v>
      </c>
      <c r="R124" s="31">
        <v>34360419</v>
      </c>
      <c r="S124" s="31">
        <v>13636417</v>
      </c>
      <c r="T124" s="36">
        <f t="shared" si="30"/>
        <v>0.42503199174946993</v>
      </c>
      <c r="U124" s="36">
        <f t="shared" si="31"/>
        <v>0.14390422314704998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7476864</v>
      </c>
      <c r="E125" s="31">
        <v>7476864</v>
      </c>
      <c r="F125" s="31">
        <v>2923984</v>
      </c>
      <c r="G125" s="36">
        <f t="shared" si="24"/>
        <v>0.39107090887302481</v>
      </c>
      <c r="H125" s="31">
        <v>3705819</v>
      </c>
      <c r="I125" s="36">
        <f t="shared" si="25"/>
        <v>0.49563814454830263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6629803</v>
      </c>
      <c r="O125" s="36">
        <f t="shared" si="29"/>
        <v>0.88670905342132744</v>
      </c>
      <c r="P125" s="31">
        <v>3291213</v>
      </c>
      <c r="Q125" s="31">
        <v>7422756</v>
      </c>
      <c r="R125" s="31">
        <v>7125576</v>
      </c>
      <c r="S125" s="31">
        <v>5987304</v>
      </c>
      <c r="T125" s="36">
        <f t="shared" si="30"/>
        <v>0.80661468597378116</v>
      </c>
      <c r="U125" s="36">
        <f t="shared" si="31"/>
        <v>0.12597361519901629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112706214</v>
      </c>
      <c r="E126" s="32">
        <f>SUM(E122:E125)</f>
        <v>112206214</v>
      </c>
      <c r="F126" s="32">
        <f>SUM(F122:F125)</f>
        <v>32107045</v>
      </c>
      <c r="G126" s="37">
        <f t="shared" si="24"/>
        <v>0.28487377812194098</v>
      </c>
      <c r="H126" s="32">
        <f>SUM(H122:H125)</f>
        <v>32315165</v>
      </c>
      <c r="I126" s="37">
        <f t="shared" si="25"/>
        <v>0.28672034888866021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64422210</v>
      </c>
      <c r="O126" s="37">
        <f t="shared" si="29"/>
        <v>0.57159412701060119</v>
      </c>
      <c r="P126" s="32">
        <f>SUM(P122:P125)</f>
        <v>32019602</v>
      </c>
      <c r="Q126" s="32">
        <f>SUM(Q122:Q125)</f>
        <v>115399447</v>
      </c>
      <c r="R126" s="32">
        <f>SUM(R122:R125)</f>
        <v>126421976</v>
      </c>
      <c r="S126" s="32">
        <f>SUM(S122:S125)</f>
        <v>54049309</v>
      </c>
      <c r="T126" s="37">
        <f t="shared" si="30"/>
        <v>0.46836714044218947</v>
      </c>
      <c r="U126" s="37">
        <f t="shared" si="31"/>
        <v>9.2306893758391517E-3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30560340</v>
      </c>
      <c r="E127" s="31">
        <v>30560340</v>
      </c>
      <c r="F127" s="31">
        <v>6000212</v>
      </c>
      <c r="G127" s="36">
        <f t="shared" si="24"/>
        <v>0.19633983129768845</v>
      </c>
      <c r="H127" s="31">
        <v>6079433</v>
      </c>
      <c r="I127" s="36">
        <f t="shared" si="25"/>
        <v>0.19893211266628577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12079645</v>
      </c>
      <c r="O127" s="36">
        <f t="shared" si="29"/>
        <v>0.39527194396397425</v>
      </c>
      <c r="P127" s="31">
        <v>5730693</v>
      </c>
      <c r="Q127" s="31">
        <v>33114931</v>
      </c>
      <c r="R127" s="31">
        <v>33896931</v>
      </c>
      <c r="S127" s="31">
        <v>11358040</v>
      </c>
      <c r="T127" s="36">
        <f t="shared" si="30"/>
        <v>0.34298848456003123</v>
      </c>
      <c r="U127" s="36">
        <f t="shared" si="31"/>
        <v>6.0854769222500771E-2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18108905</v>
      </c>
      <c r="E128" s="31">
        <v>18108905</v>
      </c>
      <c r="F128" s="31">
        <v>1809760</v>
      </c>
      <c r="G128" s="36">
        <f t="shared" si="24"/>
        <v>9.9937572150276335E-2</v>
      </c>
      <c r="H128" s="31">
        <v>3535954</v>
      </c>
      <c r="I128" s="36">
        <f t="shared" si="25"/>
        <v>0.19526050857299213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5345714</v>
      </c>
      <c r="O128" s="36">
        <f t="shared" si="29"/>
        <v>0.29519808072326847</v>
      </c>
      <c r="P128" s="31">
        <v>4582701</v>
      </c>
      <c r="Q128" s="31">
        <v>20795661</v>
      </c>
      <c r="R128" s="31">
        <v>22240106</v>
      </c>
      <c r="S128" s="31">
        <v>6768824</v>
      </c>
      <c r="T128" s="36">
        <f t="shared" si="30"/>
        <v>0.32549213030545171</v>
      </c>
      <c r="U128" s="36">
        <f t="shared" si="31"/>
        <v>-0.2284126762797748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9916200</v>
      </c>
      <c r="E129" s="31">
        <v>9916200</v>
      </c>
      <c r="F129" s="31">
        <v>4708746</v>
      </c>
      <c r="G129" s="36">
        <f t="shared" si="24"/>
        <v>0.47485387547649299</v>
      </c>
      <c r="H129" s="31">
        <v>8182533</v>
      </c>
      <c r="I129" s="36">
        <f t="shared" si="25"/>
        <v>0.82516820959641801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12891279</v>
      </c>
      <c r="O129" s="36">
        <f t="shared" si="29"/>
        <v>1.3000220850729109</v>
      </c>
      <c r="P129" s="31">
        <v>354351</v>
      </c>
      <c r="Q129" s="31">
        <v>11870935</v>
      </c>
      <c r="R129" s="31">
        <v>10796244</v>
      </c>
      <c r="S129" s="31">
        <v>559918</v>
      </c>
      <c r="T129" s="36">
        <f t="shared" si="30"/>
        <v>4.7167135528920004E-2</v>
      </c>
      <c r="U129" s="36">
        <f t="shared" si="31"/>
        <v>22.091604087472589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12165340</v>
      </c>
      <c r="E130" s="31">
        <v>12165340</v>
      </c>
      <c r="F130" s="31">
        <v>3983863</v>
      </c>
      <c r="G130" s="36">
        <f t="shared" si="24"/>
        <v>0.3274765029173044</v>
      </c>
      <c r="H130" s="31">
        <v>2995857</v>
      </c>
      <c r="I130" s="36">
        <f t="shared" si="25"/>
        <v>0.24626167456067813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6979720</v>
      </c>
      <c r="O130" s="36">
        <f t="shared" si="29"/>
        <v>0.5737381774779825</v>
      </c>
      <c r="P130" s="31">
        <v>3206176</v>
      </c>
      <c r="Q130" s="31">
        <v>11110654</v>
      </c>
      <c r="R130" s="31">
        <v>11744560</v>
      </c>
      <c r="S130" s="31">
        <v>6084733</v>
      </c>
      <c r="T130" s="36">
        <f t="shared" si="30"/>
        <v>0.54764850025930067</v>
      </c>
      <c r="U130" s="36">
        <f t="shared" si="31"/>
        <v>-6.5598083199425061E-2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37184776</v>
      </c>
      <c r="E131" s="31">
        <v>37184776</v>
      </c>
      <c r="F131" s="31">
        <v>8300640</v>
      </c>
      <c r="G131" s="36">
        <f t="shared" si="24"/>
        <v>0.22322683885469688</v>
      </c>
      <c r="H131" s="31">
        <v>12226341</v>
      </c>
      <c r="I131" s="36">
        <f t="shared" si="25"/>
        <v>0.32879964101437642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20526981</v>
      </c>
      <c r="O131" s="36">
        <f t="shared" si="29"/>
        <v>0.55202647986907327</v>
      </c>
      <c r="P131" s="31">
        <v>10656726</v>
      </c>
      <c r="Q131" s="31">
        <v>30052416</v>
      </c>
      <c r="R131" s="31">
        <v>31298236</v>
      </c>
      <c r="S131" s="31">
        <v>17667113</v>
      </c>
      <c r="T131" s="36">
        <f t="shared" si="30"/>
        <v>0.58787662862113976</v>
      </c>
      <c r="U131" s="36">
        <f t="shared" si="31"/>
        <v>0.14728867008497737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107935561</v>
      </c>
      <c r="E132" s="32">
        <f>SUM(E127:E131)</f>
        <v>107935561</v>
      </c>
      <c r="F132" s="32">
        <f>SUM(F127:F131)</f>
        <v>24803221</v>
      </c>
      <c r="G132" s="37">
        <f t="shared" si="24"/>
        <v>0.22979656352552796</v>
      </c>
      <c r="H132" s="32">
        <f>SUM(H127:H131)</f>
        <v>33020118</v>
      </c>
      <c r="I132" s="37">
        <f t="shared" si="25"/>
        <v>0.30592436537203899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57823339</v>
      </c>
      <c r="O132" s="37">
        <f t="shared" si="29"/>
        <v>0.53572092889756695</v>
      </c>
      <c r="P132" s="32">
        <f>SUM(P127:P131)</f>
        <v>24530647</v>
      </c>
      <c r="Q132" s="32">
        <f>SUM(Q127:Q131)</f>
        <v>106944597</v>
      </c>
      <c r="R132" s="32">
        <f>SUM(R127:R131)</f>
        <v>109976077</v>
      </c>
      <c r="S132" s="32">
        <f>SUM(S127:S131)</f>
        <v>42438628</v>
      </c>
      <c r="T132" s="37">
        <f t="shared" si="30"/>
        <v>0.39682816327785125</v>
      </c>
      <c r="U132" s="37">
        <f t="shared" si="31"/>
        <v>0.34607611450280951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45109007</v>
      </c>
      <c r="E133" s="31">
        <v>45109007</v>
      </c>
      <c r="F133" s="31">
        <v>10170120</v>
      </c>
      <c r="G133" s="36">
        <f t="shared" si="24"/>
        <v>0.22545652578874104</v>
      </c>
      <c r="H133" s="31">
        <v>10159546</v>
      </c>
      <c r="I133" s="36">
        <f t="shared" si="25"/>
        <v>0.22522211584041299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20329666</v>
      </c>
      <c r="O133" s="36">
        <f t="shared" si="29"/>
        <v>0.450678641629154</v>
      </c>
      <c r="P133" s="31">
        <v>11803744</v>
      </c>
      <c r="Q133" s="31">
        <v>43129309</v>
      </c>
      <c r="R133" s="31">
        <v>42194319</v>
      </c>
      <c r="S133" s="31">
        <v>21090047</v>
      </c>
      <c r="T133" s="36">
        <f t="shared" si="30"/>
        <v>0.48899570823172706</v>
      </c>
      <c r="U133" s="36">
        <f t="shared" si="31"/>
        <v>-0.13929461702998647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7581814</v>
      </c>
      <c r="E134" s="31">
        <v>7581814</v>
      </c>
      <c r="F134" s="31">
        <v>1330830</v>
      </c>
      <c r="G134" s="36">
        <f t="shared" si="24"/>
        <v>0.17552923350533262</v>
      </c>
      <c r="H134" s="31">
        <v>1575849</v>
      </c>
      <c r="I134" s="36">
        <f t="shared" si="25"/>
        <v>0.2078459060061352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2906679</v>
      </c>
      <c r="O134" s="36">
        <f t="shared" si="29"/>
        <v>0.38337513951146784</v>
      </c>
      <c r="P134" s="31">
        <v>1483160</v>
      </c>
      <c r="Q134" s="31">
        <v>7827079</v>
      </c>
      <c r="R134" s="31">
        <v>6790960</v>
      </c>
      <c r="S134" s="31">
        <v>2796988</v>
      </c>
      <c r="T134" s="36">
        <f t="shared" si="30"/>
        <v>0.3573476133305924</v>
      </c>
      <c r="U134" s="36">
        <f t="shared" si="31"/>
        <v>6.2494268993230628E-2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3755265</v>
      </c>
      <c r="E136" s="31">
        <v>3755265</v>
      </c>
      <c r="F136" s="31">
        <v>779486</v>
      </c>
      <c r="G136" s="36">
        <f t="shared" si="24"/>
        <v>0.20757150294320109</v>
      </c>
      <c r="H136" s="31">
        <v>1204471</v>
      </c>
      <c r="I136" s="36">
        <f t="shared" si="25"/>
        <v>0.32074194497592046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1983957</v>
      </c>
      <c r="O136" s="36">
        <f t="shared" si="29"/>
        <v>0.5283134479191216</v>
      </c>
      <c r="P136" s="31">
        <v>814947</v>
      </c>
      <c r="Q136" s="31">
        <v>3925083</v>
      </c>
      <c r="R136" s="31">
        <v>4230832</v>
      </c>
      <c r="S136" s="31">
        <v>1545618</v>
      </c>
      <c r="T136" s="36">
        <f t="shared" si="30"/>
        <v>0.39377969841656851</v>
      </c>
      <c r="U136" s="36">
        <f t="shared" si="31"/>
        <v>0.47797464129569156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56446086</v>
      </c>
      <c r="E137" s="32">
        <f>SUM(E133:E136)</f>
        <v>56446086</v>
      </c>
      <c r="F137" s="32">
        <f>SUM(F133:F136)</f>
        <v>12280436</v>
      </c>
      <c r="G137" s="37">
        <f t="shared" ref="G137:G170" si="32">IF(($D137     =0),0,($F137     /$D137     ))</f>
        <v>0.21756045228716123</v>
      </c>
      <c r="H137" s="32">
        <f>SUM(H133:H136)</f>
        <v>12939866</v>
      </c>
      <c r="I137" s="37">
        <f t="shared" ref="I137:I170" si="33">IF(($D137     =0),0,($H137     /$D137     ))</f>
        <v>0.22924292749013633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25220302</v>
      </c>
      <c r="O137" s="37">
        <f t="shared" ref="O137:O170" si="37">IF(($D137     =0),0,($N137     /$D137     ))</f>
        <v>0.44680337977729756</v>
      </c>
      <c r="P137" s="32">
        <f>SUM(P133:P136)</f>
        <v>14101851</v>
      </c>
      <c r="Q137" s="32">
        <f>SUM(Q133:Q136)</f>
        <v>54881471</v>
      </c>
      <c r="R137" s="32">
        <f>SUM(R133:R136)</f>
        <v>53216111</v>
      </c>
      <c r="S137" s="32">
        <f>SUM(S133:S136)</f>
        <v>25432653</v>
      </c>
      <c r="T137" s="37">
        <f t="shared" ref="T137:T170" si="38">IF(($Q137     =0),0,($S137     /$Q137     ))</f>
        <v>0.46341055617842314</v>
      </c>
      <c r="U137" s="37">
        <f t="shared" ref="U137:U170" si="39">IF(($P137     =0),0,(($H137     /$P137     )-1))</f>
        <v>-8.2399466566481228E-2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22267614</v>
      </c>
      <c r="E138" s="31">
        <v>22267614</v>
      </c>
      <c r="F138" s="31">
        <v>4200706</v>
      </c>
      <c r="G138" s="36">
        <f t="shared" si="32"/>
        <v>0.18864643513220591</v>
      </c>
      <c r="H138" s="31">
        <v>6203951</v>
      </c>
      <c r="I138" s="36">
        <f t="shared" si="33"/>
        <v>0.27860870051007708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10404657</v>
      </c>
      <c r="O138" s="36">
        <f t="shared" si="37"/>
        <v>0.46725513564228299</v>
      </c>
      <c r="P138" s="31">
        <v>5782122</v>
      </c>
      <c r="Q138" s="31">
        <v>16042443</v>
      </c>
      <c r="R138" s="31">
        <v>20131702</v>
      </c>
      <c r="S138" s="31">
        <v>11984771</v>
      </c>
      <c r="T138" s="36">
        <f t="shared" si="38"/>
        <v>0.74706645365671553</v>
      </c>
      <c r="U138" s="36">
        <f t="shared" si="39"/>
        <v>7.2954012385072486E-2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31488732</v>
      </c>
      <c r="E139" s="31">
        <v>31488732</v>
      </c>
      <c r="F139" s="31">
        <v>7782650</v>
      </c>
      <c r="G139" s="36">
        <f t="shared" si="32"/>
        <v>0.24715666543829076</v>
      </c>
      <c r="H139" s="31">
        <v>7469416</v>
      </c>
      <c r="I139" s="36">
        <f t="shared" si="33"/>
        <v>0.23720917056933255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15252066</v>
      </c>
      <c r="O139" s="36">
        <f t="shared" si="37"/>
        <v>0.48436583600762328</v>
      </c>
      <c r="P139" s="31">
        <v>7030086</v>
      </c>
      <c r="Q139" s="31">
        <v>27958118</v>
      </c>
      <c r="R139" s="31">
        <v>31460875</v>
      </c>
      <c r="S139" s="31">
        <v>15157194</v>
      </c>
      <c r="T139" s="36">
        <f t="shared" si="38"/>
        <v>0.5421392813350312</v>
      </c>
      <c r="U139" s="36">
        <f t="shared" si="39"/>
        <v>6.2492834369309191E-2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28664998</v>
      </c>
      <c r="E140" s="31">
        <v>28664998</v>
      </c>
      <c r="F140" s="31">
        <v>8040086</v>
      </c>
      <c r="G140" s="36">
        <f t="shared" si="32"/>
        <v>0.28048444308281478</v>
      </c>
      <c r="H140" s="31">
        <v>8069802</v>
      </c>
      <c r="I140" s="36">
        <f t="shared" si="33"/>
        <v>0.28152110807752367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16109888</v>
      </c>
      <c r="O140" s="36">
        <f t="shared" si="37"/>
        <v>0.56200555116033846</v>
      </c>
      <c r="P140" s="31">
        <v>7359643</v>
      </c>
      <c r="Q140" s="31">
        <v>30752655</v>
      </c>
      <c r="R140" s="31">
        <v>25512572</v>
      </c>
      <c r="S140" s="31">
        <v>12201256</v>
      </c>
      <c r="T140" s="36">
        <f t="shared" si="38"/>
        <v>0.39675455663909343</v>
      </c>
      <c r="U140" s="36">
        <f t="shared" si="39"/>
        <v>9.6493675032878645E-2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19428204</v>
      </c>
      <c r="E141" s="31">
        <v>19428204</v>
      </c>
      <c r="F141" s="31">
        <v>6495793</v>
      </c>
      <c r="G141" s="36">
        <f t="shared" si="32"/>
        <v>0.33434860988694581</v>
      </c>
      <c r="H141" s="31">
        <v>11887089</v>
      </c>
      <c r="I141" s="36">
        <f t="shared" si="33"/>
        <v>0.61184703434244359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18382882</v>
      </c>
      <c r="O141" s="36">
        <f t="shared" si="37"/>
        <v>0.9461956442293894</v>
      </c>
      <c r="P141" s="31">
        <v>9758797</v>
      </c>
      <c r="Q141" s="31">
        <v>34196063</v>
      </c>
      <c r="R141" s="31">
        <v>40615082</v>
      </c>
      <c r="S141" s="31">
        <v>18643398</v>
      </c>
      <c r="T141" s="36">
        <f t="shared" si="38"/>
        <v>0.54519135726238432</v>
      </c>
      <c r="U141" s="36">
        <f t="shared" si="39"/>
        <v>0.21808958624715724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37326551</v>
      </c>
      <c r="E142" s="31">
        <v>37326551</v>
      </c>
      <c r="F142" s="31">
        <v>8676491</v>
      </c>
      <c r="G142" s="36">
        <f t="shared" si="32"/>
        <v>0.23244823771690024</v>
      </c>
      <c r="H142" s="31">
        <v>6645617</v>
      </c>
      <c r="I142" s="36">
        <f t="shared" si="33"/>
        <v>0.17803994266708434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15322108</v>
      </c>
      <c r="O142" s="36">
        <f t="shared" si="37"/>
        <v>0.4104881803839846</v>
      </c>
      <c r="P142" s="31">
        <v>8626615</v>
      </c>
      <c r="Q142" s="31">
        <v>38118528</v>
      </c>
      <c r="R142" s="31">
        <v>34721702</v>
      </c>
      <c r="S142" s="31">
        <v>15858445</v>
      </c>
      <c r="T142" s="36">
        <f t="shared" si="38"/>
        <v>0.41602983724869963</v>
      </c>
      <c r="U142" s="36">
        <f t="shared" si="39"/>
        <v>-0.22963792866611066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8256810</v>
      </c>
      <c r="E143" s="31">
        <v>8256810</v>
      </c>
      <c r="F143" s="31">
        <v>1364438</v>
      </c>
      <c r="G143" s="36">
        <f t="shared" si="32"/>
        <v>0.16525001786404192</v>
      </c>
      <c r="H143" s="31">
        <v>2595753</v>
      </c>
      <c r="I143" s="36">
        <f t="shared" si="33"/>
        <v>0.31437722316487843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3960191</v>
      </c>
      <c r="O143" s="36">
        <f t="shared" si="37"/>
        <v>0.47962724102892035</v>
      </c>
      <c r="P143" s="31">
        <v>3570976</v>
      </c>
      <c r="Q143" s="31">
        <v>13202450</v>
      </c>
      <c r="R143" s="31">
        <v>14441584</v>
      </c>
      <c r="S143" s="31">
        <v>7336064</v>
      </c>
      <c r="T143" s="36">
        <f t="shared" si="38"/>
        <v>0.55565929051047347</v>
      </c>
      <c r="U143" s="36">
        <f t="shared" si="39"/>
        <v>-0.2730970468577778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147432909</v>
      </c>
      <c r="E144" s="32">
        <f>SUM(E138:E143)</f>
        <v>147432909</v>
      </c>
      <c r="F144" s="32">
        <f>SUM(F138:F143)</f>
        <v>36560164</v>
      </c>
      <c r="G144" s="37">
        <f t="shared" si="32"/>
        <v>0.24797831263032327</v>
      </c>
      <c r="H144" s="32">
        <f>SUM(H138:H143)</f>
        <v>42871628</v>
      </c>
      <c r="I144" s="37">
        <f t="shared" si="33"/>
        <v>0.2907873709525734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79431792</v>
      </c>
      <c r="O144" s="37">
        <f t="shared" si="37"/>
        <v>0.53876568358289667</v>
      </c>
      <c r="P144" s="32">
        <f>SUM(P138:P143)</f>
        <v>42128239</v>
      </c>
      <c r="Q144" s="32">
        <f>SUM(Q138:Q143)</f>
        <v>160270257</v>
      </c>
      <c r="R144" s="32">
        <f>SUM(R138:R143)</f>
        <v>166883517</v>
      </c>
      <c r="S144" s="32">
        <f>SUM(S138:S143)</f>
        <v>81181128</v>
      </c>
      <c r="T144" s="37">
        <f t="shared" si="38"/>
        <v>0.50652647296871811</v>
      </c>
      <c r="U144" s="37">
        <f t="shared" si="39"/>
        <v>1.7645859823383514E-2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51452778</v>
      </c>
      <c r="E145" s="31">
        <v>51452778</v>
      </c>
      <c r="F145" s="31">
        <v>5995626</v>
      </c>
      <c r="G145" s="36">
        <f t="shared" si="32"/>
        <v>0.11652676945839542</v>
      </c>
      <c r="H145" s="31">
        <v>9981419</v>
      </c>
      <c r="I145" s="36">
        <f t="shared" si="33"/>
        <v>0.19399183849703897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15977045</v>
      </c>
      <c r="O145" s="36">
        <f t="shared" si="37"/>
        <v>0.3105186079554344</v>
      </c>
      <c r="P145" s="31">
        <v>9856838</v>
      </c>
      <c r="Q145" s="31">
        <v>39714015</v>
      </c>
      <c r="R145" s="31">
        <v>40357873</v>
      </c>
      <c r="S145" s="31">
        <v>18865530</v>
      </c>
      <c r="T145" s="36">
        <f t="shared" si="38"/>
        <v>0.47503456903060542</v>
      </c>
      <c r="U145" s="36">
        <f t="shared" si="39"/>
        <v>1.2639043068375377E-2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46701429</v>
      </c>
      <c r="E146" s="31">
        <v>46701429</v>
      </c>
      <c r="F146" s="31">
        <v>16199997</v>
      </c>
      <c r="G146" s="36">
        <f t="shared" si="32"/>
        <v>0.34688439619267325</v>
      </c>
      <c r="H146" s="31">
        <v>17199794</v>
      </c>
      <c r="I146" s="36">
        <f t="shared" si="33"/>
        <v>0.36829267044483799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33399791</v>
      </c>
      <c r="O146" s="36">
        <f t="shared" si="37"/>
        <v>0.71517706663751124</v>
      </c>
      <c r="P146" s="31">
        <v>17613729</v>
      </c>
      <c r="Q146" s="31">
        <v>64013268</v>
      </c>
      <c r="R146" s="31">
        <v>49956509</v>
      </c>
      <c r="S146" s="31">
        <v>31204895</v>
      </c>
      <c r="T146" s="36">
        <f t="shared" si="38"/>
        <v>0.48747542462603222</v>
      </c>
      <c r="U146" s="36">
        <f t="shared" si="39"/>
        <v>-2.3500702207919777E-2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31032194</v>
      </c>
      <c r="E147" s="31">
        <v>31032194</v>
      </c>
      <c r="F147" s="31">
        <v>8083085</v>
      </c>
      <c r="G147" s="36">
        <f t="shared" si="32"/>
        <v>0.26047417079179125</v>
      </c>
      <c r="H147" s="31">
        <v>9929550</v>
      </c>
      <c r="I147" s="36">
        <f t="shared" si="33"/>
        <v>0.31997576452377169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18012635</v>
      </c>
      <c r="O147" s="36">
        <f t="shared" si="37"/>
        <v>0.58044993531556288</v>
      </c>
      <c r="P147" s="31">
        <v>9766871</v>
      </c>
      <c r="Q147" s="31">
        <v>37370084</v>
      </c>
      <c r="R147" s="31">
        <v>27631759</v>
      </c>
      <c r="S147" s="31">
        <v>17222460</v>
      </c>
      <c r="T147" s="36">
        <f t="shared" si="38"/>
        <v>0.46086222337632421</v>
      </c>
      <c r="U147" s="36">
        <f t="shared" si="39"/>
        <v>1.6656204428214583E-2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39016443</v>
      </c>
      <c r="E148" s="31">
        <v>39016443</v>
      </c>
      <c r="F148" s="31">
        <v>6272615</v>
      </c>
      <c r="G148" s="36">
        <f t="shared" si="32"/>
        <v>0.16076849957849823</v>
      </c>
      <c r="H148" s="31">
        <v>10421396</v>
      </c>
      <c r="I148" s="36">
        <f t="shared" si="33"/>
        <v>0.26710266745741018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16694011</v>
      </c>
      <c r="O148" s="36">
        <f t="shared" si="37"/>
        <v>0.42787116703590844</v>
      </c>
      <c r="P148" s="31">
        <v>7244390</v>
      </c>
      <c r="Q148" s="31">
        <v>32660111</v>
      </c>
      <c r="R148" s="31">
        <v>29445176</v>
      </c>
      <c r="S148" s="31">
        <v>13952630</v>
      </c>
      <c r="T148" s="36">
        <f t="shared" si="38"/>
        <v>0.42720706001274766</v>
      </c>
      <c r="U148" s="36">
        <f t="shared" si="39"/>
        <v>0.43854706883533323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4249558</v>
      </c>
      <c r="E149" s="31">
        <v>4249558</v>
      </c>
      <c r="F149" s="31">
        <v>602660</v>
      </c>
      <c r="G149" s="36">
        <f t="shared" si="32"/>
        <v>0.14181710191977612</v>
      </c>
      <c r="H149" s="31">
        <v>802803</v>
      </c>
      <c r="I149" s="36">
        <f t="shared" si="33"/>
        <v>0.18891447063435773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1405463</v>
      </c>
      <c r="O149" s="36">
        <f t="shared" si="37"/>
        <v>0.33073157255413388</v>
      </c>
      <c r="P149" s="31">
        <v>0</v>
      </c>
      <c r="Q149" s="31">
        <v>3633415</v>
      </c>
      <c r="R149" s="31">
        <v>3633415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172452402</v>
      </c>
      <c r="E150" s="32">
        <f>SUM(E145:E149)</f>
        <v>172452402</v>
      </c>
      <c r="F150" s="32">
        <f>SUM(F145:F149)</f>
        <v>37153983</v>
      </c>
      <c r="G150" s="37">
        <f t="shared" si="32"/>
        <v>0.21544485648857475</v>
      </c>
      <c r="H150" s="32">
        <f>SUM(H145:H149)</f>
        <v>48334962</v>
      </c>
      <c r="I150" s="37">
        <f t="shared" si="33"/>
        <v>0.28028001604755842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85488945</v>
      </c>
      <c r="O150" s="37">
        <f t="shared" si="37"/>
        <v>0.49572487253613318</v>
      </c>
      <c r="P150" s="32">
        <f>SUM(P145:P149)</f>
        <v>44481828</v>
      </c>
      <c r="Q150" s="32">
        <f>SUM(Q145:Q149)</f>
        <v>177390893</v>
      </c>
      <c r="R150" s="32">
        <f>SUM(R145:R149)</f>
        <v>151024732</v>
      </c>
      <c r="S150" s="32">
        <f>SUM(S145:S149)</f>
        <v>81245515</v>
      </c>
      <c r="T150" s="37">
        <f t="shared" si="38"/>
        <v>0.45800273974605898</v>
      </c>
      <c r="U150" s="37">
        <f t="shared" si="39"/>
        <v>8.6622654086967898E-2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17933104</v>
      </c>
      <c r="E151" s="31">
        <v>17933104</v>
      </c>
      <c r="F151" s="31">
        <v>3011683</v>
      </c>
      <c r="G151" s="36">
        <f t="shared" si="32"/>
        <v>0.16793986138707498</v>
      </c>
      <c r="H151" s="31">
        <v>4187090</v>
      </c>
      <c r="I151" s="36">
        <f t="shared" si="33"/>
        <v>0.23348384083424709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7198773</v>
      </c>
      <c r="O151" s="36">
        <f t="shared" si="37"/>
        <v>0.40142370222132207</v>
      </c>
      <c r="P151" s="31">
        <v>3169527</v>
      </c>
      <c r="Q151" s="31">
        <v>11335037</v>
      </c>
      <c r="R151" s="31">
        <v>11110540</v>
      </c>
      <c r="S151" s="31">
        <v>6525733</v>
      </c>
      <c r="T151" s="36">
        <f t="shared" si="38"/>
        <v>0.57571342731391173</v>
      </c>
      <c r="U151" s="36">
        <f t="shared" si="39"/>
        <v>0.32104569546181505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150252300</v>
      </c>
      <c r="E152" s="31">
        <v>144492000</v>
      </c>
      <c r="F152" s="31">
        <v>34093579</v>
      </c>
      <c r="G152" s="36">
        <f t="shared" si="32"/>
        <v>0.22690886595413182</v>
      </c>
      <c r="H152" s="31">
        <v>34861767</v>
      </c>
      <c r="I152" s="36">
        <f t="shared" si="33"/>
        <v>0.23202151980369018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68955346</v>
      </c>
      <c r="O152" s="36">
        <f t="shared" si="37"/>
        <v>0.45893038575782202</v>
      </c>
      <c r="P152" s="31">
        <v>35569914</v>
      </c>
      <c r="Q152" s="31">
        <v>138455400</v>
      </c>
      <c r="R152" s="31">
        <v>139527125</v>
      </c>
      <c r="S152" s="31">
        <v>67158199</v>
      </c>
      <c r="T152" s="36">
        <f t="shared" si="38"/>
        <v>0.48505294123595033</v>
      </c>
      <c r="U152" s="36">
        <f t="shared" si="39"/>
        <v>-1.9908594662331747E-2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26413370</v>
      </c>
      <c r="E153" s="31">
        <v>26413370</v>
      </c>
      <c r="F153" s="31">
        <v>5964147</v>
      </c>
      <c r="G153" s="36">
        <f t="shared" si="32"/>
        <v>0.22580030492133341</v>
      </c>
      <c r="H153" s="31">
        <v>7591105</v>
      </c>
      <c r="I153" s="36">
        <f t="shared" si="33"/>
        <v>0.2873963072489425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13555252</v>
      </c>
      <c r="O153" s="36">
        <f t="shared" si="37"/>
        <v>0.5131966121702759</v>
      </c>
      <c r="P153" s="31">
        <v>6911859</v>
      </c>
      <c r="Q153" s="31">
        <v>24779240</v>
      </c>
      <c r="R153" s="31">
        <v>27313320</v>
      </c>
      <c r="S153" s="31">
        <v>11658063</v>
      </c>
      <c r="T153" s="36">
        <f t="shared" si="38"/>
        <v>0.47047702027987942</v>
      </c>
      <c r="U153" s="36">
        <f t="shared" si="39"/>
        <v>9.8272548673229654E-2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12389983</v>
      </c>
      <c r="E154" s="31">
        <v>12389983</v>
      </c>
      <c r="F154" s="31">
        <v>5123160</v>
      </c>
      <c r="G154" s="36">
        <f t="shared" si="32"/>
        <v>0.4134920927655833</v>
      </c>
      <c r="H154" s="31">
        <v>4508402</v>
      </c>
      <c r="I154" s="36">
        <f t="shared" si="33"/>
        <v>0.36387475269336528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9631562</v>
      </c>
      <c r="O154" s="36">
        <f t="shared" si="37"/>
        <v>0.77736684545894852</v>
      </c>
      <c r="P154" s="31">
        <v>4270975</v>
      </c>
      <c r="Q154" s="31">
        <v>14052125</v>
      </c>
      <c r="R154" s="31">
        <v>13355717</v>
      </c>
      <c r="S154" s="31">
        <v>8597400</v>
      </c>
      <c r="T154" s="36">
        <f t="shared" si="38"/>
        <v>0.61182205538308265</v>
      </c>
      <c r="U154" s="36">
        <f t="shared" si="39"/>
        <v>5.5590819426477589E-2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24796943</v>
      </c>
      <c r="E155" s="31">
        <v>24796943</v>
      </c>
      <c r="F155" s="31">
        <v>3542234</v>
      </c>
      <c r="G155" s="36">
        <f t="shared" si="32"/>
        <v>0.14284962464929649</v>
      </c>
      <c r="H155" s="31">
        <v>6097012</v>
      </c>
      <c r="I155" s="36">
        <f t="shared" si="33"/>
        <v>0.24587756644034711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9639246</v>
      </c>
      <c r="O155" s="36">
        <f t="shared" si="37"/>
        <v>0.3887271910896436</v>
      </c>
      <c r="P155" s="31">
        <v>4997286</v>
      </c>
      <c r="Q155" s="31">
        <v>33878186</v>
      </c>
      <c r="R155" s="31">
        <v>21880229</v>
      </c>
      <c r="S155" s="31">
        <v>13256308</v>
      </c>
      <c r="T155" s="36">
        <f t="shared" si="38"/>
        <v>0.391293323674414</v>
      </c>
      <c r="U155" s="36">
        <f t="shared" si="39"/>
        <v>0.22006465109261297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51095357</v>
      </c>
      <c r="E156" s="31">
        <v>51095357</v>
      </c>
      <c r="F156" s="31">
        <v>13669274</v>
      </c>
      <c r="G156" s="36">
        <f t="shared" si="32"/>
        <v>0.26752477725128726</v>
      </c>
      <c r="H156" s="31">
        <v>15894013</v>
      </c>
      <c r="I156" s="36">
        <f t="shared" si="33"/>
        <v>0.31106570015745266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29563287</v>
      </c>
      <c r="O156" s="36">
        <f t="shared" si="37"/>
        <v>0.57859047740873992</v>
      </c>
      <c r="P156" s="31">
        <v>12491709</v>
      </c>
      <c r="Q156" s="31">
        <v>55374152</v>
      </c>
      <c r="R156" s="31">
        <v>48593843</v>
      </c>
      <c r="S156" s="31">
        <v>18941854</v>
      </c>
      <c r="T156" s="36">
        <f t="shared" si="38"/>
        <v>0.34207032190759329</v>
      </c>
      <c r="U156" s="36">
        <f t="shared" si="39"/>
        <v>0.27236497424011397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282881057</v>
      </c>
      <c r="E157" s="32">
        <f>SUM(E151:E156)</f>
        <v>277120757</v>
      </c>
      <c r="F157" s="32">
        <f>SUM(F151:F156)</f>
        <v>65404077</v>
      </c>
      <c r="G157" s="37">
        <f t="shared" si="32"/>
        <v>0.23120698746540672</v>
      </c>
      <c r="H157" s="32">
        <f>SUM(H151:H156)</f>
        <v>73139389</v>
      </c>
      <c r="I157" s="37">
        <f t="shared" si="33"/>
        <v>0.25855173823109689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138543466</v>
      </c>
      <c r="O157" s="37">
        <f t="shared" si="37"/>
        <v>0.48975872569650358</v>
      </c>
      <c r="P157" s="32">
        <f>SUM(P151:P156)</f>
        <v>67411270</v>
      </c>
      <c r="Q157" s="32">
        <f>SUM(Q151:Q156)</f>
        <v>277874140</v>
      </c>
      <c r="R157" s="32">
        <f>SUM(R151:R156)</f>
        <v>261780774</v>
      </c>
      <c r="S157" s="32">
        <f>SUM(S151:S156)</f>
        <v>126137557</v>
      </c>
      <c r="T157" s="37">
        <f t="shared" si="38"/>
        <v>0.45393773238488477</v>
      </c>
      <c r="U157" s="37">
        <f t="shared" si="39"/>
        <v>8.4972720436805371E-2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31791573</v>
      </c>
      <c r="E158" s="31">
        <v>31791573</v>
      </c>
      <c r="F158" s="31">
        <v>7575806</v>
      </c>
      <c r="G158" s="36">
        <f t="shared" si="32"/>
        <v>0.23829604153276718</v>
      </c>
      <c r="H158" s="31">
        <v>7942653</v>
      </c>
      <c r="I158" s="36">
        <f t="shared" si="33"/>
        <v>0.24983516858382565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15518459</v>
      </c>
      <c r="O158" s="36">
        <f t="shared" si="37"/>
        <v>0.48813121011659283</v>
      </c>
      <c r="P158" s="31">
        <v>6487393</v>
      </c>
      <c r="Q158" s="31">
        <v>25878293</v>
      </c>
      <c r="R158" s="31">
        <v>24369294</v>
      </c>
      <c r="S158" s="31">
        <v>11763894</v>
      </c>
      <c r="T158" s="36">
        <f t="shared" si="38"/>
        <v>0.45458539324831049</v>
      </c>
      <c r="U158" s="36">
        <f t="shared" si="39"/>
        <v>0.22432123350627897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66994357</v>
      </c>
      <c r="E159" s="31">
        <v>67502357</v>
      </c>
      <c r="F159" s="31">
        <v>12536562</v>
      </c>
      <c r="G159" s="36">
        <f t="shared" si="32"/>
        <v>0.18712862637072553</v>
      </c>
      <c r="H159" s="31">
        <v>15798844</v>
      </c>
      <c r="I159" s="36">
        <f t="shared" si="33"/>
        <v>0.23582350376166758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28335406</v>
      </c>
      <c r="O159" s="36">
        <f t="shared" si="37"/>
        <v>0.42295213013239308</v>
      </c>
      <c r="P159" s="31">
        <v>13123557</v>
      </c>
      <c r="Q159" s="31">
        <v>59648284</v>
      </c>
      <c r="R159" s="31">
        <v>58414246</v>
      </c>
      <c r="S159" s="31">
        <v>23941384</v>
      </c>
      <c r="T159" s="36">
        <f t="shared" si="38"/>
        <v>0.40137590546611535</v>
      </c>
      <c r="U159" s="36">
        <f t="shared" si="39"/>
        <v>0.20385380274570375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26203674</v>
      </c>
      <c r="E160" s="31">
        <v>26203674</v>
      </c>
      <c r="F160" s="31">
        <v>5580887</v>
      </c>
      <c r="G160" s="36">
        <f t="shared" si="32"/>
        <v>0.21298108807184823</v>
      </c>
      <c r="H160" s="31">
        <v>5540048</v>
      </c>
      <c r="I160" s="36">
        <f t="shared" si="33"/>
        <v>0.21142256616381352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11120935</v>
      </c>
      <c r="O160" s="36">
        <f t="shared" si="37"/>
        <v>0.42440365423566179</v>
      </c>
      <c r="P160" s="31">
        <v>4972535</v>
      </c>
      <c r="Q160" s="31">
        <v>21618914</v>
      </c>
      <c r="R160" s="31">
        <v>19691095</v>
      </c>
      <c r="S160" s="31">
        <v>9914743</v>
      </c>
      <c r="T160" s="36">
        <f t="shared" si="38"/>
        <v>0.45861429487161104</v>
      </c>
      <c r="U160" s="36">
        <f t="shared" si="39"/>
        <v>0.11412951341720068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17763485</v>
      </c>
      <c r="E161" s="31">
        <v>17763485</v>
      </c>
      <c r="F161" s="31">
        <v>5106138</v>
      </c>
      <c r="G161" s="36">
        <f t="shared" si="32"/>
        <v>0.28745136441413383</v>
      </c>
      <c r="H161" s="31">
        <v>3224662</v>
      </c>
      <c r="I161" s="36">
        <f t="shared" si="33"/>
        <v>0.18153318450743197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8330800</v>
      </c>
      <c r="O161" s="36">
        <f t="shared" si="37"/>
        <v>0.46898454892156577</v>
      </c>
      <c r="P161" s="31">
        <v>5106549</v>
      </c>
      <c r="Q161" s="31">
        <v>15448396</v>
      </c>
      <c r="R161" s="31">
        <v>17526833</v>
      </c>
      <c r="S161" s="31">
        <v>8229461</v>
      </c>
      <c r="T161" s="36">
        <f t="shared" si="38"/>
        <v>0.53270650234496841</v>
      </c>
      <c r="U161" s="36">
        <f t="shared" si="39"/>
        <v>-0.36852422252288186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28091175</v>
      </c>
      <c r="E162" s="31">
        <v>28091175</v>
      </c>
      <c r="F162" s="31">
        <v>8041648</v>
      </c>
      <c r="G162" s="36">
        <f t="shared" si="32"/>
        <v>0.28626954906656626</v>
      </c>
      <c r="H162" s="31">
        <v>5304419</v>
      </c>
      <c r="I162" s="36">
        <f t="shared" si="33"/>
        <v>0.18882866238240301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13346067</v>
      </c>
      <c r="O162" s="36">
        <f t="shared" si="37"/>
        <v>0.4750982114489693</v>
      </c>
      <c r="P162" s="31">
        <v>4419511</v>
      </c>
      <c r="Q162" s="31">
        <v>24178984</v>
      </c>
      <c r="R162" s="31">
        <v>25193808</v>
      </c>
      <c r="S162" s="31">
        <v>11397794</v>
      </c>
      <c r="T162" s="36">
        <f t="shared" si="38"/>
        <v>0.47139259449445847</v>
      </c>
      <c r="U162" s="36">
        <f t="shared" si="39"/>
        <v>0.20022758173924671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170844264</v>
      </c>
      <c r="E163" s="32">
        <f>SUM(E158:E162)</f>
        <v>171352264</v>
      </c>
      <c r="F163" s="32">
        <f>SUM(F158:F162)</f>
        <v>38841041</v>
      </c>
      <c r="G163" s="37">
        <f t="shared" si="32"/>
        <v>0.22734764451910425</v>
      </c>
      <c r="H163" s="32">
        <f>SUM(H158:H162)</f>
        <v>37810626</v>
      </c>
      <c r="I163" s="37">
        <f t="shared" si="33"/>
        <v>0.22131633286792701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76651667</v>
      </c>
      <c r="O163" s="37">
        <f t="shared" si="37"/>
        <v>0.44866397738703129</v>
      </c>
      <c r="P163" s="32">
        <f>SUM(P158:P162)</f>
        <v>34109545</v>
      </c>
      <c r="Q163" s="32">
        <f>SUM(Q158:Q162)</f>
        <v>146772871</v>
      </c>
      <c r="R163" s="32">
        <f>SUM(R158:R162)</f>
        <v>145195276</v>
      </c>
      <c r="S163" s="32">
        <f>SUM(S158:S162)</f>
        <v>65247276</v>
      </c>
      <c r="T163" s="37">
        <f t="shared" si="38"/>
        <v>0.44454588613995294</v>
      </c>
      <c r="U163" s="37">
        <f t="shared" si="39"/>
        <v>0.1085057276489616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9189755</v>
      </c>
      <c r="E164" s="31">
        <v>9189755</v>
      </c>
      <c r="F164" s="31">
        <v>2776433</v>
      </c>
      <c r="G164" s="36">
        <f t="shared" si="32"/>
        <v>0.30212263547831253</v>
      </c>
      <c r="H164" s="31">
        <v>2944906</v>
      </c>
      <c r="I164" s="36">
        <f t="shared" si="33"/>
        <v>0.32045533314000207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5721339</v>
      </c>
      <c r="O164" s="36">
        <f t="shared" si="37"/>
        <v>0.6225779686183146</v>
      </c>
      <c r="P164" s="31">
        <v>2437779</v>
      </c>
      <c r="Q164" s="31">
        <v>9730787</v>
      </c>
      <c r="R164" s="31">
        <v>9793700</v>
      </c>
      <c r="S164" s="31">
        <v>4539871</v>
      </c>
      <c r="T164" s="36">
        <f t="shared" si="38"/>
        <v>0.46654715594946228</v>
      </c>
      <c r="U164" s="36">
        <f t="shared" si="39"/>
        <v>0.20802829132583378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11684388</v>
      </c>
      <c r="E165" s="31">
        <v>11684388</v>
      </c>
      <c r="F165" s="31">
        <v>1771035</v>
      </c>
      <c r="G165" s="36">
        <f t="shared" si="32"/>
        <v>0.15157276530015951</v>
      </c>
      <c r="H165" s="31">
        <v>1832003</v>
      </c>
      <c r="I165" s="36">
        <f t="shared" si="33"/>
        <v>0.1567906680264298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3603038</v>
      </c>
      <c r="O165" s="36">
        <f t="shared" si="37"/>
        <v>0.30836343332658928</v>
      </c>
      <c r="P165" s="31">
        <v>2571248</v>
      </c>
      <c r="Q165" s="31">
        <v>11863921</v>
      </c>
      <c r="R165" s="31">
        <v>10749521</v>
      </c>
      <c r="S165" s="31">
        <v>4544225</v>
      </c>
      <c r="T165" s="36">
        <f t="shared" si="38"/>
        <v>0.38302893284606326</v>
      </c>
      <c r="U165" s="36">
        <f t="shared" si="39"/>
        <v>-0.28750435586143386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57469900</v>
      </c>
      <c r="E166" s="31">
        <v>57469900</v>
      </c>
      <c r="F166" s="31">
        <v>11215097</v>
      </c>
      <c r="G166" s="36">
        <f t="shared" si="32"/>
        <v>0.19514732059739098</v>
      </c>
      <c r="H166" s="31">
        <v>12868878</v>
      </c>
      <c r="I166" s="36">
        <f t="shared" si="33"/>
        <v>0.2239237931508494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24083975</v>
      </c>
      <c r="O166" s="36">
        <f t="shared" si="37"/>
        <v>0.41907111374824041</v>
      </c>
      <c r="P166" s="31">
        <v>12695895</v>
      </c>
      <c r="Q166" s="31">
        <v>54009491</v>
      </c>
      <c r="R166" s="31">
        <v>53668318</v>
      </c>
      <c r="S166" s="31">
        <v>26250847</v>
      </c>
      <c r="T166" s="36">
        <f t="shared" si="38"/>
        <v>0.48604137002513131</v>
      </c>
      <c r="U166" s="36">
        <f t="shared" si="39"/>
        <v>1.3625112684060525E-2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17772243</v>
      </c>
      <c r="E167" s="31">
        <v>17772243</v>
      </c>
      <c r="F167" s="31">
        <v>2296581</v>
      </c>
      <c r="G167" s="36">
        <f t="shared" si="32"/>
        <v>0.12922291238084016</v>
      </c>
      <c r="H167" s="31">
        <v>526186</v>
      </c>
      <c r="I167" s="36">
        <f t="shared" si="33"/>
        <v>2.9607180140402086E-2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2822767</v>
      </c>
      <c r="O167" s="36">
        <f t="shared" si="37"/>
        <v>0.15883009252124225</v>
      </c>
      <c r="P167" s="31">
        <v>4050873</v>
      </c>
      <c r="Q167" s="31">
        <v>15243342</v>
      </c>
      <c r="R167" s="31">
        <v>15611469</v>
      </c>
      <c r="S167" s="31">
        <v>7261921</v>
      </c>
      <c r="T167" s="36">
        <f t="shared" si="38"/>
        <v>0.47639953233352633</v>
      </c>
      <c r="U167" s="36">
        <f t="shared" si="39"/>
        <v>-0.87010553033876892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20591837</v>
      </c>
      <c r="E168" s="31">
        <v>20591837</v>
      </c>
      <c r="F168" s="31">
        <v>4302098</v>
      </c>
      <c r="G168" s="36">
        <f t="shared" si="32"/>
        <v>0.20892249681269331</v>
      </c>
      <c r="H168" s="31">
        <v>4674610</v>
      </c>
      <c r="I168" s="36">
        <f t="shared" si="33"/>
        <v>0.22701277209993456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8976708</v>
      </c>
      <c r="O168" s="36">
        <f t="shared" si="37"/>
        <v>0.43593526891262785</v>
      </c>
      <c r="P168" s="31">
        <v>4849518</v>
      </c>
      <c r="Q168" s="31">
        <v>20881299</v>
      </c>
      <c r="R168" s="31">
        <v>19237155</v>
      </c>
      <c r="S168" s="31">
        <v>9026101</v>
      </c>
      <c r="T168" s="36">
        <f t="shared" si="38"/>
        <v>0.43225763876088358</v>
      </c>
      <c r="U168" s="36">
        <f t="shared" si="39"/>
        <v>-3.6067089554054688E-2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116708123</v>
      </c>
      <c r="E169" s="32">
        <f>SUM(E164:E168)</f>
        <v>116708123</v>
      </c>
      <c r="F169" s="32">
        <f>SUM(F164:F168)</f>
        <v>22361244</v>
      </c>
      <c r="G169" s="37">
        <f t="shared" si="32"/>
        <v>0.19159972266883257</v>
      </c>
      <c r="H169" s="32">
        <f>SUM(H164:H168)</f>
        <v>22846583</v>
      </c>
      <c r="I169" s="37">
        <f t="shared" si="33"/>
        <v>0.19575829353369004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45207827</v>
      </c>
      <c r="O169" s="37">
        <f t="shared" si="37"/>
        <v>0.38735801620252258</v>
      </c>
      <c r="P169" s="32">
        <f>SUM(P164:P168)</f>
        <v>26605313</v>
      </c>
      <c r="Q169" s="32">
        <f>SUM(Q164:Q168)</f>
        <v>111728840</v>
      </c>
      <c r="R169" s="32">
        <f>SUM(R164:R168)</f>
        <v>109060163</v>
      </c>
      <c r="S169" s="32">
        <f>SUM(S164:S168)</f>
        <v>51622965</v>
      </c>
      <c r="T169" s="37">
        <f t="shared" si="38"/>
        <v>0.46203795725436692</v>
      </c>
      <c r="U169" s="37">
        <f t="shared" si="39"/>
        <v>-0.14127742079185457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2905859808</v>
      </c>
      <c r="E170" s="32">
        <f>SUM(E105,E107:E111,E113:E120,E122:E125,E127:E131,E133:E136,E138:E143,E145:E149,E151:E156,E158:E162,E164:E168)</f>
        <v>2899098378</v>
      </c>
      <c r="F170" s="32">
        <f>SUM(F105,F107:F111,F113:F120,F122:F125,F127:F131,F133:F136,F138:F143,F145:F149,F151:F156,F158:F162,F164:F168)</f>
        <v>625890254</v>
      </c>
      <c r="G170" s="37">
        <f t="shared" si="32"/>
        <v>0.21538900544234377</v>
      </c>
      <c r="H170" s="32">
        <f>SUM(H105,H107:H111,H113:H120,H122:H125,H127:H131,H133:H136,H138:H143,H145:H149,H151:H156,H158:H162,H164:H168)</f>
        <v>713504059</v>
      </c>
      <c r="I170" s="37">
        <f t="shared" si="33"/>
        <v>0.2455397390595658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1339394313</v>
      </c>
      <c r="O170" s="37">
        <f t="shared" si="37"/>
        <v>0.46092874450190957</v>
      </c>
      <c r="P170" s="32">
        <f>SUM(P105,P107:P111,P113:P120,P122:P125,P127:P131,P133:P136,P138:P143,P145:P149,P151:P156,P158:P162,P164:P168)</f>
        <v>674578627</v>
      </c>
      <c r="Q170" s="32">
        <f>SUM(Q105,Q107:Q111,Q113:Q120,Q122:Q125,Q127:Q131,Q133:Q136,Q138:Q143,Q145:Q149,Q151:Q156,Q158:Q162,Q164:Q168)</f>
        <v>2512214269</v>
      </c>
      <c r="R170" s="32">
        <f>SUM(R105,R107:R111,R113:R120,R122:R125,R127:R131,R133:R136,R138:R143,R145:R149,R151:R156,R158:R162,R164:R168)</f>
        <v>2616957350</v>
      </c>
      <c r="S170" s="32">
        <f>SUM(S105,S107:S111,S113:S120,S122:S125,S127:S131,S133:S136,S138:S143,S145:S149,S151:S156,S158:S162,S164:S168)</f>
        <v>1250103356</v>
      </c>
      <c r="T170" s="37">
        <f t="shared" si="38"/>
        <v>0.49761016463679675</v>
      </c>
      <c r="U170" s="37">
        <f t="shared" si="39"/>
        <v>5.7703328332695536E-2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16917876</v>
      </c>
      <c r="E173" s="31">
        <v>16917876</v>
      </c>
      <c r="F173" s="31">
        <v>1661502</v>
      </c>
      <c r="G173" s="36">
        <f t="shared" ref="G173:G205" si="40">IF(($D173     =0),0,($F173     /$D173     ))</f>
        <v>9.8209846200551412E-2</v>
      </c>
      <c r="H173" s="31">
        <v>1829937</v>
      </c>
      <c r="I173" s="36">
        <f t="shared" ref="I173:I205" si="41">IF(($D173     =0),0,($H173     /$D173     ))</f>
        <v>0.10816588323498766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3491439</v>
      </c>
      <c r="O173" s="36">
        <f t="shared" ref="O173:O205" si="45">IF(($D173     =0),0,($N173     /$D173     ))</f>
        <v>0.20637572943553908</v>
      </c>
      <c r="P173" s="31">
        <v>1589664</v>
      </c>
      <c r="Q173" s="31">
        <v>17296087</v>
      </c>
      <c r="R173" s="31">
        <v>12965263</v>
      </c>
      <c r="S173" s="31">
        <v>3117241</v>
      </c>
      <c r="T173" s="36">
        <f t="shared" ref="T173:T205" si="46">IF(($Q173     =0),0,($S173     /$Q173     ))</f>
        <v>0.18022810592939317</v>
      </c>
      <c r="U173" s="36">
        <f t="shared" ref="U173:U205" si="47">IF(($P173     =0),0,(($H173     /$P173     )-1))</f>
        <v>0.15114703484509939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12663902</v>
      </c>
      <c r="E174" s="31">
        <v>12663902</v>
      </c>
      <c r="F174" s="31">
        <v>4233895</v>
      </c>
      <c r="G174" s="36">
        <f t="shared" si="40"/>
        <v>0.33432783987115505</v>
      </c>
      <c r="H174" s="31">
        <v>3093175</v>
      </c>
      <c r="I174" s="36">
        <f t="shared" si="41"/>
        <v>0.24425133738400692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7327070</v>
      </c>
      <c r="O174" s="36">
        <f t="shared" si="45"/>
        <v>0.57857917725516195</v>
      </c>
      <c r="P174" s="31">
        <v>2188283</v>
      </c>
      <c r="Q174" s="31">
        <v>12733260</v>
      </c>
      <c r="R174" s="31">
        <v>10575632</v>
      </c>
      <c r="S174" s="31">
        <v>5675980</v>
      </c>
      <c r="T174" s="36">
        <f t="shared" si="46"/>
        <v>0.44576015882813985</v>
      </c>
      <c r="U174" s="36">
        <f t="shared" si="47"/>
        <v>0.41351689886545762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11970678</v>
      </c>
      <c r="E175" s="31">
        <v>11970678</v>
      </c>
      <c r="F175" s="31">
        <v>3382614</v>
      </c>
      <c r="G175" s="36">
        <f t="shared" si="40"/>
        <v>0.28257497194394504</v>
      </c>
      <c r="H175" s="31">
        <v>3946753</v>
      </c>
      <c r="I175" s="36">
        <f t="shared" si="41"/>
        <v>0.32970170946039984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7329367</v>
      </c>
      <c r="O175" s="36">
        <f t="shared" si="45"/>
        <v>0.61227668140434488</v>
      </c>
      <c r="P175" s="31">
        <v>3002003</v>
      </c>
      <c r="Q175" s="31">
        <v>14869606</v>
      </c>
      <c r="R175" s="31">
        <v>14869606</v>
      </c>
      <c r="S175" s="31">
        <v>6239605</v>
      </c>
      <c r="T175" s="36">
        <f t="shared" si="46"/>
        <v>0.41962140758806926</v>
      </c>
      <c r="U175" s="36">
        <f t="shared" si="47"/>
        <v>0.31470654759505567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18264075</v>
      </c>
      <c r="E176" s="31">
        <v>18264075</v>
      </c>
      <c r="F176" s="31">
        <v>3090481</v>
      </c>
      <c r="G176" s="36">
        <f t="shared" si="40"/>
        <v>0.16921092363013182</v>
      </c>
      <c r="H176" s="31">
        <v>4673505</v>
      </c>
      <c r="I176" s="36">
        <f t="shared" si="41"/>
        <v>0.25588511873719311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7763986</v>
      </c>
      <c r="O176" s="36">
        <f t="shared" si="45"/>
        <v>0.4250960423673249</v>
      </c>
      <c r="P176" s="31">
        <v>1172872</v>
      </c>
      <c r="Q176" s="31">
        <v>23329681</v>
      </c>
      <c r="R176" s="31">
        <v>17303477</v>
      </c>
      <c r="S176" s="31">
        <v>3275768</v>
      </c>
      <c r="T176" s="36">
        <f t="shared" si="46"/>
        <v>0.14041203563820698</v>
      </c>
      <c r="U176" s="36">
        <f t="shared" si="47"/>
        <v>2.9846675511053209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46404771</v>
      </c>
      <c r="E177" s="31">
        <v>46404771</v>
      </c>
      <c r="F177" s="31">
        <v>9932797</v>
      </c>
      <c r="G177" s="36">
        <f t="shared" si="40"/>
        <v>0.21404689185945988</v>
      </c>
      <c r="H177" s="31">
        <v>9874035</v>
      </c>
      <c r="I177" s="36">
        <f t="shared" si="41"/>
        <v>0.21278059964997995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19806832</v>
      </c>
      <c r="O177" s="36">
        <f t="shared" si="45"/>
        <v>0.42682749150943983</v>
      </c>
      <c r="P177" s="31">
        <v>9817537</v>
      </c>
      <c r="Q177" s="31">
        <v>41485315</v>
      </c>
      <c r="R177" s="31">
        <v>40441608</v>
      </c>
      <c r="S177" s="31">
        <v>17372363</v>
      </c>
      <c r="T177" s="36">
        <f t="shared" si="46"/>
        <v>0.4187593368882459</v>
      </c>
      <c r="U177" s="36">
        <f t="shared" si="47"/>
        <v>5.7548038779990929E-3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28636997</v>
      </c>
      <c r="E178" s="31">
        <v>28636997</v>
      </c>
      <c r="F178" s="31">
        <v>4917252</v>
      </c>
      <c r="G178" s="36">
        <f t="shared" si="40"/>
        <v>0.17170976412086783</v>
      </c>
      <c r="H178" s="31">
        <v>4416138</v>
      </c>
      <c r="I178" s="36">
        <f t="shared" si="41"/>
        <v>0.15421093210297154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9333390</v>
      </c>
      <c r="O178" s="36">
        <f t="shared" si="45"/>
        <v>0.3259206962238394</v>
      </c>
      <c r="P178" s="31">
        <v>4651742</v>
      </c>
      <c r="Q178" s="31">
        <v>30326464</v>
      </c>
      <c r="R178" s="31">
        <v>28780684</v>
      </c>
      <c r="S178" s="31">
        <v>11097037</v>
      </c>
      <c r="T178" s="36">
        <f t="shared" si="46"/>
        <v>0.36591925125197583</v>
      </c>
      <c r="U178" s="36">
        <f t="shared" si="47"/>
        <v>-5.064855273572777E-2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134858299</v>
      </c>
      <c r="E179" s="32">
        <f>SUM(E173:E178)</f>
        <v>134858299</v>
      </c>
      <c r="F179" s="32">
        <f>SUM(F173:F178)</f>
        <v>27218541</v>
      </c>
      <c r="G179" s="37">
        <f t="shared" si="40"/>
        <v>0.20183067116989217</v>
      </c>
      <c r="H179" s="32">
        <f>SUM(H173:H178)</f>
        <v>27833543</v>
      </c>
      <c r="I179" s="37">
        <f t="shared" si="41"/>
        <v>0.20639102825996641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55052084</v>
      </c>
      <c r="O179" s="37">
        <f t="shared" si="45"/>
        <v>0.40822169942985859</v>
      </c>
      <c r="P179" s="32">
        <f>SUM(P173:P178)</f>
        <v>22422101</v>
      </c>
      <c r="Q179" s="32">
        <f>SUM(Q173:Q178)</f>
        <v>140040413</v>
      </c>
      <c r="R179" s="32">
        <f>SUM(R173:R178)</f>
        <v>124936270</v>
      </c>
      <c r="S179" s="32">
        <f>SUM(S173:S178)</f>
        <v>46777994</v>
      </c>
      <c r="T179" s="37">
        <f t="shared" si="46"/>
        <v>0.33403210543230832</v>
      </c>
      <c r="U179" s="37">
        <f t="shared" si="47"/>
        <v>0.24134410954620167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4040</v>
      </c>
      <c r="E180" s="31">
        <v>4040</v>
      </c>
      <c r="F180" s="31">
        <v>2310</v>
      </c>
      <c r="G180" s="36">
        <f t="shared" si="40"/>
        <v>0.57178217821782173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2310</v>
      </c>
      <c r="O180" s="36">
        <f t="shared" si="45"/>
        <v>0.57178217821782173</v>
      </c>
      <c r="P180" s="31">
        <v>1601</v>
      </c>
      <c r="Q180" s="31">
        <v>500000</v>
      </c>
      <c r="R180" s="31">
        <v>505500</v>
      </c>
      <c r="S180" s="31">
        <v>1652</v>
      </c>
      <c r="T180" s="36">
        <f t="shared" si="46"/>
        <v>3.3040000000000001E-3</v>
      </c>
      <c r="U180" s="36">
        <f t="shared" si="47"/>
        <v>-1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2963645</v>
      </c>
      <c r="E181" s="31">
        <v>2963645</v>
      </c>
      <c r="F181" s="31">
        <v>690476</v>
      </c>
      <c r="G181" s="36">
        <f t="shared" si="40"/>
        <v>0.23298202045116739</v>
      </c>
      <c r="H181" s="31">
        <v>721688</v>
      </c>
      <c r="I181" s="36">
        <f t="shared" si="41"/>
        <v>0.24351364620256474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1412164</v>
      </c>
      <c r="O181" s="36">
        <f t="shared" si="45"/>
        <v>0.47649566665373216</v>
      </c>
      <c r="P181" s="31">
        <v>305173</v>
      </c>
      <c r="Q181" s="31">
        <v>2002920</v>
      </c>
      <c r="R181" s="31">
        <v>2505220</v>
      </c>
      <c r="S181" s="31">
        <v>465864</v>
      </c>
      <c r="T181" s="36">
        <f t="shared" si="46"/>
        <v>0.23259241507399198</v>
      </c>
      <c r="U181" s="36">
        <f t="shared" si="47"/>
        <v>1.3648487906859388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5408097</v>
      </c>
      <c r="E182" s="31">
        <v>5408097</v>
      </c>
      <c r="F182" s="31">
        <v>3026233</v>
      </c>
      <c r="G182" s="36">
        <f t="shared" si="40"/>
        <v>0.55957446769168528</v>
      </c>
      <c r="H182" s="31">
        <v>883958</v>
      </c>
      <c r="I182" s="36">
        <f t="shared" si="41"/>
        <v>0.16345084047124156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3910191</v>
      </c>
      <c r="O182" s="36">
        <f t="shared" si="45"/>
        <v>0.72302530816292676</v>
      </c>
      <c r="P182" s="31">
        <v>1244805</v>
      </c>
      <c r="Q182" s="31">
        <v>3358193</v>
      </c>
      <c r="R182" s="31">
        <v>5135896</v>
      </c>
      <c r="S182" s="31">
        <v>2160294</v>
      </c>
      <c r="T182" s="36">
        <f t="shared" si="46"/>
        <v>0.6432906030117983</v>
      </c>
      <c r="U182" s="36">
        <f t="shared" si="47"/>
        <v>-0.28988235105096782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11883268</v>
      </c>
      <c r="E183" s="31">
        <v>11883268</v>
      </c>
      <c r="F183" s="31">
        <v>1491629</v>
      </c>
      <c r="G183" s="36">
        <f t="shared" si="40"/>
        <v>0.125523467113592</v>
      </c>
      <c r="H183" s="31">
        <v>675966</v>
      </c>
      <c r="I183" s="36">
        <f t="shared" si="41"/>
        <v>5.6883847103338915E-2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2167595</v>
      </c>
      <c r="O183" s="36">
        <f t="shared" si="45"/>
        <v>0.1824073142169309</v>
      </c>
      <c r="P183" s="31">
        <v>1208770</v>
      </c>
      <c r="Q183" s="31">
        <v>4406382</v>
      </c>
      <c r="R183" s="31">
        <v>12164118</v>
      </c>
      <c r="S183" s="31">
        <v>2334461</v>
      </c>
      <c r="T183" s="36">
        <f t="shared" si="46"/>
        <v>0.52979088059092472</v>
      </c>
      <c r="U183" s="36">
        <f t="shared" si="47"/>
        <v>-0.4407819519015197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150251120</v>
      </c>
      <c r="E184" s="31">
        <v>150251120</v>
      </c>
      <c r="F184" s="31">
        <v>33883326</v>
      </c>
      <c r="G184" s="36">
        <f t="shared" si="40"/>
        <v>0.2255113040089152</v>
      </c>
      <c r="H184" s="31">
        <v>34958194</v>
      </c>
      <c r="I184" s="36">
        <f t="shared" si="41"/>
        <v>0.23266511424340797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68841520</v>
      </c>
      <c r="O184" s="36">
        <f t="shared" si="45"/>
        <v>0.45817641825232319</v>
      </c>
      <c r="P184" s="31">
        <v>28152186</v>
      </c>
      <c r="Q184" s="31">
        <v>151656886</v>
      </c>
      <c r="R184" s="31">
        <v>146303866</v>
      </c>
      <c r="S184" s="31">
        <v>61443723</v>
      </c>
      <c r="T184" s="36">
        <f t="shared" si="46"/>
        <v>0.40514957560186221</v>
      </c>
      <c r="U184" s="36">
        <f t="shared" si="47"/>
        <v>0.24175770933028073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170510170</v>
      </c>
      <c r="E185" s="32">
        <f>SUM(E180:E184)</f>
        <v>170510170</v>
      </c>
      <c r="F185" s="32">
        <f>SUM(F180:F184)</f>
        <v>39093974</v>
      </c>
      <c r="G185" s="37">
        <f t="shared" si="40"/>
        <v>0.22927649418213589</v>
      </c>
      <c r="H185" s="32">
        <f>SUM(H180:H184)</f>
        <v>37239806</v>
      </c>
      <c r="I185" s="37">
        <f t="shared" si="41"/>
        <v>0.21840225717914655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76333780</v>
      </c>
      <c r="O185" s="37">
        <f t="shared" si="45"/>
        <v>0.44767875136128243</v>
      </c>
      <c r="P185" s="32">
        <f>SUM(P180:P184)</f>
        <v>30912535</v>
      </c>
      <c r="Q185" s="32">
        <f>SUM(Q180:Q184)</f>
        <v>161924381</v>
      </c>
      <c r="R185" s="32">
        <f>SUM(R180:R184)</f>
        <v>166614600</v>
      </c>
      <c r="S185" s="32">
        <f>SUM(S180:S184)</f>
        <v>66405994</v>
      </c>
      <c r="T185" s="37">
        <f t="shared" si="46"/>
        <v>0.41010497362963516</v>
      </c>
      <c r="U185" s="37">
        <f t="shared" si="47"/>
        <v>0.20468301936415112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8902341</v>
      </c>
      <c r="E187" s="31">
        <v>8902341</v>
      </c>
      <c r="F187" s="31">
        <v>1945907</v>
      </c>
      <c r="G187" s="36">
        <f t="shared" si="40"/>
        <v>0.2185837410631653</v>
      </c>
      <c r="H187" s="31">
        <v>1674882</v>
      </c>
      <c r="I187" s="36">
        <f t="shared" si="41"/>
        <v>0.18813950173330812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3620789</v>
      </c>
      <c r="O187" s="36">
        <f t="shared" si="45"/>
        <v>0.40672324279647343</v>
      </c>
      <c r="P187" s="31">
        <v>2247614</v>
      </c>
      <c r="Q187" s="31">
        <v>9334269</v>
      </c>
      <c r="R187" s="31">
        <v>8045319</v>
      </c>
      <c r="S187" s="31">
        <v>3588008</v>
      </c>
      <c r="T187" s="36">
        <f t="shared" si="46"/>
        <v>0.38439089338436677</v>
      </c>
      <c r="U187" s="36">
        <f t="shared" si="47"/>
        <v>-0.25481777565008934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86966465</v>
      </c>
      <c r="E188" s="31">
        <v>86966465</v>
      </c>
      <c r="F188" s="31">
        <v>18888957</v>
      </c>
      <c r="G188" s="36">
        <f t="shared" si="40"/>
        <v>0.21719816943232084</v>
      </c>
      <c r="H188" s="31">
        <v>19302309</v>
      </c>
      <c r="I188" s="36">
        <f t="shared" si="41"/>
        <v>0.2219511739381381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38191266</v>
      </c>
      <c r="O188" s="36">
        <f t="shared" si="45"/>
        <v>0.43914934337045897</v>
      </c>
      <c r="P188" s="31">
        <v>16689066</v>
      </c>
      <c r="Q188" s="31">
        <v>84174194</v>
      </c>
      <c r="R188" s="31">
        <v>76883488</v>
      </c>
      <c r="S188" s="31">
        <v>31233140</v>
      </c>
      <c r="T188" s="36">
        <f t="shared" si="46"/>
        <v>0.3710536271960026</v>
      </c>
      <c r="U188" s="36">
        <f t="shared" si="47"/>
        <v>0.15658413718299147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17231907</v>
      </c>
      <c r="E189" s="31">
        <v>17231907</v>
      </c>
      <c r="F189" s="31">
        <v>3001614</v>
      </c>
      <c r="G189" s="36">
        <f t="shared" si="40"/>
        <v>0.17418931056208695</v>
      </c>
      <c r="H189" s="31">
        <v>2574014</v>
      </c>
      <c r="I189" s="36">
        <f t="shared" si="41"/>
        <v>0.14937487766153798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5575628</v>
      </c>
      <c r="O189" s="36">
        <f t="shared" si="45"/>
        <v>0.32356418822362493</v>
      </c>
      <c r="P189" s="31">
        <v>1951809</v>
      </c>
      <c r="Q189" s="31">
        <v>14823426</v>
      </c>
      <c r="R189" s="31">
        <v>14863888</v>
      </c>
      <c r="S189" s="31">
        <v>4750565</v>
      </c>
      <c r="T189" s="36">
        <f t="shared" si="46"/>
        <v>0.32047685872348269</v>
      </c>
      <c r="U189" s="36">
        <f t="shared" si="47"/>
        <v>0.31878375394313685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17009000</v>
      </c>
      <c r="E190" s="31">
        <v>17009000</v>
      </c>
      <c r="F190" s="31">
        <v>3081005</v>
      </c>
      <c r="G190" s="36">
        <f t="shared" si="40"/>
        <v>0.18113969075195485</v>
      </c>
      <c r="H190" s="31">
        <v>3378487</v>
      </c>
      <c r="I190" s="36">
        <f t="shared" si="41"/>
        <v>0.1986293726850491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6459492</v>
      </c>
      <c r="O190" s="36">
        <f t="shared" si="45"/>
        <v>0.37976906343700395</v>
      </c>
      <c r="P190" s="31">
        <v>3438085</v>
      </c>
      <c r="Q190" s="31">
        <v>14743000</v>
      </c>
      <c r="R190" s="31">
        <v>15364000</v>
      </c>
      <c r="S190" s="31">
        <v>6436608</v>
      </c>
      <c r="T190" s="36">
        <f t="shared" si="46"/>
        <v>0.43658739740893981</v>
      </c>
      <c r="U190" s="36">
        <f t="shared" si="47"/>
        <v>-1.733464995775269E-2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130109713</v>
      </c>
      <c r="E191" s="32">
        <f>SUM(E186:E190)</f>
        <v>130109713</v>
      </c>
      <c r="F191" s="32">
        <f>SUM(F186:F190)</f>
        <v>26917483</v>
      </c>
      <c r="G191" s="37">
        <f t="shared" si="40"/>
        <v>0.20688296345715557</v>
      </c>
      <c r="H191" s="32">
        <f>SUM(H186:H190)</f>
        <v>26929692</v>
      </c>
      <c r="I191" s="37">
        <f t="shared" si="41"/>
        <v>0.2069767996490777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53847175</v>
      </c>
      <c r="O191" s="37">
        <f t="shared" si="45"/>
        <v>0.41385976310623329</v>
      </c>
      <c r="P191" s="32">
        <f>SUM(P186:P190)</f>
        <v>24326574</v>
      </c>
      <c r="Q191" s="32">
        <f>SUM(Q186:Q190)</f>
        <v>123074889</v>
      </c>
      <c r="R191" s="32">
        <f>SUM(R186:R190)</f>
        <v>115156695</v>
      </c>
      <c r="S191" s="32">
        <f>SUM(S186:S190)</f>
        <v>46008321</v>
      </c>
      <c r="T191" s="37">
        <f t="shared" si="46"/>
        <v>0.3738237862639876</v>
      </c>
      <c r="U191" s="37">
        <f t="shared" si="47"/>
        <v>0.10700717659626058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6638364</v>
      </c>
      <c r="E192" s="31">
        <v>6638364</v>
      </c>
      <c r="F192" s="31">
        <v>1625157</v>
      </c>
      <c r="G192" s="36">
        <f t="shared" si="40"/>
        <v>0.24481287859478632</v>
      </c>
      <c r="H192" s="31">
        <v>693868</v>
      </c>
      <c r="I192" s="36">
        <f t="shared" si="41"/>
        <v>0.10452394596017935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2319025</v>
      </c>
      <c r="O192" s="36">
        <f t="shared" si="45"/>
        <v>0.34933682455496567</v>
      </c>
      <c r="P192" s="31">
        <v>1534424</v>
      </c>
      <c r="Q192" s="31">
        <v>5214823</v>
      </c>
      <c r="R192" s="31">
        <v>6013362</v>
      </c>
      <c r="S192" s="31">
        <v>2565818</v>
      </c>
      <c r="T192" s="36">
        <f t="shared" si="46"/>
        <v>0.49202398624076021</v>
      </c>
      <c r="U192" s="36">
        <f t="shared" si="47"/>
        <v>-0.54779904381057642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27108474</v>
      </c>
      <c r="E193" s="31">
        <v>27108474</v>
      </c>
      <c r="F193" s="31">
        <v>6321909</v>
      </c>
      <c r="G193" s="36">
        <f t="shared" si="40"/>
        <v>0.23320785227527008</v>
      </c>
      <c r="H193" s="31">
        <v>5624230</v>
      </c>
      <c r="I193" s="36">
        <f t="shared" si="41"/>
        <v>0.2074712873915367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11946139</v>
      </c>
      <c r="O193" s="36">
        <f t="shared" si="45"/>
        <v>0.44067913966680677</v>
      </c>
      <c r="P193" s="31">
        <v>5542102</v>
      </c>
      <c r="Q193" s="31">
        <v>25132878</v>
      </c>
      <c r="R193" s="31">
        <v>25781947</v>
      </c>
      <c r="S193" s="31">
        <v>10602277</v>
      </c>
      <c r="T193" s="36">
        <f t="shared" si="46"/>
        <v>0.42184890246154855</v>
      </c>
      <c r="U193" s="36">
        <f t="shared" si="47"/>
        <v>1.4818926104211094E-2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32085164</v>
      </c>
      <c r="E194" s="31">
        <v>32085164</v>
      </c>
      <c r="F194" s="31">
        <v>7038878</v>
      </c>
      <c r="G194" s="36">
        <f t="shared" si="40"/>
        <v>0.21938108217243335</v>
      </c>
      <c r="H194" s="31">
        <v>8802519</v>
      </c>
      <c r="I194" s="36">
        <f t="shared" si="41"/>
        <v>0.27434857431303766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15841397</v>
      </c>
      <c r="O194" s="36">
        <f t="shared" si="45"/>
        <v>0.49372965648547096</v>
      </c>
      <c r="P194" s="31">
        <v>16203442</v>
      </c>
      <c r="Q194" s="31">
        <v>31123671</v>
      </c>
      <c r="R194" s="31">
        <v>32233671</v>
      </c>
      <c r="S194" s="31">
        <v>20111219</v>
      </c>
      <c r="T194" s="36">
        <f t="shared" si="46"/>
        <v>0.64617117305988747</v>
      </c>
      <c r="U194" s="36">
        <f t="shared" si="47"/>
        <v>-0.45675005347629227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34573786</v>
      </c>
      <c r="E195" s="31">
        <v>34573786</v>
      </c>
      <c r="F195" s="31">
        <v>5789915</v>
      </c>
      <c r="G195" s="36">
        <f t="shared" si="40"/>
        <v>0.16746546068168525</v>
      </c>
      <c r="H195" s="31">
        <v>6223792</v>
      </c>
      <c r="I195" s="36">
        <f t="shared" si="41"/>
        <v>0.18001476610053641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12013707</v>
      </c>
      <c r="O195" s="36">
        <f t="shared" si="45"/>
        <v>0.34748022678222168</v>
      </c>
      <c r="P195" s="31">
        <v>6081465</v>
      </c>
      <c r="Q195" s="31">
        <v>33205396</v>
      </c>
      <c r="R195" s="31">
        <v>32957670</v>
      </c>
      <c r="S195" s="31">
        <v>11984506</v>
      </c>
      <c r="T195" s="36">
        <f t="shared" si="46"/>
        <v>0.36092043594360385</v>
      </c>
      <c r="U195" s="36">
        <f t="shared" si="47"/>
        <v>2.340340690935494E-2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11623172</v>
      </c>
      <c r="E196" s="31">
        <v>11623172</v>
      </c>
      <c r="F196" s="31">
        <v>3040681</v>
      </c>
      <c r="G196" s="36">
        <f t="shared" si="40"/>
        <v>0.26160509368699009</v>
      </c>
      <c r="H196" s="31">
        <v>2948160</v>
      </c>
      <c r="I196" s="36">
        <f t="shared" si="41"/>
        <v>0.25364504629201046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5988841</v>
      </c>
      <c r="O196" s="36">
        <f t="shared" si="45"/>
        <v>0.5152501399790006</v>
      </c>
      <c r="P196" s="31">
        <v>2395811</v>
      </c>
      <c r="Q196" s="31">
        <v>10808666</v>
      </c>
      <c r="R196" s="31">
        <v>10652286</v>
      </c>
      <c r="S196" s="31">
        <v>4880396</v>
      </c>
      <c r="T196" s="36">
        <f t="shared" si="46"/>
        <v>0.45152621054254061</v>
      </c>
      <c r="U196" s="36">
        <f t="shared" si="47"/>
        <v>0.23054781867184015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4386171</v>
      </c>
      <c r="E197" s="31">
        <v>4386171</v>
      </c>
      <c r="F197" s="31">
        <v>953320</v>
      </c>
      <c r="G197" s="36">
        <f t="shared" si="40"/>
        <v>0.21734674731103734</v>
      </c>
      <c r="H197" s="31">
        <v>1195339</v>
      </c>
      <c r="I197" s="36">
        <f t="shared" si="41"/>
        <v>0.27252448661942275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2148659</v>
      </c>
      <c r="O197" s="36">
        <f t="shared" si="45"/>
        <v>0.48987123393046006</v>
      </c>
      <c r="P197" s="31">
        <v>1021640</v>
      </c>
      <c r="Q197" s="31">
        <v>4250034</v>
      </c>
      <c r="R197" s="31">
        <v>4166920</v>
      </c>
      <c r="S197" s="31">
        <v>1955605</v>
      </c>
      <c r="T197" s="36">
        <f t="shared" si="46"/>
        <v>0.46013867183180179</v>
      </c>
      <c r="U197" s="36">
        <f t="shared" si="47"/>
        <v>0.17001977213108344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116415131</v>
      </c>
      <c r="E198" s="32">
        <f>SUM(E192:E197)</f>
        <v>116415131</v>
      </c>
      <c r="F198" s="32">
        <f>SUM(F192:F197)</f>
        <v>24769860</v>
      </c>
      <c r="G198" s="37">
        <f t="shared" si="40"/>
        <v>0.21277182602663566</v>
      </c>
      <c r="H198" s="32">
        <f>SUM(H192:H197)</f>
        <v>25487908</v>
      </c>
      <c r="I198" s="37">
        <f t="shared" si="41"/>
        <v>0.21893982149107405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50257768</v>
      </c>
      <c r="O198" s="37">
        <f t="shared" si="45"/>
        <v>0.43171164751770968</v>
      </c>
      <c r="P198" s="32">
        <f>SUM(P192:P197)</f>
        <v>32778884</v>
      </c>
      <c r="Q198" s="32">
        <f>SUM(Q192:Q197)</f>
        <v>109735468</v>
      </c>
      <c r="R198" s="32">
        <f>SUM(R192:R197)</f>
        <v>111805856</v>
      </c>
      <c r="S198" s="32">
        <f>SUM(S192:S197)</f>
        <v>52099821</v>
      </c>
      <c r="T198" s="37">
        <f t="shared" si="46"/>
        <v>0.47477649614616851</v>
      </c>
      <c r="U198" s="37">
        <f t="shared" si="47"/>
        <v>-0.22242904914029404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12363920</v>
      </c>
      <c r="E199" s="31">
        <v>12363920</v>
      </c>
      <c r="F199" s="31">
        <v>2287672</v>
      </c>
      <c r="G199" s="36">
        <f t="shared" si="40"/>
        <v>0.18502804935651476</v>
      </c>
      <c r="H199" s="31">
        <v>2424819</v>
      </c>
      <c r="I199" s="36">
        <f t="shared" si="41"/>
        <v>0.1961205669399349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4712491</v>
      </c>
      <c r="O199" s="36">
        <f t="shared" si="45"/>
        <v>0.38114861629644969</v>
      </c>
      <c r="P199" s="31">
        <v>333468</v>
      </c>
      <c r="Q199" s="31">
        <v>10280315</v>
      </c>
      <c r="R199" s="31">
        <v>10619699</v>
      </c>
      <c r="S199" s="31">
        <v>2430756</v>
      </c>
      <c r="T199" s="36">
        <f t="shared" si="46"/>
        <v>0.23644761857978086</v>
      </c>
      <c r="U199" s="36">
        <f t="shared" si="47"/>
        <v>6.271519306200295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9466534</v>
      </c>
      <c r="E200" s="31">
        <v>9466534</v>
      </c>
      <c r="F200" s="31">
        <v>1580671</v>
      </c>
      <c r="G200" s="36">
        <f t="shared" si="40"/>
        <v>0.16697462872895191</v>
      </c>
      <c r="H200" s="31">
        <v>2021917</v>
      </c>
      <c r="I200" s="36">
        <f t="shared" si="41"/>
        <v>0.21358577489923977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3602588</v>
      </c>
      <c r="O200" s="36">
        <f t="shared" si="45"/>
        <v>0.38056040362819171</v>
      </c>
      <c r="P200" s="31">
        <v>1826114</v>
      </c>
      <c r="Q200" s="31">
        <v>8174197</v>
      </c>
      <c r="R200" s="31">
        <v>6511031</v>
      </c>
      <c r="S200" s="31">
        <v>3264875</v>
      </c>
      <c r="T200" s="36">
        <f t="shared" si="46"/>
        <v>0.39941232147940647</v>
      </c>
      <c r="U200" s="36">
        <f t="shared" si="47"/>
        <v>0.10722386444657883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27623973</v>
      </c>
      <c r="E201" s="31">
        <v>27623973</v>
      </c>
      <c r="F201" s="31">
        <v>8015955</v>
      </c>
      <c r="G201" s="36">
        <f t="shared" si="40"/>
        <v>0.2901811046513838</v>
      </c>
      <c r="H201" s="31">
        <v>8834102</v>
      </c>
      <c r="I201" s="36">
        <f t="shared" si="41"/>
        <v>0.31979838671287436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16850057</v>
      </c>
      <c r="O201" s="36">
        <f t="shared" si="45"/>
        <v>0.60997949136425811</v>
      </c>
      <c r="P201" s="31">
        <v>7373773</v>
      </c>
      <c r="Q201" s="31">
        <v>12945328</v>
      </c>
      <c r="R201" s="31">
        <v>28762520</v>
      </c>
      <c r="S201" s="31">
        <v>14758356</v>
      </c>
      <c r="T201" s="36">
        <f t="shared" si="46"/>
        <v>1.1400526892790974</v>
      </c>
      <c r="U201" s="36">
        <f t="shared" si="47"/>
        <v>0.1980436609589149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28687949</v>
      </c>
      <c r="E202" s="31">
        <v>28687949</v>
      </c>
      <c r="F202" s="31">
        <v>10982219</v>
      </c>
      <c r="G202" s="36">
        <f t="shared" si="40"/>
        <v>0.38281645718207319</v>
      </c>
      <c r="H202" s="31">
        <v>16774947</v>
      </c>
      <c r="I202" s="36">
        <f t="shared" si="41"/>
        <v>0.58473845585824213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27757166</v>
      </c>
      <c r="O202" s="36">
        <f t="shared" si="45"/>
        <v>0.96755491304031527</v>
      </c>
      <c r="P202" s="31">
        <v>20199676</v>
      </c>
      <c r="Q202" s="31">
        <v>24639808</v>
      </c>
      <c r="R202" s="31">
        <v>50036408</v>
      </c>
      <c r="S202" s="31">
        <v>20663666</v>
      </c>
      <c r="T202" s="36">
        <f t="shared" si="46"/>
        <v>0.8386293432156614</v>
      </c>
      <c r="U202" s="36">
        <f t="shared" si="47"/>
        <v>-0.16954375901870899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78142376</v>
      </c>
      <c r="E204" s="32">
        <f>SUM(E199:E203)</f>
        <v>78142376</v>
      </c>
      <c r="F204" s="32">
        <f>SUM(F199:F203)</f>
        <v>22866517</v>
      </c>
      <c r="G204" s="37">
        <f t="shared" si="40"/>
        <v>0.29262633375775521</v>
      </c>
      <c r="H204" s="32">
        <f>SUM(H199:H203)</f>
        <v>30055785</v>
      </c>
      <c r="I204" s="37">
        <f t="shared" si="41"/>
        <v>0.38462850169797752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52922302</v>
      </c>
      <c r="O204" s="37">
        <f t="shared" si="45"/>
        <v>0.67725483545573273</v>
      </c>
      <c r="P204" s="32">
        <f>SUM(P199:P203)</f>
        <v>29733031</v>
      </c>
      <c r="Q204" s="32">
        <f>SUM(Q199:Q203)</f>
        <v>56039648</v>
      </c>
      <c r="R204" s="32">
        <f>SUM(R199:R203)</f>
        <v>95929658</v>
      </c>
      <c r="S204" s="32">
        <f>SUM(S199:S203)</f>
        <v>41117653</v>
      </c>
      <c r="T204" s="37">
        <f t="shared" si="46"/>
        <v>0.73372432674809096</v>
      </c>
      <c r="U204" s="37">
        <f t="shared" si="47"/>
        <v>1.08550655330093E-2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630035689</v>
      </c>
      <c r="E205" s="32">
        <f>SUM(E173:E178,E180:E184,E186:E190,E192:E197,E199:E203)</f>
        <v>630035689</v>
      </c>
      <c r="F205" s="32">
        <f>SUM(F173:F178,F180:F184,F186:F190,F192:F197,F199:F203)</f>
        <v>140866375</v>
      </c>
      <c r="G205" s="37">
        <f t="shared" si="40"/>
        <v>0.22358475473601305</v>
      </c>
      <c r="H205" s="32">
        <f>SUM(H173:H178,H180:H184,H186:H190,H192:H197,H199:H203)</f>
        <v>147546734</v>
      </c>
      <c r="I205" s="37">
        <f t="shared" si="41"/>
        <v>0.23418789852077729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288413109</v>
      </c>
      <c r="O205" s="37">
        <f t="shared" si="45"/>
        <v>0.45777265325679034</v>
      </c>
      <c r="P205" s="32">
        <f>SUM(P173:P178,P180:P184,P186:P190,P192:P197,P199:P203)</f>
        <v>140173125</v>
      </c>
      <c r="Q205" s="32">
        <f>SUM(Q173:Q178,Q180:Q184,Q186:Q190,Q192:Q197,Q199:Q203)</f>
        <v>590814799</v>
      </c>
      <c r="R205" s="32">
        <f>SUM(R173:R178,R180:R184,R186:R190,R192:R197,R199:R203)</f>
        <v>614443079</v>
      </c>
      <c r="S205" s="32">
        <f>SUM(S173:S178,S180:S184,S186:S190,S192:S197,S199:S203)</f>
        <v>252409783</v>
      </c>
      <c r="T205" s="37">
        <f t="shared" si="46"/>
        <v>0.42722318978336898</v>
      </c>
      <c r="U205" s="37">
        <f t="shared" si="47"/>
        <v>5.2603585744414261E-2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60749646</v>
      </c>
      <c r="E208" s="31">
        <v>60749646</v>
      </c>
      <c r="F208" s="31">
        <v>700979</v>
      </c>
      <c r="G208" s="36">
        <f t="shared" ref="G208:G231" si="48">IF(($D208     =0),0,($F208     /$D208     ))</f>
        <v>1.1538816209727378E-2</v>
      </c>
      <c r="H208" s="31">
        <v>3228636</v>
      </c>
      <c r="I208" s="36">
        <f t="shared" ref="I208:I231" si="49">IF(($D208     =0),0,($H208     /$D208     ))</f>
        <v>5.3146581298597194E-2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3929615</v>
      </c>
      <c r="O208" s="36">
        <f t="shared" ref="O208:O231" si="53">IF(($D208     =0),0,($N208     /$D208     ))</f>
        <v>6.4685397508324569E-2</v>
      </c>
      <c r="P208" s="31">
        <v>2959868</v>
      </c>
      <c r="Q208" s="31">
        <v>8415553</v>
      </c>
      <c r="R208" s="31">
        <v>49976948</v>
      </c>
      <c r="S208" s="31">
        <v>6157926</v>
      </c>
      <c r="T208" s="36">
        <f t="shared" ref="T208:T231" si="54">IF(($Q208     =0),0,($S208     /$Q208     ))</f>
        <v>0.73173159268321408</v>
      </c>
      <c r="U208" s="36">
        <f t="shared" ref="U208:U231" si="55">IF(($P208     =0),0,(($H208     /$P208     )-1))</f>
        <v>9.0804049369769269E-2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65402203</v>
      </c>
      <c r="E209" s="31">
        <v>65402203</v>
      </c>
      <c r="F209" s="31">
        <v>11920113</v>
      </c>
      <c r="G209" s="36">
        <f t="shared" si="48"/>
        <v>0.18225858538740661</v>
      </c>
      <c r="H209" s="31">
        <v>19471661</v>
      </c>
      <c r="I209" s="36">
        <f t="shared" si="49"/>
        <v>0.29772179080878974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31391774</v>
      </c>
      <c r="O209" s="36">
        <f t="shared" si="53"/>
        <v>0.47998037619619632</v>
      </c>
      <c r="P209" s="31">
        <v>12089747</v>
      </c>
      <c r="Q209" s="31">
        <v>59228454</v>
      </c>
      <c r="R209" s="31">
        <v>59179602</v>
      </c>
      <c r="S209" s="31">
        <v>24985040</v>
      </c>
      <c r="T209" s="36">
        <f t="shared" si="54"/>
        <v>0.42184183973466538</v>
      </c>
      <c r="U209" s="36">
        <f t="shared" si="55"/>
        <v>0.6105929263863008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13694073</v>
      </c>
      <c r="E210" s="31">
        <v>13694073</v>
      </c>
      <c r="F210" s="31">
        <v>7628797</v>
      </c>
      <c r="G210" s="36">
        <f t="shared" si="48"/>
        <v>0.55708750785832672</v>
      </c>
      <c r="H210" s="31">
        <v>6621962</v>
      </c>
      <c r="I210" s="36">
        <f t="shared" si="49"/>
        <v>0.48356409375063214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14250759</v>
      </c>
      <c r="O210" s="36">
        <f t="shared" si="53"/>
        <v>1.0406516016089589</v>
      </c>
      <c r="P210" s="31">
        <v>6190737</v>
      </c>
      <c r="Q210" s="31">
        <v>20689054</v>
      </c>
      <c r="R210" s="31">
        <v>16452272</v>
      </c>
      <c r="S210" s="31">
        <v>13666535</v>
      </c>
      <c r="T210" s="36">
        <f t="shared" si="54"/>
        <v>0.6605683855820571</v>
      </c>
      <c r="U210" s="36">
        <f t="shared" si="55"/>
        <v>6.9656488395485106E-2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10073028</v>
      </c>
      <c r="E211" s="31">
        <v>10073028</v>
      </c>
      <c r="F211" s="31">
        <v>1365055</v>
      </c>
      <c r="G211" s="36">
        <f t="shared" si="48"/>
        <v>0.1355158548154537</v>
      </c>
      <c r="H211" s="31">
        <v>838435</v>
      </c>
      <c r="I211" s="36">
        <f t="shared" si="49"/>
        <v>8.3235646719139467E-2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2203490</v>
      </c>
      <c r="O211" s="36">
        <f t="shared" si="53"/>
        <v>0.21875150153459316</v>
      </c>
      <c r="P211" s="31">
        <v>1312182</v>
      </c>
      <c r="Q211" s="31">
        <v>7319347</v>
      </c>
      <c r="R211" s="31">
        <v>10927377</v>
      </c>
      <c r="S211" s="31">
        <v>2626136</v>
      </c>
      <c r="T211" s="36">
        <f t="shared" si="54"/>
        <v>0.35879375578176576</v>
      </c>
      <c r="U211" s="36">
        <f t="shared" si="55"/>
        <v>-0.36103756948350152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47755506</v>
      </c>
      <c r="E212" s="31">
        <v>47755506</v>
      </c>
      <c r="F212" s="31">
        <v>9273198</v>
      </c>
      <c r="G212" s="36">
        <f t="shared" si="48"/>
        <v>0.19418070871241527</v>
      </c>
      <c r="H212" s="31">
        <v>10772130</v>
      </c>
      <c r="I212" s="36">
        <f t="shared" si="49"/>
        <v>0.22556833551297728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20045328</v>
      </c>
      <c r="O212" s="36">
        <f t="shared" si="53"/>
        <v>0.41974904422539255</v>
      </c>
      <c r="P212" s="31">
        <v>10181834</v>
      </c>
      <c r="Q212" s="31">
        <v>50255934</v>
      </c>
      <c r="R212" s="31">
        <v>50255934</v>
      </c>
      <c r="S212" s="31">
        <v>17576238</v>
      </c>
      <c r="T212" s="36">
        <f t="shared" si="54"/>
        <v>0.34973458059698981</v>
      </c>
      <c r="U212" s="36">
        <f t="shared" si="55"/>
        <v>5.7975409931059652E-2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17089771</v>
      </c>
      <c r="E213" s="31">
        <v>17089771</v>
      </c>
      <c r="F213" s="31">
        <v>4639012</v>
      </c>
      <c r="G213" s="36">
        <f t="shared" si="48"/>
        <v>0.27144962913780413</v>
      </c>
      <c r="H213" s="31">
        <v>4579185</v>
      </c>
      <c r="I213" s="36">
        <f t="shared" si="49"/>
        <v>0.26794888006398682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9218197</v>
      </c>
      <c r="O213" s="36">
        <f t="shared" si="53"/>
        <v>0.53939850920179089</v>
      </c>
      <c r="P213" s="31">
        <v>2158382</v>
      </c>
      <c r="Q213" s="31">
        <v>20558500</v>
      </c>
      <c r="R213" s="31">
        <v>20528500</v>
      </c>
      <c r="S213" s="31">
        <v>4805707</v>
      </c>
      <c r="T213" s="36">
        <f t="shared" si="54"/>
        <v>0.23375766714497653</v>
      </c>
      <c r="U213" s="36">
        <f t="shared" si="55"/>
        <v>1.1215822778358975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83968414</v>
      </c>
      <c r="E214" s="31">
        <v>83968414</v>
      </c>
      <c r="F214" s="31">
        <v>16847602</v>
      </c>
      <c r="G214" s="36">
        <f t="shared" si="48"/>
        <v>0.20064213669678219</v>
      </c>
      <c r="H214" s="31">
        <v>18134782</v>
      </c>
      <c r="I214" s="36">
        <f t="shared" si="49"/>
        <v>0.21597147232053235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34982384</v>
      </c>
      <c r="O214" s="36">
        <f t="shared" si="53"/>
        <v>0.41661360901731453</v>
      </c>
      <c r="P214" s="31">
        <v>15865468</v>
      </c>
      <c r="Q214" s="31">
        <v>79408885</v>
      </c>
      <c r="R214" s="31">
        <v>79408885</v>
      </c>
      <c r="S214" s="31">
        <v>30478663</v>
      </c>
      <c r="T214" s="36">
        <f t="shared" si="54"/>
        <v>0.38381930435114409</v>
      </c>
      <c r="U214" s="36">
        <f t="shared" si="55"/>
        <v>0.14303479733468949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20397520</v>
      </c>
      <c r="E215" s="31">
        <v>20397520</v>
      </c>
      <c r="F215" s="31">
        <v>4222800</v>
      </c>
      <c r="G215" s="36">
        <f t="shared" si="48"/>
        <v>0.20702516776549307</v>
      </c>
      <c r="H215" s="31">
        <v>5053051</v>
      </c>
      <c r="I215" s="36">
        <f t="shared" si="49"/>
        <v>0.24772869446873932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9275851</v>
      </c>
      <c r="O215" s="36">
        <f t="shared" si="53"/>
        <v>0.45475386223423242</v>
      </c>
      <c r="P215" s="31">
        <v>4056674</v>
      </c>
      <c r="Q215" s="31">
        <v>20169780</v>
      </c>
      <c r="R215" s="31">
        <v>20269780</v>
      </c>
      <c r="S215" s="31">
        <v>7027243</v>
      </c>
      <c r="T215" s="36">
        <f t="shared" si="54"/>
        <v>0.34840454382744879</v>
      </c>
      <c r="U215" s="36">
        <f t="shared" si="55"/>
        <v>0.24561426429631772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319130161</v>
      </c>
      <c r="E216" s="32">
        <f>SUM(E208:E215)</f>
        <v>319130161</v>
      </c>
      <c r="F216" s="32">
        <f>SUM(F208:F215)</f>
        <v>56597556</v>
      </c>
      <c r="G216" s="37">
        <f t="shared" si="48"/>
        <v>0.17734944206668074</v>
      </c>
      <c r="H216" s="32">
        <f>SUM(H208:H215)</f>
        <v>68699842</v>
      </c>
      <c r="I216" s="37">
        <f t="shared" si="49"/>
        <v>0.21527216915106936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125297398</v>
      </c>
      <c r="O216" s="37">
        <f t="shared" si="53"/>
        <v>0.39262161121775013</v>
      </c>
      <c r="P216" s="32">
        <f>SUM(P208:P215)</f>
        <v>54814892</v>
      </c>
      <c r="Q216" s="32">
        <f>SUM(Q208:Q215)</f>
        <v>266045507</v>
      </c>
      <c r="R216" s="32">
        <f>SUM(R208:R215)</f>
        <v>306999298</v>
      </c>
      <c r="S216" s="32">
        <f>SUM(S208:S215)</f>
        <v>107323488</v>
      </c>
      <c r="T216" s="37">
        <f t="shared" si="54"/>
        <v>0.40340274568139955</v>
      </c>
      <c r="U216" s="37">
        <f t="shared" si="55"/>
        <v>0.25330616358780755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9186254</v>
      </c>
      <c r="E217" s="31">
        <v>9186254</v>
      </c>
      <c r="F217" s="31">
        <v>4557883</v>
      </c>
      <c r="G217" s="36">
        <f t="shared" si="48"/>
        <v>0.49616339805104454</v>
      </c>
      <c r="H217" s="31">
        <v>3144458</v>
      </c>
      <c r="I217" s="36">
        <f t="shared" si="49"/>
        <v>0.34230035442085532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7702341</v>
      </c>
      <c r="O217" s="36">
        <f t="shared" si="53"/>
        <v>0.83846375247189986</v>
      </c>
      <c r="P217" s="31">
        <v>3795728</v>
      </c>
      <c r="Q217" s="31">
        <v>37695312</v>
      </c>
      <c r="R217" s="31">
        <v>12664712</v>
      </c>
      <c r="S217" s="31">
        <v>7040899</v>
      </c>
      <c r="T217" s="36">
        <f t="shared" si="54"/>
        <v>0.18678447335838472</v>
      </c>
      <c r="U217" s="36">
        <f t="shared" si="55"/>
        <v>-0.17157973384815772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61851450</v>
      </c>
      <c r="E218" s="31">
        <v>61851450</v>
      </c>
      <c r="F218" s="31">
        <v>11770687</v>
      </c>
      <c r="G218" s="36">
        <f t="shared" si="48"/>
        <v>0.19030575677692277</v>
      </c>
      <c r="H218" s="31">
        <v>8423549</v>
      </c>
      <c r="I218" s="36">
        <f t="shared" si="49"/>
        <v>0.13619000039611034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20194236</v>
      </c>
      <c r="O218" s="36">
        <f t="shared" si="53"/>
        <v>0.32649575717303314</v>
      </c>
      <c r="P218" s="31">
        <v>12039918</v>
      </c>
      <c r="Q218" s="31">
        <v>69178782</v>
      </c>
      <c r="R218" s="31">
        <v>53602066</v>
      </c>
      <c r="S218" s="31">
        <v>23546405</v>
      </c>
      <c r="T218" s="36">
        <f t="shared" si="54"/>
        <v>0.34037033204776573</v>
      </c>
      <c r="U218" s="36">
        <f t="shared" si="55"/>
        <v>-0.30036491942885324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56561192</v>
      </c>
      <c r="E219" s="31">
        <v>56561192</v>
      </c>
      <c r="F219" s="31">
        <v>15187657</v>
      </c>
      <c r="G219" s="36">
        <f t="shared" si="48"/>
        <v>0.26851727240826184</v>
      </c>
      <c r="H219" s="31">
        <v>12060684</v>
      </c>
      <c r="I219" s="36">
        <f t="shared" si="49"/>
        <v>0.21323249340289716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27248341</v>
      </c>
      <c r="O219" s="36">
        <f t="shared" si="53"/>
        <v>0.48174976581115903</v>
      </c>
      <c r="P219" s="31">
        <v>13193597</v>
      </c>
      <c r="Q219" s="31">
        <v>54064837</v>
      </c>
      <c r="R219" s="31">
        <v>53290950</v>
      </c>
      <c r="S219" s="31">
        <v>26739541</v>
      </c>
      <c r="T219" s="36">
        <f t="shared" si="54"/>
        <v>0.49458284688807996</v>
      </c>
      <c r="U219" s="36">
        <f t="shared" si="55"/>
        <v>-8.5868395101047934E-2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4214097</v>
      </c>
      <c r="E220" s="31">
        <v>4214097</v>
      </c>
      <c r="F220" s="31">
        <v>306331</v>
      </c>
      <c r="G220" s="36">
        <f t="shared" si="48"/>
        <v>7.2691966986047074E-2</v>
      </c>
      <c r="H220" s="31">
        <v>730079</v>
      </c>
      <c r="I220" s="36">
        <f t="shared" si="49"/>
        <v>0.17324684268065021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1036410</v>
      </c>
      <c r="O220" s="36">
        <f t="shared" si="53"/>
        <v>0.24593880966669729</v>
      </c>
      <c r="P220" s="31">
        <v>375166</v>
      </c>
      <c r="Q220" s="31">
        <v>3858668</v>
      </c>
      <c r="R220" s="31">
        <v>3833672</v>
      </c>
      <c r="S220" s="31">
        <v>1162757</v>
      </c>
      <c r="T220" s="36">
        <f t="shared" si="54"/>
        <v>0.30133636788653495</v>
      </c>
      <c r="U220" s="36">
        <f t="shared" si="55"/>
        <v>0.94601589696294441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16372558</v>
      </c>
      <c r="E221" s="31">
        <v>16372558</v>
      </c>
      <c r="F221" s="31">
        <v>2204264</v>
      </c>
      <c r="G221" s="36">
        <f t="shared" si="48"/>
        <v>0.13463161956732722</v>
      </c>
      <c r="H221" s="31">
        <v>6131334</v>
      </c>
      <c r="I221" s="36">
        <f t="shared" si="49"/>
        <v>0.37448845806501341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8335598</v>
      </c>
      <c r="O221" s="36">
        <f t="shared" si="53"/>
        <v>0.50912007763234068</v>
      </c>
      <c r="P221" s="31">
        <v>1502370</v>
      </c>
      <c r="Q221" s="31">
        <v>9615092</v>
      </c>
      <c r="R221" s="31">
        <v>15854604</v>
      </c>
      <c r="S221" s="31">
        <v>2911262</v>
      </c>
      <c r="T221" s="36">
        <f t="shared" si="54"/>
        <v>0.30278046221502614</v>
      </c>
      <c r="U221" s="36">
        <f t="shared" si="55"/>
        <v>3.0811078495976361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34090472</v>
      </c>
      <c r="E222" s="31">
        <v>34090472</v>
      </c>
      <c r="F222" s="31">
        <v>9575384</v>
      </c>
      <c r="G222" s="36">
        <f t="shared" si="48"/>
        <v>0.28088153194241489</v>
      </c>
      <c r="H222" s="31">
        <v>6214725</v>
      </c>
      <c r="I222" s="36">
        <f t="shared" si="49"/>
        <v>0.18230093734108463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15790109</v>
      </c>
      <c r="O222" s="36">
        <f t="shared" si="53"/>
        <v>0.46318246928349949</v>
      </c>
      <c r="P222" s="31">
        <v>8119418</v>
      </c>
      <c r="Q222" s="31">
        <v>31607364</v>
      </c>
      <c r="R222" s="31">
        <v>32026431</v>
      </c>
      <c r="S222" s="31">
        <v>15489739</v>
      </c>
      <c r="T222" s="36">
        <f t="shared" si="54"/>
        <v>0.49006740960745732</v>
      </c>
      <c r="U222" s="36">
        <f t="shared" si="55"/>
        <v>-0.23458491729333308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33481352</v>
      </c>
      <c r="E223" s="31">
        <v>33481352</v>
      </c>
      <c r="F223" s="31">
        <v>5870928</v>
      </c>
      <c r="G223" s="36">
        <f t="shared" si="48"/>
        <v>0.17534919139466051</v>
      </c>
      <c r="H223" s="31">
        <v>7231920</v>
      </c>
      <c r="I223" s="36">
        <f t="shared" si="49"/>
        <v>0.21599844594089271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13102848</v>
      </c>
      <c r="O223" s="36">
        <f t="shared" si="53"/>
        <v>0.39134763733555322</v>
      </c>
      <c r="P223" s="31">
        <v>6810041</v>
      </c>
      <c r="Q223" s="31">
        <v>31761378</v>
      </c>
      <c r="R223" s="31">
        <v>34853713</v>
      </c>
      <c r="S223" s="31">
        <v>14014179</v>
      </c>
      <c r="T223" s="36">
        <f t="shared" si="54"/>
        <v>0.4412333432132573</v>
      </c>
      <c r="U223" s="36">
        <f t="shared" si="55"/>
        <v>6.1949553607680174E-2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215757375</v>
      </c>
      <c r="E224" s="32">
        <f>SUM(E217:E223)</f>
        <v>215757375</v>
      </c>
      <c r="F224" s="32">
        <f>SUM(F217:F223)</f>
        <v>49473134</v>
      </c>
      <c r="G224" s="37">
        <f t="shared" si="48"/>
        <v>0.22929985127970712</v>
      </c>
      <c r="H224" s="32">
        <f>SUM(H217:H223)</f>
        <v>43936749</v>
      </c>
      <c r="I224" s="37">
        <f t="shared" si="49"/>
        <v>0.20363961602703037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93409883</v>
      </c>
      <c r="O224" s="37">
        <f t="shared" si="53"/>
        <v>0.43293946730673749</v>
      </c>
      <c r="P224" s="32">
        <f>SUM(P217:P223)</f>
        <v>45836238</v>
      </c>
      <c r="Q224" s="32">
        <f>SUM(Q217:Q223)</f>
        <v>237781433</v>
      </c>
      <c r="R224" s="32">
        <f>SUM(R217:R223)</f>
        <v>206126148</v>
      </c>
      <c r="S224" s="32">
        <f>SUM(S217:S223)</f>
        <v>90904782</v>
      </c>
      <c r="T224" s="37">
        <f t="shared" si="54"/>
        <v>0.38230395390038718</v>
      </c>
      <c r="U224" s="37">
        <f t="shared" si="55"/>
        <v>-4.1440770073669642E-2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38952584</v>
      </c>
      <c r="E225" s="31">
        <v>38952584</v>
      </c>
      <c r="F225" s="31">
        <v>4936400</v>
      </c>
      <c r="G225" s="36">
        <f t="shared" si="48"/>
        <v>0.12672843475544524</v>
      </c>
      <c r="H225" s="31">
        <v>4929615</v>
      </c>
      <c r="I225" s="36">
        <f t="shared" si="49"/>
        <v>0.12655424862186293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9866015</v>
      </c>
      <c r="O225" s="36">
        <f t="shared" si="53"/>
        <v>0.25328268337730814</v>
      </c>
      <c r="P225" s="31">
        <v>6514722</v>
      </c>
      <c r="Q225" s="31">
        <v>39075780</v>
      </c>
      <c r="R225" s="31">
        <v>38975780</v>
      </c>
      <c r="S225" s="31">
        <v>13062418</v>
      </c>
      <c r="T225" s="36">
        <f t="shared" si="54"/>
        <v>0.33428425485044699</v>
      </c>
      <c r="U225" s="36">
        <f t="shared" si="55"/>
        <v>-0.24331153347756052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63755735</v>
      </c>
      <c r="E226" s="31">
        <v>63457331</v>
      </c>
      <c r="F226" s="31">
        <v>12090842</v>
      </c>
      <c r="G226" s="36">
        <f t="shared" si="48"/>
        <v>0.18964320621509578</v>
      </c>
      <c r="H226" s="31">
        <v>18816151</v>
      </c>
      <c r="I226" s="36">
        <f t="shared" si="49"/>
        <v>0.29512875978921738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30906993</v>
      </c>
      <c r="O226" s="36">
        <f t="shared" si="53"/>
        <v>0.48477196600431316</v>
      </c>
      <c r="P226" s="31">
        <v>11157500</v>
      </c>
      <c r="Q226" s="31">
        <v>44854647</v>
      </c>
      <c r="R226" s="31">
        <v>45099647</v>
      </c>
      <c r="S226" s="31">
        <v>20287578</v>
      </c>
      <c r="T226" s="36">
        <f t="shared" si="54"/>
        <v>0.45229601294153537</v>
      </c>
      <c r="U226" s="36">
        <f t="shared" si="55"/>
        <v>0.68641281649114938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43534895</v>
      </c>
      <c r="E227" s="31">
        <v>43534895</v>
      </c>
      <c r="F227" s="31">
        <v>3491155</v>
      </c>
      <c r="G227" s="36">
        <f t="shared" si="48"/>
        <v>8.0192107963048959E-2</v>
      </c>
      <c r="H227" s="31">
        <v>4498904</v>
      </c>
      <c r="I227" s="36">
        <f t="shared" si="49"/>
        <v>0.10334018262821124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7990059</v>
      </c>
      <c r="O227" s="36">
        <f t="shared" si="53"/>
        <v>0.18353229059126019</v>
      </c>
      <c r="P227" s="31">
        <v>1364418</v>
      </c>
      <c r="Q227" s="31">
        <v>13180003</v>
      </c>
      <c r="R227" s="31">
        <v>13116894</v>
      </c>
      <c r="S227" s="31">
        <v>4094134</v>
      </c>
      <c r="T227" s="36">
        <f t="shared" si="54"/>
        <v>0.31063225099417657</v>
      </c>
      <c r="U227" s="36">
        <f t="shared" si="55"/>
        <v>2.2973062507237518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60574778</v>
      </c>
      <c r="E228" s="31">
        <v>60574778</v>
      </c>
      <c r="F228" s="31">
        <v>14098060</v>
      </c>
      <c r="G228" s="36">
        <f t="shared" si="48"/>
        <v>0.23273812080664993</v>
      </c>
      <c r="H228" s="31">
        <v>20055998</v>
      </c>
      <c r="I228" s="36">
        <f t="shared" si="49"/>
        <v>0.3310948659192775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34154058</v>
      </c>
      <c r="O228" s="36">
        <f t="shared" si="53"/>
        <v>0.56383298672592741</v>
      </c>
      <c r="P228" s="31">
        <v>17003030</v>
      </c>
      <c r="Q228" s="31">
        <v>52267023</v>
      </c>
      <c r="R228" s="31">
        <v>60496050</v>
      </c>
      <c r="S228" s="31">
        <v>31847032</v>
      </c>
      <c r="T228" s="36">
        <f t="shared" si="54"/>
        <v>0.60931406022493384</v>
      </c>
      <c r="U228" s="36">
        <f t="shared" si="55"/>
        <v>0.17955435001879083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17119792</v>
      </c>
      <c r="E229" s="31">
        <v>17119792</v>
      </c>
      <c r="F229" s="31">
        <v>4752244</v>
      </c>
      <c r="G229" s="36">
        <f t="shared" si="48"/>
        <v>0.27758771835545665</v>
      </c>
      <c r="H229" s="31">
        <v>4194503</v>
      </c>
      <c r="I229" s="36">
        <f t="shared" si="49"/>
        <v>0.24500899309991617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8946747</v>
      </c>
      <c r="O229" s="36">
        <f t="shared" si="53"/>
        <v>0.52259671145537279</v>
      </c>
      <c r="P229" s="31">
        <v>3820905</v>
      </c>
      <c r="Q229" s="31">
        <v>18212575</v>
      </c>
      <c r="R229" s="31">
        <v>17446075</v>
      </c>
      <c r="S229" s="31">
        <v>8389396</v>
      </c>
      <c r="T229" s="36">
        <f t="shared" si="54"/>
        <v>0.46063755399771861</v>
      </c>
      <c r="U229" s="36">
        <f t="shared" si="55"/>
        <v>9.7777359028816457E-2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223937784</v>
      </c>
      <c r="E230" s="32">
        <f>SUM(E225:E229)</f>
        <v>223639380</v>
      </c>
      <c r="F230" s="32">
        <f>SUM(F225:F229)</f>
        <v>39368701</v>
      </c>
      <c r="G230" s="37">
        <f t="shared" si="48"/>
        <v>0.1758019584582475</v>
      </c>
      <c r="H230" s="32">
        <f>SUM(H225:H229)</f>
        <v>52495171</v>
      </c>
      <c r="I230" s="37">
        <f t="shared" si="49"/>
        <v>0.23441855171702511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91863872</v>
      </c>
      <c r="O230" s="37">
        <f t="shared" si="53"/>
        <v>0.41022051017527261</v>
      </c>
      <c r="P230" s="32">
        <f>SUM(P225:P229)</f>
        <v>39860575</v>
      </c>
      <c r="Q230" s="32">
        <f>SUM(Q225:Q229)</f>
        <v>167590028</v>
      </c>
      <c r="R230" s="32">
        <f>SUM(R225:R229)</f>
        <v>175134446</v>
      </c>
      <c r="S230" s="32">
        <f>SUM(S225:S229)</f>
        <v>77680558</v>
      </c>
      <c r="T230" s="37">
        <f t="shared" si="54"/>
        <v>0.46351539484198906</v>
      </c>
      <c r="U230" s="37">
        <f t="shared" si="55"/>
        <v>0.3169697376417675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758825320</v>
      </c>
      <c r="E231" s="32">
        <f>SUM(E208:E215,E217:E223,E225:E229)</f>
        <v>758526916</v>
      </c>
      <c r="F231" s="32">
        <f>SUM(F208:F215,F217:F223,F225:F229)</f>
        <v>145439391</v>
      </c>
      <c r="G231" s="37">
        <f t="shared" si="48"/>
        <v>0.19166386145364786</v>
      </c>
      <c r="H231" s="32">
        <f>SUM(H208:H215,H217:H223,H225:H229)</f>
        <v>165131762</v>
      </c>
      <c r="I231" s="37">
        <f t="shared" si="49"/>
        <v>0.21761498680618618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310571153</v>
      </c>
      <c r="O231" s="37">
        <f t="shared" si="53"/>
        <v>0.40927884825983402</v>
      </c>
      <c r="P231" s="32">
        <f>SUM(P208:P215,P217:P223,P225:P229)</f>
        <v>140511705</v>
      </c>
      <c r="Q231" s="32">
        <f>SUM(Q208:Q215,Q217:Q223,Q225:Q229)</f>
        <v>671416968</v>
      </c>
      <c r="R231" s="32">
        <f>SUM(R208:R215,R217:R223,R225:R229)</f>
        <v>688259892</v>
      </c>
      <c r="S231" s="32">
        <f>SUM(S208:S215,S217:S223,S225:S229)</f>
        <v>275908828</v>
      </c>
      <c r="T231" s="37">
        <f t="shared" si="54"/>
        <v>0.410935143360869</v>
      </c>
      <c r="U231" s="37">
        <f t="shared" si="55"/>
        <v>0.17521712514982291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21371645</v>
      </c>
      <c r="E234" s="31">
        <v>21371645</v>
      </c>
      <c r="F234" s="31">
        <v>4935352</v>
      </c>
      <c r="G234" s="36">
        <f t="shared" ref="G234:G260" si="56">IF(($D234     =0),0,($F234     /$D234     ))</f>
        <v>0.23092990736089805</v>
      </c>
      <c r="H234" s="31">
        <v>4849389</v>
      </c>
      <c r="I234" s="36">
        <f t="shared" ref="I234:I260" si="57">IF(($D234     =0),0,($H234     /$D234     ))</f>
        <v>0.22690761520697167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9784741</v>
      </c>
      <c r="O234" s="36">
        <f t="shared" ref="O234:O260" si="61">IF(($D234     =0),0,($N234     /$D234     ))</f>
        <v>0.45783752256786969</v>
      </c>
      <c r="P234" s="31">
        <v>5720006</v>
      </c>
      <c r="Q234" s="31">
        <v>20262388</v>
      </c>
      <c r="R234" s="31">
        <v>20501434</v>
      </c>
      <c r="S234" s="31">
        <v>8369870</v>
      </c>
      <c r="T234" s="36">
        <f t="shared" ref="T234:T260" si="62">IF(($Q234     =0),0,($S234     /$Q234     ))</f>
        <v>0.41307421415481727</v>
      </c>
      <c r="U234" s="36">
        <f t="shared" ref="U234:U260" si="63">IF(($P234     =0),0,(($H234     /$P234     )-1))</f>
        <v>-0.15220560957453544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41232992</v>
      </c>
      <c r="E235" s="31">
        <v>41232992</v>
      </c>
      <c r="F235" s="31">
        <v>9842158</v>
      </c>
      <c r="G235" s="36">
        <f t="shared" si="56"/>
        <v>0.23869618775178866</v>
      </c>
      <c r="H235" s="31">
        <v>13272835</v>
      </c>
      <c r="I235" s="36">
        <f t="shared" si="57"/>
        <v>0.32189842056574502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23114993</v>
      </c>
      <c r="O235" s="36">
        <f t="shared" si="61"/>
        <v>0.56059460831753372</v>
      </c>
      <c r="P235" s="31">
        <v>12507458</v>
      </c>
      <c r="Q235" s="31">
        <v>39697774</v>
      </c>
      <c r="R235" s="31">
        <v>44843483</v>
      </c>
      <c r="S235" s="31">
        <v>19356231</v>
      </c>
      <c r="T235" s="36">
        <f t="shared" si="62"/>
        <v>0.48758983312263304</v>
      </c>
      <c r="U235" s="36">
        <f t="shared" si="63"/>
        <v>6.1193649421009466E-2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83004049</v>
      </c>
      <c r="E236" s="31">
        <v>83004049</v>
      </c>
      <c r="F236" s="31">
        <v>8407650</v>
      </c>
      <c r="G236" s="36">
        <f t="shared" si="56"/>
        <v>0.10129204660847328</v>
      </c>
      <c r="H236" s="31">
        <v>16177440</v>
      </c>
      <c r="I236" s="36">
        <f t="shared" si="57"/>
        <v>0.19489940785900697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24585090</v>
      </c>
      <c r="O236" s="36">
        <f t="shared" si="61"/>
        <v>0.29619145446748024</v>
      </c>
      <c r="P236" s="31">
        <v>11906388</v>
      </c>
      <c r="Q236" s="31">
        <v>77547156</v>
      </c>
      <c r="R236" s="31">
        <v>77635356</v>
      </c>
      <c r="S236" s="31">
        <v>25255741</v>
      </c>
      <c r="T236" s="36">
        <f t="shared" si="62"/>
        <v>0.32568236287092206</v>
      </c>
      <c r="U236" s="36">
        <f t="shared" si="63"/>
        <v>0.35871936980383978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5249900</v>
      </c>
      <c r="E237" s="31">
        <v>5249900</v>
      </c>
      <c r="F237" s="31">
        <v>644606</v>
      </c>
      <c r="G237" s="36">
        <f t="shared" si="56"/>
        <v>0.12278443398921884</v>
      </c>
      <c r="H237" s="31">
        <v>336387</v>
      </c>
      <c r="I237" s="36">
        <f t="shared" si="57"/>
        <v>6.4074934760662103E-2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980993</v>
      </c>
      <c r="O237" s="36">
        <f t="shared" si="61"/>
        <v>0.18685936874988096</v>
      </c>
      <c r="P237" s="31">
        <v>453837</v>
      </c>
      <c r="Q237" s="31">
        <v>2102983</v>
      </c>
      <c r="R237" s="31">
        <v>3021141</v>
      </c>
      <c r="S237" s="31">
        <v>1340528</v>
      </c>
      <c r="T237" s="36">
        <f t="shared" si="62"/>
        <v>0.63744119662403353</v>
      </c>
      <c r="U237" s="36">
        <f t="shared" si="63"/>
        <v>-0.25879335532360737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33814053</v>
      </c>
      <c r="E238" s="31">
        <v>33814053</v>
      </c>
      <c r="F238" s="31">
        <v>3501940</v>
      </c>
      <c r="G238" s="36">
        <f t="shared" si="56"/>
        <v>0.10356463331976205</v>
      </c>
      <c r="H238" s="31">
        <v>7206861</v>
      </c>
      <c r="I238" s="36">
        <f t="shared" si="57"/>
        <v>0.21313212586494734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10708801</v>
      </c>
      <c r="O238" s="36">
        <f t="shared" si="61"/>
        <v>0.31669675918470941</v>
      </c>
      <c r="P238" s="31">
        <v>6444730</v>
      </c>
      <c r="Q238" s="31">
        <v>30244672</v>
      </c>
      <c r="R238" s="31">
        <v>32914201</v>
      </c>
      <c r="S238" s="31">
        <v>12601899</v>
      </c>
      <c r="T238" s="36">
        <f t="shared" si="62"/>
        <v>0.41666509063150031</v>
      </c>
      <c r="U238" s="36">
        <f t="shared" si="63"/>
        <v>0.11825646691172476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21765097</v>
      </c>
      <c r="E239" s="31">
        <v>21765097</v>
      </c>
      <c r="F239" s="31">
        <v>2179677</v>
      </c>
      <c r="G239" s="36">
        <f t="shared" si="56"/>
        <v>0.1001455219795253</v>
      </c>
      <c r="H239" s="31">
        <v>3348668</v>
      </c>
      <c r="I239" s="36">
        <f t="shared" si="57"/>
        <v>0.15385495410381125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5528345</v>
      </c>
      <c r="O239" s="36">
        <f t="shared" si="61"/>
        <v>0.25400047608333653</v>
      </c>
      <c r="P239" s="31">
        <v>15305122</v>
      </c>
      <c r="Q239" s="31">
        <v>79267826</v>
      </c>
      <c r="R239" s="31">
        <v>72758855</v>
      </c>
      <c r="S239" s="31">
        <v>31952449</v>
      </c>
      <c r="T239" s="36">
        <f t="shared" si="62"/>
        <v>0.4030948067126251</v>
      </c>
      <c r="U239" s="36">
        <f t="shared" si="63"/>
        <v>-0.78120605637772766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206437736</v>
      </c>
      <c r="E240" s="32">
        <f>SUM(E234:E239)</f>
        <v>206437736</v>
      </c>
      <c r="F240" s="32">
        <f>SUM(F234:F239)</f>
        <v>29511383</v>
      </c>
      <c r="G240" s="37">
        <f t="shared" si="56"/>
        <v>0.14295537033016095</v>
      </c>
      <c r="H240" s="32">
        <f>SUM(H234:H239)</f>
        <v>45191580</v>
      </c>
      <c r="I240" s="37">
        <f t="shared" si="57"/>
        <v>0.21891143003040878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74702963</v>
      </c>
      <c r="O240" s="37">
        <f t="shared" si="61"/>
        <v>0.36186680036056973</v>
      </c>
      <c r="P240" s="32">
        <f>SUM(P234:P239)</f>
        <v>52337541</v>
      </c>
      <c r="Q240" s="32">
        <f>SUM(Q234:Q239)</f>
        <v>249122799</v>
      </c>
      <c r="R240" s="32">
        <f>SUM(R234:R239)</f>
        <v>251674470</v>
      </c>
      <c r="S240" s="32">
        <f>SUM(S234:S239)</f>
        <v>98876718</v>
      </c>
      <c r="T240" s="37">
        <f t="shared" si="62"/>
        <v>0.39689951460444212</v>
      </c>
      <c r="U240" s="37">
        <f t="shared" si="63"/>
        <v>-0.13653604780553219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11553552</v>
      </c>
      <c r="E241" s="31">
        <v>11553552</v>
      </c>
      <c r="F241" s="31">
        <v>1427071</v>
      </c>
      <c r="G241" s="36">
        <f t="shared" si="56"/>
        <v>0.1235179449575334</v>
      </c>
      <c r="H241" s="31">
        <v>2752215</v>
      </c>
      <c r="I241" s="36">
        <f t="shared" si="57"/>
        <v>0.23821375452328428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4179286</v>
      </c>
      <c r="O241" s="36">
        <f t="shared" si="61"/>
        <v>0.36173169948081768</v>
      </c>
      <c r="P241" s="31">
        <v>2575191</v>
      </c>
      <c r="Q241" s="31">
        <v>11373247</v>
      </c>
      <c r="R241" s="31">
        <v>10297852</v>
      </c>
      <c r="S241" s="31">
        <v>4637275</v>
      </c>
      <c r="T241" s="36">
        <f t="shared" si="62"/>
        <v>0.40773536352459416</v>
      </c>
      <c r="U241" s="36">
        <f t="shared" si="63"/>
        <v>6.8742085538509468E-2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5151521</v>
      </c>
      <c r="E242" s="31">
        <v>5151521</v>
      </c>
      <c r="F242" s="31">
        <v>588249</v>
      </c>
      <c r="G242" s="36">
        <f t="shared" si="56"/>
        <v>0.11418938212617205</v>
      </c>
      <c r="H242" s="31">
        <v>911523</v>
      </c>
      <c r="I242" s="36">
        <f t="shared" si="57"/>
        <v>0.1769424991182216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1499772</v>
      </c>
      <c r="O242" s="36">
        <f t="shared" si="61"/>
        <v>0.29113188124439365</v>
      </c>
      <c r="P242" s="31">
        <v>1018932</v>
      </c>
      <c r="Q242" s="31">
        <v>23794418</v>
      </c>
      <c r="R242" s="31">
        <v>25465034</v>
      </c>
      <c r="S242" s="31">
        <v>2086727</v>
      </c>
      <c r="T242" s="36">
        <f t="shared" si="62"/>
        <v>8.7698173580038813E-2</v>
      </c>
      <c r="U242" s="36">
        <f t="shared" si="63"/>
        <v>-0.10541331511818253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36380586</v>
      </c>
      <c r="E243" s="31">
        <v>36380586</v>
      </c>
      <c r="F243" s="31">
        <v>5298026</v>
      </c>
      <c r="G243" s="36">
        <f t="shared" si="56"/>
        <v>0.14562783568137139</v>
      </c>
      <c r="H243" s="31">
        <v>5190518</v>
      </c>
      <c r="I243" s="36">
        <f t="shared" si="57"/>
        <v>0.14267274309435257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10488544</v>
      </c>
      <c r="O243" s="36">
        <f t="shared" si="61"/>
        <v>0.28830057877572396</v>
      </c>
      <c r="P243" s="31">
        <v>4818564</v>
      </c>
      <c r="Q243" s="31">
        <v>36548772</v>
      </c>
      <c r="R243" s="31">
        <v>35054362</v>
      </c>
      <c r="S243" s="31">
        <v>8477096</v>
      </c>
      <c r="T243" s="36">
        <f t="shared" si="62"/>
        <v>0.23193928376034084</v>
      </c>
      <c r="U243" s="36">
        <f t="shared" si="63"/>
        <v>7.7191877082051885E-2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60863409</v>
      </c>
      <c r="E244" s="31">
        <v>60863409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22814134</v>
      </c>
      <c r="R244" s="31">
        <v>22814134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14194032</v>
      </c>
      <c r="E245" s="31">
        <v>14194032</v>
      </c>
      <c r="F245" s="31">
        <v>740297</v>
      </c>
      <c r="G245" s="36">
        <f t="shared" si="56"/>
        <v>5.2155511555842624E-2</v>
      </c>
      <c r="H245" s="31">
        <v>762088</v>
      </c>
      <c r="I245" s="36">
        <f t="shared" si="57"/>
        <v>5.3690734246618577E-2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1502385</v>
      </c>
      <c r="O245" s="36">
        <f t="shared" si="61"/>
        <v>0.1058462458024612</v>
      </c>
      <c r="P245" s="31">
        <v>754419</v>
      </c>
      <c r="Q245" s="31">
        <v>14200838</v>
      </c>
      <c r="R245" s="31">
        <v>13170834</v>
      </c>
      <c r="S245" s="31">
        <v>1771736</v>
      </c>
      <c r="T245" s="36">
        <f t="shared" si="62"/>
        <v>0.12476277808394125</v>
      </c>
      <c r="U245" s="36">
        <f t="shared" si="63"/>
        <v>1.0165438569283092E-2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12672689</v>
      </c>
      <c r="E246" s="31">
        <v>12672689</v>
      </c>
      <c r="F246" s="31">
        <v>1200090</v>
      </c>
      <c r="G246" s="36">
        <f t="shared" si="56"/>
        <v>9.4698923014681413E-2</v>
      </c>
      <c r="H246" s="31">
        <v>1459093</v>
      </c>
      <c r="I246" s="36">
        <f t="shared" si="57"/>
        <v>0.11513681113771512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2659183</v>
      </c>
      <c r="O246" s="36">
        <f t="shared" si="61"/>
        <v>0.20983573415239654</v>
      </c>
      <c r="P246" s="31">
        <v>2377795</v>
      </c>
      <c r="Q246" s="31">
        <v>15199878</v>
      </c>
      <c r="R246" s="31">
        <v>15199878</v>
      </c>
      <c r="S246" s="31">
        <v>5537823</v>
      </c>
      <c r="T246" s="36">
        <f t="shared" si="62"/>
        <v>0.36433338478111471</v>
      </c>
      <c r="U246" s="36">
        <f t="shared" si="63"/>
        <v>-0.38636720154597015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140815789</v>
      </c>
      <c r="E247" s="32">
        <f>SUM(E241:E246)</f>
        <v>140815789</v>
      </c>
      <c r="F247" s="32">
        <f>SUM(F241:F246)</f>
        <v>9253733</v>
      </c>
      <c r="G247" s="37">
        <f t="shared" si="56"/>
        <v>6.5715166358227065E-2</v>
      </c>
      <c r="H247" s="32">
        <f>SUM(H241:H246)</f>
        <v>11075437</v>
      </c>
      <c r="I247" s="37">
        <f t="shared" si="57"/>
        <v>7.8651954291858561E-2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20329170</v>
      </c>
      <c r="O247" s="37">
        <f t="shared" si="61"/>
        <v>0.14436712065008561</v>
      </c>
      <c r="P247" s="32">
        <f>SUM(P241:P246)</f>
        <v>11544901</v>
      </c>
      <c r="Q247" s="32">
        <f>SUM(Q241:Q246)</f>
        <v>123931287</v>
      </c>
      <c r="R247" s="32">
        <f>SUM(R241:R246)</f>
        <v>122002094</v>
      </c>
      <c r="S247" s="32">
        <f>SUM(S241:S246)</f>
        <v>22510657</v>
      </c>
      <c r="T247" s="37">
        <f t="shared" si="62"/>
        <v>0.18163820892136787</v>
      </c>
      <c r="U247" s="37">
        <f t="shared" si="63"/>
        <v>-4.0664185860060598E-2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12063604</v>
      </c>
      <c r="E248" s="31">
        <v>12063604</v>
      </c>
      <c r="F248" s="31">
        <v>607552</v>
      </c>
      <c r="G248" s="36">
        <f t="shared" si="56"/>
        <v>5.0362395847874317E-2</v>
      </c>
      <c r="H248" s="31">
        <v>2713345</v>
      </c>
      <c r="I248" s="36">
        <f t="shared" si="57"/>
        <v>0.22491993271662433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3320897</v>
      </c>
      <c r="O248" s="36">
        <f t="shared" si="61"/>
        <v>0.27528232856449864</v>
      </c>
      <c r="P248" s="31">
        <v>1349776</v>
      </c>
      <c r="Q248" s="31">
        <v>12410771</v>
      </c>
      <c r="R248" s="31">
        <v>11765596</v>
      </c>
      <c r="S248" s="31">
        <v>2502753</v>
      </c>
      <c r="T248" s="36">
        <f t="shared" si="62"/>
        <v>0.20165975183975274</v>
      </c>
      <c r="U248" s="36">
        <f t="shared" si="63"/>
        <v>1.0102187325897036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12713702</v>
      </c>
      <c r="E249" s="31">
        <v>12713702</v>
      </c>
      <c r="F249" s="31">
        <v>1171324</v>
      </c>
      <c r="G249" s="36">
        <f t="shared" si="56"/>
        <v>9.2130836478627548E-2</v>
      </c>
      <c r="H249" s="31">
        <v>406535</v>
      </c>
      <c r="I249" s="36">
        <f t="shared" si="57"/>
        <v>3.1976130949113009E-2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1577859</v>
      </c>
      <c r="O249" s="36">
        <f t="shared" si="61"/>
        <v>0.12410696742774056</v>
      </c>
      <c r="P249" s="31">
        <v>404639</v>
      </c>
      <c r="Q249" s="31">
        <v>2103720</v>
      </c>
      <c r="R249" s="31">
        <v>3637841</v>
      </c>
      <c r="S249" s="31">
        <v>778334</v>
      </c>
      <c r="T249" s="36">
        <f t="shared" si="62"/>
        <v>0.36997984522655109</v>
      </c>
      <c r="U249" s="36">
        <f t="shared" si="63"/>
        <v>4.6856580804124359E-3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3821388</v>
      </c>
      <c r="E250" s="31">
        <v>3821388</v>
      </c>
      <c r="F250" s="31">
        <v>239755</v>
      </c>
      <c r="G250" s="36">
        <f t="shared" si="56"/>
        <v>6.2740292270766537E-2</v>
      </c>
      <c r="H250" s="31">
        <v>3343468</v>
      </c>
      <c r="I250" s="36">
        <f t="shared" si="57"/>
        <v>0.87493549464226084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3583223</v>
      </c>
      <c r="O250" s="36">
        <f t="shared" si="61"/>
        <v>0.93767578691302744</v>
      </c>
      <c r="P250" s="31">
        <v>3537775</v>
      </c>
      <c r="Q250" s="31">
        <v>4511011</v>
      </c>
      <c r="R250" s="31">
        <v>4871011</v>
      </c>
      <c r="S250" s="31">
        <v>6612390</v>
      </c>
      <c r="T250" s="36">
        <f t="shared" si="62"/>
        <v>1.4658332688614593</v>
      </c>
      <c r="U250" s="36">
        <f t="shared" si="63"/>
        <v>-5.4923504179887117E-2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1770031</v>
      </c>
      <c r="E251" s="31">
        <v>1770031</v>
      </c>
      <c r="F251" s="31">
        <v>609601</v>
      </c>
      <c r="G251" s="36">
        <f t="shared" si="56"/>
        <v>0.34440131274537</v>
      </c>
      <c r="H251" s="31">
        <v>578639</v>
      </c>
      <c r="I251" s="36">
        <f t="shared" si="57"/>
        <v>0.32690896374131301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1188240</v>
      </c>
      <c r="O251" s="36">
        <f t="shared" si="61"/>
        <v>0.67131027648668296</v>
      </c>
      <c r="P251" s="31">
        <v>621929</v>
      </c>
      <c r="Q251" s="31">
        <v>2017336</v>
      </c>
      <c r="R251" s="31">
        <v>2066336</v>
      </c>
      <c r="S251" s="31">
        <v>900902</v>
      </c>
      <c r="T251" s="36">
        <f t="shared" si="62"/>
        <v>0.44658004417707314</v>
      </c>
      <c r="U251" s="36">
        <f t="shared" si="63"/>
        <v>-6.9606016120811187E-2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21605088</v>
      </c>
      <c r="E252" s="31">
        <v>21605088</v>
      </c>
      <c r="F252" s="31">
        <v>5981064</v>
      </c>
      <c r="G252" s="36">
        <f t="shared" si="56"/>
        <v>0.27683590087668236</v>
      </c>
      <c r="H252" s="31">
        <v>5374467</v>
      </c>
      <c r="I252" s="36">
        <f t="shared" si="57"/>
        <v>0.24875932002683812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11355531</v>
      </c>
      <c r="O252" s="36">
        <f t="shared" si="61"/>
        <v>0.52559522090352051</v>
      </c>
      <c r="P252" s="31">
        <v>3331075</v>
      </c>
      <c r="Q252" s="31">
        <v>23200984</v>
      </c>
      <c r="R252" s="31">
        <v>22944844</v>
      </c>
      <c r="S252" s="31">
        <v>4743298</v>
      </c>
      <c r="T252" s="36">
        <f t="shared" si="62"/>
        <v>0.20444382876174563</v>
      </c>
      <c r="U252" s="36">
        <f t="shared" si="63"/>
        <v>0.61343320099367316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192000</v>
      </c>
      <c r="R253" s="31">
        <v>192000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51973813</v>
      </c>
      <c r="E254" s="32">
        <f>SUM(E248:E253)</f>
        <v>51973813</v>
      </c>
      <c r="F254" s="32">
        <f>SUM(F248:F253)</f>
        <v>8609296</v>
      </c>
      <c r="G254" s="37">
        <f t="shared" si="56"/>
        <v>0.16564680370862919</v>
      </c>
      <c r="H254" s="32">
        <f>SUM(H248:H253)</f>
        <v>12416454</v>
      </c>
      <c r="I254" s="37">
        <f t="shared" si="57"/>
        <v>0.23889826978828743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21025750</v>
      </c>
      <c r="O254" s="37">
        <f t="shared" si="61"/>
        <v>0.4045450734969166</v>
      </c>
      <c r="P254" s="32">
        <f>SUM(P248:P253)</f>
        <v>9245194</v>
      </c>
      <c r="Q254" s="32">
        <f>SUM(Q248:Q253)</f>
        <v>44435822</v>
      </c>
      <c r="R254" s="32">
        <f>SUM(R248:R253)</f>
        <v>45477628</v>
      </c>
      <c r="S254" s="32">
        <f>SUM(S248:S253)</f>
        <v>15537677</v>
      </c>
      <c r="T254" s="37">
        <f t="shared" si="62"/>
        <v>0.3496655693687854</v>
      </c>
      <c r="U254" s="37">
        <f t="shared" si="63"/>
        <v>0.34301713949972279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123037436</v>
      </c>
      <c r="E255" s="31">
        <v>123037436</v>
      </c>
      <c r="F255" s="31">
        <v>16782354</v>
      </c>
      <c r="G255" s="36">
        <f t="shared" si="56"/>
        <v>0.13640038792745973</v>
      </c>
      <c r="H255" s="31">
        <v>19714877</v>
      </c>
      <c r="I255" s="36">
        <f t="shared" si="57"/>
        <v>0.16023478415138626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36497231</v>
      </c>
      <c r="O255" s="36">
        <f t="shared" si="61"/>
        <v>0.29663517207884599</v>
      </c>
      <c r="P255" s="31">
        <v>20853386</v>
      </c>
      <c r="Q255" s="31">
        <v>111548259</v>
      </c>
      <c r="R255" s="31">
        <v>114279659</v>
      </c>
      <c r="S255" s="31">
        <v>37778886</v>
      </c>
      <c r="T255" s="36">
        <f t="shared" si="62"/>
        <v>0.33867750459467055</v>
      </c>
      <c r="U255" s="36">
        <f t="shared" si="63"/>
        <v>-5.4595881934952906E-2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9914688</v>
      </c>
      <c r="E256" s="31">
        <v>9914688</v>
      </c>
      <c r="F256" s="31">
        <v>942008</v>
      </c>
      <c r="G256" s="36">
        <f t="shared" si="56"/>
        <v>9.5011360922300322E-2</v>
      </c>
      <c r="H256" s="31">
        <v>1227124</v>
      </c>
      <c r="I256" s="36">
        <f t="shared" si="57"/>
        <v>0.12376829205316395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2169132</v>
      </c>
      <c r="O256" s="36">
        <f t="shared" si="61"/>
        <v>0.21877965297546428</v>
      </c>
      <c r="P256" s="31">
        <v>470217</v>
      </c>
      <c r="Q256" s="31">
        <v>6310760</v>
      </c>
      <c r="R256" s="31">
        <v>13822715</v>
      </c>
      <c r="S256" s="31">
        <v>851702</v>
      </c>
      <c r="T256" s="36">
        <f t="shared" si="62"/>
        <v>0.13496029004430529</v>
      </c>
      <c r="U256" s="36">
        <f t="shared" si="63"/>
        <v>1.6096972248982917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82050261</v>
      </c>
      <c r="E257" s="31">
        <v>82050261</v>
      </c>
      <c r="F257" s="31">
        <v>9618346</v>
      </c>
      <c r="G257" s="36">
        <f t="shared" si="56"/>
        <v>0.11722505063085661</v>
      </c>
      <c r="H257" s="31">
        <v>10675064</v>
      </c>
      <c r="I257" s="36">
        <f t="shared" si="57"/>
        <v>0.13010396152182868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20293410</v>
      </c>
      <c r="O257" s="36">
        <f t="shared" si="61"/>
        <v>0.2473290121526853</v>
      </c>
      <c r="P257" s="31">
        <v>20451207</v>
      </c>
      <c r="Q257" s="31">
        <v>85555700</v>
      </c>
      <c r="R257" s="31">
        <v>79783739</v>
      </c>
      <c r="S257" s="31">
        <v>21624164</v>
      </c>
      <c r="T257" s="36">
        <f t="shared" si="62"/>
        <v>0.25274954211116268</v>
      </c>
      <c r="U257" s="36">
        <f t="shared" si="63"/>
        <v>-0.47802278858162262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59850594</v>
      </c>
      <c r="E258" s="31">
        <v>59850594</v>
      </c>
      <c r="F258" s="31">
        <v>12536126</v>
      </c>
      <c r="G258" s="36">
        <f t="shared" si="56"/>
        <v>0.20945700221454777</v>
      </c>
      <c r="H258" s="31">
        <v>16988540</v>
      </c>
      <c r="I258" s="36">
        <f t="shared" si="57"/>
        <v>0.28384914609201706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29524666</v>
      </c>
      <c r="O258" s="36">
        <f t="shared" si="61"/>
        <v>0.49330614830656483</v>
      </c>
      <c r="P258" s="31">
        <v>13510376</v>
      </c>
      <c r="Q258" s="31">
        <v>57114604</v>
      </c>
      <c r="R258" s="31">
        <v>55557404</v>
      </c>
      <c r="S258" s="31">
        <v>25212679</v>
      </c>
      <c r="T258" s="36">
        <f t="shared" si="62"/>
        <v>0.44144014375027446</v>
      </c>
      <c r="U258" s="36">
        <f t="shared" si="63"/>
        <v>0.25744390829685271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274852979</v>
      </c>
      <c r="E259" s="32">
        <f>SUM(E255:E258)</f>
        <v>274852979</v>
      </c>
      <c r="F259" s="32">
        <f>SUM(F255:F258)</f>
        <v>39878834</v>
      </c>
      <c r="G259" s="37">
        <f t="shared" si="56"/>
        <v>0.1450915109055449</v>
      </c>
      <c r="H259" s="32">
        <f>SUM(H255:H258)</f>
        <v>48605605</v>
      </c>
      <c r="I259" s="37">
        <f t="shared" si="57"/>
        <v>0.17684219824301051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88484439</v>
      </c>
      <c r="O259" s="37">
        <f t="shared" si="61"/>
        <v>0.3219337091485554</v>
      </c>
      <c r="P259" s="32">
        <f>SUM(P255:P258)</f>
        <v>55285186</v>
      </c>
      <c r="Q259" s="32">
        <f>SUM(Q255:Q258)</f>
        <v>260529323</v>
      </c>
      <c r="R259" s="32">
        <f>SUM(R255:R258)</f>
        <v>263443517</v>
      </c>
      <c r="S259" s="32">
        <f>SUM(S255:S258)</f>
        <v>85467431</v>
      </c>
      <c r="T259" s="37">
        <f t="shared" si="62"/>
        <v>0.32805301919891761</v>
      </c>
      <c r="U259" s="37">
        <f t="shared" si="63"/>
        <v>-0.12082044908015688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674080317</v>
      </c>
      <c r="E260" s="32">
        <f>SUM(E234:E239,E241:E246,E248:E253,E255:E258)</f>
        <v>674080317</v>
      </c>
      <c r="F260" s="32">
        <f>SUM(F234:F239,F241:F246,F248:F253,F255:F258)</f>
        <v>87253246</v>
      </c>
      <c r="G260" s="37">
        <f t="shared" si="56"/>
        <v>0.12944042987091106</v>
      </c>
      <c r="H260" s="32">
        <f>SUM(H234:H239,H241:H246,H248:H253,H255:H258)</f>
        <v>117289076</v>
      </c>
      <c r="I260" s="37">
        <f t="shared" si="57"/>
        <v>0.17399866609663964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204542322</v>
      </c>
      <c r="O260" s="37">
        <f t="shared" si="61"/>
        <v>0.3034390959675507</v>
      </c>
      <c r="P260" s="32">
        <f>SUM(P234:P239,P241:P246,P248:P253,P255:P258)</f>
        <v>128412822</v>
      </c>
      <c r="Q260" s="32">
        <f>SUM(Q234:Q239,Q241:Q246,Q248:Q253,Q255:Q258)</f>
        <v>678019231</v>
      </c>
      <c r="R260" s="32">
        <f>SUM(R234:R239,R241:R246,R248:R253,R255:R258)</f>
        <v>682597709</v>
      </c>
      <c r="S260" s="32">
        <f>SUM(S234:S239,S241:S246,S248:S253,S255:S258)</f>
        <v>222392483</v>
      </c>
      <c r="T260" s="37">
        <f t="shared" si="62"/>
        <v>0.32800320821578582</v>
      </c>
      <c r="U260" s="37">
        <f t="shared" si="63"/>
        <v>-8.6624885480672598E-2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10991750</v>
      </c>
      <c r="E263" s="31">
        <v>10991750</v>
      </c>
      <c r="F263" s="31">
        <v>1544633</v>
      </c>
      <c r="G263" s="36">
        <f t="shared" ref="G263:G299" si="64">IF(($D263     =0),0,($F263     /$D263     ))</f>
        <v>0.14052657675074487</v>
      </c>
      <c r="H263" s="31">
        <v>2038759</v>
      </c>
      <c r="I263" s="36">
        <f t="shared" ref="I263:I299" si="65">IF(($D263     =0),0,($H263     /$D263     ))</f>
        <v>0.18548083790115313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3583392</v>
      </c>
      <c r="O263" s="36">
        <f t="shared" ref="O263:O299" si="69">IF(($D263     =0),0,($N263     /$D263     ))</f>
        <v>0.32600741465189803</v>
      </c>
      <c r="P263" s="31">
        <v>1267887</v>
      </c>
      <c r="Q263" s="31">
        <v>9123600</v>
      </c>
      <c r="R263" s="31">
        <v>13086645</v>
      </c>
      <c r="S263" s="31">
        <v>1329717</v>
      </c>
      <c r="T263" s="36">
        <f t="shared" ref="T263:T299" si="70">IF(($Q263     =0),0,($S263     /$Q263     ))</f>
        <v>0.14574477180060502</v>
      </c>
      <c r="U263" s="36">
        <f t="shared" ref="U263:U299" si="71">IF(($P263     =0),0,(($H263     /$P263     )-1))</f>
        <v>0.60799740039924699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17547752</v>
      </c>
      <c r="E264" s="31">
        <v>17547752</v>
      </c>
      <c r="F264" s="31">
        <v>3914063</v>
      </c>
      <c r="G264" s="36">
        <f t="shared" si="64"/>
        <v>0.2230521037680496</v>
      </c>
      <c r="H264" s="31">
        <v>4701284</v>
      </c>
      <c r="I264" s="36">
        <f t="shared" si="65"/>
        <v>0.26791374758430597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8615347</v>
      </c>
      <c r="O264" s="36">
        <f t="shared" si="69"/>
        <v>0.49096585135235554</v>
      </c>
      <c r="P264" s="31">
        <v>4125286</v>
      </c>
      <c r="Q264" s="31">
        <v>16772435</v>
      </c>
      <c r="R264" s="31">
        <v>14592227</v>
      </c>
      <c r="S264" s="31">
        <v>7418835</v>
      </c>
      <c r="T264" s="36">
        <f t="shared" si="70"/>
        <v>0.44232307354298883</v>
      </c>
      <c r="U264" s="36">
        <f t="shared" si="71"/>
        <v>0.13962619803814813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58564517</v>
      </c>
      <c r="E265" s="31">
        <v>58564517</v>
      </c>
      <c r="F265" s="31">
        <v>13602063</v>
      </c>
      <c r="G265" s="36">
        <f t="shared" si="64"/>
        <v>0.2322577508835256</v>
      </c>
      <c r="H265" s="31">
        <v>12722779</v>
      </c>
      <c r="I265" s="36">
        <f t="shared" si="65"/>
        <v>0.21724381334861859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26324842</v>
      </c>
      <c r="O265" s="36">
        <f t="shared" si="69"/>
        <v>0.44950156423214416</v>
      </c>
      <c r="P265" s="31">
        <v>9025869</v>
      </c>
      <c r="Q265" s="31">
        <v>46109847</v>
      </c>
      <c r="R265" s="31">
        <v>47203339</v>
      </c>
      <c r="S265" s="31">
        <v>19391211</v>
      </c>
      <c r="T265" s="36">
        <f t="shared" si="70"/>
        <v>0.42054381572769045</v>
      </c>
      <c r="U265" s="36">
        <f t="shared" si="71"/>
        <v>0.40959047821323358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8386886</v>
      </c>
      <c r="E266" s="31">
        <v>8386886</v>
      </c>
      <c r="F266" s="31">
        <v>1168033</v>
      </c>
      <c r="G266" s="36">
        <f t="shared" si="64"/>
        <v>0.13926897301334487</v>
      </c>
      <c r="H266" s="31">
        <v>2021272</v>
      </c>
      <c r="I266" s="36">
        <f t="shared" si="65"/>
        <v>0.24100387199730627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3189305</v>
      </c>
      <c r="O266" s="36">
        <f t="shared" si="69"/>
        <v>0.38027284501065117</v>
      </c>
      <c r="P266" s="31">
        <v>1792330</v>
      </c>
      <c r="Q266" s="31">
        <v>7869545</v>
      </c>
      <c r="R266" s="31">
        <v>6607115</v>
      </c>
      <c r="S266" s="31">
        <v>3452282</v>
      </c>
      <c r="T266" s="36">
        <f t="shared" si="70"/>
        <v>0.43868889497423297</v>
      </c>
      <c r="U266" s="36">
        <f t="shared" si="71"/>
        <v>0.12773429000239922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95490905</v>
      </c>
      <c r="E267" s="32">
        <f>SUM(E263:E266)</f>
        <v>95490905</v>
      </c>
      <c r="F267" s="32">
        <f>SUM(F263:F266)</f>
        <v>20228792</v>
      </c>
      <c r="G267" s="37">
        <f t="shared" si="64"/>
        <v>0.21183998622696057</v>
      </c>
      <c r="H267" s="32">
        <f>SUM(H263:H266)</f>
        <v>21484094</v>
      </c>
      <c r="I267" s="37">
        <f t="shared" si="65"/>
        <v>0.22498576173301529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41712886</v>
      </c>
      <c r="O267" s="37">
        <f t="shared" si="69"/>
        <v>0.43682574795997586</v>
      </c>
      <c r="P267" s="32">
        <f>SUM(P263:P266)</f>
        <v>16211372</v>
      </c>
      <c r="Q267" s="32">
        <f>SUM(Q263:Q266)</f>
        <v>79875427</v>
      </c>
      <c r="R267" s="32">
        <f>SUM(R263:R266)</f>
        <v>81489326</v>
      </c>
      <c r="S267" s="32">
        <f>SUM(S263:S266)</f>
        <v>31592045</v>
      </c>
      <c r="T267" s="37">
        <f t="shared" si="70"/>
        <v>0.39551644587765394</v>
      </c>
      <c r="U267" s="37">
        <f t="shared" si="71"/>
        <v>0.32524835035554056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2026497</v>
      </c>
      <c r="E268" s="31">
        <v>2026497</v>
      </c>
      <c r="F268" s="31">
        <v>363834</v>
      </c>
      <c r="G268" s="36">
        <f t="shared" si="64"/>
        <v>0.17953838569709207</v>
      </c>
      <c r="H268" s="31">
        <v>692968</v>
      </c>
      <c r="I268" s="36">
        <f t="shared" si="65"/>
        <v>0.34195362736781748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1056802</v>
      </c>
      <c r="O268" s="36">
        <f t="shared" si="69"/>
        <v>0.52149201306490955</v>
      </c>
      <c r="P268" s="31">
        <v>852368</v>
      </c>
      <c r="Q268" s="31">
        <v>2220705</v>
      </c>
      <c r="R268" s="31">
        <v>1291334</v>
      </c>
      <c r="S268" s="31">
        <v>1185558</v>
      </c>
      <c r="T268" s="36">
        <f t="shared" si="70"/>
        <v>0.53386559673617162</v>
      </c>
      <c r="U268" s="36">
        <f t="shared" si="71"/>
        <v>-0.18700842828449682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7246802</v>
      </c>
      <c r="E269" s="31">
        <v>7246802</v>
      </c>
      <c r="F269" s="31">
        <v>1145400</v>
      </c>
      <c r="G269" s="36">
        <f t="shared" si="64"/>
        <v>0.15805592591049128</v>
      </c>
      <c r="H269" s="31">
        <v>1188949</v>
      </c>
      <c r="I269" s="36">
        <f t="shared" si="65"/>
        <v>0.16406533530238579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2334349</v>
      </c>
      <c r="O269" s="36">
        <f t="shared" si="69"/>
        <v>0.3221212612128771</v>
      </c>
      <c r="P269" s="31">
        <v>1185560</v>
      </c>
      <c r="Q269" s="31">
        <v>8611351</v>
      </c>
      <c r="R269" s="31">
        <v>6556508</v>
      </c>
      <c r="S269" s="31">
        <v>2589832</v>
      </c>
      <c r="T269" s="36">
        <f t="shared" si="70"/>
        <v>0.30074630566098165</v>
      </c>
      <c r="U269" s="36">
        <f t="shared" si="71"/>
        <v>2.8585647289045557E-3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169928</v>
      </c>
      <c r="E270" s="31">
        <v>169928</v>
      </c>
      <c r="F270" s="31">
        <v>77124</v>
      </c>
      <c r="G270" s="36">
        <f t="shared" si="64"/>
        <v>0.45386281248528787</v>
      </c>
      <c r="H270" s="31">
        <v>44141</v>
      </c>
      <c r="I270" s="36">
        <f t="shared" si="65"/>
        <v>0.25976295842945246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121265</v>
      </c>
      <c r="O270" s="36">
        <f t="shared" si="69"/>
        <v>0.71362577091474033</v>
      </c>
      <c r="P270" s="31">
        <v>11280</v>
      </c>
      <c r="Q270" s="31">
        <v>209600</v>
      </c>
      <c r="R270" s="31">
        <v>209600</v>
      </c>
      <c r="S270" s="31">
        <v>26375</v>
      </c>
      <c r="T270" s="36">
        <f t="shared" si="70"/>
        <v>0.12583492366412213</v>
      </c>
      <c r="U270" s="36">
        <f t="shared" si="71"/>
        <v>2.9132092198581558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3454594</v>
      </c>
      <c r="E271" s="31">
        <v>3454594</v>
      </c>
      <c r="F271" s="31">
        <v>595912</v>
      </c>
      <c r="G271" s="36">
        <f t="shared" si="64"/>
        <v>0.17249841804854638</v>
      </c>
      <c r="H271" s="31">
        <v>790298</v>
      </c>
      <c r="I271" s="36">
        <f t="shared" si="65"/>
        <v>0.22876725890220384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1386210</v>
      </c>
      <c r="O271" s="36">
        <f t="shared" si="69"/>
        <v>0.40126567695075022</v>
      </c>
      <c r="P271" s="31">
        <v>730222</v>
      </c>
      <c r="Q271" s="31">
        <v>3508845</v>
      </c>
      <c r="R271" s="31">
        <v>3102174</v>
      </c>
      <c r="S271" s="31">
        <v>1318959</v>
      </c>
      <c r="T271" s="36">
        <f t="shared" si="70"/>
        <v>0.37589548697648373</v>
      </c>
      <c r="U271" s="36">
        <f t="shared" si="71"/>
        <v>8.2270871050173833E-2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1363332</v>
      </c>
      <c r="E272" s="31">
        <v>1363332</v>
      </c>
      <c r="F272" s="31">
        <v>223988</v>
      </c>
      <c r="G272" s="36">
        <f t="shared" si="64"/>
        <v>0.16429453720737136</v>
      </c>
      <c r="H272" s="31">
        <v>393997</v>
      </c>
      <c r="I272" s="36">
        <f t="shared" si="65"/>
        <v>0.28899563715954735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617985</v>
      </c>
      <c r="O272" s="36">
        <f t="shared" si="69"/>
        <v>0.45329017436691871</v>
      </c>
      <c r="P272" s="31">
        <v>193698</v>
      </c>
      <c r="Q272" s="31">
        <v>1426000</v>
      </c>
      <c r="R272" s="31">
        <v>1463305</v>
      </c>
      <c r="S272" s="31">
        <v>421863</v>
      </c>
      <c r="T272" s="36">
        <f t="shared" si="70"/>
        <v>0.29583660589060307</v>
      </c>
      <c r="U272" s="36">
        <f t="shared" si="71"/>
        <v>1.0340788237359186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3902663</v>
      </c>
      <c r="E273" s="31">
        <v>3902663</v>
      </c>
      <c r="F273" s="31">
        <v>275753</v>
      </c>
      <c r="G273" s="36">
        <f t="shared" si="64"/>
        <v>7.0657650942446221E-2</v>
      </c>
      <c r="H273" s="31">
        <v>489546</v>
      </c>
      <c r="I273" s="36">
        <f t="shared" si="65"/>
        <v>0.12543896308751229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765299</v>
      </c>
      <c r="O273" s="36">
        <f t="shared" si="69"/>
        <v>0.19609661402995851</v>
      </c>
      <c r="P273" s="31">
        <v>496142</v>
      </c>
      <c r="Q273" s="31">
        <v>3800611</v>
      </c>
      <c r="R273" s="31">
        <v>3691611</v>
      </c>
      <c r="S273" s="31">
        <v>943268</v>
      </c>
      <c r="T273" s="36">
        <f t="shared" si="70"/>
        <v>0.248188514951938</v>
      </c>
      <c r="U273" s="36">
        <f t="shared" si="71"/>
        <v>-1.3294580986894844E-2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18163816</v>
      </c>
      <c r="E275" s="32">
        <f>SUM(E268:E274)</f>
        <v>18163816</v>
      </c>
      <c r="F275" s="32">
        <f>SUM(F268:F274)</f>
        <v>2682011</v>
      </c>
      <c r="G275" s="37">
        <f t="shared" si="64"/>
        <v>0.14765680295374056</v>
      </c>
      <c r="H275" s="32">
        <f>SUM(H268:H274)</f>
        <v>3599899</v>
      </c>
      <c r="I275" s="37">
        <f t="shared" si="65"/>
        <v>0.19819067755365943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6281910</v>
      </c>
      <c r="O275" s="37">
        <f t="shared" si="69"/>
        <v>0.3458474805074</v>
      </c>
      <c r="P275" s="32">
        <f>SUM(P268:P274)</f>
        <v>3469270</v>
      </c>
      <c r="Q275" s="32">
        <f>SUM(Q268:Q274)</f>
        <v>19777112</v>
      </c>
      <c r="R275" s="32">
        <f>SUM(R268:R274)</f>
        <v>16314532</v>
      </c>
      <c r="S275" s="32">
        <f>SUM(S268:S274)</f>
        <v>6485855</v>
      </c>
      <c r="T275" s="37">
        <f t="shared" si="70"/>
        <v>0.32794752843590108</v>
      </c>
      <c r="U275" s="37">
        <f t="shared" si="71"/>
        <v>3.7653166228053703E-2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6903740</v>
      </c>
      <c r="E276" s="31">
        <v>6903740</v>
      </c>
      <c r="F276" s="31">
        <v>228806</v>
      </c>
      <c r="G276" s="36">
        <f t="shared" si="64"/>
        <v>3.3142325753866747E-2</v>
      </c>
      <c r="H276" s="31">
        <v>343415</v>
      </c>
      <c r="I276" s="36">
        <f t="shared" si="65"/>
        <v>4.9743327529715775E-2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572221</v>
      </c>
      <c r="O276" s="36">
        <f t="shared" si="69"/>
        <v>8.2885653283582522E-2</v>
      </c>
      <c r="P276" s="31">
        <v>309177</v>
      </c>
      <c r="Q276" s="31">
        <v>6961005</v>
      </c>
      <c r="R276" s="31">
        <v>6261740</v>
      </c>
      <c r="S276" s="31">
        <v>542243</v>
      </c>
      <c r="T276" s="36">
        <f t="shared" si="70"/>
        <v>7.7897228920249306E-2</v>
      </c>
      <c r="U276" s="36">
        <f t="shared" si="71"/>
        <v>0.11073915588805128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4275003</v>
      </c>
      <c r="E277" s="31">
        <v>4275003</v>
      </c>
      <c r="F277" s="31">
        <v>860003</v>
      </c>
      <c r="G277" s="36">
        <f t="shared" si="64"/>
        <v>0.20117015122562487</v>
      </c>
      <c r="H277" s="31">
        <v>962390</v>
      </c>
      <c r="I277" s="36">
        <f t="shared" si="65"/>
        <v>0.2251203098570925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1822393</v>
      </c>
      <c r="O277" s="36">
        <f t="shared" si="69"/>
        <v>0.42629046108271734</v>
      </c>
      <c r="P277" s="31">
        <v>644514</v>
      </c>
      <c r="Q277" s="31">
        <v>4230820</v>
      </c>
      <c r="R277" s="31">
        <v>4295820</v>
      </c>
      <c r="S277" s="31">
        <v>1267142</v>
      </c>
      <c r="T277" s="36">
        <f t="shared" si="70"/>
        <v>0.29950269687672837</v>
      </c>
      <c r="U277" s="36">
        <f t="shared" si="71"/>
        <v>0.49320263019887856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17003621</v>
      </c>
      <c r="E278" s="31">
        <v>17003621</v>
      </c>
      <c r="F278" s="31">
        <v>185637</v>
      </c>
      <c r="G278" s="36">
        <f t="shared" si="64"/>
        <v>1.0917498102315971E-2</v>
      </c>
      <c r="H278" s="31">
        <v>326595</v>
      </c>
      <c r="I278" s="36">
        <f t="shared" si="65"/>
        <v>1.9207379416419597E-2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512232</v>
      </c>
      <c r="O278" s="36">
        <f t="shared" si="69"/>
        <v>3.012487751873557E-2</v>
      </c>
      <c r="P278" s="31">
        <v>1925335</v>
      </c>
      <c r="Q278" s="31">
        <v>14014670</v>
      </c>
      <c r="R278" s="31">
        <v>41521519</v>
      </c>
      <c r="S278" s="31">
        <v>4672914</v>
      </c>
      <c r="T278" s="36">
        <f t="shared" si="70"/>
        <v>0.33343018422838355</v>
      </c>
      <c r="U278" s="36">
        <f t="shared" si="71"/>
        <v>-0.83036977980455351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3558110</v>
      </c>
      <c r="E279" s="31">
        <v>3558110</v>
      </c>
      <c r="F279" s="31">
        <v>187218</v>
      </c>
      <c r="G279" s="36">
        <f t="shared" si="64"/>
        <v>5.2617260287062512E-2</v>
      </c>
      <c r="H279" s="31">
        <v>202534</v>
      </c>
      <c r="I279" s="36">
        <f t="shared" si="65"/>
        <v>5.6921792749521513E-2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389752</v>
      </c>
      <c r="O279" s="36">
        <f t="shared" si="69"/>
        <v>0.10953905303658402</v>
      </c>
      <c r="P279" s="31">
        <v>779431</v>
      </c>
      <c r="Q279" s="31">
        <v>3143228</v>
      </c>
      <c r="R279" s="31">
        <v>2889399</v>
      </c>
      <c r="S279" s="31">
        <v>1349344</v>
      </c>
      <c r="T279" s="36">
        <f t="shared" si="70"/>
        <v>0.42928607151628834</v>
      </c>
      <c r="U279" s="36">
        <f t="shared" si="71"/>
        <v>-0.74015146946939492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2329849</v>
      </c>
      <c r="E280" s="31">
        <v>2329849</v>
      </c>
      <c r="F280" s="31">
        <v>508743</v>
      </c>
      <c r="G280" s="36">
        <f t="shared" si="64"/>
        <v>0.21835878634194747</v>
      </c>
      <c r="H280" s="31">
        <v>656102</v>
      </c>
      <c r="I280" s="36">
        <f t="shared" si="65"/>
        <v>0.28160709127501399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1164845</v>
      </c>
      <c r="O280" s="36">
        <f t="shared" si="69"/>
        <v>0.49996587761696143</v>
      </c>
      <c r="P280" s="31">
        <v>589741</v>
      </c>
      <c r="Q280" s="31">
        <v>2107598</v>
      </c>
      <c r="R280" s="31">
        <v>2174600</v>
      </c>
      <c r="S280" s="31">
        <v>1062250</v>
      </c>
      <c r="T280" s="36">
        <f t="shared" si="70"/>
        <v>0.50400977795575819</v>
      </c>
      <c r="U280" s="36">
        <f t="shared" si="71"/>
        <v>0.11252566804749886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1124793</v>
      </c>
      <c r="E281" s="31">
        <v>1124793</v>
      </c>
      <c r="F281" s="31">
        <v>365772</v>
      </c>
      <c r="G281" s="36">
        <f t="shared" si="64"/>
        <v>0.32519050171898295</v>
      </c>
      <c r="H281" s="31">
        <v>565308</v>
      </c>
      <c r="I281" s="36">
        <f t="shared" si="65"/>
        <v>0.50258847627963543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931080</v>
      </c>
      <c r="O281" s="36">
        <f t="shared" si="69"/>
        <v>0.82777897799861844</v>
      </c>
      <c r="P281" s="31">
        <v>655916</v>
      </c>
      <c r="Q281" s="31">
        <v>970172</v>
      </c>
      <c r="R281" s="31">
        <v>1076475</v>
      </c>
      <c r="S281" s="31">
        <v>1022472</v>
      </c>
      <c r="T281" s="36">
        <f t="shared" si="70"/>
        <v>1.0539079668347469</v>
      </c>
      <c r="U281" s="36">
        <f t="shared" si="71"/>
        <v>-0.13813963983192967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2124093</v>
      </c>
      <c r="E282" s="31">
        <v>2124093</v>
      </c>
      <c r="F282" s="31">
        <v>-10413678</v>
      </c>
      <c r="G282" s="36">
        <f t="shared" si="64"/>
        <v>-4.9026469180021781</v>
      </c>
      <c r="H282" s="31">
        <v>428349</v>
      </c>
      <c r="I282" s="36">
        <f t="shared" si="65"/>
        <v>0.20166207411822365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-9985329</v>
      </c>
      <c r="O282" s="36">
        <f t="shared" si="69"/>
        <v>-4.7009848438839539</v>
      </c>
      <c r="P282" s="31">
        <v>109410</v>
      </c>
      <c r="Q282" s="31">
        <v>1561015</v>
      </c>
      <c r="R282" s="31">
        <v>1589125</v>
      </c>
      <c r="S282" s="31">
        <v>109410</v>
      </c>
      <c r="T282" s="36">
        <f t="shared" si="70"/>
        <v>7.0089012597572733E-2</v>
      </c>
      <c r="U282" s="36">
        <f t="shared" si="71"/>
        <v>2.9150808884014259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3026634</v>
      </c>
      <c r="E283" s="31">
        <v>3026634</v>
      </c>
      <c r="F283" s="31">
        <v>7449</v>
      </c>
      <c r="G283" s="36">
        <f t="shared" si="64"/>
        <v>2.4611499110893486E-3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7449</v>
      </c>
      <c r="O283" s="36">
        <f t="shared" si="69"/>
        <v>2.4611499110893486E-3</v>
      </c>
      <c r="P283" s="31">
        <v>224855</v>
      </c>
      <c r="Q283" s="31">
        <v>2946888</v>
      </c>
      <c r="R283" s="31">
        <v>2808847</v>
      </c>
      <c r="S283" s="31">
        <v>455656</v>
      </c>
      <c r="T283" s="36">
        <f t="shared" si="70"/>
        <v>0.1546227749408868</v>
      </c>
      <c r="U283" s="36">
        <f t="shared" si="71"/>
        <v>-1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40345843</v>
      </c>
      <c r="E285" s="32">
        <f>SUM(E276:E284)</f>
        <v>40345843</v>
      </c>
      <c r="F285" s="32">
        <f>SUM(F276:F284)</f>
        <v>-8070050</v>
      </c>
      <c r="G285" s="37">
        <f t="shared" si="64"/>
        <v>-0.20002184611683538</v>
      </c>
      <c r="H285" s="32">
        <f>SUM(H276:H284)</f>
        <v>3484693</v>
      </c>
      <c r="I285" s="37">
        <f t="shared" si="65"/>
        <v>8.6370558671930595E-2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-4585357</v>
      </c>
      <c r="O285" s="37">
        <f t="shared" si="69"/>
        <v>-0.1136512874449048</v>
      </c>
      <c r="P285" s="32">
        <f>SUM(P276:P284)</f>
        <v>5238379</v>
      </c>
      <c r="Q285" s="32">
        <f>SUM(Q276:Q284)</f>
        <v>35935396</v>
      </c>
      <c r="R285" s="32">
        <f>SUM(R276:R284)</f>
        <v>62617525</v>
      </c>
      <c r="S285" s="32">
        <f>SUM(S276:S284)</f>
        <v>10481431</v>
      </c>
      <c r="T285" s="37">
        <f t="shared" si="70"/>
        <v>0.29167428682294194</v>
      </c>
      <c r="U285" s="37">
        <f t="shared" si="71"/>
        <v>-0.33477646424590513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11835932</v>
      </c>
      <c r="E286" s="31">
        <v>11835932</v>
      </c>
      <c r="F286" s="31">
        <v>1998133</v>
      </c>
      <c r="G286" s="36">
        <f t="shared" si="64"/>
        <v>0.1688192362037903</v>
      </c>
      <c r="H286" s="31">
        <v>1772363</v>
      </c>
      <c r="I286" s="36">
        <f t="shared" si="65"/>
        <v>0.14974427024420214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3770496</v>
      </c>
      <c r="O286" s="36">
        <f t="shared" si="69"/>
        <v>0.31856350644799242</v>
      </c>
      <c r="P286" s="31">
        <v>3085798</v>
      </c>
      <c r="Q286" s="31">
        <v>10818778</v>
      </c>
      <c r="R286" s="31">
        <v>10718511</v>
      </c>
      <c r="S286" s="31">
        <v>5489571</v>
      </c>
      <c r="T286" s="36">
        <f t="shared" si="70"/>
        <v>0.50741137307744</v>
      </c>
      <c r="U286" s="36">
        <f t="shared" si="71"/>
        <v>-0.42563868406162686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1289703</v>
      </c>
      <c r="E287" s="31">
        <v>1289703</v>
      </c>
      <c r="F287" s="31">
        <v>302202</v>
      </c>
      <c r="G287" s="36">
        <f t="shared" si="64"/>
        <v>0.23431906415663142</v>
      </c>
      <c r="H287" s="31">
        <v>280286</v>
      </c>
      <c r="I287" s="36">
        <f t="shared" si="65"/>
        <v>0.2173260045142176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582488</v>
      </c>
      <c r="O287" s="36">
        <f t="shared" si="69"/>
        <v>0.45164506867084903</v>
      </c>
      <c r="P287" s="31">
        <v>721813</v>
      </c>
      <c r="Q287" s="31">
        <v>1201129</v>
      </c>
      <c r="R287" s="31">
        <v>1182243</v>
      </c>
      <c r="S287" s="31">
        <v>467106</v>
      </c>
      <c r="T287" s="36">
        <f t="shared" si="70"/>
        <v>0.38888912015278959</v>
      </c>
      <c r="U287" s="36">
        <f t="shared" si="71"/>
        <v>-0.61169167083441278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9323715</v>
      </c>
      <c r="E288" s="31">
        <v>9323715</v>
      </c>
      <c r="F288" s="31">
        <v>2465196</v>
      </c>
      <c r="G288" s="36">
        <f t="shared" si="64"/>
        <v>0.26440061713598068</v>
      </c>
      <c r="H288" s="31">
        <v>2313639</v>
      </c>
      <c r="I288" s="36">
        <f t="shared" si="65"/>
        <v>0.24814561577654401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4778835</v>
      </c>
      <c r="O288" s="36">
        <f t="shared" si="69"/>
        <v>0.51254623291252466</v>
      </c>
      <c r="P288" s="31">
        <v>1496868</v>
      </c>
      <c r="Q288" s="31">
        <v>9817726</v>
      </c>
      <c r="R288" s="31">
        <v>9847752</v>
      </c>
      <c r="S288" s="31">
        <v>2610164</v>
      </c>
      <c r="T288" s="36">
        <f t="shared" si="70"/>
        <v>0.26586237994419482</v>
      </c>
      <c r="U288" s="36">
        <f t="shared" si="71"/>
        <v>0.54565332414080592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4396761</v>
      </c>
      <c r="E289" s="31">
        <v>4396761</v>
      </c>
      <c r="F289" s="31">
        <v>443489</v>
      </c>
      <c r="G289" s="36">
        <f t="shared" si="64"/>
        <v>0.10086720656410481</v>
      </c>
      <c r="H289" s="31">
        <v>286783</v>
      </c>
      <c r="I289" s="36">
        <f t="shared" si="65"/>
        <v>6.5225969753643642E-2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730272</v>
      </c>
      <c r="O289" s="36">
        <f t="shared" si="69"/>
        <v>0.16609317631774845</v>
      </c>
      <c r="P289" s="31">
        <v>33888</v>
      </c>
      <c r="Q289" s="31">
        <v>7008009</v>
      </c>
      <c r="R289" s="31">
        <v>4716761</v>
      </c>
      <c r="S289" s="31">
        <v>228080</v>
      </c>
      <c r="T289" s="36">
        <f t="shared" si="70"/>
        <v>3.2545620303855202E-2</v>
      </c>
      <c r="U289" s="36">
        <f t="shared" si="71"/>
        <v>7.462671152030218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14583794</v>
      </c>
      <c r="E290" s="31">
        <v>14583794</v>
      </c>
      <c r="F290" s="31">
        <v>2106052</v>
      </c>
      <c r="G290" s="36">
        <f t="shared" si="64"/>
        <v>0.14441043256645014</v>
      </c>
      <c r="H290" s="31">
        <v>2067760</v>
      </c>
      <c r="I290" s="36">
        <f t="shared" si="65"/>
        <v>0.14178477836425829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4173812</v>
      </c>
      <c r="O290" s="36">
        <f t="shared" si="69"/>
        <v>0.28619521093070843</v>
      </c>
      <c r="P290" s="31">
        <v>2424303</v>
      </c>
      <c r="Q290" s="31">
        <v>14844518</v>
      </c>
      <c r="R290" s="31">
        <v>12636418</v>
      </c>
      <c r="S290" s="31">
        <v>4962929</v>
      </c>
      <c r="T290" s="36">
        <f t="shared" si="70"/>
        <v>0.33432739277893697</v>
      </c>
      <c r="U290" s="36">
        <f t="shared" si="71"/>
        <v>-0.14707031258056436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41429905</v>
      </c>
      <c r="E292" s="32">
        <f>SUM(E286:E291)</f>
        <v>41429905</v>
      </c>
      <c r="F292" s="32">
        <f>SUM(F286:F291)</f>
        <v>7315072</v>
      </c>
      <c r="G292" s="37">
        <f t="shared" si="64"/>
        <v>0.17656501988117038</v>
      </c>
      <c r="H292" s="32">
        <f>SUM(H286:H291)</f>
        <v>6720831</v>
      </c>
      <c r="I292" s="37">
        <f t="shared" si="65"/>
        <v>0.16222173331075704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14035903</v>
      </c>
      <c r="O292" s="37">
        <f t="shared" si="69"/>
        <v>0.33878675319192741</v>
      </c>
      <c r="P292" s="32">
        <f>SUM(P286:P291)</f>
        <v>7762670</v>
      </c>
      <c r="Q292" s="32">
        <f>SUM(Q286:Q291)</f>
        <v>43690160</v>
      </c>
      <c r="R292" s="32">
        <f>SUM(R286:R291)</f>
        <v>39101685</v>
      </c>
      <c r="S292" s="32">
        <f>SUM(S286:S291)</f>
        <v>13757850</v>
      </c>
      <c r="T292" s="37">
        <f t="shared" si="70"/>
        <v>0.31489584840156226</v>
      </c>
      <c r="U292" s="37">
        <f t="shared" si="71"/>
        <v>-0.13421142467733393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49528903</v>
      </c>
      <c r="E293" s="31">
        <v>49528903</v>
      </c>
      <c r="F293" s="31">
        <v>11882395</v>
      </c>
      <c r="G293" s="36">
        <f t="shared" si="64"/>
        <v>0.23990830162339755</v>
      </c>
      <c r="H293" s="31">
        <v>12432303</v>
      </c>
      <c r="I293" s="36">
        <f t="shared" si="65"/>
        <v>0.25101107125267846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24314698</v>
      </c>
      <c r="O293" s="36">
        <f t="shared" si="69"/>
        <v>0.49091937287607601</v>
      </c>
      <c r="P293" s="31">
        <v>12697015</v>
      </c>
      <c r="Q293" s="31">
        <v>43118811</v>
      </c>
      <c r="R293" s="31">
        <v>43818811</v>
      </c>
      <c r="S293" s="31">
        <v>23799659</v>
      </c>
      <c r="T293" s="36">
        <f t="shared" si="70"/>
        <v>0.55195536351872043</v>
      </c>
      <c r="U293" s="36">
        <f t="shared" si="71"/>
        <v>-2.0848364753447979E-2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5495716</v>
      </c>
      <c r="E294" s="31">
        <v>5495716</v>
      </c>
      <c r="F294" s="31">
        <v>1389611</v>
      </c>
      <c r="G294" s="36">
        <f t="shared" si="64"/>
        <v>0.25285349534073448</v>
      </c>
      <c r="H294" s="31">
        <v>941917</v>
      </c>
      <c r="I294" s="36">
        <f t="shared" si="65"/>
        <v>0.17139113447638124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2331528</v>
      </c>
      <c r="O294" s="36">
        <f t="shared" si="69"/>
        <v>0.42424462981711575</v>
      </c>
      <c r="P294" s="31">
        <v>1138883</v>
      </c>
      <c r="Q294" s="31">
        <v>3852124</v>
      </c>
      <c r="R294" s="31">
        <v>4036905</v>
      </c>
      <c r="S294" s="31">
        <v>1138883</v>
      </c>
      <c r="T294" s="36">
        <f t="shared" si="70"/>
        <v>0.29565065922073119</v>
      </c>
      <c r="U294" s="36">
        <f t="shared" si="71"/>
        <v>-0.17294665035828971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2570732</v>
      </c>
      <c r="E295" s="31">
        <v>2570732</v>
      </c>
      <c r="F295" s="31">
        <v>395461</v>
      </c>
      <c r="G295" s="36">
        <f t="shared" si="64"/>
        <v>0.15383206028477492</v>
      </c>
      <c r="H295" s="31">
        <v>929404</v>
      </c>
      <c r="I295" s="36">
        <f t="shared" si="65"/>
        <v>0.36153282411390997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1324865</v>
      </c>
      <c r="O295" s="36">
        <f t="shared" si="69"/>
        <v>0.51536488439868489</v>
      </c>
      <c r="P295" s="31">
        <v>631482</v>
      </c>
      <c r="Q295" s="31">
        <v>2849894</v>
      </c>
      <c r="R295" s="31">
        <v>2612460</v>
      </c>
      <c r="S295" s="31">
        <v>1190466</v>
      </c>
      <c r="T295" s="36">
        <f t="shared" si="70"/>
        <v>0.41772290478172169</v>
      </c>
      <c r="U295" s="36">
        <f t="shared" si="71"/>
        <v>0.47178225190900136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43396343</v>
      </c>
      <c r="E296" s="31">
        <v>43396343</v>
      </c>
      <c r="F296" s="31">
        <v>13145136</v>
      </c>
      <c r="G296" s="36">
        <f t="shared" si="64"/>
        <v>0.30290884188098521</v>
      </c>
      <c r="H296" s="31">
        <v>17201105</v>
      </c>
      <c r="I296" s="36">
        <f t="shared" si="65"/>
        <v>0.39637222426783753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30346241</v>
      </c>
      <c r="O296" s="36">
        <f t="shared" si="69"/>
        <v>0.69928106614882268</v>
      </c>
      <c r="P296" s="31">
        <v>19008114</v>
      </c>
      <c r="Q296" s="31">
        <v>38184147</v>
      </c>
      <c r="R296" s="31">
        <v>59079760</v>
      </c>
      <c r="S296" s="31">
        <v>28291969</v>
      </c>
      <c r="T296" s="36">
        <f t="shared" si="70"/>
        <v>0.74093494873671006</v>
      </c>
      <c r="U296" s="36">
        <f t="shared" si="71"/>
        <v>-9.5065139024313461E-2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12696355</v>
      </c>
      <c r="E297" s="31">
        <v>12696355</v>
      </c>
      <c r="F297" s="31">
        <v>1891524</v>
      </c>
      <c r="G297" s="36">
        <f t="shared" si="64"/>
        <v>0.14898165654630799</v>
      </c>
      <c r="H297" s="31">
        <v>1944291</v>
      </c>
      <c r="I297" s="36">
        <f t="shared" si="65"/>
        <v>0.15313773126224023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3835815</v>
      </c>
      <c r="O297" s="36">
        <f t="shared" si="69"/>
        <v>0.30211938780854819</v>
      </c>
      <c r="P297" s="31">
        <v>1547883</v>
      </c>
      <c r="Q297" s="31">
        <v>11241988</v>
      </c>
      <c r="R297" s="31">
        <v>10418066</v>
      </c>
      <c r="S297" s="31">
        <v>3094080</v>
      </c>
      <c r="T297" s="36">
        <f t="shared" si="70"/>
        <v>0.27522534270629001</v>
      </c>
      <c r="U297" s="36">
        <f t="shared" si="71"/>
        <v>0.2560968755390427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113688049</v>
      </c>
      <c r="E298" s="32">
        <f>SUM(E293:E297)</f>
        <v>113688049</v>
      </c>
      <c r="F298" s="32">
        <f>SUM(F293:F297)</f>
        <v>28704127</v>
      </c>
      <c r="G298" s="37">
        <f t="shared" si="64"/>
        <v>0.25248148114495306</v>
      </c>
      <c r="H298" s="32">
        <f>SUM(H293:H297)</f>
        <v>33449020</v>
      </c>
      <c r="I298" s="37">
        <f t="shared" si="65"/>
        <v>0.29421755667563615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62153147</v>
      </c>
      <c r="O298" s="37">
        <f t="shared" si="69"/>
        <v>0.54669903782058926</v>
      </c>
      <c r="P298" s="32">
        <f>SUM(P293:P297)</f>
        <v>35023377</v>
      </c>
      <c r="Q298" s="32">
        <f>SUM(Q293:Q297)</f>
        <v>99246964</v>
      </c>
      <c r="R298" s="32">
        <f>SUM(R293:R297)</f>
        <v>119966002</v>
      </c>
      <c r="S298" s="32">
        <f>SUM(S293:S297)</f>
        <v>57515057</v>
      </c>
      <c r="T298" s="37">
        <f t="shared" si="70"/>
        <v>0.57951452298329242</v>
      </c>
      <c r="U298" s="37">
        <f t="shared" si="71"/>
        <v>-4.4951604752448637E-2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309118518</v>
      </c>
      <c r="E299" s="32">
        <f>SUM(E263:E266,E268:E274,E276:E284,E286:E291,E293:E297)</f>
        <v>309118518</v>
      </c>
      <c r="F299" s="32">
        <f>SUM(F263:F266,F268:F274,F276:F284,F286:F291,F293:F297)</f>
        <v>50859952</v>
      </c>
      <c r="G299" s="37">
        <f t="shared" si="64"/>
        <v>0.1645322070287617</v>
      </c>
      <c r="H299" s="32">
        <f>SUM(H263:H266,H268:H274,H276:H284,H286:H291,H293:H297)</f>
        <v>68738537</v>
      </c>
      <c r="I299" s="37">
        <f t="shared" si="65"/>
        <v>0.22236952171205737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119598489</v>
      </c>
      <c r="O299" s="37">
        <f t="shared" si="69"/>
        <v>0.38690172874081907</v>
      </c>
      <c r="P299" s="32">
        <f>SUM(P263:P266,P268:P274,P276:P284,P286:P291,P293:P297)</f>
        <v>67705068</v>
      </c>
      <c r="Q299" s="32">
        <f>SUM(Q263:Q266,Q268:Q274,Q276:Q284,Q286:Q291,Q293:Q297)</f>
        <v>278525059</v>
      </c>
      <c r="R299" s="32">
        <f>SUM(R263:R266,R268:R274,R276:R284,R286:R291,R293:R297)</f>
        <v>319489070</v>
      </c>
      <c r="S299" s="32">
        <f>SUM(S263:S266,S268:S274,S276:S284,S286:S291,S293:S297)</f>
        <v>119832238</v>
      </c>
      <c r="T299" s="37">
        <f t="shared" si="70"/>
        <v>0.43023862352004744</v>
      </c>
      <c r="U299" s="37">
        <f t="shared" si="71"/>
        <v>1.5264278295976208E-2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1068707211</v>
      </c>
      <c r="E302" s="31">
        <v>1069887661</v>
      </c>
      <c r="F302" s="31">
        <v>230392421</v>
      </c>
      <c r="G302" s="36">
        <f t="shared" ref="G302:G339" si="72">IF(($D302     =0),0,($F302     /$D302     ))</f>
        <v>0.21558048699270918</v>
      </c>
      <c r="H302" s="31">
        <v>285561981</v>
      </c>
      <c r="I302" s="36">
        <f t="shared" ref="I302:I339" si="73">IF(($D302     =0),0,($H302     /$D302     ))</f>
        <v>0.26720319472046677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515954402</v>
      </c>
      <c r="O302" s="36">
        <f t="shared" ref="O302:O339" si="77">IF(($D302     =0),0,($N302     /$D302     ))</f>
        <v>0.48278368171317598</v>
      </c>
      <c r="P302" s="31">
        <v>286429254</v>
      </c>
      <c r="Q302" s="31">
        <v>1049799503</v>
      </c>
      <c r="R302" s="31">
        <v>1022900077</v>
      </c>
      <c r="S302" s="31">
        <v>498465834</v>
      </c>
      <c r="T302" s="36">
        <f t="shared" ref="T302:T339" si="78">IF(($Q302     =0),0,($S302     /$Q302     ))</f>
        <v>0.47482003237336262</v>
      </c>
      <c r="U302" s="36">
        <f t="shared" ref="U302:U339" si="79">IF(($P302     =0),0,(($H302     /$P302     )-1))</f>
        <v>-3.0278785699731081E-3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1068707211</v>
      </c>
      <c r="E303" s="32">
        <f>E302</f>
        <v>1069887661</v>
      </c>
      <c r="F303" s="32">
        <f>F302</f>
        <v>230392421</v>
      </c>
      <c r="G303" s="37">
        <f t="shared" si="72"/>
        <v>0.21558048699270918</v>
      </c>
      <c r="H303" s="32">
        <f>H302</f>
        <v>285561981</v>
      </c>
      <c r="I303" s="37">
        <f t="shared" si="73"/>
        <v>0.26720319472046677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515954402</v>
      </c>
      <c r="O303" s="37">
        <f t="shared" si="77"/>
        <v>0.48278368171317598</v>
      </c>
      <c r="P303" s="32">
        <f>P302</f>
        <v>286429254</v>
      </c>
      <c r="Q303" s="32">
        <f>Q302</f>
        <v>1049799503</v>
      </c>
      <c r="R303" s="32">
        <f>R302</f>
        <v>1022900077</v>
      </c>
      <c r="S303" s="32">
        <f>S302</f>
        <v>498465834</v>
      </c>
      <c r="T303" s="37">
        <f t="shared" si="78"/>
        <v>0.47482003237336262</v>
      </c>
      <c r="U303" s="37">
        <f t="shared" si="79"/>
        <v>-3.0278785699731081E-3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28383440</v>
      </c>
      <c r="E304" s="31">
        <v>28588086</v>
      </c>
      <c r="F304" s="31">
        <v>6138470</v>
      </c>
      <c r="G304" s="36">
        <f t="shared" si="72"/>
        <v>0.21626941625116616</v>
      </c>
      <c r="H304" s="31">
        <v>7481457</v>
      </c>
      <c r="I304" s="36">
        <f t="shared" si="73"/>
        <v>0.2635852807129791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13619927</v>
      </c>
      <c r="O304" s="36">
        <f t="shared" si="77"/>
        <v>0.47985469696414529</v>
      </c>
      <c r="P304" s="31">
        <v>7535601</v>
      </c>
      <c r="Q304" s="31">
        <v>27061284</v>
      </c>
      <c r="R304" s="31">
        <v>28257417</v>
      </c>
      <c r="S304" s="31">
        <v>13606712</v>
      </c>
      <c r="T304" s="36">
        <f t="shared" si="78"/>
        <v>0.50281102700078828</v>
      </c>
      <c r="U304" s="36">
        <f t="shared" si="79"/>
        <v>-7.1850937967654627E-3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13365692</v>
      </c>
      <c r="E305" s="31">
        <v>13247692</v>
      </c>
      <c r="F305" s="31">
        <v>2021541</v>
      </c>
      <c r="G305" s="36">
        <f t="shared" si="72"/>
        <v>0.15124850999110259</v>
      </c>
      <c r="H305" s="31">
        <v>2523466</v>
      </c>
      <c r="I305" s="36">
        <f t="shared" si="73"/>
        <v>0.18880174704010835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4545007</v>
      </c>
      <c r="O305" s="36">
        <f t="shared" si="77"/>
        <v>0.34005025703121095</v>
      </c>
      <c r="P305" s="31">
        <v>2294052</v>
      </c>
      <c r="Q305" s="31">
        <v>9070690</v>
      </c>
      <c r="R305" s="31">
        <v>11398667</v>
      </c>
      <c r="S305" s="31">
        <v>4004360</v>
      </c>
      <c r="T305" s="36">
        <f t="shared" si="78"/>
        <v>0.44146145442077728</v>
      </c>
      <c r="U305" s="36">
        <f t="shared" si="79"/>
        <v>0.10000383600720464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15044360</v>
      </c>
      <c r="E306" s="31">
        <v>15044360</v>
      </c>
      <c r="F306" s="31">
        <v>3072821</v>
      </c>
      <c r="G306" s="36">
        <f t="shared" si="72"/>
        <v>0.20425069594186793</v>
      </c>
      <c r="H306" s="31">
        <v>4060480</v>
      </c>
      <c r="I306" s="36">
        <f t="shared" si="73"/>
        <v>0.26990048097758895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7133301</v>
      </c>
      <c r="O306" s="36">
        <f t="shared" si="77"/>
        <v>0.47415117691945685</v>
      </c>
      <c r="P306" s="31">
        <v>3560058</v>
      </c>
      <c r="Q306" s="31">
        <v>13872500</v>
      </c>
      <c r="R306" s="31">
        <v>13834176</v>
      </c>
      <c r="S306" s="31">
        <v>6506847</v>
      </c>
      <c r="T306" s="36">
        <f t="shared" si="78"/>
        <v>0.46904645882140927</v>
      </c>
      <c r="U306" s="36">
        <f t="shared" si="79"/>
        <v>0.14056568741295794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40634844</v>
      </c>
      <c r="E307" s="31">
        <v>40347242</v>
      </c>
      <c r="F307" s="31">
        <v>8365893</v>
      </c>
      <c r="G307" s="36">
        <f t="shared" si="72"/>
        <v>0.20587978632328452</v>
      </c>
      <c r="H307" s="31">
        <v>8320450</v>
      </c>
      <c r="I307" s="36">
        <f t="shared" si="73"/>
        <v>0.20476146038606668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16686343</v>
      </c>
      <c r="O307" s="36">
        <f t="shared" si="77"/>
        <v>0.4106412467093512</v>
      </c>
      <c r="P307" s="31">
        <v>7823242</v>
      </c>
      <c r="Q307" s="31">
        <v>36017707</v>
      </c>
      <c r="R307" s="31">
        <v>36286261</v>
      </c>
      <c r="S307" s="31">
        <v>15322856</v>
      </c>
      <c r="T307" s="36">
        <f t="shared" si="78"/>
        <v>0.42542563856161081</v>
      </c>
      <c r="U307" s="36">
        <f t="shared" si="79"/>
        <v>6.3555237074348403E-2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26329506</v>
      </c>
      <c r="E308" s="31">
        <v>27618827</v>
      </c>
      <c r="F308" s="31">
        <v>4977183</v>
      </c>
      <c r="G308" s="36">
        <f t="shared" si="72"/>
        <v>0.18903442396526543</v>
      </c>
      <c r="H308" s="31">
        <v>7043987</v>
      </c>
      <c r="I308" s="36">
        <f t="shared" si="73"/>
        <v>0.26753206079901387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12021170</v>
      </c>
      <c r="O308" s="36">
        <f t="shared" si="77"/>
        <v>0.4565664847642793</v>
      </c>
      <c r="P308" s="31">
        <v>6216629</v>
      </c>
      <c r="Q308" s="31">
        <v>24899973</v>
      </c>
      <c r="R308" s="31">
        <v>24488336</v>
      </c>
      <c r="S308" s="31">
        <v>10723840</v>
      </c>
      <c r="T308" s="36">
        <f t="shared" si="78"/>
        <v>0.43067677221979317</v>
      </c>
      <c r="U308" s="36">
        <f t="shared" si="79"/>
        <v>0.13308788412498163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3467721</v>
      </c>
      <c r="E309" s="31">
        <v>3467721</v>
      </c>
      <c r="F309" s="31">
        <v>500927</v>
      </c>
      <c r="G309" s="36">
        <f t="shared" si="72"/>
        <v>0.14445423954233919</v>
      </c>
      <c r="H309" s="31">
        <v>576286</v>
      </c>
      <c r="I309" s="36">
        <f t="shared" si="73"/>
        <v>0.1661858032984776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1077213</v>
      </c>
      <c r="O309" s="36">
        <f t="shared" si="77"/>
        <v>0.31064004284081675</v>
      </c>
      <c r="P309" s="31">
        <v>607714</v>
      </c>
      <c r="Q309" s="31">
        <v>3597919</v>
      </c>
      <c r="R309" s="31">
        <v>3638903</v>
      </c>
      <c r="S309" s="31">
        <v>1042929</v>
      </c>
      <c r="T309" s="36">
        <f t="shared" si="78"/>
        <v>0.2898700609991498</v>
      </c>
      <c r="U309" s="36">
        <f t="shared" si="79"/>
        <v>-5.1715115992062022E-2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127225563</v>
      </c>
      <c r="E310" s="32">
        <f>SUM(E304:E309)</f>
        <v>128313928</v>
      </c>
      <c r="F310" s="32">
        <f>SUM(F304:F309)</f>
        <v>25076835</v>
      </c>
      <c r="G310" s="37">
        <f t="shared" si="72"/>
        <v>0.19710531758464295</v>
      </c>
      <c r="H310" s="32">
        <f>SUM(H304:H309)</f>
        <v>30006126</v>
      </c>
      <c r="I310" s="37">
        <f t="shared" si="73"/>
        <v>0.23584981895501614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55082961</v>
      </c>
      <c r="O310" s="37">
        <f t="shared" si="77"/>
        <v>0.43295513653965911</v>
      </c>
      <c r="P310" s="32">
        <f>SUM(P304:P309)</f>
        <v>28037296</v>
      </c>
      <c r="Q310" s="32">
        <f>SUM(Q304:Q309)</f>
        <v>114520073</v>
      </c>
      <c r="R310" s="32">
        <f>SUM(R304:R309)</f>
        <v>117903760</v>
      </c>
      <c r="S310" s="32">
        <f>SUM(S304:S309)</f>
        <v>51207544</v>
      </c>
      <c r="T310" s="37">
        <f t="shared" si="78"/>
        <v>0.44714906879250765</v>
      </c>
      <c r="U310" s="37">
        <f t="shared" si="79"/>
        <v>7.0221821676384133E-2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32793597</v>
      </c>
      <c r="E311" s="31">
        <v>33302797</v>
      </c>
      <c r="F311" s="31">
        <v>6607436</v>
      </c>
      <c r="G311" s="36">
        <f t="shared" si="72"/>
        <v>0.20148555219483852</v>
      </c>
      <c r="H311" s="31">
        <v>7314831</v>
      </c>
      <c r="I311" s="36">
        <f t="shared" si="73"/>
        <v>0.2230566839008237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13922267</v>
      </c>
      <c r="O311" s="36">
        <f t="shared" si="77"/>
        <v>0.42454223609566222</v>
      </c>
      <c r="P311" s="31">
        <v>6441781</v>
      </c>
      <c r="Q311" s="31">
        <v>31830533</v>
      </c>
      <c r="R311" s="31">
        <v>31198412</v>
      </c>
      <c r="S311" s="31">
        <v>12912719</v>
      </c>
      <c r="T311" s="36">
        <f t="shared" si="78"/>
        <v>0.405670838122629</v>
      </c>
      <c r="U311" s="36">
        <f t="shared" si="79"/>
        <v>0.13552928918260343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39078614</v>
      </c>
      <c r="E312" s="31">
        <v>40194142</v>
      </c>
      <c r="F312" s="31">
        <v>7146944</v>
      </c>
      <c r="G312" s="36">
        <f t="shared" si="72"/>
        <v>0.18288632242689057</v>
      </c>
      <c r="H312" s="31">
        <v>12312312</v>
      </c>
      <c r="I312" s="36">
        <f t="shared" si="73"/>
        <v>0.31506521700078716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19459256</v>
      </c>
      <c r="O312" s="36">
        <f t="shared" si="77"/>
        <v>0.49795153942767778</v>
      </c>
      <c r="P312" s="31">
        <v>11411999</v>
      </c>
      <c r="Q312" s="31">
        <v>39249276</v>
      </c>
      <c r="R312" s="31">
        <v>36822132</v>
      </c>
      <c r="S312" s="31">
        <v>18271488</v>
      </c>
      <c r="T312" s="36">
        <f t="shared" si="78"/>
        <v>0.46552420482864448</v>
      </c>
      <c r="U312" s="36">
        <f t="shared" si="79"/>
        <v>7.8891787494899113E-2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52701849</v>
      </c>
      <c r="E313" s="31">
        <v>52258452</v>
      </c>
      <c r="F313" s="31">
        <v>4379618</v>
      </c>
      <c r="G313" s="36">
        <f t="shared" si="72"/>
        <v>8.3101790223716818E-2</v>
      </c>
      <c r="H313" s="31">
        <v>10180803</v>
      </c>
      <c r="I313" s="36">
        <f t="shared" si="73"/>
        <v>0.19317733994494196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14560421</v>
      </c>
      <c r="O313" s="36">
        <f t="shared" si="77"/>
        <v>0.27627913016865879</v>
      </c>
      <c r="P313" s="31">
        <v>10593212</v>
      </c>
      <c r="Q313" s="31">
        <v>52304442</v>
      </c>
      <c r="R313" s="31">
        <v>52782718</v>
      </c>
      <c r="S313" s="31">
        <v>20228663</v>
      </c>
      <c r="T313" s="36">
        <f t="shared" si="78"/>
        <v>0.38674847157340864</v>
      </c>
      <c r="U313" s="36">
        <f t="shared" si="79"/>
        <v>-3.8931440246829707E-2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34778354</v>
      </c>
      <c r="E314" s="31">
        <v>34778354</v>
      </c>
      <c r="F314" s="31">
        <v>5852640</v>
      </c>
      <c r="G314" s="36">
        <f t="shared" si="72"/>
        <v>0.1682839849177451</v>
      </c>
      <c r="H314" s="31">
        <v>7807935</v>
      </c>
      <c r="I314" s="36">
        <f t="shared" si="73"/>
        <v>0.22450559333544076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13660575</v>
      </c>
      <c r="O314" s="36">
        <f t="shared" si="77"/>
        <v>0.39278957825318589</v>
      </c>
      <c r="P314" s="31">
        <v>5225983</v>
      </c>
      <c r="Q314" s="31">
        <v>31658605</v>
      </c>
      <c r="R314" s="31">
        <v>33885304</v>
      </c>
      <c r="S314" s="31">
        <v>11222189</v>
      </c>
      <c r="T314" s="36">
        <f t="shared" si="78"/>
        <v>0.35447515770198973</v>
      </c>
      <c r="U314" s="36">
        <f t="shared" si="79"/>
        <v>0.4940605432509062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18960627</v>
      </c>
      <c r="E315" s="31">
        <v>19685364</v>
      </c>
      <c r="F315" s="31">
        <v>3629618</v>
      </c>
      <c r="G315" s="36">
        <f t="shared" si="72"/>
        <v>0.19142921803166107</v>
      </c>
      <c r="H315" s="31">
        <v>5505222</v>
      </c>
      <c r="I315" s="36">
        <f t="shared" si="73"/>
        <v>0.29035020835545156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9134840</v>
      </c>
      <c r="O315" s="36">
        <f t="shared" si="77"/>
        <v>0.48177942638711263</v>
      </c>
      <c r="P315" s="31">
        <v>4212544</v>
      </c>
      <c r="Q315" s="31">
        <v>21403790</v>
      </c>
      <c r="R315" s="31">
        <v>19387708</v>
      </c>
      <c r="S315" s="31">
        <v>8215304</v>
      </c>
      <c r="T315" s="36">
        <f t="shared" si="78"/>
        <v>0.38382473384386595</v>
      </c>
      <c r="U315" s="36">
        <f t="shared" si="79"/>
        <v>0.30686397578280489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26212572</v>
      </c>
      <c r="E316" s="31">
        <v>26212572</v>
      </c>
      <c r="F316" s="31">
        <v>4772479</v>
      </c>
      <c r="G316" s="36">
        <f t="shared" si="72"/>
        <v>0.18206832202501913</v>
      </c>
      <c r="H316" s="31">
        <v>5001138</v>
      </c>
      <c r="I316" s="36">
        <f t="shared" si="73"/>
        <v>0.19079157894158574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9773617</v>
      </c>
      <c r="O316" s="36">
        <f t="shared" si="77"/>
        <v>0.37285990096660487</v>
      </c>
      <c r="P316" s="31">
        <v>5239365</v>
      </c>
      <c r="Q316" s="31">
        <v>22486615</v>
      </c>
      <c r="R316" s="31">
        <v>23248032</v>
      </c>
      <c r="S316" s="31">
        <v>9898631</v>
      </c>
      <c r="T316" s="36">
        <f t="shared" si="78"/>
        <v>0.44020102625495211</v>
      </c>
      <c r="U316" s="36">
        <f t="shared" si="79"/>
        <v>-4.5468677979106253E-2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204525613</v>
      </c>
      <c r="E317" s="32">
        <f>SUM(E311:E316)</f>
        <v>206431681</v>
      </c>
      <c r="F317" s="32">
        <f>SUM(F311:F316)</f>
        <v>32388735</v>
      </c>
      <c r="G317" s="37">
        <f t="shared" si="72"/>
        <v>0.15836028810728953</v>
      </c>
      <c r="H317" s="32">
        <f>SUM(H311:H316)</f>
        <v>48122241</v>
      </c>
      <c r="I317" s="37">
        <f t="shared" si="73"/>
        <v>0.23528711291529048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80510976</v>
      </c>
      <c r="O317" s="37">
        <f t="shared" si="77"/>
        <v>0.39364740102258</v>
      </c>
      <c r="P317" s="32">
        <f>SUM(P311:P316)</f>
        <v>43124884</v>
      </c>
      <c r="Q317" s="32">
        <f>SUM(Q311:Q316)</f>
        <v>198933261</v>
      </c>
      <c r="R317" s="32">
        <f>SUM(R311:R316)</f>
        <v>197324306</v>
      </c>
      <c r="S317" s="32">
        <f>SUM(S311:S316)</f>
        <v>80748994</v>
      </c>
      <c r="T317" s="37">
        <f t="shared" si="78"/>
        <v>0.40590996997731815</v>
      </c>
      <c r="U317" s="37">
        <f t="shared" si="79"/>
        <v>0.11588105373222568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12066541</v>
      </c>
      <c r="E318" s="31">
        <v>12066541</v>
      </c>
      <c r="F318" s="31">
        <v>2604810</v>
      </c>
      <c r="G318" s="36">
        <f t="shared" si="72"/>
        <v>0.21587048019809488</v>
      </c>
      <c r="H318" s="31">
        <v>3168630</v>
      </c>
      <c r="I318" s="36">
        <f t="shared" si="73"/>
        <v>0.2625963811833068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5773440</v>
      </c>
      <c r="O318" s="36">
        <f t="shared" si="77"/>
        <v>0.47846686138140165</v>
      </c>
      <c r="P318" s="31">
        <v>3063049</v>
      </c>
      <c r="Q318" s="31">
        <v>11472113</v>
      </c>
      <c r="R318" s="31">
        <v>11382495</v>
      </c>
      <c r="S318" s="31">
        <v>5881848</v>
      </c>
      <c r="T318" s="36">
        <f t="shared" si="78"/>
        <v>0.51270833890844691</v>
      </c>
      <c r="U318" s="36">
        <f t="shared" si="79"/>
        <v>3.4469249430877591E-2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23852563</v>
      </c>
      <c r="E319" s="31">
        <v>24075275</v>
      </c>
      <c r="F319" s="31">
        <v>4433124</v>
      </c>
      <c r="G319" s="36">
        <f t="shared" si="72"/>
        <v>0.18585524750526808</v>
      </c>
      <c r="H319" s="31">
        <v>6148681</v>
      </c>
      <c r="I319" s="36">
        <f t="shared" si="73"/>
        <v>0.2577786294915142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10581805</v>
      </c>
      <c r="O319" s="36">
        <f t="shared" si="77"/>
        <v>0.44363387699678225</v>
      </c>
      <c r="P319" s="31">
        <v>6180279</v>
      </c>
      <c r="Q319" s="31">
        <v>21751230</v>
      </c>
      <c r="R319" s="31">
        <v>22278825</v>
      </c>
      <c r="S319" s="31">
        <v>10733231</v>
      </c>
      <c r="T319" s="36">
        <f t="shared" si="78"/>
        <v>0.49345397938415436</v>
      </c>
      <c r="U319" s="36">
        <f t="shared" si="79"/>
        <v>-5.1127141671112319E-3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14124360</v>
      </c>
      <c r="E320" s="31">
        <v>14124360</v>
      </c>
      <c r="F320" s="31">
        <v>2796090</v>
      </c>
      <c r="G320" s="36">
        <f t="shared" si="72"/>
        <v>0.19796224395300036</v>
      </c>
      <c r="H320" s="31">
        <v>3338178</v>
      </c>
      <c r="I320" s="36">
        <f t="shared" si="73"/>
        <v>0.23634189442919892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6134268</v>
      </c>
      <c r="O320" s="36">
        <f t="shared" si="77"/>
        <v>0.43430413838219928</v>
      </c>
      <c r="P320" s="31">
        <v>3479288</v>
      </c>
      <c r="Q320" s="31">
        <v>13060757</v>
      </c>
      <c r="R320" s="31">
        <v>12893657</v>
      </c>
      <c r="S320" s="31">
        <v>6245374</v>
      </c>
      <c r="T320" s="36">
        <f t="shared" si="78"/>
        <v>0.47817856193174713</v>
      </c>
      <c r="U320" s="36">
        <f t="shared" si="79"/>
        <v>-4.055714847405556E-2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11141143</v>
      </c>
      <c r="E321" s="31">
        <v>11095143</v>
      </c>
      <c r="F321" s="31">
        <v>1903790</v>
      </c>
      <c r="G321" s="36">
        <f t="shared" si="72"/>
        <v>0.17087923564036472</v>
      </c>
      <c r="H321" s="31">
        <v>3020166</v>
      </c>
      <c r="I321" s="36">
        <f t="shared" si="73"/>
        <v>0.27108223994611685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4923956</v>
      </c>
      <c r="O321" s="36">
        <f t="shared" si="77"/>
        <v>0.44196147558648158</v>
      </c>
      <c r="P321" s="31">
        <v>2553093</v>
      </c>
      <c r="Q321" s="31">
        <v>9863174</v>
      </c>
      <c r="R321" s="31">
        <v>9559060</v>
      </c>
      <c r="S321" s="31">
        <v>4378473</v>
      </c>
      <c r="T321" s="36">
        <f t="shared" si="78"/>
        <v>0.44392129754580018</v>
      </c>
      <c r="U321" s="36">
        <f t="shared" si="79"/>
        <v>0.18294398206410811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61184607</v>
      </c>
      <c r="E323" s="32">
        <f>SUM(E318:E322)</f>
        <v>61361319</v>
      </c>
      <c r="F323" s="32">
        <f>SUM(F318:F322)</f>
        <v>11737814</v>
      </c>
      <c r="G323" s="37">
        <f t="shared" si="72"/>
        <v>0.19184259858039129</v>
      </c>
      <c r="H323" s="32">
        <f>SUM(H318:H322)</f>
        <v>15675655</v>
      </c>
      <c r="I323" s="37">
        <f t="shared" si="73"/>
        <v>0.25620259357063452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27413469</v>
      </c>
      <c r="O323" s="37">
        <f t="shared" si="77"/>
        <v>0.44804519215102584</v>
      </c>
      <c r="P323" s="32">
        <f>SUM(P318:P322)</f>
        <v>15275709</v>
      </c>
      <c r="Q323" s="32">
        <f>SUM(Q318:Q322)</f>
        <v>56147274</v>
      </c>
      <c r="R323" s="32">
        <f>SUM(R318:R322)</f>
        <v>56114037</v>
      </c>
      <c r="S323" s="32">
        <f>SUM(S318:S322)</f>
        <v>27238926</v>
      </c>
      <c r="T323" s="37">
        <f t="shared" si="78"/>
        <v>0.48513354361602667</v>
      </c>
      <c r="U323" s="37">
        <f t="shared" si="79"/>
        <v>2.6181828941622243E-2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8894090</v>
      </c>
      <c r="E324" s="31">
        <v>8894090</v>
      </c>
      <c r="F324" s="31">
        <v>2285142</v>
      </c>
      <c r="G324" s="36">
        <f t="shared" si="72"/>
        <v>0.25692813992212804</v>
      </c>
      <c r="H324" s="31">
        <v>2348794</v>
      </c>
      <c r="I324" s="36">
        <f t="shared" si="73"/>
        <v>0.26408480238000742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4633936</v>
      </c>
      <c r="O324" s="36">
        <f t="shared" si="77"/>
        <v>0.52101294230213546</v>
      </c>
      <c r="P324" s="31">
        <v>2213615</v>
      </c>
      <c r="Q324" s="31">
        <v>9825628</v>
      </c>
      <c r="R324" s="31">
        <v>10388561</v>
      </c>
      <c r="S324" s="31">
        <v>4391566</v>
      </c>
      <c r="T324" s="36">
        <f t="shared" si="78"/>
        <v>0.44695015931806087</v>
      </c>
      <c r="U324" s="36">
        <f t="shared" si="79"/>
        <v>6.1067078060096369E-2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25020592</v>
      </c>
      <c r="E325" s="31">
        <v>25311592</v>
      </c>
      <c r="F325" s="31">
        <v>4693809</v>
      </c>
      <c r="G325" s="36">
        <f t="shared" si="72"/>
        <v>0.18759783941163344</v>
      </c>
      <c r="H325" s="31">
        <v>6715086</v>
      </c>
      <c r="I325" s="36">
        <f t="shared" si="73"/>
        <v>0.26838237880222821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11408895</v>
      </c>
      <c r="O325" s="36">
        <f t="shared" si="77"/>
        <v>0.45598021821386159</v>
      </c>
      <c r="P325" s="31">
        <v>5972763</v>
      </c>
      <c r="Q325" s="31">
        <v>22642627</v>
      </c>
      <c r="R325" s="31">
        <v>22639947</v>
      </c>
      <c r="S325" s="31">
        <v>10650843</v>
      </c>
      <c r="T325" s="36">
        <f t="shared" si="78"/>
        <v>0.47038901449023562</v>
      </c>
      <c r="U325" s="36">
        <f t="shared" si="79"/>
        <v>0.12428469035185219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34945863</v>
      </c>
      <c r="E326" s="31">
        <v>35128003</v>
      </c>
      <c r="F326" s="31">
        <v>7059736</v>
      </c>
      <c r="G326" s="36">
        <f t="shared" si="72"/>
        <v>0.20201922041530351</v>
      </c>
      <c r="H326" s="31">
        <v>9025959</v>
      </c>
      <c r="I326" s="36">
        <f t="shared" si="73"/>
        <v>0.25828404924497073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16085695</v>
      </c>
      <c r="O326" s="36">
        <f t="shared" si="77"/>
        <v>0.46030326966027424</v>
      </c>
      <c r="P326" s="31">
        <v>7692868</v>
      </c>
      <c r="Q326" s="31">
        <v>33062625</v>
      </c>
      <c r="R326" s="31">
        <v>32330655</v>
      </c>
      <c r="S326" s="31">
        <v>14176203</v>
      </c>
      <c r="T326" s="36">
        <f t="shared" si="78"/>
        <v>0.42876822393866187</v>
      </c>
      <c r="U326" s="36">
        <f t="shared" si="79"/>
        <v>0.17328920761411748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63315359</v>
      </c>
      <c r="E327" s="31">
        <v>63526449</v>
      </c>
      <c r="F327" s="31">
        <v>10178409</v>
      </c>
      <c r="G327" s="36">
        <f t="shared" si="72"/>
        <v>0.16075734483318652</v>
      </c>
      <c r="H327" s="31">
        <v>14755722</v>
      </c>
      <c r="I327" s="36">
        <f t="shared" si="73"/>
        <v>0.23305122537487311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24934131</v>
      </c>
      <c r="O327" s="36">
        <f t="shared" si="77"/>
        <v>0.39380857020805965</v>
      </c>
      <c r="P327" s="31">
        <v>13586716</v>
      </c>
      <c r="Q327" s="31">
        <v>63142953</v>
      </c>
      <c r="R327" s="31">
        <v>63800532</v>
      </c>
      <c r="S327" s="31">
        <v>23685649</v>
      </c>
      <c r="T327" s="36">
        <f t="shared" si="78"/>
        <v>0.37511151877866722</v>
      </c>
      <c r="U327" s="36">
        <f t="shared" si="79"/>
        <v>8.6040364720952445E-2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24044700</v>
      </c>
      <c r="E328" s="31">
        <v>24074500</v>
      </c>
      <c r="F328" s="31">
        <v>4905640</v>
      </c>
      <c r="G328" s="36">
        <f t="shared" si="72"/>
        <v>0.20402167629456802</v>
      </c>
      <c r="H328" s="31">
        <v>6372073</v>
      </c>
      <c r="I328" s="36">
        <f t="shared" si="73"/>
        <v>0.26500946154453997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11277713</v>
      </c>
      <c r="O328" s="36">
        <f t="shared" si="77"/>
        <v>0.46903113783910799</v>
      </c>
      <c r="P328" s="31">
        <v>6830486</v>
      </c>
      <c r="Q328" s="31">
        <v>25206900</v>
      </c>
      <c r="R328" s="31">
        <v>25231300</v>
      </c>
      <c r="S328" s="31">
        <v>12564830</v>
      </c>
      <c r="T328" s="36">
        <f t="shared" si="78"/>
        <v>0.49846787982655544</v>
      </c>
      <c r="U328" s="36">
        <f t="shared" si="79"/>
        <v>-6.7112794023734157E-2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33679219</v>
      </c>
      <c r="E329" s="31">
        <v>33913168</v>
      </c>
      <c r="F329" s="31">
        <v>5353564</v>
      </c>
      <c r="G329" s="36">
        <f t="shared" si="72"/>
        <v>0.15895748651416175</v>
      </c>
      <c r="H329" s="31">
        <v>6308414</v>
      </c>
      <c r="I329" s="36">
        <f t="shared" si="73"/>
        <v>0.18730879715470836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11661978</v>
      </c>
      <c r="O329" s="36">
        <f t="shared" si="77"/>
        <v>0.34626628366887013</v>
      </c>
      <c r="P329" s="31">
        <v>6788836</v>
      </c>
      <c r="Q329" s="31">
        <v>34621799</v>
      </c>
      <c r="R329" s="31">
        <v>33337830</v>
      </c>
      <c r="S329" s="31">
        <v>13057967</v>
      </c>
      <c r="T329" s="36">
        <f t="shared" si="78"/>
        <v>0.37716026830379323</v>
      </c>
      <c r="U329" s="36">
        <f t="shared" si="79"/>
        <v>-7.0766476020336921E-2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17169309</v>
      </c>
      <c r="E330" s="31">
        <v>17169309</v>
      </c>
      <c r="F330" s="31">
        <v>5246767</v>
      </c>
      <c r="G330" s="36">
        <f t="shared" si="72"/>
        <v>0.3055898755156658</v>
      </c>
      <c r="H330" s="31">
        <v>8103236</v>
      </c>
      <c r="I330" s="36">
        <f t="shared" si="73"/>
        <v>0.47196051978562448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13350003</v>
      </c>
      <c r="O330" s="36">
        <f t="shared" si="77"/>
        <v>0.77755039530129022</v>
      </c>
      <c r="P330" s="31">
        <v>8013282</v>
      </c>
      <c r="Q330" s="31">
        <v>17500723</v>
      </c>
      <c r="R330" s="31">
        <v>21753563</v>
      </c>
      <c r="S330" s="31">
        <v>12047159</v>
      </c>
      <c r="T330" s="36">
        <f t="shared" si="78"/>
        <v>0.68838064575960667</v>
      </c>
      <c r="U330" s="36">
        <f t="shared" si="79"/>
        <v>1.1225612676553753E-2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8016435</v>
      </c>
      <c r="E331" s="31">
        <v>8116435</v>
      </c>
      <c r="F331" s="31">
        <v>1630345</v>
      </c>
      <c r="G331" s="36">
        <f t="shared" si="72"/>
        <v>0.2033753158355304</v>
      </c>
      <c r="H331" s="31">
        <v>2234579</v>
      </c>
      <c r="I331" s="36">
        <f t="shared" si="73"/>
        <v>0.27874971854696007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3864924</v>
      </c>
      <c r="O331" s="36">
        <f t="shared" si="77"/>
        <v>0.48212503438249049</v>
      </c>
      <c r="P331" s="31">
        <v>1995916</v>
      </c>
      <c r="Q331" s="31">
        <v>7916544</v>
      </c>
      <c r="R331" s="31">
        <v>7307338</v>
      </c>
      <c r="S331" s="31">
        <v>3564461</v>
      </c>
      <c r="T331" s="36">
        <f t="shared" si="78"/>
        <v>0.45025468184096495</v>
      </c>
      <c r="U331" s="36">
        <f t="shared" si="79"/>
        <v>0.11957567352533882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215085567</v>
      </c>
      <c r="E332" s="32">
        <f>SUM(E324:E331)</f>
        <v>216133546</v>
      </c>
      <c r="F332" s="32">
        <f>SUM(F324:F331)</f>
        <v>41353412</v>
      </c>
      <c r="G332" s="37">
        <f t="shared" si="72"/>
        <v>0.19226493240246101</v>
      </c>
      <c r="H332" s="32">
        <f>SUM(H324:H331)</f>
        <v>55863863</v>
      </c>
      <c r="I332" s="37">
        <f t="shared" si="73"/>
        <v>0.25972855259042094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97217275</v>
      </c>
      <c r="O332" s="37">
        <f t="shared" si="77"/>
        <v>0.45199348499288194</v>
      </c>
      <c r="P332" s="32">
        <f>SUM(P324:P331)</f>
        <v>53094482</v>
      </c>
      <c r="Q332" s="32">
        <f>SUM(Q324:Q331)</f>
        <v>213919799</v>
      </c>
      <c r="R332" s="32">
        <f>SUM(R324:R331)</f>
        <v>216789726</v>
      </c>
      <c r="S332" s="32">
        <f>SUM(S324:S331)</f>
        <v>94138678</v>
      </c>
      <c r="T332" s="37">
        <f t="shared" si="78"/>
        <v>0.44006528820644603</v>
      </c>
      <c r="U332" s="37">
        <f t="shared" si="79"/>
        <v>5.2159488061301662E-2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1557576</v>
      </c>
      <c r="E333" s="31">
        <v>1557576</v>
      </c>
      <c r="F333" s="31">
        <v>387811</v>
      </c>
      <c r="G333" s="36">
        <f t="shared" si="72"/>
        <v>0.2489836772009841</v>
      </c>
      <c r="H333" s="31">
        <v>545859</v>
      </c>
      <c r="I333" s="36">
        <f t="shared" si="73"/>
        <v>0.35045416724448758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933670</v>
      </c>
      <c r="O333" s="36">
        <f t="shared" si="77"/>
        <v>0.59943784444547166</v>
      </c>
      <c r="P333" s="31">
        <v>421985</v>
      </c>
      <c r="Q333" s="31">
        <v>1620468</v>
      </c>
      <c r="R333" s="31">
        <v>1485252</v>
      </c>
      <c r="S333" s="31">
        <v>779819</v>
      </c>
      <c r="T333" s="36">
        <f t="shared" si="78"/>
        <v>0.48123073087527801</v>
      </c>
      <c r="U333" s="36">
        <f t="shared" si="79"/>
        <v>0.29355071862743931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3928862</v>
      </c>
      <c r="E334" s="31">
        <v>3928862</v>
      </c>
      <c r="F334" s="31">
        <v>859285</v>
      </c>
      <c r="G334" s="36">
        <f t="shared" si="72"/>
        <v>0.21871091425456021</v>
      </c>
      <c r="H334" s="31">
        <v>834215</v>
      </c>
      <c r="I334" s="36">
        <f t="shared" si="73"/>
        <v>0.21232993166978123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1693500</v>
      </c>
      <c r="O334" s="36">
        <f t="shared" si="77"/>
        <v>0.43104084592434144</v>
      </c>
      <c r="P334" s="31">
        <v>674947</v>
      </c>
      <c r="Q334" s="31">
        <v>3212177</v>
      </c>
      <c r="R334" s="31">
        <v>3404036</v>
      </c>
      <c r="S334" s="31">
        <v>1435946</v>
      </c>
      <c r="T334" s="36">
        <f t="shared" si="78"/>
        <v>0.44703202843429862</v>
      </c>
      <c r="U334" s="36">
        <f t="shared" si="79"/>
        <v>0.23597112069540271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11930510</v>
      </c>
      <c r="E335" s="31">
        <v>11930510</v>
      </c>
      <c r="F335" s="31">
        <v>2650905</v>
      </c>
      <c r="G335" s="36">
        <f t="shared" si="72"/>
        <v>0.22219544679984343</v>
      </c>
      <c r="H335" s="31">
        <v>3175333</v>
      </c>
      <c r="I335" s="36">
        <f t="shared" si="73"/>
        <v>0.26615232710085318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5826238</v>
      </c>
      <c r="O335" s="36">
        <f t="shared" si="77"/>
        <v>0.48834777390069661</v>
      </c>
      <c r="P335" s="31">
        <v>3000820</v>
      </c>
      <c r="Q335" s="31">
        <v>11182501</v>
      </c>
      <c r="R335" s="31">
        <v>10993921</v>
      </c>
      <c r="S335" s="31">
        <v>5125304</v>
      </c>
      <c r="T335" s="36">
        <f t="shared" si="78"/>
        <v>0.4583325322304912</v>
      </c>
      <c r="U335" s="36">
        <f t="shared" si="79"/>
        <v>5.8155104271499169E-2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829131</v>
      </c>
      <c r="E336" s="31">
        <v>853373</v>
      </c>
      <c r="F336" s="31">
        <v>49436</v>
      </c>
      <c r="G336" s="36">
        <f t="shared" si="72"/>
        <v>5.9623871257979744E-2</v>
      </c>
      <c r="H336" s="31">
        <v>38954</v>
      </c>
      <c r="I336" s="36">
        <f t="shared" si="73"/>
        <v>4.6981719414664266E-2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88390</v>
      </c>
      <c r="O336" s="36">
        <f t="shared" si="77"/>
        <v>0.10660559067264401</v>
      </c>
      <c r="P336" s="31">
        <v>106774</v>
      </c>
      <c r="Q336" s="31">
        <v>404013</v>
      </c>
      <c r="R336" s="31">
        <v>699913</v>
      </c>
      <c r="S336" s="31">
        <v>190976</v>
      </c>
      <c r="T336" s="36">
        <f t="shared" si="78"/>
        <v>0.47269766071883823</v>
      </c>
      <c r="U336" s="36">
        <f t="shared" si="79"/>
        <v>-0.63517335680971021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18246079</v>
      </c>
      <c r="E337" s="32">
        <f>SUM(E333:E336)</f>
        <v>18270321</v>
      </c>
      <c r="F337" s="32">
        <f>SUM(F333:F336)</f>
        <v>3947437</v>
      </c>
      <c r="G337" s="37">
        <f t="shared" si="72"/>
        <v>0.21634439925421786</v>
      </c>
      <c r="H337" s="32">
        <f>SUM(H333:H336)</f>
        <v>4594361</v>
      </c>
      <c r="I337" s="37">
        <f t="shared" si="73"/>
        <v>0.25179990725678653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8541798</v>
      </c>
      <c r="O337" s="37">
        <f t="shared" si="77"/>
        <v>0.46814430651100436</v>
      </c>
      <c r="P337" s="32">
        <f>SUM(P333:P336)</f>
        <v>4204526</v>
      </c>
      <c r="Q337" s="32">
        <f>SUM(Q333:Q336)</f>
        <v>16419159</v>
      </c>
      <c r="R337" s="32">
        <f>SUM(R333:R336)</f>
        <v>16583122</v>
      </c>
      <c r="S337" s="32">
        <f>SUM(S333:S336)</f>
        <v>7532045</v>
      </c>
      <c r="T337" s="37">
        <f t="shared" si="78"/>
        <v>0.45873512766396868</v>
      </c>
      <c r="U337" s="37">
        <f t="shared" si="79"/>
        <v>9.2717942521939545E-2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1694974640</v>
      </c>
      <c r="E338" s="32">
        <f>SUM(E302,E304:E309,E311:E316,E318:E322,E324:E331,E333:E336)</f>
        <v>1700398456</v>
      </c>
      <c r="F338" s="32">
        <f>SUM(F302,F304:F309,F311:F316,F318:F322,F324:F331,F333:F336)</f>
        <v>344896654</v>
      </c>
      <c r="G338" s="37">
        <f t="shared" si="72"/>
        <v>0.20348189634270869</v>
      </c>
      <c r="H338" s="32">
        <f>SUM(H302,H304:H309,H311:H316,H318:H322,H324:H331,H333:H336)</f>
        <v>439824227</v>
      </c>
      <c r="I338" s="37">
        <f t="shared" si="73"/>
        <v>0.25948720212120696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784720881</v>
      </c>
      <c r="O338" s="37">
        <f t="shared" si="77"/>
        <v>0.46296909846391565</v>
      </c>
      <c r="P338" s="32">
        <f>SUM(P302,P304:P309,P311:P316,P318:P322,P324:P331,P333:P336)</f>
        <v>430166151</v>
      </c>
      <c r="Q338" s="32">
        <f>SUM(Q302,Q304:Q309,Q311:Q316,Q318:Q322,Q324:Q331,Q333:Q336)</f>
        <v>1649739069</v>
      </c>
      <c r="R338" s="32">
        <f>SUM(R302,R304:R309,R311:R316,R318:R322,R324:R331,R333:R336)</f>
        <v>1627615028</v>
      </c>
      <c r="S338" s="32">
        <f>SUM(S302,S304:S309,S311:S316,S318:S322,S324:S331,S333:S336)</f>
        <v>759332021</v>
      </c>
      <c r="T338" s="37">
        <f t="shared" si="78"/>
        <v>0.46027401258083439</v>
      </c>
      <c r="U338" s="37">
        <f t="shared" si="79"/>
        <v>2.2451966472833984E-2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12261305412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12266555125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2408774783</v>
      </c>
      <c r="G339" s="39">
        <f t="shared" si="72"/>
        <v>0.19645337115920458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2813210515</v>
      </c>
      <c r="I339" s="39">
        <f t="shared" si="73"/>
        <v>0.22943809166083923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5221985298</v>
      </c>
      <c r="O339" s="39">
        <f t="shared" si="77"/>
        <v>0.42589146282004381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2669495621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11187191693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11609660685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6761507360</v>
      </c>
      <c r="T339" s="39">
        <f t="shared" si="78"/>
        <v>0.60439720222464588</v>
      </c>
      <c r="U339" s="39">
        <f t="shared" si="79"/>
        <v>5.383597293415443E-2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606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434298556</v>
      </c>
      <c r="E8" s="31">
        <v>435222556</v>
      </c>
      <c r="F8" s="31">
        <v>105476723</v>
      </c>
      <c r="G8" s="36">
        <f>IF(($D8       =0),0,($F8       /$D8       ))</f>
        <v>0.24286685171479133</v>
      </c>
      <c r="H8" s="31">
        <v>113611525</v>
      </c>
      <c r="I8" s="36">
        <f>IF(($D8       =0),0,($H8       /$D8       ))</f>
        <v>0.26159774982074774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219088248</v>
      </c>
      <c r="O8" s="36">
        <f>IF(($D8       =0),0,($N8       /$D8       ))</f>
        <v>0.50446460153553907</v>
      </c>
      <c r="P8" s="31">
        <v>111817287</v>
      </c>
      <c r="Q8" s="31">
        <v>409642752</v>
      </c>
      <c r="R8" s="31">
        <v>385588758</v>
      </c>
      <c r="S8" s="31">
        <v>220197831</v>
      </c>
      <c r="T8" s="36">
        <f>IF(($Q8       =0),0,($S8       /$Q8       ))</f>
        <v>0.53753625549317663</v>
      </c>
      <c r="U8" s="36">
        <f>IF(($P8       =0),0,(($H8       /$P8       )-1))</f>
        <v>1.6046159302720353E-2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532241590</v>
      </c>
      <c r="E9" s="31">
        <v>532241590</v>
      </c>
      <c r="F9" s="31">
        <v>73788861</v>
      </c>
      <c r="G9" s="36">
        <f>IF(($D9       =0),0,($F9       /$D9       ))</f>
        <v>0.13863790877372059</v>
      </c>
      <c r="H9" s="31">
        <v>97589666</v>
      </c>
      <c r="I9" s="36">
        <f>IF(($D9       =0),0,($H9       /$D9       ))</f>
        <v>0.18335595683155839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171378527</v>
      </c>
      <c r="O9" s="36">
        <f>IF(($D9       =0),0,($N9       /$D9       ))</f>
        <v>0.32199386560527898</v>
      </c>
      <c r="P9" s="31">
        <v>76015322</v>
      </c>
      <c r="Q9" s="31">
        <v>663689710</v>
      </c>
      <c r="R9" s="31">
        <v>672268410</v>
      </c>
      <c r="S9" s="31">
        <v>153387443</v>
      </c>
      <c r="T9" s="36">
        <f>IF(($Q9       =0),0,($S9       /$Q9       ))</f>
        <v>0.23111318540707826</v>
      </c>
      <c r="U9" s="36">
        <f>IF(($P9       =0),0,(($H9       /$P9       )-1))</f>
        <v>0.28381572862376347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966540146</v>
      </c>
      <c r="E10" s="32">
        <f>SUM(E8:E9)</f>
        <v>967464146</v>
      </c>
      <c r="F10" s="32">
        <f>SUM(F8:F9)</f>
        <v>179265584</v>
      </c>
      <c r="G10" s="37">
        <f t="shared" ref="G10:G54" si="0">IF(($D10      =0),0,($F10      /$D10      ))</f>
        <v>0.18547143100251523</v>
      </c>
      <c r="H10" s="32">
        <f>SUM(H8:H9)</f>
        <v>211201191</v>
      </c>
      <c r="I10" s="37">
        <f t="shared" ref="I10:I54" si="1">IF(($D10      =0),0,($H10      /$D10      ))</f>
        <v>0.21851259037097462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390466775</v>
      </c>
      <c r="O10" s="37">
        <f t="shared" ref="O10:O54" si="5">IF(($D10      =0),0,($N10      /$D10      ))</f>
        <v>0.40398402137348988</v>
      </c>
      <c r="P10" s="32">
        <f>SUM(P8:P9)</f>
        <v>187832609</v>
      </c>
      <c r="Q10" s="32">
        <f>SUM(Q8:Q9)</f>
        <v>1073332462</v>
      </c>
      <c r="R10" s="32">
        <f>SUM(R8:R9)</f>
        <v>1057857168</v>
      </c>
      <c r="S10" s="32">
        <f>SUM(S8:S9)</f>
        <v>373585274</v>
      </c>
      <c r="T10" s="37">
        <f t="shared" ref="T10:T54" si="6">IF(($Q10      =0),0,($S10      /$Q10      ))</f>
        <v>0.34806109684214509</v>
      </c>
      <c r="U10" s="37">
        <f t="shared" ref="U10:U54" si="7">IF(($P10      =0),0,(($H10      /$P10      )-1))</f>
        <v>0.12441174152034495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22110654</v>
      </c>
      <c r="E11" s="31">
        <v>22110654</v>
      </c>
      <c r="F11" s="31">
        <v>3480859</v>
      </c>
      <c r="G11" s="36">
        <f t="shared" si="0"/>
        <v>0.15742903850786141</v>
      </c>
      <c r="H11" s="31">
        <v>3881659</v>
      </c>
      <c r="I11" s="36">
        <f t="shared" si="1"/>
        <v>0.17555604641997474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7362518</v>
      </c>
      <c r="O11" s="36">
        <f t="shared" si="5"/>
        <v>0.33298508492783613</v>
      </c>
      <c r="P11" s="31">
        <v>4760427</v>
      </c>
      <c r="Q11" s="31">
        <v>22661473</v>
      </c>
      <c r="R11" s="31">
        <v>23044229</v>
      </c>
      <c r="S11" s="31">
        <v>8452815</v>
      </c>
      <c r="T11" s="36">
        <f t="shared" si="6"/>
        <v>0.37300377605639318</v>
      </c>
      <c r="U11" s="36">
        <f t="shared" si="7"/>
        <v>-0.18459856647313366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1164617</v>
      </c>
      <c r="E12" s="31">
        <v>1164617</v>
      </c>
      <c r="F12" s="31">
        <v>254032</v>
      </c>
      <c r="G12" s="36">
        <f t="shared" si="0"/>
        <v>0.21812492862460361</v>
      </c>
      <c r="H12" s="31">
        <v>337194</v>
      </c>
      <c r="I12" s="36">
        <f t="shared" si="1"/>
        <v>0.28953209510079281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591226</v>
      </c>
      <c r="O12" s="36">
        <f t="shared" si="5"/>
        <v>0.50765702372539645</v>
      </c>
      <c r="P12" s="31">
        <v>302933</v>
      </c>
      <c r="Q12" s="31">
        <v>1013184</v>
      </c>
      <c r="R12" s="31">
        <v>1040562</v>
      </c>
      <c r="S12" s="31">
        <v>517383</v>
      </c>
      <c r="T12" s="36">
        <f t="shared" si="6"/>
        <v>0.51065058271745312</v>
      </c>
      <c r="U12" s="36">
        <f t="shared" si="7"/>
        <v>0.11309761564438348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14408790</v>
      </c>
      <c r="E13" s="31">
        <v>14408790</v>
      </c>
      <c r="F13" s="31">
        <v>738273</v>
      </c>
      <c r="G13" s="36">
        <f t="shared" si="0"/>
        <v>5.1237681998280216E-2</v>
      </c>
      <c r="H13" s="31">
        <v>3299837</v>
      </c>
      <c r="I13" s="36">
        <f t="shared" si="1"/>
        <v>0.229015552312165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4038110</v>
      </c>
      <c r="O13" s="36">
        <f t="shared" si="5"/>
        <v>0.28025323431044524</v>
      </c>
      <c r="P13" s="31">
        <v>1919354</v>
      </c>
      <c r="Q13" s="31">
        <v>14140200</v>
      </c>
      <c r="R13" s="31">
        <v>13125200</v>
      </c>
      <c r="S13" s="31">
        <v>4253873</v>
      </c>
      <c r="T13" s="36">
        <f t="shared" si="6"/>
        <v>0.30083541958388144</v>
      </c>
      <c r="U13" s="36">
        <f t="shared" si="7"/>
        <v>0.7192435579887817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15968525</v>
      </c>
      <c r="E14" s="31">
        <v>15968525</v>
      </c>
      <c r="F14" s="31">
        <v>3169680</v>
      </c>
      <c r="G14" s="36">
        <f t="shared" si="0"/>
        <v>0.19849547782277949</v>
      </c>
      <c r="H14" s="31">
        <v>4229821</v>
      </c>
      <c r="I14" s="36">
        <f t="shared" si="1"/>
        <v>0.2648848907460144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7399501</v>
      </c>
      <c r="O14" s="36">
        <f t="shared" si="5"/>
        <v>0.46338036856879394</v>
      </c>
      <c r="P14" s="31">
        <v>4518364</v>
      </c>
      <c r="Q14" s="31">
        <v>13436702</v>
      </c>
      <c r="R14" s="31">
        <v>14096102</v>
      </c>
      <c r="S14" s="31">
        <v>7921873</v>
      </c>
      <c r="T14" s="36">
        <f t="shared" si="6"/>
        <v>0.58956974710014409</v>
      </c>
      <c r="U14" s="36">
        <f t="shared" si="7"/>
        <v>-6.3860060853884293E-2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63812609</v>
      </c>
      <c r="E16" s="31">
        <v>60831466</v>
      </c>
      <c r="F16" s="31">
        <v>10983636</v>
      </c>
      <c r="G16" s="36">
        <f t="shared" si="0"/>
        <v>0.17212328679430738</v>
      </c>
      <c r="H16" s="31">
        <v>14858258</v>
      </c>
      <c r="I16" s="36">
        <f t="shared" si="1"/>
        <v>0.23284203910233478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25841894</v>
      </c>
      <c r="O16" s="36">
        <f t="shared" si="5"/>
        <v>0.40496532589664214</v>
      </c>
      <c r="P16" s="31">
        <v>14113899</v>
      </c>
      <c r="Q16" s="31">
        <v>56704334</v>
      </c>
      <c r="R16" s="31">
        <v>59339496</v>
      </c>
      <c r="S16" s="31">
        <v>26256783</v>
      </c>
      <c r="T16" s="36">
        <f t="shared" si="6"/>
        <v>0.46304719847340065</v>
      </c>
      <c r="U16" s="36">
        <f t="shared" si="7"/>
        <v>5.2739430826308276E-2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284291</v>
      </c>
      <c r="E17" s="31">
        <v>284291</v>
      </c>
      <c r="F17" s="31">
        <v>0</v>
      </c>
      <c r="G17" s="36">
        <f t="shared" si="0"/>
        <v>0</v>
      </c>
      <c r="H17" s="31">
        <v>44635</v>
      </c>
      <c r="I17" s="36">
        <f t="shared" si="1"/>
        <v>0.15700461850709307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44635</v>
      </c>
      <c r="O17" s="36">
        <f t="shared" si="5"/>
        <v>0.15700461850709307</v>
      </c>
      <c r="P17" s="31">
        <v>4884</v>
      </c>
      <c r="Q17" s="31">
        <v>146090</v>
      </c>
      <c r="R17" s="31">
        <v>266454</v>
      </c>
      <c r="S17" s="31">
        <v>6767</v>
      </c>
      <c r="T17" s="36">
        <f t="shared" si="6"/>
        <v>4.6320761174618384E-2</v>
      </c>
      <c r="U17" s="36">
        <f t="shared" si="7"/>
        <v>8.1390253890253899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117749486</v>
      </c>
      <c r="E19" s="32">
        <f>SUM(E11:E18)</f>
        <v>114768343</v>
      </c>
      <c r="F19" s="32">
        <f>SUM(F11:F18)</f>
        <v>18626480</v>
      </c>
      <c r="G19" s="37">
        <f t="shared" si="0"/>
        <v>0.15818735718302837</v>
      </c>
      <c r="H19" s="32">
        <f>SUM(H11:H18)</f>
        <v>26651404</v>
      </c>
      <c r="I19" s="37">
        <f t="shared" si="1"/>
        <v>0.22633987548786413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45277884</v>
      </c>
      <c r="O19" s="37">
        <f t="shared" si="5"/>
        <v>0.3845272326708925</v>
      </c>
      <c r="P19" s="32">
        <f>SUM(P11:P18)</f>
        <v>25619861</v>
      </c>
      <c r="Q19" s="32">
        <f>SUM(Q11:Q18)</f>
        <v>108101983</v>
      </c>
      <c r="R19" s="32">
        <f>SUM(R11:R18)</f>
        <v>110912043</v>
      </c>
      <c r="S19" s="32">
        <f>SUM(S11:S18)</f>
        <v>47409494</v>
      </c>
      <c r="T19" s="37">
        <f t="shared" si="6"/>
        <v>0.43856266725467929</v>
      </c>
      <c r="U19" s="37">
        <f t="shared" si="7"/>
        <v>4.0263411265189841E-2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2579904</v>
      </c>
      <c r="E23" s="31">
        <v>2579904</v>
      </c>
      <c r="F23" s="31">
        <v>543934</v>
      </c>
      <c r="G23" s="36">
        <f t="shared" si="0"/>
        <v>0.2108349768053385</v>
      </c>
      <c r="H23" s="31">
        <v>594161</v>
      </c>
      <c r="I23" s="36">
        <f t="shared" si="1"/>
        <v>0.23030353067400958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1138095</v>
      </c>
      <c r="O23" s="36">
        <f t="shared" si="5"/>
        <v>0.44113850747934807</v>
      </c>
      <c r="P23" s="31">
        <v>593888</v>
      </c>
      <c r="Q23" s="31">
        <v>1969076</v>
      </c>
      <c r="R23" s="31">
        <v>2030167</v>
      </c>
      <c r="S23" s="31">
        <v>1094523</v>
      </c>
      <c r="T23" s="36">
        <f t="shared" si="6"/>
        <v>0.55585614775661274</v>
      </c>
      <c r="U23" s="36">
        <f t="shared" si="7"/>
        <v>4.5968263376261476E-4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2366174</v>
      </c>
      <c r="E24" s="31">
        <v>2366174</v>
      </c>
      <c r="F24" s="31">
        <v>431986</v>
      </c>
      <c r="G24" s="36">
        <f t="shared" si="0"/>
        <v>0.18256730062962404</v>
      </c>
      <c r="H24" s="31">
        <v>469608</v>
      </c>
      <c r="I24" s="36">
        <f t="shared" si="1"/>
        <v>0.19846723022060087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901594</v>
      </c>
      <c r="O24" s="36">
        <f t="shared" si="5"/>
        <v>0.38103453085022487</v>
      </c>
      <c r="P24" s="31">
        <v>456474</v>
      </c>
      <c r="Q24" s="31">
        <v>2167325</v>
      </c>
      <c r="R24" s="31">
        <v>2167325</v>
      </c>
      <c r="S24" s="31">
        <v>875686</v>
      </c>
      <c r="T24" s="36">
        <f t="shared" si="6"/>
        <v>0.40404000322978789</v>
      </c>
      <c r="U24" s="36">
        <f t="shared" si="7"/>
        <v>2.8772723090471741E-2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5892803</v>
      </c>
      <c r="E25" s="31">
        <v>5892803</v>
      </c>
      <c r="F25" s="31">
        <v>1427894</v>
      </c>
      <c r="G25" s="36">
        <f t="shared" si="0"/>
        <v>0.24231151117727845</v>
      </c>
      <c r="H25" s="31">
        <v>1276481</v>
      </c>
      <c r="I25" s="36">
        <f t="shared" si="1"/>
        <v>0.21661694782601759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2704375</v>
      </c>
      <c r="O25" s="36">
        <f t="shared" si="5"/>
        <v>0.45892845900329604</v>
      </c>
      <c r="P25" s="31">
        <v>1247033</v>
      </c>
      <c r="Q25" s="31">
        <v>5298022</v>
      </c>
      <c r="R25" s="31">
        <v>5298022</v>
      </c>
      <c r="S25" s="31">
        <v>2755046</v>
      </c>
      <c r="T25" s="36">
        <f t="shared" si="6"/>
        <v>0.52001407317674408</v>
      </c>
      <c r="U25" s="36">
        <f t="shared" si="7"/>
        <v>2.3614451261514402E-2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10838881</v>
      </c>
      <c r="E27" s="32">
        <f>SUM(E20:E26)</f>
        <v>10838881</v>
      </c>
      <c r="F27" s="32">
        <f>SUM(F20:F26)</f>
        <v>2403814</v>
      </c>
      <c r="G27" s="37">
        <f t="shared" si="0"/>
        <v>0.22177695280536802</v>
      </c>
      <c r="H27" s="32">
        <f>SUM(H20:H26)</f>
        <v>2340250</v>
      </c>
      <c r="I27" s="37">
        <f t="shared" si="1"/>
        <v>0.21591250978768012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4744064</v>
      </c>
      <c r="O27" s="37">
        <f t="shared" si="5"/>
        <v>0.43768946259304814</v>
      </c>
      <c r="P27" s="32">
        <f>SUM(P20:P26)</f>
        <v>2297395</v>
      </c>
      <c r="Q27" s="32">
        <f>SUM(Q20:Q26)</f>
        <v>9434423</v>
      </c>
      <c r="R27" s="32">
        <f>SUM(R20:R26)</f>
        <v>9495514</v>
      </c>
      <c r="S27" s="32">
        <f>SUM(S20:S26)</f>
        <v>4725255</v>
      </c>
      <c r="T27" s="37">
        <f t="shared" si="6"/>
        <v>0.50085256936221745</v>
      </c>
      <c r="U27" s="37">
        <f t="shared" si="7"/>
        <v>1.8653736079341954E-2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9676615</v>
      </c>
      <c r="E28" s="31">
        <v>9676615</v>
      </c>
      <c r="F28" s="31">
        <v>2733089</v>
      </c>
      <c r="G28" s="36">
        <f t="shared" si="0"/>
        <v>0.28244267236011766</v>
      </c>
      <c r="H28" s="31">
        <v>2716408</v>
      </c>
      <c r="I28" s="36">
        <f t="shared" si="1"/>
        <v>0.28071882574639995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5449497</v>
      </c>
      <c r="O28" s="36">
        <f t="shared" si="5"/>
        <v>0.56316149810651761</v>
      </c>
      <c r="P28" s="31">
        <v>2787464</v>
      </c>
      <c r="Q28" s="31">
        <v>10030626</v>
      </c>
      <c r="R28" s="31">
        <v>10219308</v>
      </c>
      <c r="S28" s="31">
        <v>5284278</v>
      </c>
      <c r="T28" s="36">
        <f t="shared" si="6"/>
        <v>0.52681437828506417</v>
      </c>
      <c r="U28" s="36">
        <f t="shared" si="7"/>
        <v>-2.5491270918655773E-2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83520</v>
      </c>
      <c r="R29" s="31">
        <v>33520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2860151</v>
      </c>
      <c r="E30" s="31">
        <v>2860151</v>
      </c>
      <c r="F30" s="31">
        <v>457960</v>
      </c>
      <c r="G30" s="36">
        <f t="shared" si="0"/>
        <v>0.16011742037395929</v>
      </c>
      <c r="H30" s="31">
        <v>296245</v>
      </c>
      <c r="I30" s="36">
        <f t="shared" si="1"/>
        <v>0.10357669927217129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754205</v>
      </c>
      <c r="O30" s="36">
        <f t="shared" si="5"/>
        <v>0.2636941196461306</v>
      </c>
      <c r="P30" s="31">
        <v>568604</v>
      </c>
      <c r="Q30" s="31">
        <v>4784543</v>
      </c>
      <c r="R30" s="31">
        <v>4784582</v>
      </c>
      <c r="S30" s="31">
        <v>1239437</v>
      </c>
      <c r="T30" s="36">
        <f t="shared" si="6"/>
        <v>0.2590502373998938</v>
      </c>
      <c r="U30" s="36">
        <f t="shared" si="7"/>
        <v>-0.47899592686650116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384</v>
      </c>
      <c r="E32" s="31">
        <v>384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382</v>
      </c>
      <c r="R32" s="31">
        <v>375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24455137</v>
      </c>
      <c r="E33" s="31">
        <v>24450137</v>
      </c>
      <c r="F33" s="31">
        <v>7281699</v>
      </c>
      <c r="G33" s="36">
        <f t="shared" si="0"/>
        <v>0.29775744049195063</v>
      </c>
      <c r="H33" s="31">
        <v>8205566</v>
      </c>
      <c r="I33" s="36">
        <f t="shared" si="1"/>
        <v>0.33553547461214384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15487265</v>
      </c>
      <c r="O33" s="36">
        <f t="shared" si="5"/>
        <v>0.63329291510409447</v>
      </c>
      <c r="P33" s="31">
        <v>8482485</v>
      </c>
      <c r="Q33" s="31">
        <v>20852061</v>
      </c>
      <c r="R33" s="31">
        <v>30591979</v>
      </c>
      <c r="S33" s="31">
        <v>15448030</v>
      </c>
      <c r="T33" s="36">
        <f t="shared" si="6"/>
        <v>0.74083947864913691</v>
      </c>
      <c r="U33" s="36">
        <f t="shared" si="7"/>
        <v>-3.264597579600792E-2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36992287</v>
      </c>
      <c r="E35" s="32">
        <f>SUM(E28:E34)</f>
        <v>36987287</v>
      </c>
      <c r="F35" s="32">
        <f>SUM(F28:F34)</f>
        <v>10472748</v>
      </c>
      <c r="G35" s="37">
        <f t="shared" si="0"/>
        <v>0.28310625942105172</v>
      </c>
      <c r="H35" s="32">
        <f>SUM(H28:H34)</f>
        <v>11218219</v>
      </c>
      <c r="I35" s="37">
        <f t="shared" si="1"/>
        <v>0.30325832517465062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21690967</v>
      </c>
      <c r="O35" s="37">
        <f t="shared" si="5"/>
        <v>0.58636458459570229</v>
      </c>
      <c r="P35" s="32">
        <f>SUM(P28:P34)</f>
        <v>11838553</v>
      </c>
      <c r="Q35" s="32">
        <f>SUM(Q28:Q34)</f>
        <v>35751132</v>
      </c>
      <c r="R35" s="32">
        <f>SUM(R28:R34)</f>
        <v>45629764</v>
      </c>
      <c r="S35" s="32">
        <f>SUM(S28:S34)</f>
        <v>21971745</v>
      </c>
      <c r="T35" s="37">
        <f t="shared" si="6"/>
        <v>0.61457480563132938</v>
      </c>
      <c r="U35" s="37">
        <f t="shared" si="7"/>
        <v>-5.2399478213257966E-2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8203680</v>
      </c>
      <c r="E36" s="31">
        <v>8203680</v>
      </c>
      <c r="F36" s="31">
        <v>2067627</v>
      </c>
      <c r="G36" s="36">
        <f t="shared" si="0"/>
        <v>0.25203652507167518</v>
      </c>
      <c r="H36" s="31">
        <v>2165617</v>
      </c>
      <c r="I36" s="36">
        <f t="shared" si="1"/>
        <v>0.26398116455054316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4233244</v>
      </c>
      <c r="O36" s="36">
        <f t="shared" si="5"/>
        <v>0.51601768962221828</v>
      </c>
      <c r="P36" s="31">
        <v>2006321</v>
      </c>
      <c r="Q36" s="31">
        <v>9481572</v>
      </c>
      <c r="R36" s="31">
        <v>9574368</v>
      </c>
      <c r="S36" s="31">
        <v>3784758</v>
      </c>
      <c r="T36" s="36">
        <f t="shared" si="6"/>
        <v>0.39916988448750901</v>
      </c>
      <c r="U36" s="36">
        <f t="shared" si="7"/>
        <v>7.9397065574252634E-2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1651576</v>
      </c>
      <c r="E37" s="31">
        <v>1651611</v>
      </c>
      <c r="F37" s="31">
        <v>309493</v>
      </c>
      <c r="G37" s="36">
        <f t="shared" si="0"/>
        <v>0.18739252689552283</v>
      </c>
      <c r="H37" s="31">
        <v>722891</v>
      </c>
      <c r="I37" s="36">
        <f t="shared" si="1"/>
        <v>0.43769768996401015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1032384</v>
      </c>
      <c r="O37" s="36">
        <f t="shared" si="5"/>
        <v>0.62509021685953292</v>
      </c>
      <c r="P37" s="31">
        <v>264950</v>
      </c>
      <c r="Q37" s="31">
        <v>1971400</v>
      </c>
      <c r="R37" s="31">
        <v>1717477</v>
      </c>
      <c r="S37" s="31">
        <v>481554</v>
      </c>
      <c r="T37" s="36">
        <f t="shared" si="6"/>
        <v>0.24427006188495484</v>
      </c>
      <c r="U37" s="36">
        <f t="shared" si="7"/>
        <v>1.7284053595017927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11487136</v>
      </c>
      <c r="E38" s="31">
        <v>11487136</v>
      </c>
      <c r="F38" s="31">
        <v>5952704</v>
      </c>
      <c r="G38" s="36">
        <f t="shared" si="0"/>
        <v>0.51820610463739614</v>
      </c>
      <c r="H38" s="31">
        <v>9425033</v>
      </c>
      <c r="I38" s="36">
        <f t="shared" si="1"/>
        <v>0.8204858896072964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15377737</v>
      </c>
      <c r="O38" s="36">
        <f t="shared" si="5"/>
        <v>1.3386919942446924</v>
      </c>
      <c r="P38" s="31">
        <v>10175026</v>
      </c>
      <c r="Q38" s="31">
        <v>31174141</v>
      </c>
      <c r="R38" s="31">
        <v>29842422</v>
      </c>
      <c r="S38" s="31">
        <v>19080161</v>
      </c>
      <c r="T38" s="36">
        <f t="shared" si="6"/>
        <v>0.61205089821079595</v>
      </c>
      <c r="U38" s="36">
        <f t="shared" si="7"/>
        <v>-7.3709197401559456E-2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21342392</v>
      </c>
      <c r="E40" s="32">
        <f>SUM(E36:E39)</f>
        <v>21342427</v>
      </c>
      <c r="F40" s="32">
        <f>SUM(F36:F39)</f>
        <v>8329824</v>
      </c>
      <c r="G40" s="37">
        <f t="shared" si="0"/>
        <v>0.39029477108282895</v>
      </c>
      <c r="H40" s="32">
        <f>SUM(H36:H39)</f>
        <v>12313541</v>
      </c>
      <c r="I40" s="37">
        <f t="shared" si="1"/>
        <v>0.57695224602753059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20643365</v>
      </c>
      <c r="O40" s="37">
        <f t="shared" si="5"/>
        <v>0.96724701711035954</v>
      </c>
      <c r="P40" s="32">
        <f>SUM(P36:P39)</f>
        <v>12446297</v>
      </c>
      <c r="Q40" s="32">
        <f>SUM(Q36:Q39)</f>
        <v>42627113</v>
      </c>
      <c r="R40" s="32">
        <f>SUM(R36:R39)</f>
        <v>41134267</v>
      </c>
      <c r="S40" s="32">
        <f>SUM(S36:S39)</f>
        <v>23346473</v>
      </c>
      <c r="T40" s="37">
        <f t="shared" si="6"/>
        <v>0.54769069160278339</v>
      </c>
      <c r="U40" s="37">
        <f t="shared" si="7"/>
        <v>-1.0666305006219901E-2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11997</v>
      </c>
      <c r="G44" s="36">
        <f t="shared" si="0"/>
        <v>0</v>
      </c>
      <c r="H44" s="31">
        <v>12595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24592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4881711</v>
      </c>
      <c r="E45" s="31">
        <v>4881711</v>
      </c>
      <c r="F45" s="31">
        <v>4723594</v>
      </c>
      <c r="G45" s="36">
        <f t="shared" si="0"/>
        <v>0.96761033170542055</v>
      </c>
      <c r="H45" s="31">
        <v>5042388</v>
      </c>
      <c r="I45" s="36">
        <f t="shared" si="1"/>
        <v>1.0329140745939283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9765982</v>
      </c>
      <c r="O45" s="36">
        <f t="shared" si="5"/>
        <v>2.0005244062993488</v>
      </c>
      <c r="P45" s="31">
        <v>4645771</v>
      </c>
      <c r="Q45" s="31">
        <v>19803172</v>
      </c>
      <c r="R45" s="31">
        <v>18633195</v>
      </c>
      <c r="S45" s="31">
        <v>9247838</v>
      </c>
      <c r="T45" s="36">
        <f t="shared" si="6"/>
        <v>0.46698771287751273</v>
      </c>
      <c r="U45" s="36">
        <f t="shared" si="7"/>
        <v>8.537162077080418E-2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5936130</v>
      </c>
      <c r="E46" s="31">
        <v>5936130</v>
      </c>
      <c r="F46" s="31">
        <v>326295</v>
      </c>
      <c r="G46" s="36">
        <f t="shared" si="0"/>
        <v>5.4967630425883533E-2</v>
      </c>
      <c r="H46" s="31">
        <v>1701224</v>
      </c>
      <c r="I46" s="36">
        <f t="shared" si="1"/>
        <v>0.28658806326680852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2027519</v>
      </c>
      <c r="O46" s="36">
        <f t="shared" si="5"/>
        <v>0.34155569369269206</v>
      </c>
      <c r="P46" s="31">
        <v>1048125</v>
      </c>
      <c r="Q46" s="31">
        <v>5662517</v>
      </c>
      <c r="R46" s="31">
        <v>5597739</v>
      </c>
      <c r="S46" s="31">
        <v>1953992</v>
      </c>
      <c r="T46" s="36">
        <f t="shared" si="6"/>
        <v>0.34507481390342848</v>
      </c>
      <c r="U46" s="36">
        <f t="shared" si="7"/>
        <v>0.62311174716756113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10817841</v>
      </c>
      <c r="E47" s="32">
        <f>SUM(E41:E46)</f>
        <v>10817841</v>
      </c>
      <c r="F47" s="32">
        <f>SUM(F41:F46)</f>
        <v>5061886</v>
      </c>
      <c r="G47" s="37">
        <f t="shared" si="0"/>
        <v>0.46792017002283542</v>
      </c>
      <c r="H47" s="32">
        <f>SUM(H41:H46)</f>
        <v>6756207</v>
      </c>
      <c r="I47" s="37">
        <f t="shared" si="1"/>
        <v>0.62454301186345773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11818093</v>
      </c>
      <c r="O47" s="37">
        <f t="shared" si="5"/>
        <v>1.0924631818862931</v>
      </c>
      <c r="P47" s="32">
        <f>SUM(P41:P46)</f>
        <v>5693896</v>
      </c>
      <c r="Q47" s="32">
        <f>SUM(Q41:Q46)</f>
        <v>25465689</v>
      </c>
      <c r="R47" s="32">
        <f>SUM(R41:R46)</f>
        <v>24230934</v>
      </c>
      <c r="S47" s="32">
        <f>SUM(S41:S46)</f>
        <v>11201830</v>
      </c>
      <c r="T47" s="37">
        <f t="shared" si="6"/>
        <v>0.4398793215451583</v>
      </c>
      <c r="U47" s="37">
        <f t="shared" si="7"/>
        <v>0.18657014458992571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96505</v>
      </c>
      <c r="E49" s="31">
        <v>96505</v>
      </c>
      <c r="F49" s="31">
        <v>406</v>
      </c>
      <c r="G49" s="36">
        <f t="shared" si="0"/>
        <v>4.2070359048753947E-3</v>
      </c>
      <c r="H49" s="31">
        <v>17744</v>
      </c>
      <c r="I49" s="36">
        <f t="shared" si="1"/>
        <v>0.18386612092637686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18150</v>
      </c>
      <c r="O49" s="36">
        <f t="shared" si="5"/>
        <v>0.18807315683125228</v>
      </c>
      <c r="P49" s="31">
        <v>33</v>
      </c>
      <c r="Q49" s="31">
        <v>49524</v>
      </c>
      <c r="R49" s="31">
        <v>49524</v>
      </c>
      <c r="S49" s="31">
        <v>66</v>
      </c>
      <c r="T49" s="36">
        <f t="shared" si="6"/>
        <v>1.332687181972377E-3</v>
      </c>
      <c r="U49" s="36">
        <f t="shared" si="7"/>
        <v>536.69696969696975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2865816</v>
      </c>
      <c r="E50" s="31">
        <v>2865816</v>
      </c>
      <c r="F50" s="31">
        <v>510737</v>
      </c>
      <c r="G50" s="36">
        <f t="shared" si="0"/>
        <v>0.17821695461257805</v>
      </c>
      <c r="H50" s="31">
        <v>518148</v>
      </c>
      <c r="I50" s="36">
        <f t="shared" si="1"/>
        <v>0.18080295455116449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1028885</v>
      </c>
      <c r="O50" s="36">
        <f t="shared" si="5"/>
        <v>0.35901990916374255</v>
      </c>
      <c r="P50" s="31">
        <v>367218</v>
      </c>
      <c r="Q50" s="31">
        <v>2728743</v>
      </c>
      <c r="R50" s="31">
        <v>2268743</v>
      </c>
      <c r="S50" s="31">
        <v>650483</v>
      </c>
      <c r="T50" s="36">
        <f t="shared" si="6"/>
        <v>0.23838192163937755</v>
      </c>
      <c r="U50" s="36">
        <f t="shared" si="7"/>
        <v>0.41100926425175244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5067610</v>
      </c>
      <c r="E52" s="31">
        <v>5409610</v>
      </c>
      <c r="F52" s="31">
        <v>1204975</v>
      </c>
      <c r="G52" s="36">
        <f t="shared" si="0"/>
        <v>0.23777974232429094</v>
      </c>
      <c r="H52" s="31">
        <v>1393737</v>
      </c>
      <c r="I52" s="36">
        <f t="shared" si="1"/>
        <v>0.27502846509498563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2598712</v>
      </c>
      <c r="O52" s="36">
        <f t="shared" si="5"/>
        <v>0.51280820741927657</v>
      </c>
      <c r="P52" s="31">
        <v>1077012</v>
      </c>
      <c r="Q52" s="31">
        <v>3083556</v>
      </c>
      <c r="R52" s="31">
        <v>4562513</v>
      </c>
      <c r="S52" s="31">
        <v>1390431</v>
      </c>
      <c r="T52" s="36">
        <f t="shared" si="6"/>
        <v>0.45091803100057204</v>
      </c>
      <c r="U52" s="36">
        <f t="shared" si="7"/>
        <v>0.29407750331472626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8029931</v>
      </c>
      <c r="E53" s="32">
        <f>SUM(E48:E52)</f>
        <v>8371931</v>
      </c>
      <c r="F53" s="32">
        <f>SUM(F48:F52)</f>
        <v>1716118</v>
      </c>
      <c r="G53" s="37">
        <f t="shared" si="0"/>
        <v>0.21371516143787536</v>
      </c>
      <c r="H53" s="32">
        <f>SUM(H48:H52)</f>
        <v>1929629</v>
      </c>
      <c r="I53" s="37">
        <f t="shared" si="1"/>
        <v>0.24030455554350341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3645747</v>
      </c>
      <c r="O53" s="37">
        <f t="shared" si="5"/>
        <v>0.45401971698137877</v>
      </c>
      <c r="P53" s="32">
        <f>SUM(P48:P52)</f>
        <v>1444263</v>
      </c>
      <c r="Q53" s="32">
        <f>SUM(Q48:Q52)</f>
        <v>5861823</v>
      </c>
      <c r="R53" s="32">
        <f>SUM(R48:R52)</f>
        <v>6880780</v>
      </c>
      <c r="S53" s="32">
        <f>SUM(S48:S52)</f>
        <v>2040980</v>
      </c>
      <c r="T53" s="37">
        <f t="shared" si="6"/>
        <v>0.34818178576869346</v>
      </c>
      <c r="U53" s="37">
        <f t="shared" si="7"/>
        <v>0.33606483029752887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1172310964</v>
      </c>
      <c r="E54" s="32">
        <f>SUM(E8:E9,E11:E18,E20:E26,E28:E34,E36:E39,E41:E46,E48:E52)</f>
        <v>1170590856</v>
      </c>
      <c r="F54" s="32">
        <f>SUM(F8:F9,F11:F18,F20:F26,F28:F34,F36:F39,F41:F46,F48:F52)</f>
        <v>225876454</v>
      </c>
      <c r="G54" s="37">
        <f t="shared" si="0"/>
        <v>0.19267622749965171</v>
      </c>
      <c r="H54" s="32">
        <f>SUM(H8:H9,H11:H18,H20:H26,H28:H34,H36:H39,H41:H46,H48:H52)</f>
        <v>272410441</v>
      </c>
      <c r="I54" s="37">
        <f t="shared" si="1"/>
        <v>0.2323704625865804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498286895</v>
      </c>
      <c r="O54" s="37">
        <f t="shared" si="5"/>
        <v>0.42504669008623208</v>
      </c>
      <c r="P54" s="32">
        <f>SUM(P8:P9,P11:P18,P20:P26,P28:P34,P36:P39,P41:P46,P48:P52)</f>
        <v>247172874</v>
      </c>
      <c r="Q54" s="32">
        <f>SUM(Q8:Q9,Q11:Q18,Q20:Q26,Q28:Q34,Q36:Q39,Q41:Q46,Q48:Q52)</f>
        <v>1300574625</v>
      </c>
      <c r="R54" s="32">
        <f>SUM(R8:R9,R11:R18,R20:R26,R28:R34,R36:R39,R41:R46,R48:R52)</f>
        <v>1296140470</v>
      </c>
      <c r="S54" s="32">
        <f>SUM(S8:S9,S11:S18,S20:S26,S28:S34,S36:S39,S41:S46,S48:S52)</f>
        <v>484281051</v>
      </c>
      <c r="T54" s="37">
        <f t="shared" si="6"/>
        <v>0.37235929541528617</v>
      </c>
      <c r="U54" s="37">
        <f t="shared" si="7"/>
        <v>0.10210492191792864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217218746</v>
      </c>
      <c r="E57" s="31">
        <v>217218746</v>
      </c>
      <c r="F57" s="31">
        <v>32147884</v>
      </c>
      <c r="G57" s="36">
        <f t="shared" ref="G57:G85" si="8">IF(($D57      =0),0,($F57      /$D57      ))</f>
        <v>0.1479977423311338</v>
      </c>
      <c r="H57" s="31">
        <v>35647966</v>
      </c>
      <c r="I57" s="36">
        <f t="shared" ref="I57:I85" si="9">IF(($D57      =0),0,($H57      /$D57      ))</f>
        <v>0.16411090965417874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67795850</v>
      </c>
      <c r="O57" s="36">
        <f t="shared" ref="O57:O85" si="13">IF(($D57      =0),0,($N57      /$D57      ))</f>
        <v>0.31210865198531251</v>
      </c>
      <c r="P57" s="31">
        <v>57038674</v>
      </c>
      <c r="Q57" s="31">
        <v>193882564</v>
      </c>
      <c r="R57" s="31">
        <v>190262785</v>
      </c>
      <c r="S57" s="31">
        <v>111957737</v>
      </c>
      <c r="T57" s="36">
        <f t="shared" ref="T57:T85" si="14">IF(($Q57      =0),0,($S57      /$Q57      ))</f>
        <v>0.57745129159731967</v>
      </c>
      <c r="U57" s="36">
        <f t="shared" ref="U57:U85" si="15">IF(($P57      =0),0,(($H57      /$P57      )-1))</f>
        <v>-0.37502113040005103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217218746</v>
      </c>
      <c r="E58" s="32">
        <f>E57</f>
        <v>217218746</v>
      </c>
      <c r="F58" s="32">
        <f>F57</f>
        <v>32147884</v>
      </c>
      <c r="G58" s="37">
        <f t="shared" si="8"/>
        <v>0.1479977423311338</v>
      </c>
      <c r="H58" s="32">
        <f>H57</f>
        <v>35647966</v>
      </c>
      <c r="I58" s="37">
        <f t="shared" si="9"/>
        <v>0.16411090965417874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67795850</v>
      </c>
      <c r="O58" s="37">
        <f t="shared" si="13"/>
        <v>0.31210865198531251</v>
      </c>
      <c r="P58" s="32">
        <f>P57</f>
        <v>57038674</v>
      </c>
      <c r="Q58" s="32">
        <f>Q57</f>
        <v>193882564</v>
      </c>
      <c r="R58" s="32">
        <f>R57</f>
        <v>190262785</v>
      </c>
      <c r="S58" s="32">
        <f>S57</f>
        <v>111957737</v>
      </c>
      <c r="T58" s="37">
        <f t="shared" si="14"/>
        <v>0.57745129159731967</v>
      </c>
      <c r="U58" s="37">
        <f t="shared" si="15"/>
        <v>-0.37502113040005103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300000</v>
      </c>
      <c r="E59" s="31">
        <v>300000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104800</v>
      </c>
      <c r="R59" s="31">
        <v>50000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116335</v>
      </c>
      <c r="G60" s="36">
        <f t="shared" si="8"/>
        <v>0</v>
      </c>
      <c r="H60" s="31">
        <v>116458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232793</v>
      </c>
      <c r="O60" s="36">
        <f t="shared" si="13"/>
        <v>0</v>
      </c>
      <c r="P60" s="31">
        <v>231288</v>
      </c>
      <c r="Q60" s="31">
        <v>925150</v>
      </c>
      <c r="R60" s="31">
        <v>925150</v>
      </c>
      <c r="S60" s="31">
        <v>462576</v>
      </c>
      <c r="T60" s="36">
        <f t="shared" si="14"/>
        <v>0.50000108090579909</v>
      </c>
      <c r="U60" s="36">
        <f t="shared" si="15"/>
        <v>-0.49648057832658854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638682</v>
      </c>
      <c r="E61" s="31">
        <v>638682</v>
      </c>
      <c r="F61" s="31">
        <v>42338</v>
      </c>
      <c r="G61" s="36">
        <f t="shared" si="8"/>
        <v>6.6289640227844213E-2</v>
      </c>
      <c r="H61" s="31">
        <v>1179856</v>
      </c>
      <c r="I61" s="36">
        <f t="shared" si="9"/>
        <v>1.8473293438675271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1222194</v>
      </c>
      <c r="O61" s="36">
        <f t="shared" si="13"/>
        <v>1.9136189840953715</v>
      </c>
      <c r="P61" s="31">
        <v>127765</v>
      </c>
      <c r="Q61" s="31">
        <v>1322788</v>
      </c>
      <c r="R61" s="31">
        <v>674496</v>
      </c>
      <c r="S61" s="31">
        <v>252010</v>
      </c>
      <c r="T61" s="36">
        <f t="shared" si="14"/>
        <v>0.1905142774201157</v>
      </c>
      <c r="U61" s="36">
        <f t="shared" si="15"/>
        <v>8.2345791100849208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938682</v>
      </c>
      <c r="E63" s="32">
        <f>SUM(E59:E62)</f>
        <v>938682</v>
      </c>
      <c r="F63" s="32">
        <f>SUM(F59:F62)</f>
        <v>158673</v>
      </c>
      <c r="G63" s="37">
        <f t="shared" si="8"/>
        <v>0.16903807679277966</v>
      </c>
      <c r="H63" s="32">
        <f>SUM(H59:H62)</f>
        <v>1296314</v>
      </c>
      <c r="I63" s="37">
        <f t="shared" si="9"/>
        <v>1.3809937763800733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1454987</v>
      </c>
      <c r="O63" s="37">
        <f t="shared" si="13"/>
        <v>1.550031853172853</v>
      </c>
      <c r="P63" s="32">
        <f>SUM(P59:P62)</f>
        <v>359053</v>
      </c>
      <c r="Q63" s="32">
        <f>SUM(Q59:Q62)</f>
        <v>2352738</v>
      </c>
      <c r="R63" s="32">
        <f>SUM(R59:R62)</f>
        <v>1649646</v>
      </c>
      <c r="S63" s="32">
        <f>SUM(S59:S62)</f>
        <v>714586</v>
      </c>
      <c r="T63" s="37">
        <f t="shared" si="14"/>
        <v>0.3037252766776411</v>
      </c>
      <c r="U63" s="37">
        <f t="shared" si="15"/>
        <v>2.6103694997674438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1669816</v>
      </c>
      <c r="E64" s="31">
        <v>1669816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3451578</v>
      </c>
      <c r="R64" s="31">
        <v>3451578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212655</v>
      </c>
      <c r="E65" s="31">
        <v>212655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255352</v>
      </c>
      <c r="R65" s="31">
        <v>255352</v>
      </c>
      <c r="S65" s="31">
        <v>36648</v>
      </c>
      <c r="T65" s="36">
        <f t="shared" si="14"/>
        <v>0.14351953381998184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5539030</v>
      </c>
      <c r="E66" s="31">
        <v>5539030</v>
      </c>
      <c r="F66" s="31">
        <v>49214</v>
      </c>
      <c r="G66" s="36">
        <f t="shared" si="8"/>
        <v>8.8849491698004893E-3</v>
      </c>
      <c r="H66" s="31">
        <v>112845</v>
      </c>
      <c r="I66" s="36">
        <f t="shared" si="9"/>
        <v>2.0372700635309791E-2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162059</v>
      </c>
      <c r="O66" s="36">
        <f t="shared" si="13"/>
        <v>2.9257649805110281E-2</v>
      </c>
      <c r="P66" s="31">
        <v>82168</v>
      </c>
      <c r="Q66" s="31">
        <v>5310229</v>
      </c>
      <c r="R66" s="31">
        <v>5290229</v>
      </c>
      <c r="S66" s="31">
        <v>208846</v>
      </c>
      <c r="T66" s="36">
        <f t="shared" si="14"/>
        <v>3.9329000689047496E-2</v>
      </c>
      <c r="U66" s="36">
        <f t="shared" si="15"/>
        <v>0.37334485444455257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72352260</v>
      </c>
      <c r="E67" s="31">
        <v>72352260</v>
      </c>
      <c r="F67" s="31">
        <v>12652634</v>
      </c>
      <c r="G67" s="36">
        <f t="shared" si="8"/>
        <v>0.17487544964041207</v>
      </c>
      <c r="H67" s="31">
        <v>13458505</v>
      </c>
      <c r="I67" s="36">
        <f t="shared" si="9"/>
        <v>0.18601360897365196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26111139</v>
      </c>
      <c r="O67" s="36">
        <f t="shared" si="13"/>
        <v>0.36088905861406401</v>
      </c>
      <c r="P67" s="31">
        <v>15792492</v>
      </c>
      <c r="Q67" s="31">
        <v>85428905</v>
      </c>
      <c r="R67" s="31">
        <v>86786780</v>
      </c>
      <c r="S67" s="31">
        <v>29161805</v>
      </c>
      <c r="T67" s="36">
        <f t="shared" si="14"/>
        <v>0.34135758851175724</v>
      </c>
      <c r="U67" s="36">
        <f t="shared" si="15"/>
        <v>-0.14779092495345258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6270270</v>
      </c>
      <c r="E68" s="31">
        <v>6270270</v>
      </c>
      <c r="F68" s="31">
        <v>889090</v>
      </c>
      <c r="G68" s="36">
        <f t="shared" si="8"/>
        <v>0.14179453197390224</v>
      </c>
      <c r="H68" s="31">
        <v>853319</v>
      </c>
      <c r="I68" s="36">
        <f t="shared" si="9"/>
        <v>0.13608967396938249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1742409</v>
      </c>
      <c r="O68" s="36">
        <f t="shared" si="13"/>
        <v>0.27788420594328472</v>
      </c>
      <c r="P68" s="31">
        <v>1348924</v>
      </c>
      <c r="Q68" s="31">
        <v>5997172</v>
      </c>
      <c r="R68" s="31">
        <v>5997172</v>
      </c>
      <c r="S68" s="31">
        <v>1789425</v>
      </c>
      <c r="T68" s="36">
        <f t="shared" si="14"/>
        <v>0.29837813556122789</v>
      </c>
      <c r="U68" s="36">
        <f t="shared" si="15"/>
        <v>-0.36740765232140582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86044031</v>
      </c>
      <c r="E70" s="32">
        <f>SUM(E64:E69)</f>
        <v>86044031</v>
      </c>
      <c r="F70" s="32">
        <f>SUM(F64:F69)</f>
        <v>13590938</v>
      </c>
      <c r="G70" s="37">
        <f t="shared" si="8"/>
        <v>0.15795329254158258</v>
      </c>
      <c r="H70" s="32">
        <f>SUM(H64:H69)</f>
        <v>14424669</v>
      </c>
      <c r="I70" s="37">
        <f t="shared" si="9"/>
        <v>0.16764287809807515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28015607</v>
      </c>
      <c r="O70" s="37">
        <f t="shared" si="13"/>
        <v>0.32559617063965773</v>
      </c>
      <c r="P70" s="32">
        <f>SUM(P64:P69)</f>
        <v>17223584</v>
      </c>
      <c r="Q70" s="32">
        <f>SUM(Q64:Q69)</f>
        <v>100443236</v>
      </c>
      <c r="R70" s="32">
        <f>SUM(R64:R69)</f>
        <v>101781111</v>
      </c>
      <c r="S70" s="32">
        <f>SUM(S64:S69)</f>
        <v>31196724</v>
      </c>
      <c r="T70" s="37">
        <f t="shared" si="14"/>
        <v>0.31059059068945172</v>
      </c>
      <c r="U70" s="37">
        <f t="shared" si="15"/>
        <v>-0.16250479574982768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9872040</v>
      </c>
      <c r="E71" s="31">
        <v>9872040</v>
      </c>
      <c r="F71" s="31">
        <v>2914553</v>
      </c>
      <c r="G71" s="36">
        <f t="shared" si="8"/>
        <v>0.29523310278321402</v>
      </c>
      <c r="H71" s="31">
        <v>3126060</v>
      </c>
      <c r="I71" s="36">
        <f t="shared" si="9"/>
        <v>0.31665795519467099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6040613</v>
      </c>
      <c r="O71" s="36">
        <f t="shared" si="13"/>
        <v>0.61189105797788501</v>
      </c>
      <c r="P71" s="31">
        <v>2770427</v>
      </c>
      <c r="Q71" s="31">
        <v>10073460</v>
      </c>
      <c r="R71" s="31">
        <v>10761812</v>
      </c>
      <c r="S71" s="31">
        <v>5434167</v>
      </c>
      <c r="T71" s="36">
        <f t="shared" si="14"/>
        <v>0.53945387185733606</v>
      </c>
      <c r="U71" s="36">
        <f t="shared" si="15"/>
        <v>0.12836757655047393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25625257</v>
      </c>
      <c r="E72" s="31">
        <v>25625257</v>
      </c>
      <c r="F72" s="31">
        <v>5558582</v>
      </c>
      <c r="G72" s="36">
        <f t="shared" si="8"/>
        <v>0.21691809764093292</v>
      </c>
      <c r="H72" s="31">
        <v>4027411</v>
      </c>
      <c r="I72" s="36">
        <f t="shared" si="9"/>
        <v>0.15716568227979139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9585993</v>
      </c>
      <c r="O72" s="36">
        <f t="shared" si="13"/>
        <v>0.37408377992072428</v>
      </c>
      <c r="P72" s="31">
        <v>5313508</v>
      </c>
      <c r="Q72" s="31">
        <v>24599187</v>
      </c>
      <c r="R72" s="31">
        <v>23429059</v>
      </c>
      <c r="S72" s="31">
        <v>10811040</v>
      </c>
      <c r="T72" s="36">
        <f t="shared" si="14"/>
        <v>0.43948769526407522</v>
      </c>
      <c r="U72" s="36">
        <f t="shared" si="15"/>
        <v>-0.24204292155013218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35154748</v>
      </c>
      <c r="E73" s="31">
        <v>35154748</v>
      </c>
      <c r="F73" s="31">
        <v>7100809</v>
      </c>
      <c r="G73" s="36">
        <f t="shared" si="8"/>
        <v>0.20198719672233179</v>
      </c>
      <c r="H73" s="31">
        <v>220958</v>
      </c>
      <c r="I73" s="36">
        <f t="shared" si="9"/>
        <v>6.2852960857520583E-3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7321767</v>
      </c>
      <c r="O73" s="36">
        <f t="shared" si="13"/>
        <v>0.20827249280808385</v>
      </c>
      <c r="P73" s="31">
        <v>8374609</v>
      </c>
      <c r="Q73" s="31">
        <v>32512889</v>
      </c>
      <c r="R73" s="31">
        <v>32636988</v>
      </c>
      <c r="S73" s="31">
        <v>12289296</v>
      </c>
      <c r="T73" s="36">
        <f t="shared" si="14"/>
        <v>0.3779822826571948</v>
      </c>
      <c r="U73" s="36">
        <f t="shared" si="15"/>
        <v>-0.97361572343258052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65440107</v>
      </c>
      <c r="E74" s="31">
        <v>65440107</v>
      </c>
      <c r="F74" s="31">
        <v>11847660</v>
      </c>
      <c r="G74" s="36">
        <f t="shared" si="8"/>
        <v>0.18104585311879151</v>
      </c>
      <c r="H74" s="31">
        <v>11700147</v>
      </c>
      <c r="I74" s="36">
        <f t="shared" si="9"/>
        <v>0.17879168504415802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23547807</v>
      </c>
      <c r="O74" s="36">
        <f t="shared" si="13"/>
        <v>0.3598375381629495</v>
      </c>
      <c r="P74" s="31">
        <v>11411091</v>
      </c>
      <c r="Q74" s="31">
        <v>50244087</v>
      </c>
      <c r="R74" s="31">
        <v>58701729</v>
      </c>
      <c r="S74" s="31">
        <v>22888420</v>
      </c>
      <c r="T74" s="36">
        <f t="shared" si="14"/>
        <v>0.45554454994873328</v>
      </c>
      <c r="U74" s="36">
        <f t="shared" si="15"/>
        <v>2.5331144936097783E-2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3300793</v>
      </c>
      <c r="E75" s="31">
        <v>3300793</v>
      </c>
      <c r="F75" s="31">
        <v>574624</v>
      </c>
      <c r="G75" s="36">
        <f t="shared" si="8"/>
        <v>0.17408665129864248</v>
      </c>
      <c r="H75" s="31">
        <v>628010</v>
      </c>
      <c r="I75" s="36">
        <f t="shared" si="9"/>
        <v>0.19026034046969925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1202634</v>
      </c>
      <c r="O75" s="36">
        <f t="shared" si="13"/>
        <v>0.36434699176834173</v>
      </c>
      <c r="P75" s="31">
        <v>624064</v>
      </c>
      <c r="Q75" s="31">
        <v>2552430</v>
      </c>
      <c r="R75" s="31">
        <v>2556745</v>
      </c>
      <c r="S75" s="31">
        <v>1241651</v>
      </c>
      <c r="T75" s="36">
        <f t="shared" si="14"/>
        <v>0.48645839454950773</v>
      </c>
      <c r="U75" s="36">
        <f t="shared" si="15"/>
        <v>6.3230694287765843E-3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6197874</v>
      </c>
      <c r="E76" s="31">
        <v>6197874</v>
      </c>
      <c r="F76" s="31">
        <v>329022</v>
      </c>
      <c r="G76" s="36">
        <f t="shared" si="8"/>
        <v>5.3086267968661512E-2</v>
      </c>
      <c r="H76" s="31">
        <v>631871</v>
      </c>
      <c r="I76" s="36">
        <f t="shared" si="9"/>
        <v>0.10194963627850454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960893</v>
      </c>
      <c r="O76" s="36">
        <f t="shared" si="13"/>
        <v>0.15503590424716604</v>
      </c>
      <c r="P76" s="31">
        <v>1118733</v>
      </c>
      <c r="Q76" s="31">
        <v>6849957</v>
      </c>
      <c r="R76" s="31">
        <v>5115709</v>
      </c>
      <c r="S76" s="31">
        <v>1585677</v>
      </c>
      <c r="T76" s="36">
        <f t="shared" si="14"/>
        <v>0.23148714656164995</v>
      </c>
      <c r="U76" s="36">
        <f t="shared" si="15"/>
        <v>-0.4351905235654977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219996</v>
      </c>
      <c r="E77" s="31">
        <v>219996</v>
      </c>
      <c r="F77" s="31">
        <v>8600</v>
      </c>
      <c r="G77" s="36">
        <f t="shared" si="8"/>
        <v>3.9091619847633596E-2</v>
      </c>
      <c r="H77" s="31">
        <v>232098</v>
      </c>
      <c r="I77" s="36">
        <f t="shared" si="9"/>
        <v>1.0550100910925653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240698</v>
      </c>
      <c r="O77" s="36">
        <f t="shared" si="13"/>
        <v>1.0941017109401989</v>
      </c>
      <c r="P77" s="31">
        <v>0</v>
      </c>
      <c r="Q77" s="31">
        <v>225000</v>
      </c>
      <c r="R77" s="31">
        <v>274996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145810815</v>
      </c>
      <c r="E78" s="32">
        <f>SUM(E71:E77)</f>
        <v>145810815</v>
      </c>
      <c r="F78" s="32">
        <f>SUM(F71:F77)</f>
        <v>28333850</v>
      </c>
      <c r="G78" s="37">
        <f t="shared" si="8"/>
        <v>0.19431926225774129</v>
      </c>
      <c r="H78" s="32">
        <f>SUM(H71:H77)</f>
        <v>20566555</v>
      </c>
      <c r="I78" s="37">
        <f t="shared" si="9"/>
        <v>0.141049585382264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48900405</v>
      </c>
      <c r="O78" s="37">
        <f t="shared" si="13"/>
        <v>0.3353688476400053</v>
      </c>
      <c r="P78" s="32">
        <f>SUM(P71:P77)</f>
        <v>29612432</v>
      </c>
      <c r="Q78" s="32">
        <f>SUM(Q71:Q77)</f>
        <v>127057010</v>
      </c>
      <c r="R78" s="32">
        <f>SUM(R71:R77)</f>
        <v>133477038</v>
      </c>
      <c r="S78" s="32">
        <f>SUM(S71:S77)</f>
        <v>54250251</v>
      </c>
      <c r="T78" s="37">
        <f t="shared" si="14"/>
        <v>0.42697566234243983</v>
      </c>
      <c r="U78" s="37">
        <f t="shared" si="15"/>
        <v>-0.30547565292847279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45379479</v>
      </c>
      <c r="E79" s="31">
        <v>45379479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8800489</v>
      </c>
      <c r="Q79" s="31">
        <v>46537916</v>
      </c>
      <c r="R79" s="31">
        <v>43603043</v>
      </c>
      <c r="S79" s="31">
        <v>17344135</v>
      </c>
      <c r="T79" s="36">
        <f t="shared" si="14"/>
        <v>0.37268826133082539</v>
      </c>
      <c r="U79" s="36">
        <f t="shared" si="15"/>
        <v>-1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7348157</v>
      </c>
      <c r="E80" s="31">
        <v>7348157</v>
      </c>
      <c r="F80" s="31">
        <v>1645889</v>
      </c>
      <c r="G80" s="36">
        <f t="shared" si="8"/>
        <v>0.22398664045964178</v>
      </c>
      <c r="H80" s="31">
        <v>1685177</v>
      </c>
      <c r="I80" s="36">
        <f t="shared" si="9"/>
        <v>0.22933328724467916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3331066</v>
      </c>
      <c r="O80" s="36">
        <f t="shared" si="13"/>
        <v>0.45331992770432095</v>
      </c>
      <c r="P80" s="31">
        <v>0</v>
      </c>
      <c r="Q80" s="31">
        <v>6978308</v>
      </c>
      <c r="R80" s="31">
        <v>6978308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42743790</v>
      </c>
      <c r="E81" s="31">
        <v>42743790</v>
      </c>
      <c r="F81" s="31">
        <v>7971448</v>
      </c>
      <c r="G81" s="36">
        <f t="shared" si="8"/>
        <v>0.1864937105483627</v>
      </c>
      <c r="H81" s="31">
        <v>8649408</v>
      </c>
      <c r="I81" s="36">
        <f t="shared" si="9"/>
        <v>0.20235472802014046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16620856</v>
      </c>
      <c r="O81" s="36">
        <f t="shared" si="13"/>
        <v>0.38884843856850315</v>
      </c>
      <c r="P81" s="31">
        <v>7700890</v>
      </c>
      <c r="Q81" s="31">
        <v>47004740</v>
      </c>
      <c r="R81" s="31">
        <v>37777230</v>
      </c>
      <c r="S81" s="31">
        <v>15315697</v>
      </c>
      <c r="T81" s="36">
        <f t="shared" si="14"/>
        <v>0.32583303300901145</v>
      </c>
      <c r="U81" s="36">
        <f t="shared" si="15"/>
        <v>0.12316991932101362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95471426</v>
      </c>
      <c r="E84" s="32">
        <f>SUM(E79:E83)</f>
        <v>95471426</v>
      </c>
      <c r="F84" s="32">
        <f>SUM(F79:F83)</f>
        <v>9617337</v>
      </c>
      <c r="G84" s="37">
        <f t="shared" si="8"/>
        <v>0.10073523988214024</v>
      </c>
      <c r="H84" s="32">
        <f>SUM(H79:H83)</f>
        <v>10334585</v>
      </c>
      <c r="I84" s="37">
        <f t="shared" si="9"/>
        <v>0.10824793797465641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19951922</v>
      </c>
      <c r="O84" s="37">
        <f t="shared" si="13"/>
        <v>0.20898317785679665</v>
      </c>
      <c r="P84" s="32">
        <f>SUM(P79:P83)</f>
        <v>16501379</v>
      </c>
      <c r="Q84" s="32">
        <f>SUM(Q79:Q83)</f>
        <v>100520964</v>
      </c>
      <c r="R84" s="32">
        <f>SUM(R79:R83)</f>
        <v>88358581</v>
      </c>
      <c r="S84" s="32">
        <f>SUM(S79:S83)</f>
        <v>32659832</v>
      </c>
      <c r="T84" s="37">
        <f t="shared" si="14"/>
        <v>0.32490567838167567</v>
      </c>
      <c r="U84" s="37">
        <f t="shared" si="15"/>
        <v>-0.37371385749033459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545483700</v>
      </c>
      <c r="E85" s="32">
        <f>SUM(E57,E59:E62,E64:E69,E71:E77,E79:E83)</f>
        <v>545483700</v>
      </c>
      <c r="F85" s="32">
        <f>SUM(F57,F59:F62,F64:F69,F71:F77,F79:F83)</f>
        <v>83848682</v>
      </c>
      <c r="G85" s="37">
        <f t="shared" si="8"/>
        <v>0.15371436763371665</v>
      </c>
      <c r="H85" s="32">
        <f>SUM(H57,H59:H62,H64:H69,H71:H77,H79:H83)</f>
        <v>82270089</v>
      </c>
      <c r="I85" s="37">
        <f t="shared" si="9"/>
        <v>0.15082043514774135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166118771</v>
      </c>
      <c r="O85" s="37">
        <f t="shared" si="13"/>
        <v>0.304534802781458</v>
      </c>
      <c r="P85" s="32">
        <f>SUM(P57,P59:P62,P64:P69,P71:P77,P79:P83)</f>
        <v>120735122</v>
      </c>
      <c r="Q85" s="32">
        <f>SUM(Q57,Q59:Q62,Q64:Q69,Q71:Q77,Q79:Q83)</f>
        <v>524256512</v>
      </c>
      <c r="R85" s="32">
        <f>SUM(R57,R59:R62,R64:R69,R71:R77,R79:R83)</f>
        <v>515529161</v>
      </c>
      <c r="S85" s="32">
        <f>SUM(S57,S59:S62,S64:S69,S71:S77,S79:S83)</f>
        <v>230779130</v>
      </c>
      <c r="T85" s="37">
        <f t="shared" si="14"/>
        <v>0.44020269604204743</v>
      </c>
      <c r="U85" s="37">
        <f t="shared" si="15"/>
        <v>-0.31859025247019668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1253854603</v>
      </c>
      <c r="E88" s="31">
        <v>1253854603</v>
      </c>
      <c r="F88" s="31">
        <v>223078281</v>
      </c>
      <c r="G88" s="36">
        <f t="shared" ref="G88:G99" si="16">IF(($D88      =0),0,($F88      /$D88      ))</f>
        <v>0.17791399454630386</v>
      </c>
      <c r="H88" s="31">
        <v>229384288</v>
      </c>
      <c r="I88" s="36">
        <f t="shared" ref="I88:I99" si="17">IF(($D88      =0),0,($H88      /$D88      ))</f>
        <v>0.182943291392136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452462569</v>
      </c>
      <c r="O88" s="36">
        <f t="shared" ref="O88:O99" si="21">IF(($D88      =0),0,($N88      /$D88      ))</f>
        <v>0.36085728593843985</v>
      </c>
      <c r="P88" s="31">
        <v>253541492</v>
      </c>
      <c r="Q88" s="31">
        <v>1224406134</v>
      </c>
      <c r="R88" s="31">
        <v>1129260949</v>
      </c>
      <c r="S88" s="31">
        <v>506478155</v>
      </c>
      <c r="T88" s="36">
        <f t="shared" ref="T88:T99" si="22">IF(($Q88      =0),0,($S88      /$Q88      ))</f>
        <v>0.4136520889072906</v>
      </c>
      <c r="U88" s="36">
        <f t="shared" ref="U88:U99" si="23">IF(($P88      =0),0,(($H88      /$P88      )-1))</f>
        <v>-9.5279095383725254E-2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240547000</v>
      </c>
      <c r="E89" s="31">
        <v>240547000</v>
      </c>
      <c r="F89" s="31">
        <v>24535111</v>
      </c>
      <c r="G89" s="36">
        <f t="shared" si="16"/>
        <v>0.10199716063804579</v>
      </c>
      <c r="H89" s="31">
        <v>25564538</v>
      </c>
      <c r="I89" s="36">
        <f t="shared" si="17"/>
        <v>0.10627668605303746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50099649</v>
      </c>
      <c r="O89" s="36">
        <f t="shared" si="21"/>
        <v>0.20827384669108323</v>
      </c>
      <c r="P89" s="31">
        <v>-7407657</v>
      </c>
      <c r="Q89" s="31">
        <v>297569000</v>
      </c>
      <c r="R89" s="31">
        <v>201617000</v>
      </c>
      <c r="S89" s="31">
        <v>32665224</v>
      </c>
      <c r="T89" s="36">
        <f t="shared" si="22"/>
        <v>0.10977361217062261</v>
      </c>
      <c r="U89" s="36">
        <f t="shared" si="23"/>
        <v>-4.4510963453086454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461294650</v>
      </c>
      <c r="E90" s="31">
        <v>461294650</v>
      </c>
      <c r="F90" s="31">
        <v>137948978</v>
      </c>
      <c r="G90" s="36">
        <f t="shared" si="16"/>
        <v>0.29904742662851175</v>
      </c>
      <c r="H90" s="31">
        <v>163532816</v>
      </c>
      <c r="I90" s="36">
        <f t="shared" si="17"/>
        <v>0.35450837333578439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301481794</v>
      </c>
      <c r="O90" s="36">
        <f t="shared" si="21"/>
        <v>0.65355579996429614</v>
      </c>
      <c r="P90" s="31">
        <v>48687287</v>
      </c>
      <c r="Q90" s="31">
        <v>231887821</v>
      </c>
      <c r="R90" s="31">
        <v>501536384</v>
      </c>
      <c r="S90" s="31">
        <v>93614962</v>
      </c>
      <c r="T90" s="36">
        <f t="shared" si="22"/>
        <v>0.40370797222679494</v>
      </c>
      <c r="U90" s="36">
        <f t="shared" si="23"/>
        <v>2.3588401834754111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1955696253</v>
      </c>
      <c r="E91" s="32">
        <f>SUM(E88:E90)</f>
        <v>1955696253</v>
      </c>
      <c r="F91" s="32">
        <f>SUM(F88:F90)</f>
        <v>385562370</v>
      </c>
      <c r="G91" s="37">
        <f t="shared" si="16"/>
        <v>0.19714839122310268</v>
      </c>
      <c r="H91" s="32">
        <f>SUM(H88:H90)</f>
        <v>418481642</v>
      </c>
      <c r="I91" s="37">
        <f t="shared" si="17"/>
        <v>0.21398089880167093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804044012</v>
      </c>
      <c r="O91" s="37">
        <f t="shared" si="21"/>
        <v>0.41112929002477361</v>
      </c>
      <c r="P91" s="32">
        <f>SUM(P88:P90)</f>
        <v>294821122</v>
      </c>
      <c r="Q91" s="32">
        <f>SUM(Q88:Q90)</f>
        <v>1753862955</v>
      </c>
      <c r="R91" s="32">
        <f>SUM(R88:R90)</f>
        <v>1832414333</v>
      </c>
      <c r="S91" s="32">
        <f>SUM(S88:S90)</f>
        <v>632758341</v>
      </c>
      <c r="T91" s="37">
        <f t="shared" si="22"/>
        <v>0.36077980847711105</v>
      </c>
      <c r="U91" s="37">
        <f t="shared" si="23"/>
        <v>0.41944253912716611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25965405</v>
      </c>
      <c r="E92" s="31">
        <v>25965405</v>
      </c>
      <c r="F92" s="31">
        <v>5792919</v>
      </c>
      <c r="G92" s="36">
        <f t="shared" si="16"/>
        <v>0.22310143053805631</v>
      </c>
      <c r="H92" s="31">
        <v>6296565</v>
      </c>
      <c r="I92" s="36">
        <f t="shared" si="17"/>
        <v>0.24249823948442167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12089484</v>
      </c>
      <c r="O92" s="36">
        <f t="shared" si="21"/>
        <v>0.46559967002247798</v>
      </c>
      <c r="P92" s="31">
        <v>5923605</v>
      </c>
      <c r="Q92" s="31">
        <v>29297843</v>
      </c>
      <c r="R92" s="31">
        <v>26196879</v>
      </c>
      <c r="S92" s="31">
        <v>11709226</v>
      </c>
      <c r="T92" s="36">
        <f t="shared" si="22"/>
        <v>0.39966170888416597</v>
      </c>
      <c r="U92" s="36">
        <f t="shared" si="23"/>
        <v>6.2961659327385844E-2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44587639</v>
      </c>
      <c r="E93" s="31">
        <v>44587639</v>
      </c>
      <c r="F93" s="31">
        <v>6938833</v>
      </c>
      <c r="G93" s="36">
        <f t="shared" si="16"/>
        <v>0.15562234636375341</v>
      </c>
      <c r="H93" s="31">
        <v>8220965</v>
      </c>
      <c r="I93" s="36">
        <f t="shared" si="17"/>
        <v>0.1843776702327746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15159798</v>
      </c>
      <c r="O93" s="36">
        <f t="shared" si="21"/>
        <v>0.34000001659652801</v>
      </c>
      <c r="P93" s="31">
        <v>8841322</v>
      </c>
      <c r="Q93" s="31">
        <v>38662759</v>
      </c>
      <c r="R93" s="31">
        <v>37876951</v>
      </c>
      <c r="S93" s="31">
        <v>15214740</v>
      </c>
      <c r="T93" s="36">
        <f t="shared" si="22"/>
        <v>0.39352442488649092</v>
      </c>
      <c r="U93" s="36">
        <f t="shared" si="23"/>
        <v>-7.0165638125158192E-2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5172676</v>
      </c>
      <c r="E94" s="31">
        <v>5172676</v>
      </c>
      <c r="F94" s="31">
        <v>1167302</v>
      </c>
      <c r="G94" s="36">
        <f t="shared" si="16"/>
        <v>0.22566694685690733</v>
      </c>
      <c r="H94" s="31">
        <v>925393</v>
      </c>
      <c r="I94" s="36">
        <f t="shared" si="17"/>
        <v>0.17890024428361645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2092695</v>
      </c>
      <c r="O94" s="36">
        <f t="shared" si="21"/>
        <v>0.40456719114052381</v>
      </c>
      <c r="P94" s="31">
        <v>975781</v>
      </c>
      <c r="Q94" s="31">
        <v>21980697</v>
      </c>
      <c r="R94" s="31">
        <v>5087722</v>
      </c>
      <c r="S94" s="31">
        <v>1946773</v>
      </c>
      <c r="T94" s="36">
        <f t="shared" si="22"/>
        <v>8.8567391652776065E-2</v>
      </c>
      <c r="U94" s="36">
        <f t="shared" si="23"/>
        <v>-5.1638636128393589E-2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3784070</v>
      </c>
      <c r="E95" s="31">
        <v>3784070</v>
      </c>
      <c r="F95" s="31">
        <v>827121</v>
      </c>
      <c r="G95" s="36">
        <f t="shared" si="16"/>
        <v>0.21857973029040159</v>
      </c>
      <c r="H95" s="31">
        <v>897646</v>
      </c>
      <c r="I95" s="36">
        <f t="shared" si="17"/>
        <v>0.23721707050873794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1724767</v>
      </c>
      <c r="O95" s="36">
        <f t="shared" si="21"/>
        <v>0.45579680079913953</v>
      </c>
      <c r="P95" s="31">
        <v>952265</v>
      </c>
      <c r="Q95" s="31">
        <v>3208333</v>
      </c>
      <c r="R95" s="31">
        <v>3403781</v>
      </c>
      <c r="S95" s="31">
        <v>1736885</v>
      </c>
      <c r="T95" s="36">
        <f t="shared" si="22"/>
        <v>0.54136680949265548</v>
      </c>
      <c r="U95" s="36">
        <f t="shared" si="23"/>
        <v>-5.7356933206617944E-2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79509790</v>
      </c>
      <c r="E96" s="32">
        <f>SUM(E92:E95)</f>
        <v>79509790</v>
      </c>
      <c r="F96" s="32">
        <f>SUM(F92:F95)</f>
        <v>14726175</v>
      </c>
      <c r="G96" s="37">
        <f t="shared" si="16"/>
        <v>0.18521209778066325</v>
      </c>
      <c r="H96" s="32">
        <f>SUM(H92:H95)</f>
        <v>16340569</v>
      </c>
      <c r="I96" s="37">
        <f t="shared" si="17"/>
        <v>0.20551644017673798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31066744</v>
      </c>
      <c r="O96" s="37">
        <f t="shared" si="21"/>
        <v>0.3907285379574012</v>
      </c>
      <c r="P96" s="32">
        <f>SUM(P92:P95)</f>
        <v>16692973</v>
      </c>
      <c r="Q96" s="32">
        <f>SUM(Q92:Q95)</f>
        <v>93149632</v>
      </c>
      <c r="R96" s="32">
        <f>SUM(R92:R95)</f>
        <v>72565333</v>
      </c>
      <c r="S96" s="32">
        <f>SUM(S92:S95)</f>
        <v>30607624</v>
      </c>
      <c r="T96" s="37">
        <f t="shared" si="22"/>
        <v>0.32858556005889533</v>
      </c>
      <c r="U96" s="37">
        <f t="shared" si="23"/>
        <v>-2.11109189477513E-2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145609444</v>
      </c>
      <c r="E97" s="31">
        <v>145609444</v>
      </c>
      <c r="F97" s="31">
        <v>26642192</v>
      </c>
      <c r="G97" s="36">
        <f t="shared" si="16"/>
        <v>0.18297021998106111</v>
      </c>
      <c r="H97" s="31">
        <v>24754360</v>
      </c>
      <c r="I97" s="36">
        <f t="shared" si="17"/>
        <v>0.1700051818067515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51396552</v>
      </c>
      <c r="O97" s="36">
        <f t="shared" si="21"/>
        <v>0.35297540178781261</v>
      </c>
      <c r="P97" s="31">
        <v>24656989</v>
      </c>
      <c r="Q97" s="31">
        <v>117605452</v>
      </c>
      <c r="R97" s="31">
        <v>151198440</v>
      </c>
      <c r="S97" s="31">
        <v>52808190</v>
      </c>
      <c r="T97" s="36">
        <f t="shared" si="22"/>
        <v>0.4490284174920734</v>
      </c>
      <c r="U97" s="36">
        <f t="shared" si="23"/>
        <v>3.9490223238531907E-3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25294537</v>
      </c>
      <c r="E98" s="31">
        <v>25294537</v>
      </c>
      <c r="F98" s="31">
        <v>6296649</v>
      </c>
      <c r="G98" s="36">
        <f t="shared" si="16"/>
        <v>0.24893315896630169</v>
      </c>
      <c r="H98" s="31">
        <v>3969868</v>
      </c>
      <c r="I98" s="36">
        <f t="shared" si="17"/>
        <v>0.15694566775426647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10266517</v>
      </c>
      <c r="O98" s="36">
        <f t="shared" si="21"/>
        <v>0.40587882672056819</v>
      </c>
      <c r="P98" s="31">
        <v>5438171</v>
      </c>
      <c r="Q98" s="31">
        <v>23455991</v>
      </c>
      <c r="R98" s="31">
        <v>21662491</v>
      </c>
      <c r="S98" s="31">
        <v>10837223</v>
      </c>
      <c r="T98" s="36">
        <f t="shared" si="22"/>
        <v>0.46202366806842654</v>
      </c>
      <c r="U98" s="36">
        <f t="shared" si="23"/>
        <v>-0.26999941708342745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54989658</v>
      </c>
      <c r="E99" s="31">
        <v>54989658</v>
      </c>
      <c r="F99" s="31">
        <v>11265648</v>
      </c>
      <c r="G99" s="36">
        <f t="shared" si="16"/>
        <v>0.20486848636156274</v>
      </c>
      <c r="H99" s="31">
        <v>11918310</v>
      </c>
      <c r="I99" s="36">
        <f t="shared" si="17"/>
        <v>0.21673729994829211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23183958</v>
      </c>
      <c r="O99" s="36">
        <f t="shared" si="21"/>
        <v>0.42160578630985485</v>
      </c>
      <c r="P99" s="31">
        <v>8430939</v>
      </c>
      <c r="Q99" s="31">
        <v>56491931</v>
      </c>
      <c r="R99" s="31">
        <v>55984931</v>
      </c>
      <c r="S99" s="31">
        <v>16700301</v>
      </c>
      <c r="T99" s="36">
        <f t="shared" si="22"/>
        <v>0.29562276778961583</v>
      </c>
      <c r="U99" s="36">
        <f t="shared" si="23"/>
        <v>0.41363969066790784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225893639</v>
      </c>
      <c r="E101" s="32">
        <f>SUM(E97:E100)</f>
        <v>225893639</v>
      </c>
      <c r="F101" s="32">
        <f>SUM(F97:F100)</f>
        <v>44204489</v>
      </c>
      <c r="G101" s="37">
        <f>IF(($D101     =0),0,($F101     /$D101     ))</f>
        <v>0.19568717913300782</v>
      </c>
      <c r="H101" s="32">
        <f>SUM(H97:H100)</f>
        <v>40642538</v>
      </c>
      <c r="I101" s="37">
        <f>IF(($D101     =0),0,($H101     /$D101     ))</f>
        <v>0.17991891307749486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84847027</v>
      </c>
      <c r="O101" s="37">
        <f>IF(($D101     =0),0,($N101     /$D101     ))</f>
        <v>0.37560609221050267</v>
      </c>
      <c r="P101" s="32">
        <f>SUM(P97:P100)</f>
        <v>38526099</v>
      </c>
      <c r="Q101" s="32">
        <f>SUM(Q97:Q100)</f>
        <v>197553374</v>
      </c>
      <c r="R101" s="32">
        <f>SUM(R97:R100)</f>
        <v>228845862</v>
      </c>
      <c r="S101" s="32">
        <f>SUM(S97:S100)</f>
        <v>80345714</v>
      </c>
      <c r="T101" s="37">
        <f>IF(($Q101     =0),0,($S101     /$Q101     ))</f>
        <v>0.40670383083409145</v>
      </c>
      <c r="U101" s="37">
        <f>IF(($P101     =0),0,(($H101     /$P101     )-1))</f>
        <v>5.4935201199581618E-2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2261099682</v>
      </c>
      <c r="E102" s="32">
        <f>SUM(E88:E90,E92:E95,E97:E100)</f>
        <v>2261099682</v>
      </c>
      <c r="F102" s="32">
        <f>SUM(F88:F90,F92:F95,F97:F100)</f>
        <v>444493034</v>
      </c>
      <c r="G102" s="37">
        <f>IF(($D102     =0),0,($F102     /$D102     ))</f>
        <v>0.19658267945393484</v>
      </c>
      <c r="H102" s="32">
        <f>SUM(H88:H90,H92:H95,H97:H100)</f>
        <v>475464749</v>
      </c>
      <c r="I102" s="37">
        <f>IF(($D102     =0),0,($H102     /$D102     ))</f>
        <v>0.21028031306405712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919957783</v>
      </c>
      <c r="O102" s="37">
        <f>IF(($D102     =0),0,($N102     /$D102     ))</f>
        <v>0.40686299251799196</v>
      </c>
      <c r="P102" s="32">
        <f>SUM(P88:P90,P92:P95,P97:P100)</f>
        <v>350040194</v>
      </c>
      <c r="Q102" s="32">
        <f>SUM(Q88:Q90,Q92:Q95,Q97:Q100)</f>
        <v>2044565961</v>
      </c>
      <c r="R102" s="32">
        <f>SUM(R88:R90,R92:R95,R97:R100)</f>
        <v>2133825528</v>
      </c>
      <c r="S102" s="32">
        <f>SUM(S88:S90,S92:S95,S97:S100)</f>
        <v>743711679</v>
      </c>
      <c r="T102" s="37">
        <f>IF(($Q102     =0),0,($S102     /$Q102     ))</f>
        <v>0.36375039650775054</v>
      </c>
      <c r="U102" s="37">
        <f>IF(($P102     =0),0,(($H102     /$P102     )-1))</f>
        <v>0.35831472256583208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2123509980</v>
      </c>
      <c r="E105" s="31">
        <v>2123509980</v>
      </c>
      <c r="F105" s="31">
        <v>414865600</v>
      </c>
      <c r="G105" s="36">
        <f t="shared" ref="G105:G136" si="24">IF(($D105     =0),0,($F105     /$D105     ))</f>
        <v>0.1953678597733739</v>
      </c>
      <c r="H105" s="31">
        <v>513357540</v>
      </c>
      <c r="I105" s="36">
        <f t="shared" ref="I105:I136" si="25">IF(($D105     =0),0,($H105     /$D105     ))</f>
        <v>0.24174953018115788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928223140</v>
      </c>
      <c r="O105" s="36">
        <f t="shared" ref="O105:O136" si="29">IF(($D105     =0),0,($N105     /$D105     ))</f>
        <v>0.43711738995453181</v>
      </c>
      <c r="P105" s="31">
        <v>541866032</v>
      </c>
      <c r="Q105" s="31">
        <v>1990124310</v>
      </c>
      <c r="R105" s="31">
        <v>2016162045</v>
      </c>
      <c r="S105" s="31">
        <v>931094133</v>
      </c>
      <c r="T105" s="36">
        <f t="shared" ref="T105:T136" si="30">IF(($Q105     =0),0,($S105     /$Q105     ))</f>
        <v>0.4678572731971703</v>
      </c>
      <c r="U105" s="36">
        <f t="shared" ref="U105:U136" si="31">IF(($P105     =0),0,(($H105     /$P105     )-1))</f>
        <v>-5.2611697940866731E-2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2123509980</v>
      </c>
      <c r="E106" s="32">
        <f>E105</f>
        <v>2123509980</v>
      </c>
      <c r="F106" s="32">
        <f>F105</f>
        <v>414865600</v>
      </c>
      <c r="G106" s="37">
        <f t="shared" si="24"/>
        <v>0.1953678597733739</v>
      </c>
      <c r="H106" s="32">
        <f>H105</f>
        <v>513357540</v>
      </c>
      <c r="I106" s="37">
        <f t="shared" si="25"/>
        <v>0.24174953018115788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928223140</v>
      </c>
      <c r="O106" s="37">
        <f t="shared" si="29"/>
        <v>0.43711738995453181</v>
      </c>
      <c r="P106" s="32">
        <f>P105</f>
        <v>541866032</v>
      </c>
      <c r="Q106" s="32">
        <f>Q105</f>
        <v>1990124310</v>
      </c>
      <c r="R106" s="32">
        <f>R105</f>
        <v>2016162045</v>
      </c>
      <c r="S106" s="32">
        <f>S105</f>
        <v>931094133</v>
      </c>
      <c r="T106" s="37">
        <f t="shared" si="30"/>
        <v>0.4678572731971703</v>
      </c>
      <c r="U106" s="37">
        <f t="shared" si="31"/>
        <v>-5.2611697940866731E-2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30115987</v>
      </c>
      <c r="E107" s="31">
        <v>30115987</v>
      </c>
      <c r="F107" s="31">
        <v>4589724</v>
      </c>
      <c r="G107" s="36">
        <f t="shared" si="24"/>
        <v>0.15240157993161571</v>
      </c>
      <c r="H107" s="31">
        <v>6203327</v>
      </c>
      <c r="I107" s="36">
        <f t="shared" si="25"/>
        <v>0.20598119530334502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10793051</v>
      </c>
      <c r="O107" s="36">
        <f t="shared" si="29"/>
        <v>0.35838277523496076</v>
      </c>
      <c r="P107" s="31">
        <v>5944261</v>
      </c>
      <c r="Q107" s="31">
        <v>27464357</v>
      </c>
      <c r="R107" s="31">
        <v>26207469</v>
      </c>
      <c r="S107" s="31">
        <v>9605607</v>
      </c>
      <c r="T107" s="36">
        <f t="shared" si="30"/>
        <v>0.3497481117071119</v>
      </c>
      <c r="U107" s="36">
        <f t="shared" si="31"/>
        <v>4.3582541210757775E-2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282609</v>
      </c>
      <c r="E108" s="31">
        <v>282609</v>
      </c>
      <c r="F108" s="31">
        <v>8450</v>
      </c>
      <c r="G108" s="36">
        <f t="shared" si="24"/>
        <v>2.9899967800034677E-2</v>
      </c>
      <c r="H108" s="31">
        <v>141001</v>
      </c>
      <c r="I108" s="36">
        <f t="shared" si="25"/>
        <v>0.4989260780796082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149451</v>
      </c>
      <c r="O108" s="36">
        <f t="shared" si="29"/>
        <v>0.52882604587964288</v>
      </c>
      <c r="P108" s="31">
        <v>126800</v>
      </c>
      <c r="Q108" s="31">
        <v>478261</v>
      </c>
      <c r="R108" s="31">
        <v>478261</v>
      </c>
      <c r="S108" s="31">
        <v>126800</v>
      </c>
      <c r="T108" s="36">
        <f t="shared" si="30"/>
        <v>0.26512720041985444</v>
      </c>
      <c r="U108" s="36">
        <f t="shared" si="31"/>
        <v>0.11199526813880123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5755704</v>
      </c>
      <c r="E109" s="31">
        <v>5755704</v>
      </c>
      <c r="F109" s="31">
        <v>2554272</v>
      </c>
      <c r="G109" s="36">
        <f t="shared" si="24"/>
        <v>0.44378098665254501</v>
      </c>
      <c r="H109" s="31">
        <v>3331807</v>
      </c>
      <c r="I109" s="36">
        <f t="shared" si="25"/>
        <v>0.57887045615966348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5886079</v>
      </c>
      <c r="O109" s="36">
        <f t="shared" si="29"/>
        <v>1.0226514428122087</v>
      </c>
      <c r="P109" s="31">
        <v>3194158</v>
      </c>
      <c r="Q109" s="31">
        <v>5443548</v>
      </c>
      <c r="R109" s="31">
        <v>5401494</v>
      </c>
      <c r="S109" s="31">
        <v>5733567</v>
      </c>
      <c r="T109" s="36">
        <f t="shared" si="30"/>
        <v>1.0532775682330715</v>
      </c>
      <c r="U109" s="36">
        <f t="shared" si="31"/>
        <v>4.3093985958114756E-2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5273620</v>
      </c>
      <c r="E110" s="31">
        <v>5273620</v>
      </c>
      <c r="F110" s="31">
        <v>1161247</v>
      </c>
      <c r="G110" s="36">
        <f t="shared" si="24"/>
        <v>0.22019921799447059</v>
      </c>
      <c r="H110" s="31">
        <v>1306229</v>
      </c>
      <c r="I110" s="36">
        <f t="shared" si="25"/>
        <v>0.2476911495329584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2467476</v>
      </c>
      <c r="O110" s="36">
        <f t="shared" si="29"/>
        <v>0.46789036752742896</v>
      </c>
      <c r="P110" s="31">
        <v>1451930</v>
      </c>
      <c r="Q110" s="31">
        <v>5424007</v>
      </c>
      <c r="R110" s="31">
        <v>5205525</v>
      </c>
      <c r="S110" s="31">
        <v>2523775</v>
      </c>
      <c r="T110" s="36">
        <f t="shared" si="30"/>
        <v>0.46529715024335327</v>
      </c>
      <c r="U110" s="36">
        <f t="shared" si="31"/>
        <v>-0.10034987912640414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41427920</v>
      </c>
      <c r="E112" s="32">
        <f>SUM(E107:E111)</f>
        <v>41427920</v>
      </c>
      <c r="F112" s="32">
        <f>SUM(F107:F111)</f>
        <v>8313693</v>
      </c>
      <c r="G112" s="37">
        <f t="shared" si="24"/>
        <v>0.20067850377233518</v>
      </c>
      <c r="H112" s="32">
        <f>SUM(H107:H111)</f>
        <v>10982364</v>
      </c>
      <c r="I112" s="37">
        <f t="shared" si="25"/>
        <v>0.26509571322914594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19296057</v>
      </c>
      <c r="O112" s="37">
        <f t="shared" si="29"/>
        <v>0.46577421700148114</v>
      </c>
      <c r="P112" s="32">
        <f>SUM(P107:P111)</f>
        <v>10717149</v>
      </c>
      <c r="Q112" s="32">
        <f>SUM(Q107:Q111)</f>
        <v>38810173</v>
      </c>
      <c r="R112" s="32">
        <f>SUM(R107:R111)</f>
        <v>37292749</v>
      </c>
      <c r="S112" s="32">
        <f>SUM(S107:S111)</f>
        <v>17989749</v>
      </c>
      <c r="T112" s="37">
        <f t="shared" si="30"/>
        <v>0.46353179100747632</v>
      </c>
      <c r="U112" s="37">
        <f t="shared" si="31"/>
        <v>2.4746786668730758E-2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894000</v>
      </c>
      <c r="E113" s="31">
        <v>894000</v>
      </c>
      <c r="F113" s="31">
        <v>94829</v>
      </c>
      <c r="G113" s="36">
        <f t="shared" si="24"/>
        <v>0.10607270693512304</v>
      </c>
      <c r="H113" s="31">
        <v>327322</v>
      </c>
      <c r="I113" s="36">
        <f t="shared" si="25"/>
        <v>0.36613199105145416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422151</v>
      </c>
      <c r="O113" s="36">
        <f t="shared" si="29"/>
        <v>0.47220469798657716</v>
      </c>
      <c r="P113" s="31">
        <v>96274</v>
      </c>
      <c r="Q113" s="31">
        <v>552500</v>
      </c>
      <c r="R113" s="31">
        <v>635000</v>
      </c>
      <c r="S113" s="31">
        <v>147774</v>
      </c>
      <c r="T113" s="36">
        <f t="shared" si="30"/>
        <v>0.26746425339366514</v>
      </c>
      <c r="U113" s="36">
        <f t="shared" si="31"/>
        <v>2.3999002846043584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16269720</v>
      </c>
      <c r="E114" s="31">
        <v>16269720</v>
      </c>
      <c r="F114" s="31">
        <v>2011091</v>
      </c>
      <c r="G114" s="36">
        <f t="shared" si="24"/>
        <v>0.12360944134256767</v>
      </c>
      <c r="H114" s="31">
        <v>2984138</v>
      </c>
      <c r="I114" s="36">
        <f t="shared" si="25"/>
        <v>0.18341667834480249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4995229</v>
      </c>
      <c r="O114" s="36">
        <f t="shared" si="29"/>
        <v>0.30702611968737015</v>
      </c>
      <c r="P114" s="31">
        <v>2861056</v>
      </c>
      <c r="Q114" s="31">
        <v>10011475</v>
      </c>
      <c r="R114" s="31">
        <v>12002506</v>
      </c>
      <c r="S114" s="31">
        <v>4794154</v>
      </c>
      <c r="T114" s="36">
        <f t="shared" si="30"/>
        <v>0.47886590137816853</v>
      </c>
      <c r="U114" s="36">
        <f t="shared" si="31"/>
        <v>4.301978010916252E-2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309312</v>
      </c>
      <c r="E115" s="31">
        <v>309312</v>
      </c>
      <c r="F115" s="31">
        <v>46653</v>
      </c>
      <c r="G115" s="36">
        <f t="shared" si="24"/>
        <v>0.15082828988206085</v>
      </c>
      <c r="H115" s="31">
        <v>30094</v>
      </c>
      <c r="I115" s="36">
        <f t="shared" si="25"/>
        <v>9.7293347817090828E-2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76747</v>
      </c>
      <c r="O115" s="36">
        <f t="shared" si="29"/>
        <v>0.24812163769915166</v>
      </c>
      <c r="P115" s="31">
        <v>169000</v>
      </c>
      <c r="Q115" s="31">
        <v>162448</v>
      </c>
      <c r="R115" s="31">
        <v>309332</v>
      </c>
      <c r="S115" s="31">
        <v>224700</v>
      </c>
      <c r="T115" s="36">
        <f t="shared" si="30"/>
        <v>1.3832118585639712</v>
      </c>
      <c r="U115" s="36">
        <f t="shared" si="31"/>
        <v>-0.82192899408284026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156250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156250</v>
      </c>
      <c r="O116" s="36">
        <f t="shared" si="29"/>
        <v>0</v>
      </c>
      <c r="P116" s="31">
        <v>10000</v>
      </c>
      <c r="Q116" s="31">
        <v>25000</v>
      </c>
      <c r="R116" s="31">
        <v>10000</v>
      </c>
      <c r="S116" s="31">
        <v>10000</v>
      </c>
      <c r="T116" s="36">
        <f t="shared" si="30"/>
        <v>0.4</v>
      </c>
      <c r="U116" s="36">
        <f t="shared" si="31"/>
        <v>14.625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158602525</v>
      </c>
      <c r="E117" s="31">
        <v>158602525</v>
      </c>
      <c r="F117" s="31">
        <v>25901863</v>
      </c>
      <c r="G117" s="36">
        <f t="shared" si="24"/>
        <v>0.16331305570324306</v>
      </c>
      <c r="H117" s="31">
        <v>32756973</v>
      </c>
      <c r="I117" s="36">
        <f t="shared" si="25"/>
        <v>0.206535003147018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58658836</v>
      </c>
      <c r="O117" s="36">
        <f t="shared" si="29"/>
        <v>0.36984805885026106</v>
      </c>
      <c r="P117" s="31">
        <v>2830629</v>
      </c>
      <c r="Q117" s="31">
        <v>54348439</v>
      </c>
      <c r="R117" s="31">
        <v>148065047</v>
      </c>
      <c r="S117" s="31">
        <v>38539512</v>
      </c>
      <c r="T117" s="36">
        <f t="shared" si="30"/>
        <v>0.70911902363929902</v>
      </c>
      <c r="U117" s="36">
        <f t="shared" si="31"/>
        <v>10.572330036892859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2564200</v>
      </c>
      <c r="E118" s="31">
        <v>2564200</v>
      </c>
      <c r="F118" s="31">
        <v>303669</v>
      </c>
      <c r="G118" s="36">
        <f t="shared" si="24"/>
        <v>0.11842640979642774</v>
      </c>
      <c r="H118" s="31">
        <v>456824</v>
      </c>
      <c r="I118" s="36">
        <f t="shared" si="25"/>
        <v>0.17815459012557522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760493</v>
      </c>
      <c r="O118" s="36">
        <f t="shared" si="29"/>
        <v>0.29658099992200299</v>
      </c>
      <c r="P118" s="31">
        <v>454241</v>
      </c>
      <c r="Q118" s="31">
        <v>3262400</v>
      </c>
      <c r="R118" s="31">
        <v>2732700</v>
      </c>
      <c r="S118" s="31">
        <v>1422279</v>
      </c>
      <c r="T118" s="36">
        <f t="shared" si="30"/>
        <v>0.43596094899460519</v>
      </c>
      <c r="U118" s="36">
        <f t="shared" si="31"/>
        <v>5.686408756585104E-3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3518568</v>
      </c>
      <c r="E119" s="31">
        <v>3518568</v>
      </c>
      <c r="F119" s="31">
        <v>774724</v>
      </c>
      <c r="G119" s="36">
        <f t="shared" si="24"/>
        <v>0.22018161934059538</v>
      </c>
      <c r="H119" s="31">
        <v>1188999</v>
      </c>
      <c r="I119" s="36">
        <f t="shared" si="25"/>
        <v>0.33792127933864002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1963723</v>
      </c>
      <c r="O119" s="36">
        <f t="shared" si="29"/>
        <v>0.55810289867923546</v>
      </c>
      <c r="P119" s="31">
        <v>985930</v>
      </c>
      <c r="Q119" s="31">
        <v>3060168</v>
      </c>
      <c r="R119" s="31">
        <v>3368790</v>
      </c>
      <c r="S119" s="31">
        <v>1777554</v>
      </c>
      <c r="T119" s="36">
        <f t="shared" si="30"/>
        <v>0.58086810920184773</v>
      </c>
      <c r="U119" s="36">
        <f t="shared" si="31"/>
        <v>0.20596695505766127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182158325</v>
      </c>
      <c r="E121" s="32">
        <f>SUM(E113:E120)</f>
        <v>182158325</v>
      </c>
      <c r="F121" s="32">
        <f>SUM(F113:F120)</f>
        <v>29132829</v>
      </c>
      <c r="G121" s="37">
        <f t="shared" si="24"/>
        <v>0.15993136190728588</v>
      </c>
      <c r="H121" s="32">
        <f>SUM(H113:H120)</f>
        <v>37900600</v>
      </c>
      <c r="I121" s="37">
        <f t="shared" si="25"/>
        <v>0.20806405636415465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67033429</v>
      </c>
      <c r="O121" s="37">
        <f t="shared" si="29"/>
        <v>0.3679954182714405</v>
      </c>
      <c r="P121" s="32">
        <f>SUM(P113:P120)</f>
        <v>7407130</v>
      </c>
      <c r="Q121" s="32">
        <f>SUM(Q113:Q120)</f>
        <v>71422430</v>
      </c>
      <c r="R121" s="32">
        <f>SUM(R113:R120)</f>
        <v>167123375</v>
      </c>
      <c r="S121" s="32">
        <f>SUM(S113:S120)</f>
        <v>46915973</v>
      </c>
      <c r="T121" s="37">
        <f t="shared" si="30"/>
        <v>0.6568801005510454</v>
      </c>
      <c r="U121" s="37">
        <f t="shared" si="31"/>
        <v>4.1167726231347368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5146740</v>
      </c>
      <c r="E122" s="31">
        <v>5146740</v>
      </c>
      <c r="F122" s="31">
        <v>1336648</v>
      </c>
      <c r="G122" s="36">
        <f t="shared" si="24"/>
        <v>0.2597076984654364</v>
      </c>
      <c r="H122" s="31">
        <v>2716890</v>
      </c>
      <c r="I122" s="36">
        <f t="shared" si="25"/>
        <v>0.52788561302882986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4053538</v>
      </c>
      <c r="O122" s="36">
        <f t="shared" si="29"/>
        <v>0.78759331149426626</v>
      </c>
      <c r="P122" s="31">
        <v>1323574</v>
      </c>
      <c r="Q122" s="31">
        <v>5258603</v>
      </c>
      <c r="R122" s="31">
        <v>6806411</v>
      </c>
      <c r="S122" s="31">
        <v>4987788</v>
      </c>
      <c r="T122" s="36">
        <f t="shared" si="30"/>
        <v>0.94850058085769162</v>
      </c>
      <c r="U122" s="36">
        <f t="shared" si="31"/>
        <v>1.0526921804145442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3132073</v>
      </c>
      <c r="E123" s="31">
        <v>3132073</v>
      </c>
      <c r="F123" s="31">
        <v>3037187</v>
      </c>
      <c r="G123" s="36">
        <f t="shared" si="24"/>
        <v>0.9697050483816948</v>
      </c>
      <c r="H123" s="31">
        <v>2516298</v>
      </c>
      <c r="I123" s="36">
        <f t="shared" si="25"/>
        <v>0.80339698340364352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5553485</v>
      </c>
      <c r="O123" s="36">
        <f t="shared" si="29"/>
        <v>1.7731020317853383</v>
      </c>
      <c r="P123" s="31">
        <v>1468560</v>
      </c>
      <c r="Q123" s="31">
        <v>12877756</v>
      </c>
      <c r="R123" s="31">
        <v>13167756</v>
      </c>
      <c r="S123" s="31">
        <v>2054373</v>
      </c>
      <c r="T123" s="36">
        <f t="shared" si="30"/>
        <v>0.15952880299952879</v>
      </c>
      <c r="U123" s="36">
        <f t="shared" si="31"/>
        <v>0.71344582448112437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40768032</v>
      </c>
      <c r="E124" s="31">
        <v>41233032</v>
      </c>
      <c r="F124" s="31">
        <v>10376248</v>
      </c>
      <c r="G124" s="36">
        <f t="shared" si="24"/>
        <v>0.25451922722195663</v>
      </c>
      <c r="H124" s="31">
        <v>8398944</v>
      </c>
      <c r="I124" s="36">
        <f t="shared" si="25"/>
        <v>0.20601789166570514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18775192</v>
      </c>
      <c r="O124" s="36">
        <f t="shared" si="29"/>
        <v>0.4605371188876618</v>
      </c>
      <c r="P124" s="31">
        <v>11530191</v>
      </c>
      <c r="Q124" s="31">
        <v>37463676</v>
      </c>
      <c r="R124" s="31">
        <v>37831529</v>
      </c>
      <c r="S124" s="31">
        <v>17613151</v>
      </c>
      <c r="T124" s="36">
        <f t="shared" si="30"/>
        <v>0.47013942251689345</v>
      </c>
      <c r="U124" s="36">
        <f t="shared" si="31"/>
        <v>-0.27156939551131465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49046845</v>
      </c>
      <c r="E126" s="32">
        <f>SUM(E122:E125)</f>
        <v>49511845</v>
      </c>
      <c r="F126" s="32">
        <f>SUM(F122:F125)</f>
        <v>14750083</v>
      </c>
      <c r="G126" s="37">
        <f t="shared" si="24"/>
        <v>0.30073459363186356</v>
      </c>
      <c r="H126" s="32">
        <f>SUM(H122:H125)</f>
        <v>13632132</v>
      </c>
      <c r="I126" s="37">
        <f t="shared" si="25"/>
        <v>0.27794105818631148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28382215</v>
      </c>
      <c r="O126" s="37">
        <f t="shared" si="29"/>
        <v>0.57867565181817504</v>
      </c>
      <c r="P126" s="32">
        <f>SUM(P122:P125)</f>
        <v>14322325</v>
      </c>
      <c r="Q126" s="32">
        <f>SUM(Q122:Q125)</f>
        <v>55600035</v>
      </c>
      <c r="R126" s="32">
        <f>SUM(R122:R125)</f>
        <v>57805696</v>
      </c>
      <c r="S126" s="32">
        <f>SUM(S122:S125)</f>
        <v>24655312</v>
      </c>
      <c r="T126" s="37">
        <f t="shared" si="30"/>
        <v>0.4434405841650999</v>
      </c>
      <c r="U126" s="37">
        <f t="shared" si="31"/>
        <v>-4.8190011049183745E-2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14599180</v>
      </c>
      <c r="E127" s="31">
        <v>14599180</v>
      </c>
      <c r="F127" s="31">
        <v>2714899</v>
      </c>
      <c r="G127" s="36">
        <f t="shared" si="24"/>
        <v>0.1859624307666595</v>
      </c>
      <c r="H127" s="31">
        <v>2998649</v>
      </c>
      <c r="I127" s="36">
        <f t="shared" si="25"/>
        <v>0.20539845388576619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5713548</v>
      </c>
      <c r="O127" s="36">
        <f t="shared" si="29"/>
        <v>0.39136088465242569</v>
      </c>
      <c r="P127" s="31">
        <v>3207371</v>
      </c>
      <c r="Q127" s="31">
        <v>15192401</v>
      </c>
      <c r="R127" s="31">
        <v>16812401</v>
      </c>
      <c r="S127" s="31">
        <v>6358518</v>
      </c>
      <c r="T127" s="36">
        <f t="shared" si="30"/>
        <v>0.41853279149227302</v>
      </c>
      <c r="U127" s="36">
        <f t="shared" si="31"/>
        <v>-6.5075727129789485E-2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639324</v>
      </c>
      <c r="E129" s="31">
        <v>639324</v>
      </c>
      <c r="F129" s="31">
        <v>157735</v>
      </c>
      <c r="G129" s="36">
        <f t="shared" si="24"/>
        <v>0.2467215371235868</v>
      </c>
      <c r="H129" s="31">
        <v>305904</v>
      </c>
      <c r="I129" s="36">
        <f t="shared" si="25"/>
        <v>0.47848039491713124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463639</v>
      </c>
      <c r="O129" s="36">
        <f t="shared" si="29"/>
        <v>0.72520193204071803</v>
      </c>
      <c r="P129" s="31">
        <v>0</v>
      </c>
      <c r="Q129" s="31">
        <v>639326</v>
      </c>
      <c r="R129" s="31">
        <v>639324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21177337</v>
      </c>
      <c r="E130" s="31">
        <v>21177337</v>
      </c>
      <c r="F130" s="31">
        <v>4599938</v>
      </c>
      <c r="G130" s="36">
        <f t="shared" si="24"/>
        <v>0.21721040752196558</v>
      </c>
      <c r="H130" s="31">
        <v>4741458</v>
      </c>
      <c r="I130" s="36">
        <f t="shared" si="25"/>
        <v>0.22389302299906735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9341396</v>
      </c>
      <c r="O130" s="36">
        <f t="shared" si="29"/>
        <v>0.44110343052103296</v>
      </c>
      <c r="P130" s="31">
        <v>4743581</v>
      </c>
      <c r="Q130" s="31">
        <v>15399349</v>
      </c>
      <c r="R130" s="31">
        <v>22288110</v>
      </c>
      <c r="S130" s="31">
        <v>11537667</v>
      </c>
      <c r="T130" s="36">
        <f t="shared" si="30"/>
        <v>0.74923082787460693</v>
      </c>
      <c r="U130" s="36">
        <f t="shared" si="31"/>
        <v>-4.4755217629888211E-4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36415841</v>
      </c>
      <c r="E132" s="32">
        <f>SUM(E127:E131)</f>
        <v>36415841</v>
      </c>
      <c r="F132" s="32">
        <f>SUM(F127:F131)</f>
        <v>7472572</v>
      </c>
      <c r="G132" s="37">
        <f t="shared" si="24"/>
        <v>0.20520113760382466</v>
      </c>
      <c r="H132" s="32">
        <f>SUM(H127:H131)</f>
        <v>8046011</v>
      </c>
      <c r="I132" s="37">
        <f t="shared" si="25"/>
        <v>0.22094810332679121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15518583</v>
      </c>
      <c r="O132" s="37">
        <f t="shared" si="29"/>
        <v>0.4261492409306159</v>
      </c>
      <c r="P132" s="32">
        <f>SUM(P127:P131)</f>
        <v>7950952</v>
      </c>
      <c r="Q132" s="32">
        <f>SUM(Q127:Q131)</f>
        <v>31231076</v>
      </c>
      <c r="R132" s="32">
        <f>SUM(R127:R131)</f>
        <v>39739835</v>
      </c>
      <c r="S132" s="32">
        <f>SUM(S127:S131)</f>
        <v>17896185</v>
      </c>
      <c r="T132" s="37">
        <f t="shared" si="30"/>
        <v>0.57302492555812035</v>
      </c>
      <c r="U132" s="37">
        <f t="shared" si="31"/>
        <v>1.1955675244926578E-2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82315091</v>
      </c>
      <c r="E133" s="31">
        <v>82315091</v>
      </c>
      <c r="F133" s="31">
        <v>15333574</v>
      </c>
      <c r="G133" s="36">
        <f t="shared" si="24"/>
        <v>0.18627901413605921</v>
      </c>
      <c r="H133" s="31">
        <v>16019510</v>
      </c>
      <c r="I133" s="36">
        <f t="shared" si="25"/>
        <v>0.19461206694164987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31353084</v>
      </c>
      <c r="O133" s="36">
        <f t="shared" si="29"/>
        <v>0.38089108107770908</v>
      </c>
      <c r="P133" s="31">
        <v>19506089</v>
      </c>
      <c r="Q133" s="31">
        <v>75339029</v>
      </c>
      <c r="R133" s="31">
        <v>72935074</v>
      </c>
      <c r="S133" s="31">
        <v>35786977</v>
      </c>
      <c r="T133" s="36">
        <f t="shared" si="30"/>
        <v>0.47501245337260717</v>
      </c>
      <c r="U133" s="36">
        <f t="shared" si="31"/>
        <v>-0.17874310939522531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2808134</v>
      </c>
      <c r="E134" s="31">
        <v>2808134</v>
      </c>
      <c r="F134" s="31">
        <v>337913</v>
      </c>
      <c r="G134" s="36">
        <f t="shared" si="24"/>
        <v>0.12033364504685318</v>
      </c>
      <c r="H134" s="31">
        <v>630998</v>
      </c>
      <c r="I134" s="36">
        <f t="shared" si="25"/>
        <v>0.22470366442627027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968911</v>
      </c>
      <c r="O134" s="36">
        <f t="shared" si="29"/>
        <v>0.34503730947312344</v>
      </c>
      <c r="P134" s="31">
        <v>575433</v>
      </c>
      <c r="Q134" s="31">
        <v>2099381</v>
      </c>
      <c r="R134" s="31">
        <v>2099381</v>
      </c>
      <c r="S134" s="31">
        <v>1012655</v>
      </c>
      <c r="T134" s="36">
        <f t="shared" si="30"/>
        <v>0.48235884767938741</v>
      </c>
      <c r="U134" s="36">
        <f t="shared" si="31"/>
        <v>9.6562067173763033E-2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5248804</v>
      </c>
      <c r="E136" s="31">
        <v>5248804</v>
      </c>
      <c r="F136" s="31">
        <v>1760652</v>
      </c>
      <c r="G136" s="36">
        <f t="shared" si="24"/>
        <v>0.33543870184522034</v>
      </c>
      <c r="H136" s="31">
        <v>1350777</v>
      </c>
      <c r="I136" s="36">
        <f t="shared" si="25"/>
        <v>0.25734948380621564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3111429</v>
      </c>
      <c r="O136" s="36">
        <f t="shared" si="29"/>
        <v>0.59278818565143598</v>
      </c>
      <c r="P136" s="31">
        <v>3049103</v>
      </c>
      <c r="Q136" s="31">
        <v>8119269</v>
      </c>
      <c r="R136" s="31">
        <v>7670974</v>
      </c>
      <c r="S136" s="31">
        <v>4441749</v>
      </c>
      <c r="T136" s="36">
        <f t="shared" si="30"/>
        <v>0.54706267276031872</v>
      </c>
      <c r="U136" s="36">
        <f t="shared" si="31"/>
        <v>-0.55699200715751485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90372029</v>
      </c>
      <c r="E137" s="32">
        <f>SUM(E133:E136)</f>
        <v>90372029</v>
      </c>
      <c r="F137" s="32">
        <f>SUM(F133:F136)</f>
        <v>17432139</v>
      </c>
      <c r="G137" s="37">
        <f t="shared" ref="G137:G170" si="32">IF(($D137     =0),0,($F137     /$D137     ))</f>
        <v>0.19289307978246234</v>
      </c>
      <c r="H137" s="32">
        <f>SUM(H133:H136)</f>
        <v>18001285</v>
      </c>
      <c r="I137" s="37">
        <f t="shared" ref="I137:I170" si="33">IF(($D137     =0),0,($H137     /$D137     ))</f>
        <v>0.19919089124357273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35433424</v>
      </c>
      <c r="O137" s="37">
        <f t="shared" ref="O137:O170" si="37">IF(($D137     =0),0,($N137     /$D137     ))</f>
        <v>0.39208397102603504</v>
      </c>
      <c r="P137" s="32">
        <f>SUM(P133:P136)</f>
        <v>23130625</v>
      </c>
      <c r="Q137" s="32">
        <f>SUM(Q133:Q136)</f>
        <v>85557679</v>
      </c>
      <c r="R137" s="32">
        <f>SUM(R133:R136)</f>
        <v>82705429</v>
      </c>
      <c r="S137" s="32">
        <f>SUM(S133:S136)</f>
        <v>41241381</v>
      </c>
      <c r="T137" s="37">
        <f t="shared" ref="T137:T170" si="38">IF(($Q137     =0),0,($S137     /$Q137     ))</f>
        <v>0.48203015184645204</v>
      </c>
      <c r="U137" s="37">
        <f t="shared" ref="U137:U170" si="39">IF(($P137     =0),0,(($H137     /$P137     )-1))</f>
        <v>-0.2217553568051015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3723368</v>
      </c>
      <c r="E139" s="31">
        <v>3723368</v>
      </c>
      <c r="F139" s="31">
        <v>353439</v>
      </c>
      <c r="G139" s="36">
        <f t="shared" si="32"/>
        <v>9.4924541436677765E-2</v>
      </c>
      <c r="H139" s="31">
        <v>1139410</v>
      </c>
      <c r="I139" s="36">
        <f t="shared" si="33"/>
        <v>0.30601595114960434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1492849</v>
      </c>
      <c r="O139" s="36">
        <f t="shared" si="37"/>
        <v>0.40094049258628212</v>
      </c>
      <c r="P139" s="31">
        <v>144869</v>
      </c>
      <c r="Q139" s="31">
        <v>3566971</v>
      </c>
      <c r="R139" s="31">
        <v>3071400</v>
      </c>
      <c r="S139" s="31">
        <v>1797553</v>
      </c>
      <c r="T139" s="36">
        <f t="shared" si="38"/>
        <v>0.50394382236356838</v>
      </c>
      <c r="U139" s="36">
        <f t="shared" si="39"/>
        <v>6.865105716198773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8859433</v>
      </c>
      <c r="E140" s="31">
        <v>8859433</v>
      </c>
      <c r="F140" s="31">
        <v>898621</v>
      </c>
      <c r="G140" s="36">
        <f t="shared" si="32"/>
        <v>0.10143098322432147</v>
      </c>
      <c r="H140" s="31">
        <v>3690873</v>
      </c>
      <c r="I140" s="36">
        <f t="shared" si="33"/>
        <v>0.41660374879521073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4589494</v>
      </c>
      <c r="O140" s="36">
        <f t="shared" si="37"/>
        <v>0.51803473201953221</v>
      </c>
      <c r="P140" s="31">
        <v>2844861</v>
      </c>
      <c r="Q140" s="31">
        <v>7714443</v>
      </c>
      <c r="R140" s="31">
        <v>11248979</v>
      </c>
      <c r="S140" s="31">
        <v>3812720</v>
      </c>
      <c r="T140" s="36">
        <f t="shared" si="38"/>
        <v>0.4942314046522866</v>
      </c>
      <c r="U140" s="36">
        <f t="shared" si="39"/>
        <v>0.29738254347048931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34783</v>
      </c>
      <c r="E141" s="31">
        <v>34783</v>
      </c>
      <c r="F141" s="31">
        <v>0</v>
      </c>
      <c r="G141" s="36">
        <f t="shared" si="32"/>
        <v>0</v>
      </c>
      <c r="H141" s="31">
        <v>8710</v>
      </c>
      <c r="I141" s="36">
        <f t="shared" si="33"/>
        <v>0.25040968289106746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8710</v>
      </c>
      <c r="O141" s="36">
        <f t="shared" si="37"/>
        <v>0.25040968289106746</v>
      </c>
      <c r="P141" s="31">
        <v>0</v>
      </c>
      <c r="Q141" s="31">
        <v>60869</v>
      </c>
      <c r="R141" s="31">
        <v>60869</v>
      </c>
      <c r="S141" s="31">
        <v>67800</v>
      </c>
      <c r="T141" s="36">
        <f t="shared" si="38"/>
        <v>1.1138674859123692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7062260</v>
      </c>
      <c r="E142" s="31">
        <v>7062260</v>
      </c>
      <c r="F142" s="31">
        <v>434400</v>
      </c>
      <c r="G142" s="36">
        <f t="shared" si="32"/>
        <v>6.1510054854961443E-2</v>
      </c>
      <c r="H142" s="31">
        <v>399599</v>
      </c>
      <c r="I142" s="36">
        <f t="shared" si="33"/>
        <v>5.6582312177688165E-2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833999</v>
      </c>
      <c r="O142" s="36">
        <f t="shared" si="37"/>
        <v>0.11809236703264961</v>
      </c>
      <c r="P142" s="31">
        <v>303915</v>
      </c>
      <c r="Q142" s="31">
        <v>7432159</v>
      </c>
      <c r="R142" s="31">
        <v>6680826</v>
      </c>
      <c r="S142" s="31">
        <v>1132590</v>
      </c>
      <c r="T142" s="36">
        <f t="shared" si="38"/>
        <v>0.1523904426694854</v>
      </c>
      <c r="U142" s="36">
        <f t="shared" si="39"/>
        <v>0.31483803037033375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19679844</v>
      </c>
      <c r="E144" s="32">
        <f>SUM(E138:E143)</f>
        <v>19679844</v>
      </c>
      <c r="F144" s="32">
        <f>SUM(F138:F143)</f>
        <v>1686460</v>
      </c>
      <c r="G144" s="37">
        <f t="shared" si="32"/>
        <v>8.5694784978986624E-2</v>
      </c>
      <c r="H144" s="32">
        <f>SUM(H138:H143)</f>
        <v>5238592</v>
      </c>
      <c r="I144" s="37">
        <f t="shared" si="33"/>
        <v>0.266190727934632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6925052</v>
      </c>
      <c r="O144" s="37">
        <f t="shared" si="37"/>
        <v>0.35188551291361864</v>
      </c>
      <c r="P144" s="32">
        <f>SUM(P138:P143)</f>
        <v>3293645</v>
      </c>
      <c r="Q144" s="32">
        <f>SUM(Q138:Q143)</f>
        <v>18774442</v>
      </c>
      <c r="R144" s="32">
        <f>SUM(R138:R143)</f>
        <v>21062074</v>
      </c>
      <c r="S144" s="32">
        <f>SUM(S138:S143)</f>
        <v>6810663</v>
      </c>
      <c r="T144" s="37">
        <f t="shared" si="38"/>
        <v>0.36276247251449606</v>
      </c>
      <c r="U144" s="37">
        <f t="shared" si="39"/>
        <v>0.59051506765301065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4365217</v>
      </c>
      <c r="E146" s="31">
        <v>4365217</v>
      </c>
      <c r="F146" s="31">
        <v>592050</v>
      </c>
      <c r="G146" s="36">
        <f t="shared" si="32"/>
        <v>0.13562899622172278</v>
      </c>
      <c r="H146" s="31">
        <v>1356942</v>
      </c>
      <c r="I146" s="36">
        <f t="shared" si="33"/>
        <v>0.31085327487728559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1948992</v>
      </c>
      <c r="O146" s="36">
        <f t="shared" si="37"/>
        <v>0.44648227109900834</v>
      </c>
      <c r="P146" s="31">
        <v>5674991</v>
      </c>
      <c r="Q146" s="31">
        <v>2920000</v>
      </c>
      <c r="R146" s="31">
        <v>6767211</v>
      </c>
      <c r="S146" s="31">
        <v>7657996</v>
      </c>
      <c r="T146" s="36">
        <f t="shared" si="38"/>
        <v>2.6226013698630135</v>
      </c>
      <c r="U146" s="36">
        <f t="shared" si="39"/>
        <v>-0.760890898329178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900000</v>
      </c>
      <c r="E147" s="31">
        <v>900000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268100</v>
      </c>
      <c r="Q147" s="31">
        <v>0</v>
      </c>
      <c r="R147" s="31">
        <v>1300000</v>
      </c>
      <c r="S147" s="31">
        <v>609450</v>
      </c>
      <c r="T147" s="36">
        <f t="shared" si="38"/>
        <v>0</v>
      </c>
      <c r="U147" s="36">
        <f t="shared" si="39"/>
        <v>-1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76585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5265217</v>
      </c>
      <c r="E150" s="32">
        <f>SUM(E145:E149)</f>
        <v>5265217</v>
      </c>
      <c r="F150" s="32">
        <f>SUM(F145:F149)</f>
        <v>592050</v>
      </c>
      <c r="G150" s="37">
        <f t="shared" si="32"/>
        <v>0.1124455079439271</v>
      </c>
      <c r="H150" s="32">
        <f>SUM(H145:H149)</f>
        <v>1356942</v>
      </c>
      <c r="I150" s="37">
        <f t="shared" si="33"/>
        <v>0.25771815292703038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1948992</v>
      </c>
      <c r="O150" s="37">
        <f t="shared" si="37"/>
        <v>0.37016366087095748</v>
      </c>
      <c r="P150" s="32">
        <f>SUM(P145:P149)</f>
        <v>5943091</v>
      </c>
      <c r="Q150" s="32">
        <f>SUM(Q145:Q149)</f>
        <v>2996585</v>
      </c>
      <c r="R150" s="32">
        <f>SUM(R145:R149)</f>
        <v>8067211</v>
      </c>
      <c r="S150" s="32">
        <f>SUM(S145:S149)</f>
        <v>8267446</v>
      </c>
      <c r="T150" s="37">
        <f t="shared" si="38"/>
        <v>2.758955944850555</v>
      </c>
      <c r="U150" s="37">
        <f t="shared" si="39"/>
        <v>-0.77167739817546122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2235544</v>
      </c>
      <c r="E151" s="31">
        <v>2235544</v>
      </c>
      <c r="F151" s="31">
        <v>222705</v>
      </c>
      <c r="G151" s="36">
        <f t="shared" si="32"/>
        <v>9.9620047737821307E-2</v>
      </c>
      <c r="H151" s="31">
        <v>222705</v>
      </c>
      <c r="I151" s="36">
        <f t="shared" si="33"/>
        <v>9.9620047737821307E-2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445410</v>
      </c>
      <c r="O151" s="36">
        <f t="shared" si="37"/>
        <v>0.19924009547564261</v>
      </c>
      <c r="P151" s="31">
        <v>127464</v>
      </c>
      <c r="Q151" s="31">
        <v>6676183</v>
      </c>
      <c r="R151" s="31">
        <v>6676183</v>
      </c>
      <c r="S151" s="31">
        <v>382393</v>
      </c>
      <c r="T151" s="36">
        <f t="shared" si="38"/>
        <v>5.727718967559757E-2</v>
      </c>
      <c r="U151" s="36">
        <f t="shared" si="39"/>
        <v>0.74719920918847671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169864900</v>
      </c>
      <c r="E152" s="31">
        <v>164305800</v>
      </c>
      <c r="F152" s="31">
        <v>38226447</v>
      </c>
      <c r="G152" s="36">
        <f t="shared" si="32"/>
        <v>0.22504029378641496</v>
      </c>
      <c r="H152" s="31">
        <v>40981217</v>
      </c>
      <c r="I152" s="36">
        <f t="shared" si="33"/>
        <v>0.24125771127525464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79207664</v>
      </c>
      <c r="O152" s="36">
        <f t="shared" si="37"/>
        <v>0.46629800506166957</v>
      </c>
      <c r="P152" s="31">
        <v>39266634</v>
      </c>
      <c r="Q152" s="31">
        <v>166413000</v>
      </c>
      <c r="R152" s="31">
        <v>166099623</v>
      </c>
      <c r="S152" s="31">
        <v>76383894</v>
      </c>
      <c r="T152" s="36">
        <f t="shared" si="38"/>
        <v>0.45900196499071588</v>
      </c>
      <c r="U152" s="36">
        <f t="shared" si="39"/>
        <v>4.3665138193408781E-2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28455250</v>
      </c>
      <c r="E153" s="31">
        <v>28455250</v>
      </c>
      <c r="F153" s="31">
        <v>6070257</v>
      </c>
      <c r="G153" s="36">
        <f t="shared" si="32"/>
        <v>0.21332643361066939</v>
      </c>
      <c r="H153" s="31">
        <v>7341873</v>
      </c>
      <c r="I153" s="36">
        <f t="shared" si="33"/>
        <v>0.25801470730357318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13412130</v>
      </c>
      <c r="O153" s="36">
        <f t="shared" si="37"/>
        <v>0.47134114091424256</v>
      </c>
      <c r="P153" s="31">
        <v>8252164</v>
      </c>
      <c r="Q153" s="31">
        <v>28900690</v>
      </c>
      <c r="R153" s="31">
        <v>28423590</v>
      </c>
      <c r="S153" s="31">
        <v>12889331</v>
      </c>
      <c r="T153" s="36">
        <f t="shared" si="38"/>
        <v>0.44598696432507323</v>
      </c>
      <c r="U153" s="36">
        <f t="shared" si="39"/>
        <v>-0.11030936854866191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7795780</v>
      </c>
      <c r="E155" s="31">
        <v>7795780</v>
      </c>
      <c r="F155" s="31">
        <v>2426986</v>
      </c>
      <c r="G155" s="36">
        <f t="shared" si="32"/>
        <v>0.3113204836462804</v>
      </c>
      <c r="H155" s="31">
        <v>1562106</v>
      </c>
      <c r="I155" s="36">
        <f t="shared" si="33"/>
        <v>0.20037840985764094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3989092</v>
      </c>
      <c r="O155" s="36">
        <f t="shared" si="37"/>
        <v>0.51169889350392139</v>
      </c>
      <c r="P155" s="31">
        <v>918440</v>
      </c>
      <c r="Q155" s="31">
        <v>5108454</v>
      </c>
      <c r="R155" s="31">
        <v>6788732</v>
      </c>
      <c r="S155" s="31">
        <v>3159207</v>
      </c>
      <c r="T155" s="36">
        <f t="shared" si="38"/>
        <v>0.61842721888070251</v>
      </c>
      <c r="U155" s="36">
        <f t="shared" si="39"/>
        <v>0.70082531248638991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208351474</v>
      </c>
      <c r="E157" s="32">
        <f>SUM(E151:E156)</f>
        <v>202792374</v>
      </c>
      <c r="F157" s="32">
        <f>SUM(F151:F156)</f>
        <v>46946395</v>
      </c>
      <c r="G157" s="37">
        <f t="shared" si="32"/>
        <v>0.2253230759480972</v>
      </c>
      <c r="H157" s="32">
        <f>SUM(H151:H156)</f>
        <v>50107901</v>
      </c>
      <c r="I157" s="37">
        <f t="shared" si="33"/>
        <v>0.24049698347706433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97054296</v>
      </c>
      <c r="O157" s="37">
        <f t="shared" si="37"/>
        <v>0.46582005942516153</v>
      </c>
      <c r="P157" s="32">
        <f>SUM(P151:P156)</f>
        <v>48564702</v>
      </c>
      <c r="Q157" s="32">
        <f>SUM(Q151:Q156)</f>
        <v>207098327</v>
      </c>
      <c r="R157" s="32">
        <f>SUM(R151:R156)</f>
        <v>207988128</v>
      </c>
      <c r="S157" s="32">
        <f>SUM(S151:S156)</f>
        <v>92814825</v>
      </c>
      <c r="T157" s="37">
        <f t="shared" si="38"/>
        <v>0.44816791301264353</v>
      </c>
      <c r="U157" s="37">
        <f t="shared" si="39"/>
        <v>3.1776144739856571E-2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9442061</v>
      </c>
      <c r="E158" s="31">
        <v>9442061</v>
      </c>
      <c r="F158" s="31">
        <v>2233707</v>
      </c>
      <c r="G158" s="36">
        <f t="shared" si="32"/>
        <v>0.23656985482300952</v>
      </c>
      <c r="H158" s="31">
        <v>2813070</v>
      </c>
      <c r="I158" s="36">
        <f t="shared" si="33"/>
        <v>0.2979296575186286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5046777</v>
      </c>
      <c r="O158" s="36">
        <f t="shared" si="37"/>
        <v>0.53449951234163817</v>
      </c>
      <c r="P158" s="31">
        <v>2764763</v>
      </c>
      <c r="Q158" s="31">
        <v>9872658</v>
      </c>
      <c r="R158" s="31">
        <v>10937593</v>
      </c>
      <c r="S158" s="31">
        <v>4277948</v>
      </c>
      <c r="T158" s="36">
        <f t="shared" si="38"/>
        <v>0.43331269046289256</v>
      </c>
      <c r="U158" s="36">
        <f t="shared" si="39"/>
        <v>1.7472383708838635E-2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119234245</v>
      </c>
      <c r="E159" s="31">
        <v>119234245</v>
      </c>
      <c r="F159" s="31">
        <v>24872669</v>
      </c>
      <c r="G159" s="36">
        <f t="shared" si="32"/>
        <v>0.20860340080989317</v>
      </c>
      <c r="H159" s="31">
        <v>29377069</v>
      </c>
      <c r="I159" s="36">
        <f t="shared" si="33"/>
        <v>0.24638113823759272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54249738</v>
      </c>
      <c r="O159" s="36">
        <f t="shared" si="37"/>
        <v>0.45498453904748587</v>
      </c>
      <c r="P159" s="31">
        <v>26870242</v>
      </c>
      <c r="Q159" s="31">
        <v>107494268</v>
      </c>
      <c r="R159" s="31">
        <v>105682453</v>
      </c>
      <c r="S159" s="31">
        <v>48531160</v>
      </c>
      <c r="T159" s="36">
        <f t="shared" si="38"/>
        <v>0.45147672432170988</v>
      </c>
      <c r="U159" s="36">
        <f t="shared" si="39"/>
        <v>9.3293800628963419E-2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5916000</v>
      </c>
      <c r="E160" s="31">
        <v>5916000</v>
      </c>
      <c r="F160" s="31">
        <v>756565</v>
      </c>
      <c r="G160" s="36">
        <f t="shared" si="32"/>
        <v>0.12788455037187288</v>
      </c>
      <c r="H160" s="31">
        <v>1405403</v>
      </c>
      <c r="I160" s="36">
        <f t="shared" si="33"/>
        <v>0.23755966869506423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2161968</v>
      </c>
      <c r="O160" s="36">
        <f t="shared" si="37"/>
        <v>0.36544421906693714</v>
      </c>
      <c r="P160" s="31">
        <v>1720639</v>
      </c>
      <c r="Q160" s="31">
        <v>5238000</v>
      </c>
      <c r="R160" s="31">
        <v>4736235</v>
      </c>
      <c r="S160" s="31">
        <v>3123623</v>
      </c>
      <c r="T160" s="36">
        <f t="shared" si="38"/>
        <v>0.59633886979763273</v>
      </c>
      <c r="U160" s="36">
        <f t="shared" si="39"/>
        <v>-0.18320868003108148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134592306</v>
      </c>
      <c r="E163" s="32">
        <f>SUM(E158:E162)</f>
        <v>134592306</v>
      </c>
      <c r="F163" s="32">
        <f>SUM(F158:F162)</f>
        <v>27862941</v>
      </c>
      <c r="G163" s="37">
        <f t="shared" si="32"/>
        <v>0.20701733871771244</v>
      </c>
      <c r="H163" s="32">
        <f>SUM(H158:H162)</f>
        <v>33595542</v>
      </c>
      <c r="I163" s="37">
        <f t="shared" si="33"/>
        <v>0.24960967679682969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61458483</v>
      </c>
      <c r="O163" s="37">
        <f t="shared" si="37"/>
        <v>0.4566270155145421</v>
      </c>
      <c r="P163" s="32">
        <f>SUM(P158:P162)</f>
        <v>31355644</v>
      </c>
      <c r="Q163" s="32">
        <f>SUM(Q158:Q162)</f>
        <v>122604926</v>
      </c>
      <c r="R163" s="32">
        <f>SUM(R158:R162)</f>
        <v>121356281</v>
      </c>
      <c r="S163" s="32">
        <f>SUM(S158:S162)</f>
        <v>55932731</v>
      </c>
      <c r="T163" s="37">
        <f t="shared" si="38"/>
        <v>0.45620296691831125</v>
      </c>
      <c r="U163" s="37">
        <f t="shared" si="39"/>
        <v>7.1435241451268006E-2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2304684</v>
      </c>
      <c r="E164" s="31">
        <v>2304684</v>
      </c>
      <c r="F164" s="31">
        <v>3700525</v>
      </c>
      <c r="G164" s="36">
        <f t="shared" si="32"/>
        <v>1.605653963840596</v>
      </c>
      <c r="H164" s="31">
        <v>971920</v>
      </c>
      <c r="I164" s="36">
        <f t="shared" si="33"/>
        <v>0.42171508111307232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4672445</v>
      </c>
      <c r="O164" s="36">
        <f t="shared" si="37"/>
        <v>2.0273690449536681</v>
      </c>
      <c r="P164" s="31">
        <v>1027084</v>
      </c>
      <c r="Q164" s="31">
        <v>3258198</v>
      </c>
      <c r="R164" s="31">
        <v>3956468</v>
      </c>
      <c r="S164" s="31">
        <v>1156904</v>
      </c>
      <c r="T164" s="36">
        <f t="shared" si="38"/>
        <v>0.35507479901467009</v>
      </c>
      <c r="U164" s="36">
        <f t="shared" si="39"/>
        <v>-5.3709336334710645E-2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57350</v>
      </c>
      <c r="E165" s="31">
        <v>57350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10239</v>
      </c>
      <c r="Q165" s="31">
        <v>277000</v>
      </c>
      <c r="R165" s="31">
        <v>225000</v>
      </c>
      <c r="S165" s="31">
        <v>38246</v>
      </c>
      <c r="T165" s="36">
        <f t="shared" si="38"/>
        <v>0.13807220216606497</v>
      </c>
      <c r="U165" s="36">
        <f t="shared" si="39"/>
        <v>-1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2022000</v>
      </c>
      <c r="E166" s="31">
        <v>2022000</v>
      </c>
      <c r="F166" s="31">
        <v>925175</v>
      </c>
      <c r="G166" s="36">
        <f t="shared" si="32"/>
        <v>0.45755440158259147</v>
      </c>
      <c r="H166" s="31">
        <v>120565</v>
      </c>
      <c r="I166" s="36">
        <f t="shared" si="33"/>
        <v>5.9626607319485658E-2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1045740</v>
      </c>
      <c r="O166" s="36">
        <f t="shared" si="37"/>
        <v>0.51718100890207719</v>
      </c>
      <c r="P166" s="31">
        <v>0</v>
      </c>
      <c r="Q166" s="31">
        <v>1400000</v>
      </c>
      <c r="R166" s="31">
        <v>3075000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13594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13594</v>
      </c>
      <c r="O167" s="36">
        <f t="shared" si="37"/>
        <v>0</v>
      </c>
      <c r="P167" s="31">
        <v>46772</v>
      </c>
      <c r="Q167" s="31">
        <v>0</v>
      </c>
      <c r="R167" s="31">
        <v>0</v>
      </c>
      <c r="S167" s="31">
        <v>83549</v>
      </c>
      <c r="T167" s="36">
        <f t="shared" si="38"/>
        <v>0</v>
      </c>
      <c r="U167" s="36">
        <f t="shared" si="39"/>
        <v>-1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4384034</v>
      </c>
      <c r="E169" s="32">
        <f>SUM(E164:E168)</f>
        <v>4384034</v>
      </c>
      <c r="F169" s="32">
        <f>SUM(F164:F168)</f>
        <v>4639294</v>
      </c>
      <c r="G169" s="37">
        <f t="shared" si="32"/>
        <v>1.0582249134016752</v>
      </c>
      <c r="H169" s="32">
        <f>SUM(H164:H168)</f>
        <v>1092485</v>
      </c>
      <c r="I169" s="37">
        <f t="shared" si="33"/>
        <v>0.24919628816747316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5731779</v>
      </c>
      <c r="O169" s="37">
        <f t="shared" si="37"/>
        <v>1.3074212015691484</v>
      </c>
      <c r="P169" s="32">
        <f>SUM(P164:P168)</f>
        <v>1084095</v>
      </c>
      <c r="Q169" s="32">
        <f>SUM(Q164:Q168)</f>
        <v>4935198</v>
      </c>
      <c r="R169" s="32">
        <f>SUM(R164:R168)</f>
        <v>7256468</v>
      </c>
      <c r="S169" s="32">
        <f>SUM(S164:S168)</f>
        <v>1278699</v>
      </c>
      <c r="T169" s="37">
        <f t="shared" si="38"/>
        <v>0.25909781127322551</v>
      </c>
      <c r="U169" s="37">
        <f t="shared" si="39"/>
        <v>7.739174149866912E-3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2895203815</v>
      </c>
      <c r="E170" s="32">
        <f>SUM(E105,E107:E111,E113:E120,E122:E125,E127:E131,E133:E136,E138:E143,E145:E149,E151:E156,E158:E162,E164:E168)</f>
        <v>2890109715</v>
      </c>
      <c r="F170" s="32">
        <f>SUM(F105,F107:F111,F113:F120,F122:F125,F127:F131,F133:F136,F138:F143,F145:F149,F151:F156,F158:F162,F164:F168)</f>
        <v>573694056</v>
      </c>
      <c r="G170" s="37">
        <f t="shared" si="32"/>
        <v>0.19815325367689182</v>
      </c>
      <c r="H170" s="32">
        <f>SUM(H105,H107:H111,H113:H120,H122:H125,H127:H131,H133:H136,H138:H143,H145:H149,H151:H156,H158:H162,H164:H168)</f>
        <v>693311394</v>
      </c>
      <c r="I170" s="37">
        <f t="shared" si="33"/>
        <v>0.23946894184373682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1267005450</v>
      </c>
      <c r="O170" s="37">
        <f t="shared" si="37"/>
        <v>0.43762219552062864</v>
      </c>
      <c r="P170" s="32">
        <f>SUM(P105,P107:P111,P113:P120,P122:P125,P127:P131,P133:P136,P138:P143,P145:P149,P151:P156,P158:P162,P164:P168)</f>
        <v>695635390</v>
      </c>
      <c r="Q170" s="32">
        <f>SUM(Q105,Q107:Q111,Q113:Q120,Q122:Q125,Q127:Q131,Q133:Q136,Q138:Q143,Q145:Q149,Q151:Q156,Q158:Q162,Q164:Q168)</f>
        <v>2629155181</v>
      </c>
      <c r="R170" s="32">
        <f>SUM(R105,R107:R111,R113:R120,R122:R125,R127:R131,R133:R136,R138:R143,R145:R149,R151:R156,R158:R162,R164:R168)</f>
        <v>2766559291</v>
      </c>
      <c r="S170" s="32">
        <f>SUM(S105,S107:S111,S113:S120,S122:S125,S127:S131,S133:S136,S138:S143,S145:S149,S151:S156,S158:S162,S164:S168)</f>
        <v>1244897097</v>
      </c>
      <c r="T170" s="37">
        <f t="shared" si="38"/>
        <v>0.47349700238177</v>
      </c>
      <c r="U170" s="37">
        <f t="shared" si="39"/>
        <v>-3.3408248536636043E-3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8329510</v>
      </c>
      <c r="E173" s="31">
        <v>8329510</v>
      </c>
      <c r="F173" s="31">
        <v>3149684</v>
      </c>
      <c r="G173" s="36">
        <f t="shared" ref="G173:G205" si="40">IF(($D173     =0),0,($F173     /$D173     ))</f>
        <v>0.37813556859887315</v>
      </c>
      <c r="H173" s="31">
        <v>3571413</v>
      </c>
      <c r="I173" s="36">
        <f t="shared" ref="I173:I205" si="41">IF(($D173     =0),0,($H173     /$D173     ))</f>
        <v>0.42876627796833189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6721097</v>
      </c>
      <c r="O173" s="36">
        <f t="shared" ref="O173:O205" si="45">IF(($D173     =0),0,($N173     /$D173     ))</f>
        <v>0.80690184656720498</v>
      </c>
      <c r="P173" s="31">
        <v>3273059</v>
      </c>
      <c r="Q173" s="31">
        <v>7927234</v>
      </c>
      <c r="R173" s="31">
        <v>9456562</v>
      </c>
      <c r="S173" s="31">
        <v>6162442</v>
      </c>
      <c r="T173" s="36">
        <f t="shared" ref="T173:T205" si="46">IF(($Q173     =0),0,($S173     /$Q173     ))</f>
        <v>0.77737606837391204</v>
      </c>
      <c r="U173" s="36">
        <f t="shared" ref="U173:U205" si="47">IF(($P173     =0),0,(($H173     /$P173     )-1))</f>
        <v>9.1154482702572759E-2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28785056</v>
      </c>
      <c r="E174" s="31">
        <v>28785056</v>
      </c>
      <c r="F174" s="31">
        <v>5887037</v>
      </c>
      <c r="G174" s="36">
        <f t="shared" si="40"/>
        <v>0.20451712861006766</v>
      </c>
      <c r="H174" s="31">
        <v>6554163</v>
      </c>
      <c r="I174" s="36">
        <f t="shared" si="41"/>
        <v>0.22769325166503063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12441200</v>
      </c>
      <c r="O174" s="36">
        <f t="shared" si="45"/>
        <v>0.43221038027509828</v>
      </c>
      <c r="P174" s="31">
        <v>5299557</v>
      </c>
      <c r="Q174" s="31">
        <v>23495172</v>
      </c>
      <c r="R174" s="31">
        <v>27520432</v>
      </c>
      <c r="S174" s="31">
        <v>9639382</v>
      </c>
      <c r="T174" s="36">
        <f t="shared" si="46"/>
        <v>0.41027075690273729</v>
      </c>
      <c r="U174" s="36">
        <f t="shared" si="47"/>
        <v>0.236737900922662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30847816</v>
      </c>
      <c r="E175" s="31">
        <v>30847816</v>
      </c>
      <c r="F175" s="31">
        <v>8074191</v>
      </c>
      <c r="G175" s="36">
        <f t="shared" si="40"/>
        <v>0.26174271138028055</v>
      </c>
      <c r="H175" s="31">
        <v>8312191</v>
      </c>
      <c r="I175" s="36">
        <f t="shared" si="41"/>
        <v>0.26945800636258982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16386382</v>
      </c>
      <c r="O175" s="36">
        <f t="shared" si="45"/>
        <v>0.53120071774287037</v>
      </c>
      <c r="P175" s="31">
        <v>7128123</v>
      </c>
      <c r="Q175" s="31">
        <v>28680027</v>
      </c>
      <c r="R175" s="31">
        <v>30784127</v>
      </c>
      <c r="S175" s="31">
        <v>13661493</v>
      </c>
      <c r="T175" s="36">
        <f t="shared" si="46"/>
        <v>0.47634170637287054</v>
      </c>
      <c r="U175" s="36">
        <f t="shared" si="47"/>
        <v>0.16611217286794844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3103039</v>
      </c>
      <c r="E176" s="31">
        <v>3103039</v>
      </c>
      <c r="F176" s="31">
        <v>1342956</v>
      </c>
      <c r="G176" s="36">
        <f t="shared" si="40"/>
        <v>0.43278734169954036</v>
      </c>
      <c r="H176" s="31">
        <v>1626221</v>
      </c>
      <c r="I176" s="36">
        <f t="shared" si="41"/>
        <v>0.52407365811386841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2969177</v>
      </c>
      <c r="O176" s="36">
        <f t="shared" si="45"/>
        <v>0.95686099981340877</v>
      </c>
      <c r="P176" s="31">
        <v>532736</v>
      </c>
      <c r="Q176" s="31">
        <v>4237884</v>
      </c>
      <c r="R176" s="31">
        <v>3257884</v>
      </c>
      <c r="S176" s="31">
        <v>765841</v>
      </c>
      <c r="T176" s="36">
        <f t="shared" si="46"/>
        <v>0.18071306340617158</v>
      </c>
      <c r="U176" s="36">
        <f t="shared" si="47"/>
        <v>2.0525832682604519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1349785</v>
      </c>
      <c r="E178" s="31">
        <v>1349785</v>
      </c>
      <c r="F178" s="31">
        <v>366283</v>
      </c>
      <c r="G178" s="36">
        <f t="shared" si="40"/>
        <v>0.27136395796367568</v>
      </c>
      <c r="H178" s="31">
        <v>407404</v>
      </c>
      <c r="I178" s="36">
        <f t="shared" si="41"/>
        <v>0.30182880977340837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773687</v>
      </c>
      <c r="O178" s="36">
        <f t="shared" si="45"/>
        <v>0.57319276773708405</v>
      </c>
      <c r="P178" s="31">
        <v>493933</v>
      </c>
      <c r="Q178" s="31">
        <v>1354632</v>
      </c>
      <c r="R178" s="31">
        <v>1455632</v>
      </c>
      <c r="S178" s="31">
        <v>797383</v>
      </c>
      <c r="T178" s="36">
        <f t="shared" si="46"/>
        <v>0.58863440403002443</v>
      </c>
      <c r="U178" s="36">
        <f t="shared" si="47"/>
        <v>-0.17518367875805019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72415206</v>
      </c>
      <c r="E179" s="32">
        <f>SUM(E173:E178)</f>
        <v>72415206</v>
      </c>
      <c r="F179" s="32">
        <f>SUM(F173:F178)</f>
        <v>18820151</v>
      </c>
      <c r="G179" s="37">
        <f t="shared" si="40"/>
        <v>0.2598922524642131</v>
      </c>
      <c r="H179" s="32">
        <f>SUM(H173:H178)</f>
        <v>20471392</v>
      </c>
      <c r="I179" s="37">
        <f t="shared" si="41"/>
        <v>0.28269465946143962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39291543</v>
      </c>
      <c r="O179" s="37">
        <f t="shared" si="45"/>
        <v>0.54258691192565278</v>
      </c>
      <c r="P179" s="32">
        <f>SUM(P173:P178)</f>
        <v>16727408</v>
      </c>
      <c r="Q179" s="32">
        <f>SUM(Q173:Q178)</f>
        <v>65694949</v>
      </c>
      <c r="R179" s="32">
        <f>SUM(R173:R178)</f>
        <v>72474637</v>
      </c>
      <c r="S179" s="32">
        <f>SUM(S173:S178)</f>
        <v>31026541</v>
      </c>
      <c r="T179" s="37">
        <f t="shared" si="46"/>
        <v>0.47228198624524392</v>
      </c>
      <c r="U179" s="37">
        <f t="shared" si="47"/>
        <v>0.22382332038532216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22276757</v>
      </c>
      <c r="E180" s="31">
        <v>22276757</v>
      </c>
      <c r="F180" s="31">
        <v>5155556</v>
      </c>
      <c r="G180" s="36">
        <f t="shared" si="40"/>
        <v>0.23143207065552673</v>
      </c>
      <c r="H180" s="31">
        <v>5789910</v>
      </c>
      <c r="I180" s="36">
        <f t="shared" si="41"/>
        <v>0.25990811858296969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10945466</v>
      </c>
      <c r="O180" s="36">
        <f t="shared" si="45"/>
        <v>0.49134018923849643</v>
      </c>
      <c r="P180" s="31">
        <v>6369746</v>
      </c>
      <c r="Q180" s="31">
        <v>25689179</v>
      </c>
      <c r="R180" s="31">
        <v>25581167</v>
      </c>
      <c r="S180" s="31">
        <v>11776496</v>
      </c>
      <c r="T180" s="36">
        <f t="shared" si="46"/>
        <v>0.45842243537638944</v>
      </c>
      <c r="U180" s="36">
        <f t="shared" si="47"/>
        <v>-9.1029689409907411E-2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26143515</v>
      </c>
      <c r="E181" s="31">
        <v>26143515</v>
      </c>
      <c r="F181" s="31">
        <v>6646258</v>
      </c>
      <c r="G181" s="36">
        <f t="shared" si="40"/>
        <v>0.25422205086041416</v>
      </c>
      <c r="H181" s="31">
        <v>6433238</v>
      </c>
      <c r="I181" s="36">
        <f t="shared" si="41"/>
        <v>0.24607394988776377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13079496</v>
      </c>
      <c r="O181" s="36">
        <f t="shared" si="45"/>
        <v>0.50029600074817793</v>
      </c>
      <c r="P181" s="31">
        <v>5616286</v>
      </c>
      <c r="Q181" s="31">
        <v>23340388</v>
      </c>
      <c r="R181" s="31">
        <v>24050417</v>
      </c>
      <c r="S181" s="31">
        <v>11426013</v>
      </c>
      <c r="T181" s="36">
        <f t="shared" si="46"/>
        <v>0.48953826303144576</v>
      </c>
      <c r="U181" s="36">
        <f t="shared" si="47"/>
        <v>0.14546125321965442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2553124</v>
      </c>
      <c r="E182" s="31">
        <v>2553124</v>
      </c>
      <c r="F182" s="31">
        <v>808491</v>
      </c>
      <c r="G182" s="36">
        <f t="shared" si="40"/>
        <v>0.31666734557350135</v>
      </c>
      <c r="H182" s="31">
        <v>947905</v>
      </c>
      <c r="I182" s="36">
        <f t="shared" si="41"/>
        <v>0.37127260563920905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1756396</v>
      </c>
      <c r="O182" s="36">
        <f t="shared" si="45"/>
        <v>0.68793995121271034</v>
      </c>
      <c r="P182" s="31">
        <v>506242</v>
      </c>
      <c r="Q182" s="31">
        <v>1533001</v>
      </c>
      <c r="R182" s="31">
        <v>2424620</v>
      </c>
      <c r="S182" s="31">
        <v>841162</v>
      </c>
      <c r="T182" s="36">
        <f t="shared" si="46"/>
        <v>0.54870283841954437</v>
      </c>
      <c r="U182" s="36">
        <f t="shared" si="47"/>
        <v>0.87243452736043237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5161151</v>
      </c>
      <c r="E183" s="31">
        <v>5161151</v>
      </c>
      <c r="F183" s="31">
        <v>1048276</v>
      </c>
      <c r="G183" s="36">
        <f t="shared" si="40"/>
        <v>0.20310895767242618</v>
      </c>
      <c r="H183" s="31">
        <v>1600976</v>
      </c>
      <c r="I183" s="36">
        <f t="shared" si="41"/>
        <v>0.31019747339304743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2649252</v>
      </c>
      <c r="O183" s="36">
        <f t="shared" si="45"/>
        <v>0.51330643106547358</v>
      </c>
      <c r="P183" s="31">
        <v>538151</v>
      </c>
      <c r="Q183" s="31">
        <v>2597259</v>
      </c>
      <c r="R183" s="31">
        <v>2622144</v>
      </c>
      <c r="S183" s="31">
        <v>927675</v>
      </c>
      <c r="T183" s="36">
        <f t="shared" si="46"/>
        <v>0.35717462139894401</v>
      </c>
      <c r="U183" s="36">
        <f t="shared" si="47"/>
        <v>1.9749568429678659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56134547</v>
      </c>
      <c r="E185" s="32">
        <f>SUM(E180:E184)</f>
        <v>56134547</v>
      </c>
      <c r="F185" s="32">
        <f>SUM(F180:F184)</f>
        <v>13658581</v>
      </c>
      <c r="G185" s="37">
        <f t="shared" si="40"/>
        <v>0.24331862872252269</v>
      </c>
      <c r="H185" s="32">
        <f>SUM(H180:H184)</f>
        <v>14772029</v>
      </c>
      <c r="I185" s="37">
        <f t="shared" si="41"/>
        <v>0.26315397183128603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28430610</v>
      </c>
      <c r="O185" s="37">
        <f t="shared" si="45"/>
        <v>0.50647260055380872</v>
      </c>
      <c r="P185" s="32">
        <f>SUM(P180:P184)</f>
        <v>13030425</v>
      </c>
      <c r="Q185" s="32">
        <f>SUM(Q180:Q184)</f>
        <v>53159827</v>
      </c>
      <c r="R185" s="32">
        <f>SUM(R180:R184)</f>
        <v>54678348</v>
      </c>
      <c r="S185" s="32">
        <f>SUM(S180:S184)</f>
        <v>24971346</v>
      </c>
      <c r="T185" s="37">
        <f t="shared" si="46"/>
        <v>0.4697409192095377</v>
      </c>
      <c r="U185" s="37">
        <f t="shared" si="47"/>
        <v>0.1336567303061873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3723138</v>
      </c>
      <c r="E187" s="31">
        <v>3723138</v>
      </c>
      <c r="F187" s="31">
        <v>759734</v>
      </c>
      <c r="G187" s="36">
        <f t="shared" si="40"/>
        <v>0.20405743757013572</v>
      </c>
      <c r="H187" s="31">
        <v>1158746</v>
      </c>
      <c r="I187" s="36">
        <f t="shared" si="41"/>
        <v>0.31122832406427053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1918480</v>
      </c>
      <c r="O187" s="36">
        <f t="shared" si="45"/>
        <v>0.5152857616344062</v>
      </c>
      <c r="P187" s="31">
        <v>770784</v>
      </c>
      <c r="Q187" s="31">
        <v>3232103</v>
      </c>
      <c r="R187" s="31">
        <v>3347189</v>
      </c>
      <c r="S187" s="31">
        <v>1367752</v>
      </c>
      <c r="T187" s="36">
        <f t="shared" si="46"/>
        <v>0.42317710790776158</v>
      </c>
      <c r="U187" s="36">
        <f t="shared" si="47"/>
        <v>0.50333426744717058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178201904</v>
      </c>
      <c r="E188" s="31">
        <v>178201904</v>
      </c>
      <c r="F188" s="31">
        <v>117554842</v>
      </c>
      <c r="G188" s="36">
        <f t="shared" si="40"/>
        <v>0.65967219968648594</v>
      </c>
      <c r="H188" s="31">
        <v>132278536</v>
      </c>
      <c r="I188" s="36">
        <f t="shared" si="41"/>
        <v>0.74229586233826095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249833378</v>
      </c>
      <c r="O188" s="36">
        <f t="shared" si="45"/>
        <v>1.401968062024747</v>
      </c>
      <c r="P188" s="31">
        <v>86155487</v>
      </c>
      <c r="Q188" s="31">
        <v>153113554</v>
      </c>
      <c r="R188" s="31">
        <v>172382655</v>
      </c>
      <c r="S188" s="31">
        <v>123290227</v>
      </c>
      <c r="T188" s="36">
        <f t="shared" si="46"/>
        <v>0.80522085588843428</v>
      </c>
      <c r="U188" s="36">
        <f t="shared" si="47"/>
        <v>0.53534662278677625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5167000</v>
      </c>
      <c r="E190" s="31">
        <v>5167000</v>
      </c>
      <c r="F190" s="31">
        <v>914592</v>
      </c>
      <c r="G190" s="36">
        <f t="shared" si="40"/>
        <v>0.17700638668473001</v>
      </c>
      <c r="H190" s="31">
        <v>950688</v>
      </c>
      <c r="I190" s="36">
        <f t="shared" si="41"/>
        <v>0.18399225856396362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1865280</v>
      </c>
      <c r="O190" s="36">
        <f t="shared" si="45"/>
        <v>0.36099864524869363</v>
      </c>
      <c r="P190" s="31">
        <v>1033080</v>
      </c>
      <c r="Q190" s="31">
        <v>4787000</v>
      </c>
      <c r="R190" s="31">
        <v>4835000</v>
      </c>
      <c r="S190" s="31">
        <v>1837513</v>
      </c>
      <c r="T190" s="36">
        <f t="shared" si="46"/>
        <v>0.38385481512429498</v>
      </c>
      <c r="U190" s="36">
        <f t="shared" si="47"/>
        <v>-7.9753746079684107E-2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187092042</v>
      </c>
      <c r="E191" s="32">
        <f>SUM(E186:E190)</f>
        <v>187092042</v>
      </c>
      <c r="F191" s="32">
        <f>SUM(F186:F190)</f>
        <v>119229168</v>
      </c>
      <c r="G191" s="37">
        <f t="shared" si="40"/>
        <v>0.63727546466139917</v>
      </c>
      <c r="H191" s="32">
        <f>SUM(H186:H190)</f>
        <v>134387970</v>
      </c>
      <c r="I191" s="37">
        <f t="shared" si="41"/>
        <v>0.71829869706590732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253617138</v>
      </c>
      <c r="O191" s="37">
        <f t="shared" si="45"/>
        <v>1.3555741617273065</v>
      </c>
      <c r="P191" s="32">
        <f>SUM(P186:P190)</f>
        <v>87959351</v>
      </c>
      <c r="Q191" s="32">
        <f>SUM(Q186:Q190)</f>
        <v>161132657</v>
      </c>
      <c r="R191" s="32">
        <f>SUM(R186:R190)</f>
        <v>180564844</v>
      </c>
      <c r="S191" s="32">
        <f>SUM(S186:S190)</f>
        <v>126495492</v>
      </c>
      <c r="T191" s="37">
        <f t="shared" si="46"/>
        <v>0.78503944734182596</v>
      </c>
      <c r="U191" s="37">
        <f t="shared" si="47"/>
        <v>0.52784176408941441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7472074</v>
      </c>
      <c r="E192" s="31">
        <v>7472074</v>
      </c>
      <c r="F192" s="31">
        <v>652113</v>
      </c>
      <c r="G192" s="36">
        <f t="shared" si="40"/>
        <v>8.7273359444780665E-2</v>
      </c>
      <c r="H192" s="31">
        <v>299200</v>
      </c>
      <c r="I192" s="36">
        <f t="shared" si="41"/>
        <v>4.0042429986640926E-2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951313</v>
      </c>
      <c r="O192" s="36">
        <f t="shared" si="45"/>
        <v>0.12731578943142158</v>
      </c>
      <c r="P192" s="31">
        <v>1295774</v>
      </c>
      <c r="Q192" s="31">
        <v>7836784</v>
      </c>
      <c r="R192" s="31">
        <v>7191721</v>
      </c>
      <c r="S192" s="31">
        <v>2719460</v>
      </c>
      <c r="T192" s="36">
        <f t="shared" si="46"/>
        <v>0.34701224379796608</v>
      </c>
      <c r="U192" s="36">
        <f t="shared" si="47"/>
        <v>-0.76909553672168141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391036</v>
      </c>
      <c r="E193" s="31">
        <v>391036</v>
      </c>
      <c r="F193" s="31">
        <v>26087</v>
      </c>
      <c r="G193" s="36">
        <f t="shared" si="40"/>
        <v>6.6712527746805916E-2</v>
      </c>
      <c r="H193" s="31">
        <v>78729</v>
      </c>
      <c r="I193" s="36">
        <f t="shared" si="41"/>
        <v>0.2013344039934942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104816</v>
      </c>
      <c r="O193" s="36">
        <f t="shared" si="45"/>
        <v>0.26804693174030014</v>
      </c>
      <c r="P193" s="31">
        <v>2430</v>
      </c>
      <c r="Q193" s="31">
        <v>311761</v>
      </c>
      <c r="R193" s="31">
        <v>311761</v>
      </c>
      <c r="S193" s="31">
        <v>6672</v>
      </c>
      <c r="T193" s="36">
        <f t="shared" si="46"/>
        <v>2.1401009106334662E-2</v>
      </c>
      <c r="U193" s="36">
        <f t="shared" si="47"/>
        <v>31.398765432098763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2882647</v>
      </c>
      <c r="E194" s="31">
        <v>2882647</v>
      </c>
      <c r="F194" s="31">
        <v>704762</v>
      </c>
      <c r="G194" s="36">
        <f t="shared" si="40"/>
        <v>0.24448432291570907</v>
      </c>
      <c r="H194" s="31">
        <v>796765</v>
      </c>
      <c r="I194" s="36">
        <f t="shared" si="41"/>
        <v>0.27640047498011378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1501527</v>
      </c>
      <c r="O194" s="36">
        <f t="shared" si="45"/>
        <v>0.52088479789582287</v>
      </c>
      <c r="P194" s="31">
        <v>366</v>
      </c>
      <c r="Q194" s="31">
        <v>2768808</v>
      </c>
      <c r="R194" s="31">
        <v>2643808</v>
      </c>
      <c r="S194" s="31">
        <v>366</v>
      </c>
      <c r="T194" s="36">
        <f t="shared" si="46"/>
        <v>1.3218684719200466E-4</v>
      </c>
      <c r="U194" s="36">
        <f t="shared" si="47"/>
        <v>2175.9535519125684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30038334</v>
      </c>
      <c r="E195" s="31">
        <v>30038334</v>
      </c>
      <c r="F195" s="31">
        <v>5205078</v>
      </c>
      <c r="G195" s="36">
        <f t="shared" si="40"/>
        <v>0.17328118130652653</v>
      </c>
      <c r="H195" s="31">
        <v>5880324</v>
      </c>
      <c r="I195" s="36">
        <f t="shared" si="41"/>
        <v>0.19576065703244394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11085402</v>
      </c>
      <c r="O195" s="36">
        <f t="shared" si="45"/>
        <v>0.36904183833897047</v>
      </c>
      <c r="P195" s="31">
        <v>5148860</v>
      </c>
      <c r="Q195" s="31">
        <v>30025776</v>
      </c>
      <c r="R195" s="31">
        <v>28800257</v>
      </c>
      <c r="S195" s="31">
        <v>11077906</v>
      </c>
      <c r="T195" s="36">
        <f t="shared" si="46"/>
        <v>0.36894653447091591</v>
      </c>
      <c r="U195" s="36">
        <f t="shared" si="47"/>
        <v>0.14206329168010012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15473752</v>
      </c>
      <c r="E196" s="31">
        <v>15473752</v>
      </c>
      <c r="F196" s="31">
        <v>3384282</v>
      </c>
      <c r="G196" s="36">
        <f t="shared" si="40"/>
        <v>0.21871114387770982</v>
      </c>
      <c r="H196" s="31">
        <v>3231005</v>
      </c>
      <c r="I196" s="36">
        <f t="shared" si="41"/>
        <v>0.20880553081114392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6615287</v>
      </c>
      <c r="O196" s="36">
        <f t="shared" si="45"/>
        <v>0.42751667468885374</v>
      </c>
      <c r="P196" s="31">
        <v>3448689</v>
      </c>
      <c r="Q196" s="31">
        <v>14162350</v>
      </c>
      <c r="R196" s="31">
        <v>13712350</v>
      </c>
      <c r="S196" s="31">
        <v>7162164</v>
      </c>
      <c r="T196" s="36">
        <f t="shared" si="46"/>
        <v>0.5057186130832807</v>
      </c>
      <c r="U196" s="36">
        <f t="shared" si="47"/>
        <v>-6.3120797497251857E-2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56257843</v>
      </c>
      <c r="E198" s="32">
        <f>SUM(E192:E197)</f>
        <v>56257843</v>
      </c>
      <c r="F198" s="32">
        <f>SUM(F192:F197)</f>
        <v>9972322</v>
      </c>
      <c r="G198" s="37">
        <f t="shared" si="40"/>
        <v>0.17726100874503845</v>
      </c>
      <c r="H198" s="32">
        <f>SUM(H192:H197)</f>
        <v>10286023</v>
      </c>
      <c r="I198" s="37">
        <f t="shared" si="41"/>
        <v>0.18283713792581774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20258345</v>
      </c>
      <c r="O198" s="37">
        <f t="shared" si="45"/>
        <v>0.36009814667085621</v>
      </c>
      <c r="P198" s="32">
        <f>SUM(P192:P197)</f>
        <v>9896119</v>
      </c>
      <c r="Q198" s="32">
        <f>SUM(Q192:Q197)</f>
        <v>55105479</v>
      </c>
      <c r="R198" s="32">
        <f>SUM(R192:R197)</f>
        <v>52659897</v>
      </c>
      <c r="S198" s="32">
        <f>SUM(S192:S197)</f>
        <v>20966568</v>
      </c>
      <c r="T198" s="37">
        <f t="shared" si="46"/>
        <v>0.3804806414984615</v>
      </c>
      <c r="U198" s="37">
        <f t="shared" si="47"/>
        <v>3.9399687897851754E-2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2674748</v>
      </c>
      <c r="E199" s="31">
        <v>2674748</v>
      </c>
      <c r="F199" s="31">
        <v>278030</v>
      </c>
      <c r="G199" s="36">
        <f t="shared" si="40"/>
        <v>0.10394624091690133</v>
      </c>
      <c r="H199" s="31">
        <v>479553</v>
      </c>
      <c r="I199" s="36">
        <f t="shared" si="41"/>
        <v>0.17928903956559647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757583</v>
      </c>
      <c r="O199" s="36">
        <f t="shared" si="45"/>
        <v>0.2832352804824978</v>
      </c>
      <c r="P199" s="31">
        <v>467033</v>
      </c>
      <c r="Q199" s="31">
        <v>2545060</v>
      </c>
      <c r="R199" s="31">
        <v>2938288</v>
      </c>
      <c r="S199" s="31">
        <v>811918</v>
      </c>
      <c r="T199" s="36">
        <f t="shared" si="46"/>
        <v>0.31901723338546045</v>
      </c>
      <c r="U199" s="36">
        <f t="shared" si="47"/>
        <v>2.6807527519468577E-2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14804828</v>
      </c>
      <c r="E200" s="31">
        <v>14804828</v>
      </c>
      <c r="F200" s="31">
        <v>2084963</v>
      </c>
      <c r="G200" s="36">
        <f t="shared" si="40"/>
        <v>0.14082993736907987</v>
      </c>
      <c r="H200" s="31">
        <v>2554234</v>
      </c>
      <c r="I200" s="36">
        <f t="shared" si="41"/>
        <v>0.17252709724152149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4639197</v>
      </c>
      <c r="O200" s="36">
        <f t="shared" si="45"/>
        <v>0.31335703461060133</v>
      </c>
      <c r="P200" s="31">
        <v>2304510</v>
      </c>
      <c r="Q200" s="31">
        <v>16175214</v>
      </c>
      <c r="R200" s="31">
        <v>9738965</v>
      </c>
      <c r="S200" s="31">
        <v>4378876</v>
      </c>
      <c r="T200" s="36">
        <f t="shared" si="46"/>
        <v>0.27071518188260135</v>
      </c>
      <c r="U200" s="36">
        <f t="shared" si="47"/>
        <v>0.10836316613943953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1400000</v>
      </c>
      <c r="E201" s="31">
        <v>1400000</v>
      </c>
      <c r="F201" s="31">
        <v>743987</v>
      </c>
      <c r="G201" s="36">
        <f t="shared" si="40"/>
        <v>0.53141928571428576</v>
      </c>
      <c r="H201" s="31">
        <v>592188</v>
      </c>
      <c r="I201" s="36">
        <f t="shared" si="41"/>
        <v>0.42299142857142857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1336175</v>
      </c>
      <c r="O201" s="36">
        <f t="shared" si="45"/>
        <v>0.95441071428571433</v>
      </c>
      <c r="P201" s="31">
        <v>673404</v>
      </c>
      <c r="Q201" s="31">
        <v>1100000</v>
      </c>
      <c r="R201" s="31">
        <v>1600000</v>
      </c>
      <c r="S201" s="31">
        <v>878304</v>
      </c>
      <c r="T201" s="36">
        <f t="shared" si="46"/>
        <v>0.79845818181818184</v>
      </c>
      <c r="U201" s="36">
        <f t="shared" si="47"/>
        <v>-0.12060516421048884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1194442</v>
      </c>
      <c r="E202" s="31">
        <v>1194442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20074018</v>
      </c>
      <c r="E204" s="32">
        <f>SUM(E199:E203)</f>
        <v>20074018</v>
      </c>
      <c r="F204" s="32">
        <f>SUM(F199:F203)</f>
        <v>3106980</v>
      </c>
      <c r="G204" s="37">
        <f t="shared" si="40"/>
        <v>0.15477618880285951</v>
      </c>
      <c r="H204" s="32">
        <f>SUM(H199:H203)</f>
        <v>3625975</v>
      </c>
      <c r="I204" s="37">
        <f t="shared" si="41"/>
        <v>0.18063025548746645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6732955</v>
      </c>
      <c r="O204" s="37">
        <f t="shared" si="45"/>
        <v>0.33540644429032596</v>
      </c>
      <c r="P204" s="32">
        <f>SUM(P199:P203)</f>
        <v>3444947</v>
      </c>
      <c r="Q204" s="32">
        <f>SUM(Q199:Q203)</f>
        <v>19820274</v>
      </c>
      <c r="R204" s="32">
        <f>SUM(R199:R203)</f>
        <v>14277253</v>
      </c>
      <c r="S204" s="32">
        <f>SUM(S199:S203)</f>
        <v>6069098</v>
      </c>
      <c r="T204" s="37">
        <f t="shared" si="46"/>
        <v>0.30620656404649099</v>
      </c>
      <c r="U204" s="37">
        <f t="shared" si="47"/>
        <v>5.254884908243862E-2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391973656</v>
      </c>
      <c r="E205" s="32">
        <f>SUM(E173:E178,E180:E184,E186:E190,E192:E197,E199:E203)</f>
        <v>391973656</v>
      </c>
      <c r="F205" s="32">
        <f>SUM(F173:F178,F180:F184,F186:F190,F192:F197,F199:F203)</f>
        <v>164787202</v>
      </c>
      <c r="G205" s="37">
        <f t="shared" si="40"/>
        <v>0.42040376815527625</v>
      </c>
      <c r="H205" s="32">
        <f>SUM(H173:H178,H180:H184,H186:H190,H192:H197,H199:H203)</f>
        <v>183543389</v>
      </c>
      <c r="I205" s="37">
        <f t="shared" si="41"/>
        <v>0.46825439972935323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348330591</v>
      </c>
      <c r="O205" s="37">
        <f t="shared" si="45"/>
        <v>0.88865816788462948</v>
      </c>
      <c r="P205" s="32">
        <f>SUM(P173:P178,P180:P184,P186:P190,P192:P197,P199:P203)</f>
        <v>131058250</v>
      </c>
      <c r="Q205" s="32">
        <f>SUM(Q173:Q178,Q180:Q184,Q186:Q190,Q192:Q197,Q199:Q203)</f>
        <v>354913186</v>
      </c>
      <c r="R205" s="32">
        <f>SUM(R173:R178,R180:R184,R186:R190,R192:R197,R199:R203)</f>
        <v>374654979</v>
      </c>
      <c r="S205" s="32">
        <f>SUM(S173:S178,S180:S184,S186:S190,S192:S197,S199:S203)</f>
        <v>209529045</v>
      </c>
      <c r="T205" s="37">
        <f t="shared" si="46"/>
        <v>0.59036703415127556</v>
      </c>
      <c r="U205" s="37">
        <f t="shared" si="47"/>
        <v>0.40047184362678423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4780666</v>
      </c>
      <c r="E208" s="31">
        <v>4780666</v>
      </c>
      <c r="F208" s="31">
        <v>764342</v>
      </c>
      <c r="G208" s="36">
        <f t="shared" ref="G208:G231" si="48">IF(($D208     =0),0,($F208     /$D208     ))</f>
        <v>0.15988190766725807</v>
      </c>
      <c r="H208" s="31">
        <v>2354845</v>
      </c>
      <c r="I208" s="36">
        <f t="shared" ref="I208:I231" si="49">IF(($D208     =0),0,($H208     /$D208     ))</f>
        <v>0.4925767665007344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3119187</v>
      </c>
      <c r="O208" s="36">
        <f t="shared" ref="O208:O231" si="53">IF(($D208     =0),0,($N208     /$D208     ))</f>
        <v>0.65245867416799253</v>
      </c>
      <c r="P208" s="31">
        <v>2250262</v>
      </c>
      <c r="Q208" s="31">
        <v>4545610</v>
      </c>
      <c r="R208" s="31">
        <v>5045610</v>
      </c>
      <c r="S208" s="31">
        <v>4712324</v>
      </c>
      <c r="T208" s="36">
        <f t="shared" ref="T208:T231" si="54">IF(($Q208     =0),0,($S208     /$Q208     ))</f>
        <v>1.0366758256867614</v>
      </c>
      <c r="U208" s="36">
        <f t="shared" ref="U208:U231" si="55">IF(($P208     =0),0,(($H208     /$P208     )-1))</f>
        <v>4.6475921470477743E-2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20430441</v>
      </c>
      <c r="E209" s="31">
        <v>20430441</v>
      </c>
      <c r="F209" s="31">
        <v>2788736</v>
      </c>
      <c r="G209" s="36">
        <f t="shared" si="48"/>
        <v>0.13649906039717891</v>
      </c>
      <c r="H209" s="31">
        <v>2282981</v>
      </c>
      <c r="I209" s="36">
        <f t="shared" si="49"/>
        <v>0.11174408814768119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5071717</v>
      </c>
      <c r="O209" s="36">
        <f t="shared" si="53"/>
        <v>0.2482431485448601</v>
      </c>
      <c r="P209" s="31">
        <v>2568734</v>
      </c>
      <c r="Q209" s="31">
        <v>18965620</v>
      </c>
      <c r="R209" s="31">
        <v>19023226</v>
      </c>
      <c r="S209" s="31">
        <v>5140701</v>
      </c>
      <c r="T209" s="36">
        <f t="shared" si="54"/>
        <v>0.27105367501826988</v>
      </c>
      <c r="U209" s="36">
        <f t="shared" si="55"/>
        <v>-0.11124273669441831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8376633</v>
      </c>
      <c r="E210" s="31">
        <v>8376633</v>
      </c>
      <c r="F210" s="31">
        <v>2020983</v>
      </c>
      <c r="G210" s="36">
        <f t="shared" si="48"/>
        <v>0.24126436003582824</v>
      </c>
      <c r="H210" s="31">
        <v>2461885</v>
      </c>
      <c r="I210" s="36">
        <f t="shared" si="49"/>
        <v>0.29389911197016749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4482868</v>
      </c>
      <c r="O210" s="36">
        <f t="shared" si="53"/>
        <v>0.53516347200599568</v>
      </c>
      <c r="P210" s="31">
        <v>3118089</v>
      </c>
      <c r="Q210" s="31">
        <v>7675492</v>
      </c>
      <c r="R210" s="31">
        <v>8661664</v>
      </c>
      <c r="S210" s="31">
        <v>4562744</v>
      </c>
      <c r="T210" s="36">
        <f t="shared" si="54"/>
        <v>0.59445622508628759</v>
      </c>
      <c r="U210" s="36">
        <f t="shared" si="55"/>
        <v>-0.21045069592304777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5737438</v>
      </c>
      <c r="E211" s="31">
        <v>5737438</v>
      </c>
      <c r="F211" s="31">
        <v>975293</v>
      </c>
      <c r="G211" s="36">
        <f t="shared" si="48"/>
        <v>0.16998754496344884</v>
      </c>
      <c r="H211" s="31">
        <v>684822</v>
      </c>
      <c r="I211" s="36">
        <f t="shared" si="49"/>
        <v>0.11936024406712543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1660115</v>
      </c>
      <c r="O211" s="36">
        <f t="shared" si="53"/>
        <v>0.28934778903057429</v>
      </c>
      <c r="P211" s="31">
        <v>1153487</v>
      </c>
      <c r="Q211" s="31">
        <v>4087955</v>
      </c>
      <c r="R211" s="31">
        <v>5422796</v>
      </c>
      <c r="S211" s="31">
        <v>2284833</v>
      </c>
      <c r="T211" s="36">
        <f t="shared" si="54"/>
        <v>0.55891833447285988</v>
      </c>
      <c r="U211" s="36">
        <f t="shared" si="55"/>
        <v>-0.4063028018521232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11475708</v>
      </c>
      <c r="E212" s="31">
        <v>11475708</v>
      </c>
      <c r="F212" s="31">
        <v>20978</v>
      </c>
      <c r="G212" s="36">
        <f t="shared" si="48"/>
        <v>1.8280353595612575E-3</v>
      </c>
      <c r="H212" s="31">
        <v>7084</v>
      </c>
      <c r="I212" s="36">
        <f t="shared" si="49"/>
        <v>6.1730396067937593E-4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28062</v>
      </c>
      <c r="O212" s="36">
        <f t="shared" si="53"/>
        <v>2.4453393202406334E-3</v>
      </c>
      <c r="P212" s="31">
        <v>3973</v>
      </c>
      <c r="Q212" s="31">
        <v>10763872</v>
      </c>
      <c r="R212" s="31">
        <v>10763872</v>
      </c>
      <c r="S212" s="31">
        <v>12429</v>
      </c>
      <c r="T212" s="36">
        <f t="shared" si="54"/>
        <v>1.1546960053036676E-3</v>
      </c>
      <c r="U212" s="36">
        <f t="shared" si="55"/>
        <v>0.78303548955449287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1516378</v>
      </c>
      <c r="E213" s="31">
        <v>1516378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1440008</v>
      </c>
      <c r="R213" s="31">
        <v>1440008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41240255</v>
      </c>
      <c r="E214" s="31">
        <v>41240255</v>
      </c>
      <c r="F214" s="31">
        <v>7395057</v>
      </c>
      <c r="G214" s="36">
        <f t="shared" si="48"/>
        <v>0.1793164712487835</v>
      </c>
      <c r="H214" s="31">
        <v>7522949</v>
      </c>
      <c r="I214" s="36">
        <f t="shared" si="49"/>
        <v>0.18241761599194767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14918006</v>
      </c>
      <c r="O214" s="36">
        <f t="shared" si="53"/>
        <v>0.36173408724073119</v>
      </c>
      <c r="P214" s="31">
        <v>6632652</v>
      </c>
      <c r="Q214" s="31">
        <v>40110410</v>
      </c>
      <c r="R214" s="31">
        <v>39964095</v>
      </c>
      <c r="S214" s="31">
        <v>12694986</v>
      </c>
      <c r="T214" s="36">
        <f t="shared" si="54"/>
        <v>0.31650102803735986</v>
      </c>
      <c r="U214" s="36">
        <f t="shared" si="55"/>
        <v>0.13422941532286026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93557519</v>
      </c>
      <c r="E216" s="32">
        <f>SUM(E208:E215)</f>
        <v>93557519</v>
      </c>
      <c r="F216" s="32">
        <f>SUM(F208:F215)</f>
        <v>13965389</v>
      </c>
      <c r="G216" s="37">
        <f t="shared" si="48"/>
        <v>0.14927062142381095</v>
      </c>
      <c r="H216" s="32">
        <f>SUM(H208:H215)</f>
        <v>15314566</v>
      </c>
      <c r="I216" s="37">
        <f t="shared" si="49"/>
        <v>0.16369145060377244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29279955</v>
      </c>
      <c r="O216" s="37">
        <f t="shared" si="53"/>
        <v>0.31296207202758336</v>
      </c>
      <c r="P216" s="32">
        <f>SUM(P208:P215)</f>
        <v>15727197</v>
      </c>
      <c r="Q216" s="32">
        <f>SUM(Q208:Q215)</f>
        <v>87588967</v>
      </c>
      <c r="R216" s="32">
        <f>SUM(R208:R215)</f>
        <v>90321271</v>
      </c>
      <c r="S216" s="32">
        <f>SUM(S208:S215)</f>
        <v>29408017</v>
      </c>
      <c r="T216" s="37">
        <f t="shared" si="54"/>
        <v>0.33575024352096766</v>
      </c>
      <c r="U216" s="37">
        <f t="shared" si="55"/>
        <v>-2.623677951004233E-2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1536936</v>
      </c>
      <c r="E217" s="31">
        <v>1536936</v>
      </c>
      <c r="F217" s="31">
        <v>149159</v>
      </c>
      <c r="G217" s="36">
        <f t="shared" si="48"/>
        <v>9.7049584367859168E-2</v>
      </c>
      <c r="H217" s="31">
        <v>387797</v>
      </c>
      <c r="I217" s="36">
        <f t="shared" si="49"/>
        <v>0.25231824877548575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536956</v>
      </c>
      <c r="O217" s="36">
        <f t="shared" si="53"/>
        <v>0.34936783314334496</v>
      </c>
      <c r="P217" s="31">
        <v>240508</v>
      </c>
      <c r="Q217" s="31">
        <v>541327</v>
      </c>
      <c r="R217" s="31">
        <v>1041327</v>
      </c>
      <c r="S217" s="31">
        <v>445729</v>
      </c>
      <c r="T217" s="36">
        <f t="shared" si="54"/>
        <v>0.82340064323412654</v>
      </c>
      <c r="U217" s="36">
        <f t="shared" si="55"/>
        <v>0.61240790327140893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28629429</v>
      </c>
      <c r="E218" s="31">
        <v>28629429</v>
      </c>
      <c r="F218" s="31">
        <v>6869348</v>
      </c>
      <c r="G218" s="36">
        <f t="shared" si="48"/>
        <v>0.23994009800195457</v>
      </c>
      <c r="H218" s="31">
        <v>4812523</v>
      </c>
      <c r="I218" s="36">
        <f t="shared" si="49"/>
        <v>0.16809706543570954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11681871</v>
      </c>
      <c r="O218" s="36">
        <f t="shared" si="53"/>
        <v>0.40803716343766411</v>
      </c>
      <c r="P218" s="31">
        <v>6904020</v>
      </c>
      <c r="Q218" s="31">
        <v>27987111</v>
      </c>
      <c r="R218" s="31">
        <v>27318374</v>
      </c>
      <c r="S218" s="31">
        <v>13345998</v>
      </c>
      <c r="T218" s="36">
        <f t="shared" si="54"/>
        <v>0.47686229564744997</v>
      </c>
      <c r="U218" s="36">
        <f t="shared" si="55"/>
        <v>-0.30293901234353315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86515084</v>
      </c>
      <c r="E219" s="31">
        <v>84917584</v>
      </c>
      <c r="F219" s="31">
        <v>19770072</v>
      </c>
      <c r="G219" s="36">
        <f t="shared" si="48"/>
        <v>0.22851589671923569</v>
      </c>
      <c r="H219" s="31">
        <v>21053856</v>
      </c>
      <c r="I219" s="36">
        <f t="shared" si="49"/>
        <v>0.24335474262499704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40823928</v>
      </c>
      <c r="O219" s="36">
        <f t="shared" si="53"/>
        <v>0.47187063934423273</v>
      </c>
      <c r="P219" s="31">
        <v>21210430</v>
      </c>
      <c r="Q219" s="31">
        <v>77067677</v>
      </c>
      <c r="R219" s="31">
        <v>80868311</v>
      </c>
      <c r="S219" s="31">
        <v>36253105</v>
      </c>
      <c r="T219" s="36">
        <f t="shared" si="54"/>
        <v>0.47040609515192733</v>
      </c>
      <c r="U219" s="36">
        <f t="shared" si="55"/>
        <v>-7.381934265359047E-3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11855487</v>
      </c>
      <c r="E220" s="31">
        <v>11855487</v>
      </c>
      <c r="F220" s="31">
        <v>788382</v>
      </c>
      <c r="G220" s="36">
        <f t="shared" si="48"/>
        <v>6.6499334864944817E-2</v>
      </c>
      <c r="H220" s="31">
        <v>1559998</v>
      </c>
      <c r="I220" s="36">
        <f t="shared" si="49"/>
        <v>0.13158447223635772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2348380</v>
      </c>
      <c r="O220" s="36">
        <f t="shared" si="53"/>
        <v>0.19808380710130255</v>
      </c>
      <c r="P220" s="31">
        <v>891863</v>
      </c>
      <c r="Q220" s="31">
        <v>10415544</v>
      </c>
      <c r="R220" s="31">
        <v>10415544</v>
      </c>
      <c r="S220" s="31">
        <v>2223260</v>
      </c>
      <c r="T220" s="36">
        <f t="shared" si="54"/>
        <v>0.21345596543013021</v>
      </c>
      <c r="U220" s="36">
        <f t="shared" si="55"/>
        <v>0.74914532837442516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8778806</v>
      </c>
      <c r="E221" s="31">
        <v>8778806</v>
      </c>
      <c r="F221" s="31">
        <v>2195296</v>
      </c>
      <c r="G221" s="36">
        <f t="shared" si="48"/>
        <v>0.2500677199154418</v>
      </c>
      <c r="H221" s="31">
        <v>2146578</v>
      </c>
      <c r="I221" s="36">
        <f t="shared" si="49"/>
        <v>0.24451821808113769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4341874</v>
      </c>
      <c r="O221" s="36">
        <f t="shared" si="53"/>
        <v>0.49458593799657952</v>
      </c>
      <c r="P221" s="31">
        <v>1611468</v>
      </c>
      <c r="Q221" s="31">
        <v>7800396</v>
      </c>
      <c r="R221" s="31">
        <v>7885396</v>
      </c>
      <c r="S221" s="31">
        <v>3499406</v>
      </c>
      <c r="T221" s="36">
        <f t="shared" si="54"/>
        <v>0.44861901882930044</v>
      </c>
      <c r="U221" s="36">
        <f t="shared" si="55"/>
        <v>0.33206368354816851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10563</v>
      </c>
      <c r="E222" s="31">
        <v>10563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746772</v>
      </c>
      <c r="R222" s="31">
        <v>9871</v>
      </c>
      <c r="S222" s="31">
        <v>-4936</v>
      </c>
      <c r="T222" s="36">
        <f t="shared" si="54"/>
        <v>-6.6097818343483685E-3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137326305</v>
      </c>
      <c r="E224" s="32">
        <f>SUM(E217:E223)</f>
        <v>135728805</v>
      </c>
      <c r="F224" s="32">
        <f>SUM(F217:F223)</f>
        <v>29772257</v>
      </c>
      <c r="G224" s="37">
        <f t="shared" si="48"/>
        <v>0.21679937430778465</v>
      </c>
      <c r="H224" s="32">
        <f>SUM(H217:H223)</f>
        <v>29960752</v>
      </c>
      <c r="I224" s="37">
        <f t="shared" si="49"/>
        <v>0.21817198096169557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59733009</v>
      </c>
      <c r="O224" s="37">
        <f t="shared" si="53"/>
        <v>0.43497135526948022</v>
      </c>
      <c r="P224" s="32">
        <f>SUM(P217:P223)</f>
        <v>30858289</v>
      </c>
      <c r="Q224" s="32">
        <f>SUM(Q217:Q223)</f>
        <v>124558827</v>
      </c>
      <c r="R224" s="32">
        <f>SUM(R217:R223)</f>
        <v>127538823</v>
      </c>
      <c r="S224" s="32">
        <f>SUM(S217:S223)</f>
        <v>55762562</v>
      </c>
      <c r="T224" s="37">
        <f t="shared" si="54"/>
        <v>0.44768053250854717</v>
      </c>
      <c r="U224" s="37">
        <f t="shared" si="55"/>
        <v>-2.9085766874501706E-2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1323245</v>
      </c>
      <c r="E225" s="31">
        <v>1323245</v>
      </c>
      <c r="F225" s="31">
        <v>322488</v>
      </c>
      <c r="G225" s="36">
        <f t="shared" si="48"/>
        <v>0.2437099705647858</v>
      </c>
      <c r="H225" s="31">
        <v>326653</v>
      </c>
      <c r="I225" s="36">
        <f t="shared" si="49"/>
        <v>0.24685753583047734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649141</v>
      </c>
      <c r="O225" s="36">
        <f t="shared" si="53"/>
        <v>0.49056750639526314</v>
      </c>
      <c r="P225" s="31">
        <v>301907</v>
      </c>
      <c r="Q225" s="31">
        <v>1272132</v>
      </c>
      <c r="R225" s="31">
        <v>1272132</v>
      </c>
      <c r="S225" s="31">
        <v>597254</v>
      </c>
      <c r="T225" s="36">
        <f t="shared" si="54"/>
        <v>0.46949058745476097</v>
      </c>
      <c r="U225" s="36">
        <f t="shared" si="55"/>
        <v>8.196563842507798E-2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3065679</v>
      </c>
      <c r="E226" s="31">
        <v>3178725</v>
      </c>
      <c r="F226" s="31">
        <v>349384</v>
      </c>
      <c r="G226" s="36">
        <f t="shared" si="48"/>
        <v>0.11396626978884612</v>
      </c>
      <c r="H226" s="31">
        <v>2398988</v>
      </c>
      <c r="I226" s="36">
        <f t="shared" si="49"/>
        <v>0.78253072157913472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2748372</v>
      </c>
      <c r="O226" s="36">
        <f t="shared" si="53"/>
        <v>0.89649699136798078</v>
      </c>
      <c r="P226" s="31">
        <v>5954095</v>
      </c>
      <c r="Q226" s="31">
        <v>7270923</v>
      </c>
      <c r="R226" s="31">
        <v>7244923</v>
      </c>
      <c r="S226" s="31">
        <v>10745262</v>
      </c>
      <c r="T226" s="36">
        <f t="shared" si="54"/>
        <v>1.4778401586703642</v>
      </c>
      <c r="U226" s="36">
        <f t="shared" si="55"/>
        <v>-0.59708603910417957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34806</v>
      </c>
      <c r="E227" s="31">
        <v>34806</v>
      </c>
      <c r="F227" s="31">
        <v>20290</v>
      </c>
      <c r="G227" s="36">
        <f t="shared" si="48"/>
        <v>0.58294546917198187</v>
      </c>
      <c r="H227" s="31">
        <v>173500</v>
      </c>
      <c r="I227" s="36">
        <f t="shared" si="49"/>
        <v>4.9847727403321267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193790</v>
      </c>
      <c r="O227" s="36">
        <f t="shared" si="53"/>
        <v>5.5677182095041085</v>
      </c>
      <c r="P227" s="31">
        <v>3453</v>
      </c>
      <c r="Q227" s="31">
        <v>0</v>
      </c>
      <c r="R227" s="31">
        <v>0</v>
      </c>
      <c r="S227" s="31">
        <v>3453</v>
      </c>
      <c r="T227" s="36">
        <f t="shared" si="54"/>
        <v>0</v>
      </c>
      <c r="U227" s="36">
        <f t="shared" si="55"/>
        <v>49.24616275702288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113208434</v>
      </c>
      <c r="E228" s="31">
        <v>113208434</v>
      </c>
      <c r="F228" s="31">
        <v>26435876</v>
      </c>
      <c r="G228" s="36">
        <f t="shared" si="48"/>
        <v>0.23351507538740443</v>
      </c>
      <c r="H228" s="31">
        <v>33336042</v>
      </c>
      <c r="I228" s="36">
        <f t="shared" si="49"/>
        <v>0.29446606425100802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59771918</v>
      </c>
      <c r="O228" s="36">
        <f t="shared" si="53"/>
        <v>0.52798113963841242</v>
      </c>
      <c r="P228" s="31">
        <v>25280467</v>
      </c>
      <c r="Q228" s="31">
        <v>95364708</v>
      </c>
      <c r="R228" s="31">
        <v>108317553</v>
      </c>
      <c r="S228" s="31">
        <v>48390541</v>
      </c>
      <c r="T228" s="36">
        <f t="shared" si="54"/>
        <v>0.50742609100213465</v>
      </c>
      <c r="U228" s="36">
        <f t="shared" si="55"/>
        <v>0.31864818794684457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117632164</v>
      </c>
      <c r="E230" s="32">
        <f>SUM(E225:E229)</f>
        <v>117745210</v>
      </c>
      <c r="F230" s="32">
        <f>SUM(F225:F229)</f>
        <v>27128038</v>
      </c>
      <c r="G230" s="37">
        <f t="shared" si="48"/>
        <v>0.23061752056180826</v>
      </c>
      <c r="H230" s="32">
        <f>SUM(H225:H229)</f>
        <v>36235183</v>
      </c>
      <c r="I230" s="37">
        <f t="shared" si="49"/>
        <v>0.30803805496598702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63363221</v>
      </c>
      <c r="O230" s="37">
        <f t="shared" si="53"/>
        <v>0.53865557552779531</v>
      </c>
      <c r="P230" s="32">
        <f>SUM(P225:P229)</f>
        <v>31539922</v>
      </c>
      <c r="Q230" s="32">
        <f>SUM(Q225:Q229)</f>
        <v>103907763</v>
      </c>
      <c r="R230" s="32">
        <f>SUM(R225:R229)</f>
        <v>116834608</v>
      </c>
      <c r="S230" s="32">
        <f>SUM(S225:S229)</f>
        <v>59736510</v>
      </c>
      <c r="T230" s="37">
        <f t="shared" si="54"/>
        <v>0.57489939418674618</v>
      </c>
      <c r="U230" s="37">
        <f t="shared" si="55"/>
        <v>0.14886723562601079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348515988</v>
      </c>
      <c r="E231" s="32">
        <f>SUM(E208:E215,E217:E223,E225:E229)</f>
        <v>347031534</v>
      </c>
      <c r="F231" s="32">
        <f>SUM(F208:F215,F217:F223,F225:F229)</f>
        <v>70865684</v>
      </c>
      <c r="G231" s="37">
        <f t="shared" si="48"/>
        <v>0.20333553248638911</v>
      </c>
      <c r="H231" s="32">
        <f>SUM(H208:H215,H217:H223,H225:H229)</f>
        <v>81510501</v>
      </c>
      <c r="I231" s="37">
        <f t="shared" si="49"/>
        <v>0.23387879984432738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152376185</v>
      </c>
      <c r="O231" s="37">
        <f t="shared" si="53"/>
        <v>0.43721433233071649</v>
      </c>
      <c r="P231" s="32">
        <f>SUM(P208:P215,P217:P223,P225:P229)</f>
        <v>78125408</v>
      </c>
      <c r="Q231" s="32">
        <f>SUM(Q208:Q215,Q217:Q223,Q225:Q229)</f>
        <v>316055557</v>
      </c>
      <c r="R231" s="32">
        <f>SUM(R208:R215,R217:R223,R225:R229)</f>
        <v>334694702</v>
      </c>
      <c r="S231" s="32">
        <f>SUM(S208:S215,S217:S223,S225:S229)</f>
        <v>144907089</v>
      </c>
      <c r="T231" s="37">
        <f t="shared" si="54"/>
        <v>0.45848612938642302</v>
      </c>
      <c r="U231" s="37">
        <f t="shared" si="55"/>
        <v>4.3328964118817703E-2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4056755</v>
      </c>
      <c r="E234" s="31">
        <v>4056755</v>
      </c>
      <c r="F234" s="31">
        <v>1041645</v>
      </c>
      <c r="G234" s="36">
        <f t="shared" ref="G234:G260" si="56">IF(($D234     =0),0,($F234     /$D234     ))</f>
        <v>0.25676803257776226</v>
      </c>
      <c r="H234" s="31">
        <v>896393</v>
      </c>
      <c r="I234" s="36">
        <f t="shared" ref="I234:I260" si="57">IF(($D234     =0),0,($H234     /$D234     ))</f>
        <v>0.22096306037707478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1938038</v>
      </c>
      <c r="O234" s="36">
        <f t="shared" ref="O234:O260" si="61">IF(($D234     =0),0,($N234     /$D234     ))</f>
        <v>0.47773109295483707</v>
      </c>
      <c r="P234" s="31">
        <v>1353089</v>
      </c>
      <c r="Q234" s="31">
        <v>3497561</v>
      </c>
      <c r="R234" s="31">
        <v>3713721</v>
      </c>
      <c r="S234" s="31">
        <v>1903132</v>
      </c>
      <c r="T234" s="36">
        <f t="shared" ref="T234:T260" si="62">IF(($Q234     =0),0,($S234     /$Q234     ))</f>
        <v>0.54413118170061936</v>
      </c>
      <c r="U234" s="36">
        <f t="shared" ref="U234:U260" si="63">IF(($P234     =0),0,(($H234     /$P234     )-1))</f>
        <v>-0.33752103520167553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51403856</v>
      </c>
      <c r="E235" s="31">
        <v>51403856</v>
      </c>
      <c r="F235" s="31">
        <v>12390633</v>
      </c>
      <c r="G235" s="36">
        <f t="shared" si="56"/>
        <v>0.24104481578191334</v>
      </c>
      <c r="H235" s="31">
        <v>14270854</v>
      </c>
      <c r="I235" s="36">
        <f t="shared" si="57"/>
        <v>0.27762224686023557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26661487</v>
      </c>
      <c r="O235" s="36">
        <f t="shared" si="61"/>
        <v>0.5186670626421489</v>
      </c>
      <c r="P235" s="31">
        <v>12546703</v>
      </c>
      <c r="Q235" s="31">
        <v>47711312</v>
      </c>
      <c r="R235" s="31">
        <v>47565559</v>
      </c>
      <c r="S235" s="31">
        <v>23198707</v>
      </c>
      <c r="T235" s="36">
        <f t="shared" si="62"/>
        <v>0.48623074963857627</v>
      </c>
      <c r="U235" s="36">
        <f t="shared" si="63"/>
        <v>0.13741865093961336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60248939</v>
      </c>
      <c r="E236" s="31">
        <v>60248939</v>
      </c>
      <c r="F236" s="31">
        <v>5841179</v>
      </c>
      <c r="G236" s="36">
        <f t="shared" si="56"/>
        <v>9.6950736344087324E-2</v>
      </c>
      <c r="H236" s="31">
        <v>11820306</v>
      </c>
      <c r="I236" s="36">
        <f t="shared" si="57"/>
        <v>0.19619110636952461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17661485</v>
      </c>
      <c r="O236" s="36">
        <f t="shared" si="61"/>
        <v>0.29314184271361193</v>
      </c>
      <c r="P236" s="31">
        <v>8479882</v>
      </c>
      <c r="Q236" s="31">
        <v>71687156</v>
      </c>
      <c r="R236" s="31">
        <v>66966963</v>
      </c>
      <c r="S236" s="31">
        <v>18426405</v>
      </c>
      <c r="T236" s="36">
        <f t="shared" si="62"/>
        <v>0.25703914101432618</v>
      </c>
      <c r="U236" s="36">
        <f t="shared" si="63"/>
        <v>0.39392340600965903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3580919</v>
      </c>
      <c r="E237" s="31">
        <v>3580919</v>
      </c>
      <c r="F237" s="31">
        <v>971462</v>
      </c>
      <c r="G237" s="36">
        <f t="shared" si="56"/>
        <v>0.27128845975013677</v>
      </c>
      <c r="H237" s="31">
        <v>664938</v>
      </c>
      <c r="I237" s="36">
        <f t="shared" si="57"/>
        <v>0.1856892043634609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1636400</v>
      </c>
      <c r="O237" s="36">
        <f t="shared" si="61"/>
        <v>0.45697766411359764</v>
      </c>
      <c r="P237" s="31">
        <v>383842</v>
      </c>
      <c r="Q237" s="31">
        <v>2640436</v>
      </c>
      <c r="R237" s="31">
        <v>2929788</v>
      </c>
      <c r="S237" s="31">
        <v>957254</v>
      </c>
      <c r="T237" s="36">
        <f t="shared" si="62"/>
        <v>0.36253633869557905</v>
      </c>
      <c r="U237" s="36">
        <f t="shared" si="63"/>
        <v>0.73232215338602868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51958546</v>
      </c>
      <c r="E238" s="31">
        <v>51958546</v>
      </c>
      <c r="F238" s="31">
        <v>8934364</v>
      </c>
      <c r="G238" s="36">
        <f t="shared" si="56"/>
        <v>0.17195177093677719</v>
      </c>
      <c r="H238" s="31">
        <v>14304596</v>
      </c>
      <c r="I238" s="36">
        <f t="shared" si="57"/>
        <v>0.27530785792196727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23238960</v>
      </c>
      <c r="O238" s="36">
        <f t="shared" si="61"/>
        <v>0.44725962885874443</v>
      </c>
      <c r="P238" s="31">
        <v>15710570</v>
      </c>
      <c r="Q238" s="31">
        <v>46036359</v>
      </c>
      <c r="R238" s="31">
        <v>46036359</v>
      </c>
      <c r="S238" s="31">
        <v>31407848</v>
      </c>
      <c r="T238" s="36">
        <f t="shared" si="62"/>
        <v>0.68224005291122181</v>
      </c>
      <c r="U238" s="36">
        <f t="shared" si="63"/>
        <v>-8.9492233572683877E-2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250000</v>
      </c>
      <c r="E239" s="31">
        <v>250000</v>
      </c>
      <c r="F239" s="31">
        <v>95438</v>
      </c>
      <c r="G239" s="36">
        <f t="shared" si="56"/>
        <v>0.38175199999999998</v>
      </c>
      <c r="H239" s="31">
        <v>25990</v>
      </c>
      <c r="I239" s="36">
        <f t="shared" si="57"/>
        <v>0.10396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121428</v>
      </c>
      <c r="O239" s="36">
        <f t="shared" si="61"/>
        <v>0.48571199999999998</v>
      </c>
      <c r="P239" s="31">
        <v>178955</v>
      </c>
      <c r="Q239" s="31">
        <v>450000</v>
      </c>
      <c r="R239" s="31">
        <v>450000</v>
      </c>
      <c r="S239" s="31">
        <v>208675</v>
      </c>
      <c r="T239" s="36">
        <f t="shared" si="62"/>
        <v>0.4637222222222222</v>
      </c>
      <c r="U239" s="36">
        <f t="shared" si="63"/>
        <v>-0.85476795842530251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171499015</v>
      </c>
      <c r="E240" s="32">
        <f>SUM(E234:E239)</f>
        <v>171499015</v>
      </c>
      <c r="F240" s="32">
        <f>SUM(F234:F239)</f>
        <v>29274721</v>
      </c>
      <c r="G240" s="37">
        <f t="shared" si="56"/>
        <v>0.17069906203251373</v>
      </c>
      <c r="H240" s="32">
        <f>SUM(H234:H239)</f>
        <v>41983077</v>
      </c>
      <c r="I240" s="37">
        <f t="shared" si="57"/>
        <v>0.24480068879695899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71257798</v>
      </c>
      <c r="O240" s="37">
        <f t="shared" si="61"/>
        <v>0.41549975082947271</v>
      </c>
      <c r="P240" s="32">
        <f>SUM(P234:P239)</f>
        <v>38653041</v>
      </c>
      <c r="Q240" s="32">
        <f>SUM(Q234:Q239)</f>
        <v>172022824</v>
      </c>
      <c r="R240" s="32">
        <f>SUM(R234:R239)</f>
        <v>167662390</v>
      </c>
      <c r="S240" s="32">
        <f>SUM(S234:S239)</f>
        <v>76102021</v>
      </c>
      <c r="T240" s="37">
        <f t="shared" si="62"/>
        <v>0.4423949056899566</v>
      </c>
      <c r="U240" s="37">
        <f t="shared" si="63"/>
        <v>8.6151979607503648E-2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417492480</v>
      </c>
      <c r="E242" s="31">
        <v>417492480</v>
      </c>
      <c r="F242" s="31">
        <v>-66781</v>
      </c>
      <c r="G242" s="36">
        <f t="shared" si="56"/>
        <v>-1.5995737216632021E-4</v>
      </c>
      <c r="H242" s="31">
        <v>1311011</v>
      </c>
      <c r="I242" s="36">
        <f t="shared" si="57"/>
        <v>3.1402026690396916E-3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1244230</v>
      </c>
      <c r="O242" s="36">
        <f t="shared" si="61"/>
        <v>2.9802452968733712E-3</v>
      </c>
      <c r="P242" s="31">
        <v>852850</v>
      </c>
      <c r="Q242" s="31">
        <v>3289742</v>
      </c>
      <c r="R242" s="31">
        <v>3289742</v>
      </c>
      <c r="S242" s="31">
        <v>1781409</v>
      </c>
      <c r="T242" s="36">
        <f t="shared" si="62"/>
        <v>0.54150416658813971</v>
      </c>
      <c r="U242" s="36">
        <f t="shared" si="63"/>
        <v>0.53721170194055223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46495651</v>
      </c>
      <c r="E243" s="31">
        <v>46495651</v>
      </c>
      <c r="F243" s="31">
        <v>10643416</v>
      </c>
      <c r="G243" s="36">
        <f t="shared" si="56"/>
        <v>0.2289120760993324</v>
      </c>
      <c r="H243" s="31">
        <v>11032249</v>
      </c>
      <c r="I243" s="36">
        <f t="shared" si="57"/>
        <v>0.23727485824426892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21675665</v>
      </c>
      <c r="O243" s="36">
        <f t="shared" si="61"/>
        <v>0.46618693434360131</v>
      </c>
      <c r="P243" s="31">
        <v>11295246</v>
      </c>
      <c r="Q243" s="31">
        <v>44289756</v>
      </c>
      <c r="R243" s="31">
        <v>44489756</v>
      </c>
      <c r="S243" s="31">
        <v>20827884</v>
      </c>
      <c r="T243" s="36">
        <f t="shared" si="62"/>
        <v>0.47026413963535946</v>
      </c>
      <c r="U243" s="36">
        <f t="shared" si="63"/>
        <v>-2.3283866504545392E-2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3732363</v>
      </c>
      <c r="E244" s="31">
        <v>3732363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18025827</v>
      </c>
      <c r="R244" s="31">
        <v>18025827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15067560</v>
      </c>
      <c r="E245" s="31">
        <v>15067560</v>
      </c>
      <c r="F245" s="31">
        <v>2092114</v>
      </c>
      <c r="G245" s="36">
        <f t="shared" si="56"/>
        <v>0.13884889126042968</v>
      </c>
      <c r="H245" s="31">
        <v>1928467</v>
      </c>
      <c r="I245" s="36">
        <f t="shared" si="57"/>
        <v>0.12798800867559179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4020581</v>
      </c>
      <c r="O245" s="36">
        <f t="shared" si="61"/>
        <v>0.2668368999360215</v>
      </c>
      <c r="P245" s="31">
        <v>1605964</v>
      </c>
      <c r="Q245" s="31">
        <v>9438362</v>
      </c>
      <c r="R245" s="31">
        <v>8488362</v>
      </c>
      <c r="S245" s="31">
        <v>3627428</v>
      </c>
      <c r="T245" s="36">
        <f t="shared" si="62"/>
        <v>0.38432812812223138</v>
      </c>
      <c r="U245" s="36">
        <f t="shared" si="63"/>
        <v>0.20081583397884395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482788054</v>
      </c>
      <c r="E247" s="32">
        <f>SUM(E241:E246)</f>
        <v>482788054</v>
      </c>
      <c r="F247" s="32">
        <f>SUM(F241:F246)</f>
        <v>12668749</v>
      </c>
      <c r="G247" s="37">
        <f t="shared" si="56"/>
        <v>2.6240808766987429E-2</v>
      </c>
      <c r="H247" s="32">
        <f>SUM(H241:H246)</f>
        <v>14271727</v>
      </c>
      <c r="I247" s="37">
        <f t="shared" si="57"/>
        <v>2.9561060763114905E-2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26940476</v>
      </c>
      <c r="O247" s="37">
        <f t="shared" si="61"/>
        <v>5.5801869530102334E-2</v>
      </c>
      <c r="P247" s="32">
        <f>SUM(P241:P246)</f>
        <v>13754060</v>
      </c>
      <c r="Q247" s="32">
        <f>SUM(Q241:Q246)</f>
        <v>75043687</v>
      </c>
      <c r="R247" s="32">
        <f>SUM(R241:R246)</f>
        <v>74293687</v>
      </c>
      <c r="S247" s="32">
        <f>SUM(S241:S246)</f>
        <v>26236721</v>
      </c>
      <c r="T247" s="37">
        <f t="shared" si="62"/>
        <v>0.34961929575768314</v>
      </c>
      <c r="U247" s="37">
        <f t="shared" si="63"/>
        <v>3.7637395794405393E-2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9697923</v>
      </c>
      <c r="E248" s="31">
        <v>9697923</v>
      </c>
      <c r="F248" s="31">
        <v>8473178</v>
      </c>
      <c r="G248" s="36">
        <f t="shared" si="56"/>
        <v>0.87371058730823081</v>
      </c>
      <c r="H248" s="31">
        <v>1711444</v>
      </c>
      <c r="I248" s="36">
        <f t="shared" si="57"/>
        <v>0.17647531332224436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10184622</v>
      </c>
      <c r="O248" s="36">
        <f t="shared" si="61"/>
        <v>1.0501859006304752</v>
      </c>
      <c r="P248" s="31">
        <v>4622960</v>
      </c>
      <c r="Q248" s="31">
        <v>15235412</v>
      </c>
      <c r="R248" s="31">
        <v>14640296</v>
      </c>
      <c r="S248" s="31">
        <v>9236866</v>
      </c>
      <c r="T248" s="36">
        <f t="shared" si="62"/>
        <v>0.60627608889080253</v>
      </c>
      <c r="U248" s="36">
        <f t="shared" si="63"/>
        <v>-0.62979476352812913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541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541</v>
      </c>
      <c r="O249" s="36">
        <f t="shared" si="61"/>
        <v>0</v>
      </c>
      <c r="P249" s="31">
        <v>1602</v>
      </c>
      <c r="Q249" s="31">
        <v>135553</v>
      </c>
      <c r="R249" s="31">
        <v>135553</v>
      </c>
      <c r="S249" s="31">
        <v>1602</v>
      </c>
      <c r="T249" s="36">
        <f t="shared" si="62"/>
        <v>1.1818255590064403E-2</v>
      </c>
      <c r="U249" s="36">
        <f t="shared" si="63"/>
        <v>-1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18987193</v>
      </c>
      <c r="E250" s="31">
        <v>18987193</v>
      </c>
      <c r="F250" s="31">
        <v>88592</v>
      </c>
      <c r="G250" s="36">
        <f t="shared" si="56"/>
        <v>4.6658818920732514E-3</v>
      </c>
      <c r="H250" s="31">
        <v>1559370</v>
      </c>
      <c r="I250" s="36">
        <f t="shared" si="57"/>
        <v>8.2127463496052308E-2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1647962</v>
      </c>
      <c r="O250" s="36">
        <f t="shared" si="61"/>
        <v>8.6793345388125567E-2</v>
      </c>
      <c r="P250" s="31">
        <v>226568</v>
      </c>
      <c r="Q250" s="31">
        <v>18197558</v>
      </c>
      <c r="R250" s="31">
        <v>18650358</v>
      </c>
      <c r="S250" s="31">
        <v>406565</v>
      </c>
      <c r="T250" s="36">
        <f t="shared" si="62"/>
        <v>2.2341733984307124E-2</v>
      </c>
      <c r="U250" s="36">
        <f t="shared" si="63"/>
        <v>5.8825694714169696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1410278</v>
      </c>
      <c r="E251" s="31">
        <v>1410278</v>
      </c>
      <c r="F251" s="31">
        <v>102415</v>
      </c>
      <c r="G251" s="36">
        <f t="shared" si="56"/>
        <v>7.2620433701724052E-2</v>
      </c>
      <c r="H251" s="31">
        <v>188761</v>
      </c>
      <c r="I251" s="36">
        <f t="shared" si="57"/>
        <v>0.13384666002022297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291176</v>
      </c>
      <c r="O251" s="36">
        <f t="shared" si="61"/>
        <v>0.20646709372194702</v>
      </c>
      <c r="P251" s="31">
        <v>0</v>
      </c>
      <c r="Q251" s="31">
        <v>1120872</v>
      </c>
      <c r="R251" s="31">
        <v>1360876</v>
      </c>
      <c r="S251" s="31">
        <v>168535</v>
      </c>
      <c r="T251" s="36">
        <f t="shared" si="62"/>
        <v>0.15036061209486901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22800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22800</v>
      </c>
      <c r="O252" s="36">
        <f t="shared" si="61"/>
        <v>0</v>
      </c>
      <c r="P252" s="31">
        <v>0</v>
      </c>
      <c r="Q252" s="31">
        <v>100000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30095394</v>
      </c>
      <c r="E254" s="32">
        <f>SUM(E248:E253)</f>
        <v>30095394</v>
      </c>
      <c r="F254" s="32">
        <f>SUM(F248:F253)</f>
        <v>8664726</v>
      </c>
      <c r="G254" s="37">
        <f t="shared" si="56"/>
        <v>0.28790870789064932</v>
      </c>
      <c r="H254" s="32">
        <f>SUM(H248:H253)</f>
        <v>3482375</v>
      </c>
      <c r="I254" s="37">
        <f t="shared" si="57"/>
        <v>0.11571122810354302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12147101</v>
      </c>
      <c r="O254" s="37">
        <f t="shared" si="61"/>
        <v>0.40361993599419232</v>
      </c>
      <c r="P254" s="32">
        <f>SUM(P248:P253)</f>
        <v>4851130</v>
      </c>
      <c r="Q254" s="32">
        <f>SUM(Q248:Q253)</f>
        <v>34789395</v>
      </c>
      <c r="R254" s="32">
        <f>SUM(R248:R253)</f>
        <v>34787083</v>
      </c>
      <c r="S254" s="32">
        <f>SUM(S248:S253)</f>
        <v>9813568</v>
      </c>
      <c r="T254" s="37">
        <f t="shared" si="62"/>
        <v>0.28208504344499236</v>
      </c>
      <c r="U254" s="37">
        <f t="shared" si="63"/>
        <v>-0.2821517873155327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91830816</v>
      </c>
      <c r="E255" s="31">
        <v>91830816</v>
      </c>
      <c r="F255" s="31">
        <v>16969241</v>
      </c>
      <c r="G255" s="36">
        <f t="shared" si="56"/>
        <v>0.1847880890005377</v>
      </c>
      <c r="H255" s="31">
        <v>20727502</v>
      </c>
      <c r="I255" s="36">
        <f t="shared" si="57"/>
        <v>0.22571401303893457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37696743</v>
      </c>
      <c r="O255" s="36">
        <f t="shared" si="61"/>
        <v>0.41050210203947224</v>
      </c>
      <c r="P255" s="31">
        <v>23794553</v>
      </c>
      <c r="Q255" s="31">
        <v>81535806</v>
      </c>
      <c r="R255" s="31">
        <v>82635806</v>
      </c>
      <c r="S255" s="31">
        <v>44289245</v>
      </c>
      <c r="T255" s="36">
        <f t="shared" si="62"/>
        <v>0.54318767634430454</v>
      </c>
      <c r="U255" s="36">
        <f t="shared" si="63"/>
        <v>-0.12889718920124282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2064141</v>
      </c>
      <c r="E256" s="31">
        <v>2064141</v>
      </c>
      <c r="F256" s="31">
        <v>477882</v>
      </c>
      <c r="G256" s="36">
        <f t="shared" si="56"/>
        <v>0.23151616095993444</v>
      </c>
      <c r="H256" s="31">
        <v>545628</v>
      </c>
      <c r="I256" s="36">
        <f t="shared" si="57"/>
        <v>0.26433659328505177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1023510</v>
      </c>
      <c r="O256" s="36">
        <f t="shared" si="61"/>
        <v>0.49585275424498615</v>
      </c>
      <c r="P256" s="31">
        <v>529409</v>
      </c>
      <c r="Q256" s="31">
        <v>2874348</v>
      </c>
      <c r="R256" s="31">
        <v>2944348</v>
      </c>
      <c r="S256" s="31">
        <v>979487</v>
      </c>
      <c r="T256" s="36">
        <f t="shared" si="62"/>
        <v>0.34076841078394127</v>
      </c>
      <c r="U256" s="36">
        <f t="shared" si="63"/>
        <v>3.0636048877144217E-2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72877282</v>
      </c>
      <c r="E257" s="31">
        <v>72877282</v>
      </c>
      <c r="F257" s="31">
        <v>15587159</v>
      </c>
      <c r="G257" s="36">
        <f t="shared" si="56"/>
        <v>0.21388227678414243</v>
      </c>
      <c r="H257" s="31">
        <v>16857006</v>
      </c>
      <c r="I257" s="36">
        <f t="shared" si="57"/>
        <v>0.23130673287184339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32444165</v>
      </c>
      <c r="O257" s="36">
        <f t="shared" si="61"/>
        <v>0.44518900965598579</v>
      </c>
      <c r="P257" s="31">
        <v>32234141</v>
      </c>
      <c r="Q257" s="31">
        <v>74092502</v>
      </c>
      <c r="R257" s="31">
        <v>74355585</v>
      </c>
      <c r="S257" s="31">
        <v>34634714</v>
      </c>
      <c r="T257" s="36">
        <f t="shared" si="62"/>
        <v>0.4674523476073193</v>
      </c>
      <c r="U257" s="36">
        <f t="shared" si="63"/>
        <v>-0.47704497538805202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166772239</v>
      </c>
      <c r="E259" s="32">
        <f>SUM(E255:E258)</f>
        <v>166772239</v>
      </c>
      <c r="F259" s="32">
        <f>SUM(F255:F258)</f>
        <v>33034282</v>
      </c>
      <c r="G259" s="37">
        <f t="shared" si="56"/>
        <v>0.19808022125313074</v>
      </c>
      <c r="H259" s="32">
        <f>SUM(H255:H258)</f>
        <v>38130136</v>
      </c>
      <c r="I259" s="37">
        <f t="shared" si="57"/>
        <v>0.22863599019018988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71164418</v>
      </c>
      <c r="O259" s="37">
        <f t="shared" si="61"/>
        <v>0.42671621144332061</v>
      </c>
      <c r="P259" s="32">
        <f>SUM(P255:P258)</f>
        <v>56558103</v>
      </c>
      <c r="Q259" s="32">
        <f>SUM(Q255:Q258)</f>
        <v>158502656</v>
      </c>
      <c r="R259" s="32">
        <f>SUM(R255:R258)</f>
        <v>159935739</v>
      </c>
      <c r="S259" s="32">
        <f>SUM(S255:S258)</f>
        <v>79903446</v>
      </c>
      <c r="T259" s="37">
        <f t="shared" si="62"/>
        <v>0.50411424020553952</v>
      </c>
      <c r="U259" s="37">
        <f t="shared" si="63"/>
        <v>-0.32582364015992549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851154702</v>
      </c>
      <c r="E260" s="32">
        <f>SUM(E234:E239,E241:E246,E248:E253,E255:E258)</f>
        <v>851154702</v>
      </c>
      <c r="F260" s="32">
        <f>SUM(F234:F239,F241:F246,F248:F253,F255:F258)</f>
        <v>83642478</v>
      </c>
      <c r="G260" s="37">
        <f t="shared" si="56"/>
        <v>9.8269418947532286E-2</v>
      </c>
      <c r="H260" s="32">
        <f>SUM(H234:H239,H241:H246,H248:H253,H255:H258)</f>
        <v>97867315</v>
      </c>
      <c r="I260" s="37">
        <f t="shared" si="57"/>
        <v>0.11498181795863474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181509793</v>
      </c>
      <c r="O260" s="37">
        <f t="shared" si="61"/>
        <v>0.21325123690616704</v>
      </c>
      <c r="P260" s="32">
        <f>SUM(P234:P239,P241:P246,P248:P253,P255:P258)</f>
        <v>113816334</v>
      </c>
      <c r="Q260" s="32">
        <f>SUM(Q234:Q239,Q241:Q246,Q248:Q253,Q255:Q258)</f>
        <v>440358562</v>
      </c>
      <c r="R260" s="32">
        <f>SUM(R234:R239,R241:R246,R248:R253,R255:R258)</f>
        <v>436678899</v>
      </c>
      <c r="S260" s="32">
        <f>SUM(S234:S239,S241:S246,S248:S253,S255:S258)</f>
        <v>192055756</v>
      </c>
      <c r="T260" s="37">
        <f t="shared" si="62"/>
        <v>0.43613494223373361</v>
      </c>
      <c r="U260" s="37">
        <f t="shared" si="63"/>
        <v>-0.1401294387148333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0</v>
      </c>
      <c r="O263" s="36">
        <f t="shared" ref="O263:O299" si="69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IF(($Q263     =0),0,($S263     /$Q263     ))</f>
        <v>0</v>
      </c>
      <c r="U263" s="36">
        <f t="shared" ref="U263:U299" si="71">IF(($P263     =0),0,(($H263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18533595</v>
      </c>
      <c r="E264" s="31">
        <v>18533595</v>
      </c>
      <c r="F264" s="31">
        <v>4597956</v>
      </c>
      <c r="G264" s="36">
        <f t="shared" si="64"/>
        <v>0.24808764840280581</v>
      </c>
      <c r="H264" s="31">
        <v>4036437</v>
      </c>
      <c r="I264" s="36">
        <f t="shared" si="65"/>
        <v>0.21779028839251099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8634393</v>
      </c>
      <c r="O264" s="36">
        <f t="shared" si="69"/>
        <v>0.4658779367953168</v>
      </c>
      <c r="P264" s="31">
        <v>3098895</v>
      </c>
      <c r="Q264" s="31">
        <v>14968448</v>
      </c>
      <c r="R264" s="31">
        <v>12523912</v>
      </c>
      <c r="S264" s="31">
        <v>6282745</v>
      </c>
      <c r="T264" s="36">
        <f t="shared" si="70"/>
        <v>0.41973256011578486</v>
      </c>
      <c r="U264" s="36">
        <f t="shared" si="71"/>
        <v>0.30254074436210332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57096765</v>
      </c>
      <c r="E265" s="31">
        <v>57096765</v>
      </c>
      <c r="F265" s="31">
        <v>6888297</v>
      </c>
      <c r="G265" s="36">
        <f t="shared" si="64"/>
        <v>0.12064250925599725</v>
      </c>
      <c r="H265" s="31">
        <v>8725450</v>
      </c>
      <c r="I265" s="36">
        <f t="shared" si="65"/>
        <v>0.15281864042560028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15613747</v>
      </c>
      <c r="O265" s="36">
        <f t="shared" si="69"/>
        <v>0.27346114968159757</v>
      </c>
      <c r="P265" s="31">
        <v>8460137</v>
      </c>
      <c r="Q265" s="31">
        <v>33238405</v>
      </c>
      <c r="R265" s="31">
        <v>37709200</v>
      </c>
      <c r="S265" s="31">
        <v>15703513</v>
      </c>
      <c r="T265" s="36">
        <f t="shared" si="70"/>
        <v>0.47245085917931379</v>
      </c>
      <c r="U265" s="36">
        <f t="shared" si="71"/>
        <v>3.1360366859307431E-2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75630360</v>
      </c>
      <c r="E267" s="32">
        <f>SUM(E263:E266)</f>
        <v>75630360</v>
      </c>
      <c r="F267" s="32">
        <f>SUM(F263:F266)</f>
        <v>11486253</v>
      </c>
      <c r="G267" s="37">
        <f t="shared" si="64"/>
        <v>0.15187357299370252</v>
      </c>
      <c r="H267" s="32">
        <f>SUM(H263:H266)</f>
        <v>12761887</v>
      </c>
      <c r="I267" s="37">
        <f t="shared" si="65"/>
        <v>0.16874026515277726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24248140</v>
      </c>
      <c r="O267" s="37">
        <f t="shared" si="69"/>
        <v>0.32061383814647981</v>
      </c>
      <c r="P267" s="32">
        <f>SUM(P263:P266)</f>
        <v>11559032</v>
      </c>
      <c r="Q267" s="32">
        <f>SUM(Q263:Q266)</f>
        <v>48206853</v>
      </c>
      <c r="R267" s="32">
        <f>SUM(R263:R266)</f>
        <v>50233112</v>
      </c>
      <c r="S267" s="32">
        <f>SUM(S263:S266)</f>
        <v>21986258</v>
      </c>
      <c r="T267" s="37">
        <f t="shared" si="70"/>
        <v>0.45608158657442333</v>
      </c>
      <c r="U267" s="37">
        <f t="shared" si="71"/>
        <v>0.1040619145270989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2639929</v>
      </c>
      <c r="E268" s="31">
        <v>2639929</v>
      </c>
      <c r="F268" s="31">
        <v>444893</v>
      </c>
      <c r="G268" s="36">
        <f t="shared" si="64"/>
        <v>0.16852460804817099</v>
      </c>
      <c r="H268" s="31">
        <v>922043</v>
      </c>
      <c r="I268" s="36">
        <f t="shared" si="65"/>
        <v>0.34926810531646874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1366936</v>
      </c>
      <c r="O268" s="36">
        <f t="shared" si="69"/>
        <v>0.51779271336463972</v>
      </c>
      <c r="P268" s="31">
        <v>670210</v>
      </c>
      <c r="Q268" s="31">
        <v>2830734</v>
      </c>
      <c r="R268" s="31">
        <v>1922125</v>
      </c>
      <c r="S268" s="31">
        <v>1075524</v>
      </c>
      <c r="T268" s="36">
        <f t="shared" si="70"/>
        <v>0.3799452721449631</v>
      </c>
      <c r="U268" s="36">
        <f t="shared" si="71"/>
        <v>0.37575237612091739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14097928</v>
      </c>
      <c r="E269" s="31">
        <v>14097928</v>
      </c>
      <c r="F269" s="31">
        <v>894863</v>
      </c>
      <c r="G269" s="36">
        <f t="shared" si="64"/>
        <v>6.3474788635606599E-2</v>
      </c>
      <c r="H269" s="31">
        <v>986335</v>
      </c>
      <c r="I269" s="36">
        <f t="shared" si="65"/>
        <v>6.9963117984430057E-2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1881198</v>
      </c>
      <c r="O269" s="36">
        <f t="shared" si="69"/>
        <v>0.13343790662003666</v>
      </c>
      <c r="P269" s="31">
        <v>985202</v>
      </c>
      <c r="Q269" s="31">
        <v>6013469</v>
      </c>
      <c r="R269" s="31">
        <v>13645407</v>
      </c>
      <c r="S269" s="31">
        <v>1944989</v>
      </c>
      <c r="T269" s="36">
        <f t="shared" si="70"/>
        <v>0.32343876720741388</v>
      </c>
      <c r="U269" s="36">
        <f t="shared" si="71"/>
        <v>1.150017965858785E-3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1849492</v>
      </c>
      <c r="E271" s="31">
        <v>1849492</v>
      </c>
      <c r="F271" s="31">
        <v>132456</v>
      </c>
      <c r="G271" s="36">
        <f t="shared" si="64"/>
        <v>7.1617503617209477E-2</v>
      </c>
      <c r="H271" s="31">
        <v>162284</v>
      </c>
      <c r="I271" s="36">
        <f t="shared" si="65"/>
        <v>8.7745175431956451E-2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294740</v>
      </c>
      <c r="O271" s="36">
        <f t="shared" si="69"/>
        <v>0.15936267904916593</v>
      </c>
      <c r="P271" s="31">
        <v>113015</v>
      </c>
      <c r="Q271" s="31">
        <v>2196146</v>
      </c>
      <c r="R271" s="31">
        <v>1484996</v>
      </c>
      <c r="S271" s="31">
        <v>233555</v>
      </c>
      <c r="T271" s="36">
        <f t="shared" si="70"/>
        <v>0.10634766541022318</v>
      </c>
      <c r="U271" s="36">
        <f t="shared" si="71"/>
        <v>0.4359509799584127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857866</v>
      </c>
      <c r="E272" s="31">
        <v>857866</v>
      </c>
      <c r="F272" s="31">
        <v>124800</v>
      </c>
      <c r="G272" s="36">
        <f t="shared" si="64"/>
        <v>0.14547726568018782</v>
      </c>
      <c r="H272" s="31">
        <v>252349</v>
      </c>
      <c r="I272" s="36">
        <f t="shared" si="65"/>
        <v>0.29415899452828298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377149</v>
      </c>
      <c r="O272" s="36">
        <f t="shared" si="69"/>
        <v>0.4396362602084708</v>
      </c>
      <c r="P272" s="31">
        <v>119945</v>
      </c>
      <c r="Q272" s="31">
        <v>709800</v>
      </c>
      <c r="R272" s="31">
        <v>921442</v>
      </c>
      <c r="S272" s="31">
        <v>335833</v>
      </c>
      <c r="T272" s="36">
        <f t="shared" si="70"/>
        <v>0.47313750352211892</v>
      </c>
      <c r="U272" s="36">
        <f t="shared" si="71"/>
        <v>1.1038726082787944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867724</v>
      </c>
      <c r="E273" s="31">
        <v>867724</v>
      </c>
      <c r="F273" s="31">
        <v>54113</v>
      </c>
      <c r="G273" s="36">
        <f t="shared" si="64"/>
        <v>6.2361995288824558E-2</v>
      </c>
      <c r="H273" s="31">
        <v>75046</v>
      </c>
      <c r="I273" s="36">
        <f t="shared" si="65"/>
        <v>8.6486025510415759E-2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129159</v>
      </c>
      <c r="O273" s="36">
        <f t="shared" si="69"/>
        <v>0.14884802079924031</v>
      </c>
      <c r="P273" s="31">
        <v>66039</v>
      </c>
      <c r="Q273" s="31">
        <v>848387</v>
      </c>
      <c r="R273" s="31">
        <v>848387</v>
      </c>
      <c r="S273" s="31">
        <v>139770</v>
      </c>
      <c r="T273" s="36">
        <f t="shared" si="70"/>
        <v>0.16474792753778641</v>
      </c>
      <c r="U273" s="36">
        <f t="shared" si="71"/>
        <v>0.13638910340859178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20312939</v>
      </c>
      <c r="E275" s="32">
        <f>SUM(E268:E274)</f>
        <v>20312939</v>
      </c>
      <c r="F275" s="32">
        <f>SUM(F268:F274)</f>
        <v>1651125</v>
      </c>
      <c r="G275" s="37">
        <f t="shared" si="64"/>
        <v>8.1284397102753078E-2</v>
      </c>
      <c r="H275" s="32">
        <f>SUM(H268:H274)</f>
        <v>2398057</v>
      </c>
      <c r="I275" s="37">
        <f t="shared" si="65"/>
        <v>0.1180556393144291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4049182</v>
      </c>
      <c r="O275" s="37">
        <f t="shared" si="69"/>
        <v>0.19934003641718218</v>
      </c>
      <c r="P275" s="32">
        <f>SUM(P268:P274)</f>
        <v>1954411</v>
      </c>
      <c r="Q275" s="32">
        <f>SUM(Q268:Q274)</f>
        <v>12598536</v>
      </c>
      <c r="R275" s="32">
        <f>SUM(R268:R274)</f>
        <v>18822357</v>
      </c>
      <c r="S275" s="32">
        <f>SUM(S268:S274)</f>
        <v>3729671</v>
      </c>
      <c r="T275" s="37">
        <f t="shared" si="70"/>
        <v>0.29604003195291895</v>
      </c>
      <c r="U275" s="37">
        <f t="shared" si="71"/>
        <v>0.22699728972053479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4868268</v>
      </c>
      <c r="E277" s="31">
        <v>4868268</v>
      </c>
      <c r="F277" s="31">
        <v>1031543</v>
      </c>
      <c r="G277" s="36">
        <f t="shared" si="64"/>
        <v>0.21189116950833439</v>
      </c>
      <c r="H277" s="31">
        <v>1078671</v>
      </c>
      <c r="I277" s="36">
        <f t="shared" si="65"/>
        <v>0.22157181979299415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2110214</v>
      </c>
      <c r="O277" s="36">
        <f t="shared" si="69"/>
        <v>0.43346298930132854</v>
      </c>
      <c r="P277" s="31">
        <v>1023348</v>
      </c>
      <c r="Q277" s="31">
        <v>4577032</v>
      </c>
      <c r="R277" s="31">
        <v>4669320</v>
      </c>
      <c r="S277" s="31">
        <v>2048980</v>
      </c>
      <c r="T277" s="36">
        <f t="shared" si="70"/>
        <v>0.44766564883094545</v>
      </c>
      <c r="U277" s="36">
        <f t="shared" si="71"/>
        <v>5.4060788705308394E-2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9442580</v>
      </c>
      <c r="E278" s="31">
        <v>9442580</v>
      </c>
      <c r="F278" s="31">
        <v>10794</v>
      </c>
      <c r="G278" s="36">
        <f t="shared" si="64"/>
        <v>1.1431197829406793E-3</v>
      </c>
      <c r="H278" s="31">
        <v>245812</v>
      </c>
      <c r="I278" s="36">
        <f t="shared" si="65"/>
        <v>2.6032292021883851E-2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256606</v>
      </c>
      <c r="O278" s="36">
        <f t="shared" si="69"/>
        <v>2.717541180482453E-2</v>
      </c>
      <c r="P278" s="31">
        <v>658368</v>
      </c>
      <c r="Q278" s="31">
        <v>6307157</v>
      </c>
      <c r="R278" s="31">
        <v>5989501</v>
      </c>
      <c r="S278" s="31">
        <v>1768981</v>
      </c>
      <c r="T278" s="36">
        <f t="shared" si="70"/>
        <v>0.28047200981361331</v>
      </c>
      <c r="U278" s="36">
        <f t="shared" si="71"/>
        <v>-0.6266343443180713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475892</v>
      </c>
      <c r="E279" s="31">
        <v>475892</v>
      </c>
      <c r="F279" s="31">
        <v>1640</v>
      </c>
      <c r="G279" s="36">
        <f t="shared" si="64"/>
        <v>3.4461600531212966E-3</v>
      </c>
      <c r="H279" s="31">
        <v>5626</v>
      </c>
      <c r="I279" s="36">
        <f t="shared" si="65"/>
        <v>1.1822010035890496E-2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7266</v>
      </c>
      <c r="O279" s="36">
        <f t="shared" si="69"/>
        <v>1.5268170089011792E-2</v>
      </c>
      <c r="P279" s="31">
        <v>21224</v>
      </c>
      <c r="Q279" s="31">
        <v>444602</v>
      </c>
      <c r="R279" s="31">
        <v>297118</v>
      </c>
      <c r="S279" s="31">
        <v>97032</v>
      </c>
      <c r="T279" s="36">
        <f t="shared" si="70"/>
        <v>0.21824463227785751</v>
      </c>
      <c r="U279" s="36">
        <f t="shared" si="71"/>
        <v>-0.7349227289860536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1298091</v>
      </c>
      <c r="E280" s="31">
        <v>1298091</v>
      </c>
      <c r="F280" s="31">
        <v>292054</v>
      </c>
      <c r="G280" s="36">
        <f t="shared" si="64"/>
        <v>0.22498730828578273</v>
      </c>
      <c r="H280" s="31">
        <v>264071</v>
      </c>
      <c r="I280" s="36">
        <f t="shared" si="65"/>
        <v>0.20343026798583458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556125</v>
      </c>
      <c r="O280" s="36">
        <f t="shared" si="69"/>
        <v>0.42841757627161731</v>
      </c>
      <c r="P280" s="31">
        <v>237125</v>
      </c>
      <c r="Q280" s="31">
        <v>2893193</v>
      </c>
      <c r="R280" s="31">
        <v>1137794</v>
      </c>
      <c r="S280" s="31">
        <v>466785</v>
      </c>
      <c r="T280" s="36">
        <f t="shared" si="70"/>
        <v>0.16133904651366154</v>
      </c>
      <c r="U280" s="36">
        <f t="shared" si="71"/>
        <v>0.11363626779124925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4501632</v>
      </c>
      <c r="E282" s="31">
        <v>4501632</v>
      </c>
      <c r="F282" s="31">
        <v>417709</v>
      </c>
      <c r="G282" s="36">
        <f t="shared" si="64"/>
        <v>9.2790570175438597E-2</v>
      </c>
      <c r="H282" s="31">
        <v>1325864</v>
      </c>
      <c r="I282" s="36">
        <f t="shared" si="65"/>
        <v>0.29452962836589042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1743573</v>
      </c>
      <c r="O282" s="36">
        <f t="shared" si="69"/>
        <v>0.38732019854132899</v>
      </c>
      <c r="P282" s="31">
        <v>360990</v>
      </c>
      <c r="Q282" s="31">
        <v>4180648</v>
      </c>
      <c r="R282" s="31">
        <v>4276719</v>
      </c>
      <c r="S282" s="31">
        <v>360990</v>
      </c>
      <c r="T282" s="36">
        <f t="shared" si="70"/>
        <v>8.634785803540504E-2</v>
      </c>
      <c r="U282" s="36">
        <f t="shared" si="71"/>
        <v>2.672855203745256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377210</v>
      </c>
      <c r="E283" s="31">
        <v>377210</v>
      </c>
      <c r="F283" s="31">
        <v>0</v>
      </c>
      <c r="G283" s="36">
        <f t="shared" si="64"/>
        <v>0</v>
      </c>
      <c r="H283" s="31">
        <v>547</v>
      </c>
      <c r="I283" s="36">
        <f t="shared" si="65"/>
        <v>1.4501206224649399E-3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547</v>
      </c>
      <c r="O283" s="36">
        <f t="shared" si="69"/>
        <v>1.4501206224649399E-3</v>
      </c>
      <c r="P283" s="31">
        <v>30354</v>
      </c>
      <c r="Q283" s="31">
        <v>385007</v>
      </c>
      <c r="R283" s="31">
        <v>351910</v>
      </c>
      <c r="S283" s="31">
        <v>57049</v>
      </c>
      <c r="T283" s="36">
        <f t="shared" si="70"/>
        <v>0.14817652666055423</v>
      </c>
      <c r="U283" s="36">
        <f t="shared" si="71"/>
        <v>-0.98197931079923573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20963673</v>
      </c>
      <c r="E285" s="32">
        <f>SUM(E276:E284)</f>
        <v>20963673</v>
      </c>
      <c r="F285" s="32">
        <f>SUM(F276:F284)</f>
        <v>1753740</v>
      </c>
      <c r="G285" s="37">
        <f t="shared" si="64"/>
        <v>8.3656141745771365E-2</v>
      </c>
      <c r="H285" s="32">
        <f>SUM(H276:H284)</f>
        <v>2920591</v>
      </c>
      <c r="I285" s="37">
        <f t="shared" si="65"/>
        <v>0.1393167599971627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4674331</v>
      </c>
      <c r="O285" s="37">
        <f t="shared" si="69"/>
        <v>0.22297290174293408</v>
      </c>
      <c r="P285" s="32">
        <f>SUM(P276:P284)</f>
        <v>2331409</v>
      </c>
      <c r="Q285" s="32">
        <f>SUM(Q276:Q284)</f>
        <v>18787639</v>
      </c>
      <c r="R285" s="32">
        <f>SUM(R276:R284)</f>
        <v>16722362</v>
      </c>
      <c r="S285" s="32">
        <f>SUM(S276:S284)</f>
        <v>4799817</v>
      </c>
      <c r="T285" s="37">
        <f t="shared" si="70"/>
        <v>0.25547739127838254</v>
      </c>
      <c r="U285" s="37">
        <f t="shared" si="71"/>
        <v>0.25271498909028822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9291787</v>
      </c>
      <c r="E288" s="31">
        <v>9291787</v>
      </c>
      <c r="F288" s="31">
        <v>2034312</v>
      </c>
      <c r="G288" s="36">
        <f t="shared" si="64"/>
        <v>0.21893657269586572</v>
      </c>
      <c r="H288" s="31">
        <v>1848693</v>
      </c>
      <c r="I288" s="36">
        <f t="shared" si="65"/>
        <v>0.19895989867180555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3883005</v>
      </c>
      <c r="O288" s="36">
        <f t="shared" si="69"/>
        <v>0.41789647136767127</v>
      </c>
      <c r="P288" s="31">
        <v>1327091</v>
      </c>
      <c r="Q288" s="31">
        <v>7484908</v>
      </c>
      <c r="R288" s="31">
        <v>7484910</v>
      </c>
      <c r="S288" s="31">
        <v>2636091</v>
      </c>
      <c r="T288" s="36">
        <f t="shared" si="70"/>
        <v>0.3521874951569211</v>
      </c>
      <c r="U288" s="36">
        <f t="shared" si="71"/>
        <v>0.39304162261668574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1788764</v>
      </c>
      <c r="E289" s="31">
        <v>1788764</v>
      </c>
      <c r="F289" s="31">
        <v>448968</v>
      </c>
      <c r="G289" s="36">
        <f t="shared" si="64"/>
        <v>0.25099342339179453</v>
      </c>
      <c r="H289" s="31">
        <v>300673</v>
      </c>
      <c r="I289" s="36">
        <f t="shared" si="65"/>
        <v>0.16808980949974395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749641</v>
      </c>
      <c r="O289" s="36">
        <f t="shared" si="69"/>
        <v>0.41908323289153854</v>
      </c>
      <c r="P289" s="31">
        <v>47466</v>
      </c>
      <c r="Q289" s="31">
        <v>1475607</v>
      </c>
      <c r="R289" s="31">
        <v>4087845</v>
      </c>
      <c r="S289" s="31">
        <v>104926</v>
      </c>
      <c r="T289" s="36">
        <f t="shared" si="70"/>
        <v>7.1107008844495861E-2</v>
      </c>
      <c r="U289" s="36">
        <f t="shared" si="71"/>
        <v>5.3344920574727173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30732217</v>
      </c>
      <c r="E290" s="31">
        <v>30732217</v>
      </c>
      <c r="F290" s="31">
        <v>7287312</v>
      </c>
      <c r="G290" s="36">
        <f t="shared" si="64"/>
        <v>0.23712288638336765</v>
      </c>
      <c r="H290" s="31">
        <v>7591554</v>
      </c>
      <c r="I290" s="36">
        <f t="shared" si="65"/>
        <v>0.24702266029164119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14878866</v>
      </c>
      <c r="O290" s="36">
        <f t="shared" si="69"/>
        <v>0.48414554667500881</v>
      </c>
      <c r="P290" s="31">
        <v>7538241</v>
      </c>
      <c r="Q290" s="31">
        <v>43828249</v>
      </c>
      <c r="R290" s="31">
        <v>33913916</v>
      </c>
      <c r="S290" s="31">
        <v>14662949</v>
      </c>
      <c r="T290" s="36">
        <f t="shared" si="70"/>
        <v>0.33455475257521694</v>
      </c>
      <c r="U290" s="36">
        <f t="shared" si="71"/>
        <v>7.0723395550764678E-3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41812768</v>
      </c>
      <c r="E292" s="32">
        <f>SUM(E286:E291)</f>
        <v>41812768</v>
      </c>
      <c r="F292" s="32">
        <f>SUM(F286:F291)</f>
        <v>9770592</v>
      </c>
      <c r="G292" s="37">
        <f t="shared" si="64"/>
        <v>0.23367484305272496</v>
      </c>
      <c r="H292" s="32">
        <f>SUM(H286:H291)</f>
        <v>9740920</v>
      </c>
      <c r="I292" s="37">
        <f t="shared" si="65"/>
        <v>0.23296520335606577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19511512</v>
      </c>
      <c r="O292" s="37">
        <f t="shared" si="69"/>
        <v>0.46664004640879075</v>
      </c>
      <c r="P292" s="32">
        <f>SUM(P286:P291)</f>
        <v>8912798</v>
      </c>
      <c r="Q292" s="32">
        <f>SUM(Q286:Q291)</f>
        <v>52788764</v>
      </c>
      <c r="R292" s="32">
        <f>SUM(R286:R291)</f>
        <v>45486671</v>
      </c>
      <c r="S292" s="32">
        <f>SUM(S286:S291)</f>
        <v>17403966</v>
      </c>
      <c r="T292" s="37">
        <f t="shared" si="70"/>
        <v>0.3296907273676648</v>
      </c>
      <c r="U292" s="37">
        <f t="shared" si="71"/>
        <v>9.2913807762724954E-2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56349647</v>
      </c>
      <c r="E293" s="31">
        <v>56349647</v>
      </c>
      <c r="F293" s="31">
        <v>14783021</v>
      </c>
      <c r="G293" s="36">
        <f t="shared" si="64"/>
        <v>0.26234451832502165</v>
      </c>
      <c r="H293" s="31">
        <v>17829288</v>
      </c>
      <c r="I293" s="36">
        <f t="shared" si="65"/>
        <v>0.31640460853286267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32612309</v>
      </c>
      <c r="O293" s="36">
        <f t="shared" si="69"/>
        <v>0.57874912685788427</v>
      </c>
      <c r="P293" s="31">
        <v>15453667</v>
      </c>
      <c r="Q293" s="31">
        <v>53283175</v>
      </c>
      <c r="R293" s="31">
        <v>53913175</v>
      </c>
      <c r="S293" s="31">
        <v>28792921</v>
      </c>
      <c r="T293" s="36">
        <f t="shared" si="70"/>
        <v>0.5403754749975016</v>
      </c>
      <c r="U293" s="36">
        <f t="shared" si="71"/>
        <v>0.15372539087324721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5217903</v>
      </c>
      <c r="E295" s="31">
        <v>5217903</v>
      </c>
      <c r="F295" s="31">
        <v>565095</v>
      </c>
      <c r="G295" s="36">
        <f t="shared" si="64"/>
        <v>0.10829925355070802</v>
      </c>
      <c r="H295" s="31">
        <v>1410536</v>
      </c>
      <c r="I295" s="36">
        <f t="shared" si="65"/>
        <v>0.27032622108920001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1975631</v>
      </c>
      <c r="O295" s="36">
        <f t="shared" si="69"/>
        <v>0.37862547463990803</v>
      </c>
      <c r="P295" s="31">
        <v>936765</v>
      </c>
      <c r="Q295" s="31">
        <v>4211690</v>
      </c>
      <c r="R295" s="31">
        <v>3978040</v>
      </c>
      <c r="S295" s="31">
        <v>1806626</v>
      </c>
      <c r="T295" s="36">
        <f t="shared" si="70"/>
        <v>0.42895512252801132</v>
      </c>
      <c r="U295" s="36">
        <f t="shared" si="71"/>
        <v>0.50575224309191746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61567550</v>
      </c>
      <c r="E298" s="32">
        <f>SUM(E293:E297)</f>
        <v>61567550</v>
      </c>
      <c r="F298" s="32">
        <f>SUM(F293:F297)</f>
        <v>15348116</v>
      </c>
      <c r="G298" s="37">
        <f t="shared" si="64"/>
        <v>0.2492890491825645</v>
      </c>
      <c r="H298" s="32">
        <f>SUM(H293:H297)</f>
        <v>19239824</v>
      </c>
      <c r="I298" s="37">
        <f t="shared" si="65"/>
        <v>0.31249942542784309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34587940</v>
      </c>
      <c r="O298" s="37">
        <f t="shared" si="69"/>
        <v>0.5617884746104076</v>
      </c>
      <c r="P298" s="32">
        <f>SUM(P293:P297)</f>
        <v>16390432</v>
      </c>
      <c r="Q298" s="32">
        <f>SUM(Q293:Q297)</f>
        <v>57494865</v>
      </c>
      <c r="R298" s="32">
        <f>SUM(R293:R297)</f>
        <v>57891215</v>
      </c>
      <c r="S298" s="32">
        <f>SUM(S293:S297)</f>
        <v>30599547</v>
      </c>
      <c r="T298" s="37">
        <f t="shared" si="70"/>
        <v>0.53221356376782514</v>
      </c>
      <c r="U298" s="37">
        <f t="shared" si="71"/>
        <v>0.17384483825685626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220287290</v>
      </c>
      <c r="E299" s="32">
        <f>SUM(E263:E266,E268:E274,E276:E284,E286:E291,E293:E297)</f>
        <v>220287290</v>
      </c>
      <c r="F299" s="32">
        <f>SUM(F263:F266,F268:F274,F276:F284,F286:F291,F293:F297)</f>
        <v>40009826</v>
      </c>
      <c r="G299" s="37">
        <f t="shared" si="64"/>
        <v>0.1816256671004487</v>
      </c>
      <c r="H299" s="32">
        <f>SUM(H263:H266,H268:H274,H276:H284,H286:H291,H293:H297)</f>
        <v>47061279</v>
      </c>
      <c r="I299" s="37">
        <f t="shared" si="65"/>
        <v>0.21363592515936802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87071105</v>
      </c>
      <c r="O299" s="37">
        <f t="shared" si="69"/>
        <v>0.39526159225981672</v>
      </c>
      <c r="P299" s="32">
        <f>SUM(P263:P266,P268:P274,P276:P284,P286:P291,P293:P297)</f>
        <v>41148082</v>
      </c>
      <c r="Q299" s="32">
        <f>SUM(Q263:Q266,Q268:Q274,Q276:Q284,Q286:Q291,Q293:Q297)</f>
        <v>189876657</v>
      </c>
      <c r="R299" s="32">
        <f>SUM(R263:R266,R268:R274,R276:R284,R286:R291,R293:R297)</f>
        <v>189155717</v>
      </c>
      <c r="S299" s="32">
        <f>SUM(S263:S266,S268:S274,S276:S284,S286:S291,S293:S297)</f>
        <v>78519259</v>
      </c>
      <c r="T299" s="37">
        <f t="shared" si="70"/>
        <v>0.41352770920124216</v>
      </c>
      <c r="U299" s="37">
        <f t="shared" si="71"/>
        <v>0.14370528862074305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1373113453</v>
      </c>
      <c r="E302" s="31">
        <v>1375786085</v>
      </c>
      <c r="F302" s="31">
        <v>254525760</v>
      </c>
      <c r="G302" s="36">
        <f t="shared" ref="G302:G339" si="72">IF(($D302     =0),0,($F302     /$D302     ))</f>
        <v>0.18536396933837337</v>
      </c>
      <c r="H302" s="31">
        <v>394381527</v>
      </c>
      <c r="I302" s="36">
        <f t="shared" ref="I302:I339" si="73">IF(($D302     =0),0,($H302     /$D302     ))</f>
        <v>0.28721700026924141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648907287</v>
      </c>
      <c r="O302" s="36">
        <f t="shared" ref="O302:O339" si="77">IF(($D302     =0),0,($N302     /$D302     ))</f>
        <v>0.47258096960761481</v>
      </c>
      <c r="P302" s="31">
        <v>335027828</v>
      </c>
      <c r="Q302" s="31">
        <v>1285629366</v>
      </c>
      <c r="R302" s="31">
        <v>1255233698</v>
      </c>
      <c r="S302" s="31">
        <v>576243758</v>
      </c>
      <c r="T302" s="36">
        <f t="shared" ref="T302:T339" si="78">IF(($Q302     =0),0,($S302     /$Q302     ))</f>
        <v>0.44821919383568282</v>
      </c>
      <c r="U302" s="36">
        <f t="shared" ref="U302:U339" si="79">IF(($P302     =0),0,(($H302     /$P302     )-1))</f>
        <v>0.17716050441039788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1373113453</v>
      </c>
      <c r="E303" s="32">
        <f>E302</f>
        <v>1375786085</v>
      </c>
      <c r="F303" s="32">
        <f>F302</f>
        <v>254525760</v>
      </c>
      <c r="G303" s="37">
        <f t="shared" si="72"/>
        <v>0.18536396933837337</v>
      </c>
      <c r="H303" s="32">
        <f>H302</f>
        <v>394381527</v>
      </c>
      <c r="I303" s="37">
        <f t="shared" si="73"/>
        <v>0.28721700026924141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648907287</v>
      </c>
      <c r="O303" s="37">
        <f t="shared" si="77"/>
        <v>0.47258096960761481</v>
      </c>
      <c r="P303" s="32">
        <f>P302</f>
        <v>335027828</v>
      </c>
      <c r="Q303" s="32">
        <f>Q302</f>
        <v>1285629366</v>
      </c>
      <c r="R303" s="32">
        <f>R302</f>
        <v>1255233698</v>
      </c>
      <c r="S303" s="32">
        <f>S302</f>
        <v>576243758</v>
      </c>
      <c r="T303" s="37">
        <f t="shared" si="78"/>
        <v>0.44821919383568282</v>
      </c>
      <c r="U303" s="37">
        <f t="shared" si="79"/>
        <v>0.17716050441039788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10086783</v>
      </c>
      <c r="E304" s="31">
        <v>9926783</v>
      </c>
      <c r="F304" s="31">
        <v>1554764</v>
      </c>
      <c r="G304" s="36">
        <f t="shared" si="72"/>
        <v>0.15413873779182125</v>
      </c>
      <c r="H304" s="31">
        <v>1951612</v>
      </c>
      <c r="I304" s="36">
        <f t="shared" si="73"/>
        <v>0.1934821042546469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3506376</v>
      </c>
      <c r="O304" s="36">
        <f t="shared" si="77"/>
        <v>0.34762084204646815</v>
      </c>
      <c r="P304" s="31">
        <v>2681873</v>
      </c>
      <c r="Q304" s="31">
        <v>9170002</v>
      </c>
      <c r="R304" s="31">
        <v>9867410</v>
      </c>
      <c r="S304" s="31">
        <v>4603510</v>
      </c>
      <c r="T304" s="36">
        <f t="shared" si="78"/>
        <v>0.50201842922171669</v>
      </c>
      <c r="U304" s="36">
        <f t="shared" si="79"/>
        <v>-0.27229514596701632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13740834</v>
      </c>
      <c r="E305" s="31">
        <v>13740834</v>
      </c>
      <c r="F305" s="31">
        <v>2986177</v>
      </c>
      <c r="G305" s="36">
        <f t="shared" si="72"/>
        <v>0.21732137947376412</v>
      </c>
      <c r="H305" s="31">
        <v>3761204</v>
      </c>
      <c r="I305" s="36">
        <f t="shared" si="73"/>
        <v>0.27372457887199569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6747381</v>
      </c>
      <c r="O305" s="36">
        <f t="shared" si="77"/>
        <v>0.49104595834575981</v>
      </c>
      <c r="P305" s="31">
        <v>3766571</v>
      </c>
      <c r="Q305" s="31">
        <v>12497058</v>
      </c>
      <c r="R305" s="31">
        <v>12808553</v>
      </c>
      <c r="S305" s="31">
        <v>6558490</v>
      </c>
      <c r="T305" s="36">
        <f t="shared" si="78"/>
        <v>0.52480271756760666</v>
      </c>
      <c r="U305" s="36">
        <f t="shared" si="79"/>
        <v>-1.4249034466627952E-3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24400382</v>
      </c>
      <c r="E306" s="31">
        <v>24310382</v>
      </c>
      <c r="F306" s="31">
        <v>3673666</v>
      </c>
      <c r="G306" s="36">
        <f t="shared" si="72"/>
        <v>0.15055772487496302</v>
      </c>
      <c r="H306" s="31">
        <v>5347517</v>
      </c>
      <c r="I306" s="36">
        <f t="shared" si="73"/>
        <v>0.21915710172078454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9021183</v>
      </c>
      <c r="O306" s="36">
        <f t="shared" si="77"/>
        <v>0.36971482659574756</v>
      </c>
      <c r="P306" s="31">
        <v>5193344</v>
      </c>
      <c r="Q306" s="31">
        <v>22167964</v>
      </c>
      <c r="R306" s="31">
        <v>20870353</v>
      </c>
      <c r="S306" s="31">
        <v>9378053</v>
      </c>
      <c r="T306" s="36">
        <f t="shared" si="78"/>
        <v>0.42304530086750414</v>
      </c>
      <c r="U306" s="36">
        <f t="shared" si="79"/>
        <v>2.9686652761688803E-2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57480798</v>
      </c>
      <c r="E307" s="31">
        <v>57480798</v>
      </c>
      <c r="F307" s="31">
        <v>12711481</v>
      </c>
      <c r="G307" s="36">
        <f t="shared" si="72"/>
        <v>0.22114308503511032</v>
      </c>
      <c r="H307" s="31">
        <v>13619135</v>
      </c>
      <c r="I307" s="36">
        <f t="shared" si="73"/>
        <v>0.23693364521487681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26330616</v>
      </c>
      <c r="O307" s="36">
        <f t="shared" si="77"/>
        <v>0.45807673024998713</v>
      </c>
      <c r="P307" s="31">
        <v>12448048</v>
      </c>
      <c r="Q307" s="31">
        <v>51237471</v>
      </c>
      <c r="R307" s="31">
        <v>54316566</v>
      </c>
      <c r="S307" s="31">
        <v>24209798</v>
      </c>
      <c r="T307" s="36">
        <f t="shared" si="78"/>
        <v>0.47250181415081943</v>
      </c>
      <c r="U307" s="36">
        <f t="shared" si="79"/>
        <v>9.4077963066980352E-2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34937707</v>
      </c>
      <c r="E308" s="31">
        <v>36011670</v>
      </c>
      <c r="F308" s="31">
        <v>6110707</v>
      </c>
      <c r="G308" s="36">
        <f t="shared" si="72"/>
        <v>0.17490292078985034</v>
      </c>
      <c r="H308" s="31">
        <v>10091107</v>
      </c>
      <c r="I308" s="36">
        <f t="shared" si="73"/>
        <v>0.28883140499174714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16201814</v>
      </c>
      <c r="O308" s="36">
        <f t="shared" si="77"/>
        <v>0.46373432578159751</v>
      </c>
      <c r="P308" s="31">
        <v>9451196</v>
      </c>
      <c r="Q308" s="31">
        <v>31657375</v>
      </c>
      <c r="R308" s="31">
        <v>32419870</v>
      </c>
      <c r="S308" s="31">
        <v>15232689</v>
      </c>
      <c r="T308" s="36">
        <f t="shared" si="78"/>
        <v>0.48117347063677895</v>
      </c>
      <c r="U308" s="36">
        <f t="shared" si="79"/>
        <v>6.7706880695310945E-2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7833532</v>
      </c>
      <c r="E309" s="31">
        <v>7833532</v>
      </c>
      <c r="F309" s="31">
        <v>1228883</v>
      </c>
      <c r="G309" s="36">
        <f t="shared" si="72"/>
        <v>0.15687470224159422</v>
      </c>
      <c r="H309" s="31">
        <v>1537285</v>
      </c>
      <c r="I309" s="36">
        <f t="shared" si="73"/>
        <v>0.19624417184993947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2766168</v>
      </c>
      <c r="O309" s="36">
        <f t="shared" si="77"/>
        <v>0.3531188740915337</v>
      </c>
      <c r="P309" s="31">
        <v>1949995</v>
      </c>
      <c r="Q309" s="31">
        <v>7516857</v>
      </c>
      <c r="R309" s="31">
        <v>8961857</v>
      </c>
      <c r="S309" s="31">
        <v>3365165</v>
      </c>
      <c r="T309" s="36">
        <f t="shared" si="78"/>
        <v>0.44768245557950614</v>
      </c>
      <c r="U309" s="36">
        <f t="shared" si="79"/>
        <v>-0.21164669652999113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148480036</v>
      </c>
      <c r="E310" s="32">
        <f>SUM(E304:E309)</f>
        <v>149303999</v>
      </c>
      <c r="F310" s="32">
        <f>SUM(F304:F309)</f>
        <v>28265678</v>
      </c>
      <c r="G310" s="37">
        <f t="shared" si="72"/>
        <v>0.19036685847786297</v>
      </c>
      <c r="H310" s="32">
        <f>SUM(H304:H309)</f>
        <v>36307860</v>
      </c>
      <c r="I310" s="37">
        <f t="shared" si="73"/>
        <v>0.24453024782402397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64573538</v>
      </c>
      <c r="O310" s="37">
        <f t="shared" si="77"/>
        <v>0.43489710630188694</v>
      </c>
      <c r="P310" s="32">
        <f>SUM(P304:P309)</f>
        <v>35491027</v>
      </c>
      <c r="Q310" s="32">
        <f>SUM(Q304:Q309)</f>
        <v>134246727</v>
      </c>
      <c r="R310" s="32">
        <f>SUM(R304:R309)</f>
        <v>139244609</v>
      </c>
      <c r="S310" s="32">
        <f>SUM(S304:S309)</f>
        <v>63347705</v>
      </c>
      <c r="T310" s="37">
        <f t="shared" si="78"/>
        <v>0.47187522866013709</v>
      </c>
      <c r="U310" s="37">
        <f t="shared" si="79"/>
        <v>2.3015197616005789E-2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40126838</v>
      </c>
      <c r="E311" s="31">
        <v>40176838</v>
      </c>
      <c r="F311" s="31">
        <v>7709189</v>
      </c>
      <c r="G311" s="36">
        <f t="shared" si="72"/>
        <v>0.19212052043572433</v>
      </c>
      <c r="H311" s="31">
        <v>8736593</v>
      </c>
      <c r="I311" s="36">
        <f t="shared" si="73"/>
        <v>0.21772443171325884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16445782</v>
      </c>
      <c r="O311" s="36">
        <f t="shared" si="77"/>
        <v>0.4098449521489832</v>
      </c>
      <c r="P311" s="31">
        <v>6912745</v>
      </c>
      <c r="Q311" s="31">
        <v>30590827</v>
      </c>
      <c r="R311" s="31">
        <v>30909463</v>
      </c>
      <c r="S311" s="31">
        <v>13353131</v>
      </c>
      <c r="T311" s="36">
        <f t="shared" si="78"/>
        <v>0.4365076825154155</v>
      </c>
      <c r="U311" s="36">
        <f t="shared" si="79"/>
        <v>0.26383846069831884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69536421</v>
      </c>
      <c r="E312" s="31">
        <v>69711841</v>
      </c>
      <c r="F312" s="31">
        <v>11789443</v>
      </c>
      <c r="G312" s="36">
        <f t="shared" si="72"/>
        <v>0.16954342530801234</v>
      </c>
      <c r="H312" s="31">
        <v>21828078</v>
      </c>
      <c r="I312" s="36">
        <f t="shared" si="73"/>
        <v>0.31390856311112131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33617521</v>
      </c>
      <c r="O312" s="36">
        <f t="shared" si="77"/>
        <v>0.48345198841913362</v>
      </c>
      <c r="P312" s="31">
        <v>20630080</v>
      </c>
      <c r="Q312" s="31">
        <v>68244262</v>
      </c>
      <c r="R312" s="31">
        <v>65819448</v>
      </c>
      <c r="S312" s="31">
        <v>31795439</v>
      </c>
      <c r="T312" s="36">
        <f t="shared" si="78"/>
        <v>0.46590640836587843</v>
      </c>
      <c r="U312" s="36">
        <f t="shared" si="79"/>
        <v>5.807044858769328E-2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81085065</v>
      </c>
      <c r="E313" s="31">
        <v>69177180</v>
      </c>
      <c r="F313" s="31">
        <v>2444384</v>
      </c>
      <c r="G313" s="36">
        <f t="shared" si="72"/>
        <v>3.0145921446816378E-2</v>
      </c>
      <c r="H313" s="31">
        <v>12831284</v>
      </c>
      <c r="I313" s="36">
        <f t="shared" si="73"/>
        <v>0.15824472731199019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15275668</v>
      </c>
      <c r="O313" s="36">
        <f t="shared" si="77"/>
        <v>0.18839064875880657</v>
      </c>
      <c r="P313" s="31">
        <v>13635647</v>
      </c>
      <c r="Q313" s="31">
        <v>65531019</v>
      </c>
      <c r="R313" s="31">
        <v>76353199</v>
      </c>
      <c r="S313" s="31">
        <v>23043076</v>
      </c>
      <c r="T313" s="36">
        <f t="shared" si="78"/>
        <v>0.35163616179995616</v>
      </c>
      <c r="U313" s="36">
        <f t="shared" si="79"/>
        <v>-5.8989720106424004E-2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33248086</v>
      </c>
      <c r="E314" s="31">
        <v>33248086</v>
      </c>
      <c r="F314" s="31">
        <v>5728556</v>
      </c>
      <c r="G314" s="36">
        <f t="shared" si="72"/>
        <v>0.17229731660342795</v>
      </c>
      <c r="H314" s="31">
        <v>8878958</v>
      </c>
      <c r="I314" s="36">
        <f t="shared" si="73"/>
        <v>0.26705170336722539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14607514</v>
      </c>
      <c r="O314" s="36">
        <f t="shared" si="77"/>
        <v>0.43934901997065334</v>
      </c>
      <c r="P314" s="31">
        <v>4246927</v>
      </c>
      <c r="Q314" s="31">
        <v>27733290</v>
      </c>
      <c r="R314" s="31">
        <v>28372587</v>
      </c>
      <c r="S314" s="31">
        <v>9430376</v>
      </c>
      <c r="T314" s="36">
        <f t="shared" si="78"/>
        <v>0.34003812746342033</v>
      </c>
      <c r="U314" s="36">
        <f t="shared" si="79"/>
        <v>1.0906782716067407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36123043</v>
      </c>
      <c r="E315" s="31">
        <v>35832636</v>
      </c>
      <c r="F315" s="31">
        <v>6177634</v>
      </c>
      <c r="G315" s="36">
        <f t="shared" si="72"/>
        <v>0.1710164340252287</v>
      </c>
      <c r="H315" s="31">
        <v>8897242</v>
      </c>
      <c r="I315" s="36">
        <f t="shared" si="73"/>
        <v>0.24630377900333592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15074876</v>
      </c>
      <c r="O315" s="36">
        <f t="shared" si="77"/>
        <v>0.41732021302856465</v>
      </c>
      <c r="P315" s="31">
        <v>6499685</v>
      </c>
      <c r="Q315" s="31">
        <v>32807581</v>
      </c>
      <c r="R315" s="31">
        <v>33353430</v>
      </c>
      <c r="S315" s="31">
        <v>12363453</v>
      </c>
      <c r="T315" s="36">
        <f t="shared" si="78"/>
        <v>0.37684744266881487</v>
      </c>
      <c r="U315" s="36">
        <f t="shared" si="79"/>
        <v>0.36887279922026983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260119453</v>
      </c>
      <c r="E317" s="32">
        <f>SUM(E311:E316)</f>
        <v>248146581</v>
      </c>
      <c r="F317" s="32">
        <f>SUM(F311:F316)</f>
        <v>33849206</v>
      </c>
      <c r="G317" s="37">
        <f t="shared" si="72"/>
        <v>0.13012946786413548</v>
      </c>
      <c r="H317" s="32">
        <f>SUM(H311:H316)</f>
        <v>61172155</v>
      </c>
      <c r="I317" s="37">
        <f t="shared" si="73"/>
        <v>0.23516947423382442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95021361</v>
      </c>
      <c r="O317" s="37">
        <f t="shared" si="77"/>
        <v>0.36529894209795988</v>
      </c>
      <c r="P317" s="32">
        <f>SUM(P311:P316)</f>
        <v>51925084</v>
      </c>
      <c r="Q317" s="32">
        <f>SUM(Q311:Q316)</f>
        <v>224906979</v>
      </c>
      <c r="R317" s="32">
        <f>SUM(R311:R316)</f>
        <v>234808127</v>
      </c>
      <c r="S317" s="32">
        <f>SUM(S311:S316)</f>
        <v>89985475</v>
      </c>
      <c r="T317" s="37">
        <f t="shared" si="78"/>
        <v>0.40010085680800506</v>
      </c>
      <c r="U317" s="37">
        <f t="shared" si="79"/>
        <v>0.17808485394072737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12316055</v>
      </c>
      <c r="E318" s="31">
        <v>12316055</v>
      </c>
      <c r="F318" s="31">
        <v>2812686</v>
      </c>
      <c r="G318" s="36">
        <f t="shared" si="72"/>
        <v>0.22837556344137794</v>
      </c>
      <c r="H318" s="31">
        <v>3216907</v>
      </c>
      <c r="I318" s="36">
        <f t="shared" si="73"/>
        <v>0.26119621908151597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6029593</v>
      </c>
      <c r="O318" s="36">
        <f t="shared" si="77"/>
        <v>0.48957178252289391</v>
      </c>
      <c r="P318" s="31">
        <v>3365352</v>
      </c>
      <c r="Q318" s="31">
        <v>12010466</v>
      </c>
      <c r="R318" s="31">
        <v>10525917</v>
      </c>
      <c r="S318" s="31">
        <v>5677219</v>
      </c>
      <c r="T318" s="36">
        <f t="shared" si="78"/>
        <v>0.47268931946520643</v>
      </c>
      <c r="U318" s="36">
        <f t="shared" si="79"/>
        <v>-4.4109798915536902E-2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63848861</v>
      </c>
      <c r="E319" s="31">
        <v>63787861</v>
      </c>
      <c r="F319" s="31">
        <v>10082099</v>
      </c>
      <c r="G319" s="36">
        <f t="shared" si="72"/>
        <v>0.15790569858403583</v>
      </c>
      <c r="H319" s="31">
        <v>16684509</v>
      </c>
      <c r="I319" s="36">
        <f t="shared" si="73"/>
        <v>0.26131255497259381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26766608</v>
      </c>
      <c r="O319" s="36">
        <f t="shared" si="77"/>
        <v>0.41921825355662962</v>
      </c>
      <c r="P319" s="31">
        <v>17406174</v>
      </c>
      <c r="Q319" s="31">
        <v>63035102</v>
      </c>
      <c r="R319" s="31">
        <v>62183585</v>
      </c>
      <c r="S319" s="31">
        <v>28198157</v>
      </c>
      <c r="T319" s="36">
        <f t="shared" si="78"/>
        <v>0.44734054685911351</v>
      </c>
      <c r="U319" s="36">
        <f t="shared" si="79"/>
        <v>-4.1460288745820861E-2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16450610</v>
      </c>
      <c r="E320" s="31">
        <v>16450610</v>
      </c>
      <c r="F320" s="31">
        <v>3431280</v>
      </c>
      <c r="G320" s="36">
        <f t="shared" si="72"/>
        <v>0.20858071524399399</v>
      </c>
      <c r="H320" s="31">
        <v>4493536</v>
      </c>
      <c r="I320" s="36">
        <f t="shared" si="73"/>
        <v>0.27315315359126502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7924816</v>
      </c>
      <c r="O320" s="36">
        <f t="shared" si="77"/>
        <v>0.48173386883525898</v>
      </c>
      <c r="P320" s="31">
        <v>3943620</v>
      </c>
      <c r="Q320" s="31">
        <v>14957210</v>
      </c>
      <c r="R320" s="31">
        <v>15049720</v>
      </c>
      <c r="S320" s="31">
        <v>6836052</v>
      </c>
      <c r="T320" s="36">
        <f t="shared" si="78"/>
        <v>0.4570405844405474</v>
      </c>
      <c r="U320" s="36">
        <f t="shared" si="79"/>
        <v>0.1394444698018571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12371319</v>
      </c>
      <c r="E321" s="31">
        <v>12371319</v>
      </c>
      <c r="F321" s="31">
        <v>2826576</v>
      </c>
      <c r="G321" s="36">
        <f t="shared" si="72"/>
        <v>0.22847814368055661</v>
      </c>
      <c r="H321" s="31">
        <v>3441330</v>
      </c>
      <c r="I321" s="36">
        <f t="shared" si="73"/>
        <v>0.27817001566284077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6267906</v>
      </c>
      <c r="O321" s="36">
        <f t="shared" si="77"/>
        <v>0.50664815934339746</v>
      </c>
      <c r="P321" s="31">
        <v>3173372</v>
      </c>
      <c r="Q321" s="31">
        <v>11770194</v>
      </c>
      <c r="R321" s="31">
        <v>11870325</v>
      </c>
      <c r="S321" s="31">
        <v>5875375</v>
      </c>
      <c r="T321" s="36">
        <f t="shared" si="78"/>
        <v>0.49917401531359634</v>
      </c>
      <c r="U321" s="36">
        <f t="shared" si="79"/>
        <v>8.4439517333612324E-2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16920061</v>
      </c>
      <c r="E322" s="31">
        <v>16916061</v>
      </c>
      <c r="F322" s="31">
        <v>2962304</v>
      </c>
      <c r="G322" s="36">
        <f t="shared" si="72"/>
        <v>0.17507643737218206</v>
      </c>
      <c r="H322" s="31">
        <v>3850216</v>
      </c>
      <c r="I322" s="36">
        <f t="shared" si="73"/>
        <v>0.22755331674040655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6812520</v>
      </c>
      <c r="O322" s="36">
        <f t="shared" si="77"/>
        <v>0.40262975411258861</v>
      </c>
      <c r="P322" s="31">
        <v>4974107</v>
      </c>
      <c r="Q322" s="31">
        <v>16222638</v>
      </c>
      <c r="R322" s="31">
        <v>17729577</v>
      </c>
      <c r="S322" s="31">
        <v>8997583</v>
      </c>
      <c r="T322" s="36">
        <f t="shared" si="78"/>
        <v>0.55463131212075367</v>
      </c>
      <c r="U322" s="36">
        <f t="shared" si="79"/>
        <v>-0.2259482958448622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121906906</v>
      </c>
      <c r="E323" s="32">
        <f>SUM(E318:E322)</f>
        <v>121841906</v>
      </c>
      <c r="F323" s="32">
        <f>SUM(F318:F322)</f>
        <v>22114945</v>
      </c>
      <c r="G323" s="37">
        <f t="shared" si="72"/>
        <v>0.18140846753997678</v>
      </c>
      <c r="H323" s="32">
        <f>SUM(H318:H322)</f>
        <v>31686498</v>
      </c>
      <c r="I323" s="37">
        <f t="shared" si="73"/>
        <v>0.25992373229454285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53801443</v>
      </c>
      <c r="O323" s="37">
        <f t="shared" si="77"/>
        <v>0.44133219983451966</v>
      </c>
      <c r="P323" s="32">
        <f>SUM(P318:P322)</f>
        <v>32862625</v>
      </c>
      <c r="Q323" s="32">
        <f>SUM(Q318:Q322)</f>
        <v>117995610</v>
      </c>
      <c r="R323" s="32">
        <f>SUM(R318:R322)</f>
        <v>117359124</v>
      </c>
      <c r="S323" s="32">
        <f>SUM(S318:S322)</f>
        <v>55584386</v>
      </c>
      <c r="T323" s="37">
        <f t="shared" si="78"/>
        <v>0.4710716441060816</v>
      </c>
      <c r="U323" s="37">
        <f t="shared" si="79"/>
        <v>-3.5789198215297802E-2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532200</v>
      </c>
      <c r="E324" s="31">
        <v>532200</v>
      </c>
      <c r="F324" s="31">
        <v>247893</v>
      </c>
      <c r="G324" s="36">
        <f t="shared" si="72"/>
        <v>0.46578917700112737</v>
      </c>
      <c r="H324" s="31">
        <v>203980</v>
      </c>
      <c r="I324" s="36">
        <f t="shared" si="73"/>
        <v>0.38327696354753854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451873</v>
      </c>
      <c r="O324" s="36">
        <f t="shared" si="77"/>
        <v>0.84906614054866592</v>
      </c>
      <c r="P324" s="31">
        <v>279962</v>
      </c>
      <c r="Q324" s="31">
        <v>448170</v>
      </c>
      <c r="R324" s="31">
        <v>565640</v>
      </c>
      <c r="S324" s="31">
        <v>401417</v>
      </c>
      <c r="T324" s="36">
        <f t="shared" si="78"/>
        <v>0.89568021063435754</v>
      </c>
      <c r="U324" s="36">
        <f t="shared" si="79"/>
        <v>-0.27140111872325534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28870915</v>
      </c>
      <c r="E325" s="31">
        <v>29152915</v>
      </c>
      <c r="F325" s="31">
        <v>5335806</v>
      </c>
      <c r="G325" s="36">
        <f t="shared" si="72"/>
        <v>0.18481596444033727</v>
      </c>
      <c r="H325" s="31">
        <v>8458251</v>
      </c>
      <c r="I325" s="36">
        <f t="shared" si="73"/>
        <v>0.29296788827094672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13794057</v>
      </c>
      <c r="O325" s="36">
        <f t="shared" si="77"/>
        <v>0.47778385271128399</v>
      </c>
      <c r="P325" s="31">
        <v>8395604</v>
      </c>
      <c r="Q325" s="31">
        <v>27357364</v>
      </c>
      <c r="R325" s="31">
        <v>27775819</v>
      </c>
      <c r="S325" s="31">
        <v>13095710</v>
      </c>
      <c r="T325" s="36">
        <f t="shared" si="78"/>
        <v>0.4786904907943616</v>
      </c>
      <c r="U325" s="36">
        <f t="shared" si="79"/>
        <v>7.4618812416593627E-3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58399220</v>
      </c>
      <c r="E326" s="31">
        <v>58587280</v>
      </c>
      <c r="F326" s="31">
        <v>10493083</v>
      </c>
      <c r="G326" s="36">
        <f t="shared" si="72"/>
        <v>0.17967847858241942</v>
      </c>
      <c r="H326" s="31">
        <v>16165460</v>
      </c>
      <c r="I326" s="36">
        <f t="shared" si="73"/>
        <v>0.27680951903124734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26658543</v>
      </c>
      <c r="O326" s="36">
        <f t="shared" si="77"/>
        <v>0.45648799761366676</v>
      </c>
      <c r="P326" s="31">
        <v>14082082</v>
      </c>
      <c r="Q326" s="31">
        <v>52406717</v>
      </c>
      <c r="R326" s="31">
        <v>51787402</v>
      </c>
      <c r="S326" s="31">
        <v>23782477</v>
      </c>
      <c r="T326" s="36">
        <f t="shared" si="78"/>
        <v>0.45380589285911577</v>
      </c>
      <c r="U326" s="36">
        <f t="shared" si="79"/>
        <v>0.14794531092774488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38615100</v>
      </c>
      <c r="E327" s="31">
        <v>38037480</v>
      </c>
      <c r="F327" s="31">
        <v>7184148</v>
      </c>
      <c r="G327" s="36">
        <f t="shared" si="72"/>
        <v>0.18604504455510926</v>
      </c>
      <c r="H327" s="31">
        <v>9334899</v>
      </c>
      <c r="I327" s="36">
        <f t="shared" si="73"/>
        <v>0.24174219411577336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16519047</v>
      </c>
      <c r="O327" s="36">
        <f t="shared" si="77"/>
        <v>0.42778723867088264</v>
      </c>
      <c r="P327" s="31">
        <v>10595414</v>
      </c>
      <c r="Q327" s="31">
        <v>37269798</v>
      </c>
      <c r="R327" s="31">
        <v>39539693</v>
      </c>
      <c r="S327" s="31">
        <v>16521759</v>
      </c>
      <c r="T327" s="36">
        <f t="shared" si="78"/>
        <v>0.44330154405451833</v>
      </c>
      <c r="U327" s="36">
        <f t="shared" si="79"/>
        <v>-0.11896797992036934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48740500</v>
      </c>
      <c r="E328" s="31">
        <v>48782100</v>
      </c>
      <c r="F328" s="31">
        <v>9398513</v>
      </c>
      <c r="G328" s="36">
        <f t="shared" si="72"/>
        <v>0.19282758691437304</v>
      </c>
      <c r="H328" s="31">
        <v>11747212</v>
      </c>
      <c r="I328" s="36">
        <f t="shared" si="73"/>
        <v>0.24101541838922458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21145725</v>
      </c>
      <c r="O328" s="36">
        <f t="shared" si="77"/>
        <v>0.43384300530359765</v>
      </c>
      <c r="P328" s="31">
        <v>10130182</v>
      </c>
      <c r="Q328" s="31">
        <v>40838200</v>
      </c>
      <c r="R328" s="31">
        <v>38457400</v>
      </c>
      <c r="S328" s="31">
        <v>18574947</v>
      </c>
      <c r="T328" s="36">
        <f t="shared" si="78"/>
        <v>0.45484245143027852</v>
      </c>
      <c r="U328" s="36">
        <f t="shared" si="79"/>
        <v>0.15962497021277611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23167621</v>
      </c>
      <c r="E329" s="31">
        <v>23827621</v>
      </c>
      <c r="F329" s="31">
        <v>4591644</v>
      </c>
      <c r="G329" s="36">
        <f t="shared" si="72"/>
        <v>0.19819229604973251</v>
      </c>
      <c r="H329" s="31">
        <v>5778750</v>
      </c>
      <c r="I329" s="36">
        <f t="shared" si="73"/>
        <v>0.24943217087330632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10370394</v>
      </c>
      <c r="O329" s="36">
        <f t="shared" si="77"/>
        <v>0.44762446692303887</v>
      </c>
      <c r="P329" s="31">
        <v>5600116</v>
      </c>
      <c r="Q329" s="31">
        <v>26853098</v>
      </c>
      <c r="R329" s="31">
        <v>26706971</v>
      </c>
      <c r="S329" s="31">
        <v>11021387</v>
      </c>
      <c r="T329" s="36">
        <f t="shared" si="78"/>
        <v>0.41043260632348638</v>
      </c>
      <c r="U329" s="36">
        <f t="shared" si="79"/>
        <v>3.1898267821595105E-2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23962451</v>
      </c>
      <c r="E330" s="31">
        <v>23962451</v>
      </c>
      <c r="F330" s="31">
        <v>4498024</v>
      </c>
      <c r="G330" s="36">
        <f t="shared" si="72"/>
        <v>0.18771134889331648</v>
      </c>
      <c r="H330" s="31">
        <v>6987371</v>
      </c>
      <c r="I330" s="36">
        <f t="shared" si="73"/>
        <v>0.29159667347885238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11485395</v>
      </c>
      <c r="O330" s="36">
        <f t="shared" si="77"/>
        <v>0.47930802237216885</v>
      </c>
      <c r="P330" s="31">
        <v>8022533</v>
      </c>
      <c r="Q330" s="31">
        <v>22939670</v>
      </c>
      <c r="R330" s="31">
        <v>23616928</v>
      </c>
      <c r="S330" s="31">
        <v>14032534</v>
      </c>
      <c r="T330" s="36">
        <f t="shared" si="78"/>
        <v>0.61171472824151352</v>
      </c>
      <c r="U330" s="36">
        <f t="shared" si="79"/>
        <v>-0.12903181576192957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14321612</v>
      </c>
      <c r="E331" s="31">
        <v>14321612</v>
      </c>
      <c r="F331" s="31">
        <v>2326916</v>
      </c>
      <c r="G331" s="36">
        <f t="shared" si="72"/>
        <v>0.16247584419966132</v>
      </c>
      <c r="H331" s="31">
        <v>2677297</v>
      </c>
      <c r="I331" s="36">
        <f t="shared" si="73"/>
        <v>0.1869410370843729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5004213</v>
      </c>
      <c r="O331" s="36">
        <f t="shared" si="77"/>
        <v>0.34941688128403425</v>
      </c>
      <c r="P331" s="31">
        <v>3441829</v>
      </c>
      <c r="Q331" s="31">
        <v>13386979</v>
      </c>
      <c r="R331" s="31">
        <v>12911826</v>
      </c>
      <c r="S331" s="31">
        <v>5877247</v>
      </c>
      <c r="T331" s="36">
        <f t="shared" si="78"/>
        <v>0.43902713226038526</v>
      </c>
      <c r="U331" s="36">
        <f t="shared" si="79"/>
        <v>-0.22212957122506671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236609619</v>
      </c>
      <c r="E332" s="32">
        <f>SUM(E324:E331)</f>
        <v>237203659</v>
      </c>
      <c r="F332" s="32">
        <f>SUM(F324:F331)</f>
        <v>44076027</v>
      </c>
      <c r="G332" s="37">
        <f t="shared" si="72"/>
        <v>0.18628163633533429</v>
      </c>
      <c r="H332" s="32">
        <f>SUM(H324:H331)</f>
        <v>61353220</v>
      </c>
      <c r="I332" s="37">
        <f t="shared" si="73"/>
        <v>0.25930146145072824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105429247</v>
      </c>
      <c r="O332" s="37">
        <f t="shared" si="77"/>
        <v>0.44558309778606253</v>
      </c>
      <c r="P332" s="32">
        <f>SUM(P324:P331)</f>
        <v>60547722</v>
      </c>
      <c r="Q332" s="32">
        <f>SUM(Q324:Q331)</f>
        <v>221499996</v>
      </c>
      <c r="R332" s="32">
        <f>SUM(R324:R331)</f>
        <v>221361679</v>
      </c>
      <c r="S332" s="32">
        <f>SUM(S324:S331)</f>
        <v>103307478</v>
      </c>
      <c r="T332" s="37">
        <f t="shared" si="78"/>
        <v>0.46639945763249585</v>
      </c>
      <c r="U332" s="37">
        <f t="shared" si="79"/>
        <v>1.3303522798099765E-2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499068</v>
      </c>
      <c r="E333" s="31">
        <v>499068</v>
      </c>
      <c r="F333" s="31">
        <v>72655</v>
      </c>
      <c r="G333" s="36">
        <f t="shared" si="72"/>
        <v>0.14558136366186572</v>
      </c>
      <c r="H333" s="31">
        <v>83187</v>
      </c>
      <c r="I333" s="36">
        <f t="shared" si="73"/>
        <v>0.1666847002813244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155842</v>
      </c>
      <c r="O333" s="36">
        <f t="shared" si="77"/>
        <v>0.31226606394319012</v>
      </c>
      <c r="P333" s="31">
        <v>114437</v>
      </c>
      <c r="Q333" s="31">
        <v>518148</v>
      </c>
      <c r="R333" s="31">
        <v>469212</v>
      </c>
      <c r="S333" s="31">
        <v>219309</v>
      </c>
      <c r="T333" s="36">
        <f t="shared" si="78"/>
        <v>0.42325551772852543</v>
      </c>
      <c r="U333" s="36">
        <f t="shared" si="79"/>
        <v>-0.27307601562431727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2071182</v>
      </c>
      <c r="E334" s="31">
        <v>2071182</v>
      </c>
      <c r="F334" s="31">
        <v>464849</v>
      </c>
      <c r="G334" s="36">
        <f t="shared" si="72"/>
        <v>0.22443657776091142</v>
      </c>
      <c r="H334" s="31">
        <v>521043</v>
      </c>
      <c r="I334" s="36">
        <f t="shared" si="73"/>
        <v>0.25156794526024268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985892</v>
      </c>
      <c r="O334" s="36">
        <f t="shared" si="77"/>
        <v>0.47600452302115409</v>
      </c>
      <c r="P334" s="31">
        <v>478124</v>
      </c>
      <c r="Q334" s="31">
        <v>1900081</v>
      </c>
      <c r="R334" s="31">
        <v>1859281</v>
      </c>
      <c r="S334" s="31">
        <v>840920</v>
      </c>
      <c r="T334" s="36">
        <f t="shared" si="78"/>
        <v>0.4425706062004725</v>
      </c>
      <c r="U334" s="36">
        <f t="shared" si="79"/>
        <v>8.9765416502831874E-2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7203104</v>
      </c>
      <c r="E335" s="31">
        <v>7203104</v>
      </c>
      <c r="F335" s="31">
        <v>1558143</v>
      </c>
      <c r="G335" s="36">
        <f t="shared" si="72"/>
        <v>0.2163154939870367</v>
      </c>
      <c r="H335" s="31">
        <v>2153076</v>
      </c>
      <c r="I335" s="36">
        <f t="shared" si="73"/>
        <v>0.29890947013953983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3711219</v>
      </c>
      <c r="O335" s="36">
        <f t="shared" si="77"/>
        <v>0.51522496412657659</v>
      </c>
      <c r="P335" s="31">
        <v>1909173</v>
      </c>
      <c r="Q335" s="31">
        <v>7981041</v>
      </c>
      <c r="R335" s="31">
        <v>7469663</v>
      </c>
      <c r="S335" s="31">
        <v>3655292</v>
      </c>
      <c r="T335" s="36">
        <f t="shared" si="78"/>
        <v>0.45799689539246824</v>
      </c>
      <c r="U335" s="36">
        <f t="shared" si="79"/>
        <v>0.12775322089721564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9773354</v>
      </c>
      <c r="E337" s="32">
        <f>SUM(E333:E336)</f>
        <v>9773354</v>
      </c>
      <c r="F337" s="32">
        <f>SUM(F333:F336)</f>
        <v>2095647</v>
      </c>
      <c r="G337" s="37">
        <f t="shared" si="72"/>
        <v>0.21442454657838037</v>
      </c>
      <c r="H337" s="32">
        <f>SUM(H333:H336)</f>
        <v>2757306</v>
      </c>
      <c r="I337" s="37">
        <f t="shared" si="73"/>
        <v>0.28212484680284783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4852953</v>
      </c>
      <c r="O337" s="37">
        <f t="shared" si="77"/>
        <v>0.49654939338122817</v>
      </c>
      <c r="P337" s="32">
        <f>SUM(P333:P336)</f>
        <v>2501734</v>
      </c>
      <c r="Q337" s="32">
        <f>SUM(Q333:Q336)</f>
        <v>10399270</v>
      </c>
      <c r="R337" s="32">
        <f>SUM(R333:R336)</f>
        <v>9798156</v>
      </c>
      <c r="S337" s="32">
        <f>SUM(S333:S336)</f>
        <v>4715521</v>
      </c>
      <c r="T337" s="37">
        <f t="shared" si="78"/>
        <v>0.45344730928228616</v>
      </c>
      <c r="U337" s="37">
        <f t="shared" si="79"/>
        <v>0.10215794325056149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2150002821</v>
      </c>
      <c r="E338" s="32">
        <f>SUM(E302,E304:E309,E311:E316,E318:E322,E324:E331,E333:E336)</f>
        <v>2142055584</v>
      </c>
      <c r="F338" s="32">
        <f>SUM(F302,F304:F309,F311:F316,F318:F322,F324:F331,F333:F336)</f>
        <v>384927263</v>
      </c>
      <c r="G338" s="37">
        <f t="shared" si="72"/>
        <v>0.1790357013675751</v>
      </c>
      <c r="H338" s="32">
        <f>SUM(H302,H304:H309,H311:H316,H318:H322,H324:H331,H333:H336)</f>
        <v>587658566</v>
      </c>
      <c r="I338" s="37">
        <f t="shared" si="73"/>
        <v>0.27332920694804985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972585829</v>
      </c>
      <c r="O338" s="37">
        <f t="shared" si="77"/>
        <v>0.45236490831562493</v>
      </c>
      <c r="P338" s="32">
        <f>SUM(P302,P304:P309,P311:P316,P318:P322,P324:P331,P333:P336)</f>
        <v>518356020</v>
      </c>
      <c r="Q338" s="32">
        <f>SUM(Q302,Q304:Q309,Q311:Q316,Q318:Q322,Q324:Q331,Q333:Q336)</f>
        <v>1994677948</v>
      </c>
      <c r="R338" s="32">
        <f>SUM(R302,R304:R309,R311:R316,R318:R322,R324:R331,R333:R336)</f>
        <v>1977805393</v>
      </c>
      <c r="S338" s="32">
        <f>SUM(S302,S304:S309,S311:S316,S318:S322,S324:S331,S333:S336)</f>
        <v>893184323</v>
      </c>
      <c r="T338" s="37">
        <f t="shared" si="78"/>
        <v>0.44778372563629504</v>
      </c>
      <c r="U338" s="37">
        <f t="shared" si="79"/>
        <v>0.13369680938595052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10836032618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10819786719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2072144679</v>
      </c>
      <c r="G339" s="39">
        <f t="shared" si="72"/>
        <v>0.191227246359328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2521097723</v>
      </c>
      <c r="I339" s="39">
        <f t="shared" si="73"/>
        <v>0.23265874253757252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4593242402</v>
      </c>
      <c r="O339" s="39">
        <f t="shared" si="77"/>
        <v>0.42388598889690055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2296087674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9794434189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10025044140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4221864429</v>
      </c>
      <c r="T339" s="39">
        <f t="shared" si="78"/>
        <v>0.43104730171565403</v>
      </c>
      <c r="U339" s="39">
        <f t="shared" si="79"/>
        <v>9.7997150347491457E-2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607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510530565</v>
      </c>
      <c r="E8" s="31">
        <v>510530565</v>
      </c>
      <c r="F8" s="31">
        <v>119121819</v>
      </c>
      <c r="G8" s="36">
        <f>IF(($D8       =0),0,($F8       /$D8       ))</f>
        <v>0.23332945599447116</v>
      </c>
      <c r="H8" s="31">
        <v>121340073</v>
      </c>
      <c r="I8" s="36">
        <f>IF(($D8       =0),0,($H8       /$D8       ))</f>
        <v>0.23767445343845378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240461892</v>
      </c>
      <c r="O8" s="36">
        <f>IF(($D8       =0),0,($N8       /$D8       ))</f>
        <v>0.47100390943292492</v>
      </c>
      <c r="P8" s="31">
        <v>109159407</v>
      </c>
      <c r="Q8" s="31">
        <v>493996001</v>
      </c>
      <c r="R8" s="31">
        <v>466811831</v>
      </c>
      <c r="S8" s="31">
        <v>221376021</v>
      </c>
      <c r="T8" s="36">
        <f>IF(($Q8       =0),0,($S8       /$Q8       ))</f>
        <v>0.44813322486794788</v>
      </c>
      <c r="U8" s="36">
        <f>IF(($P8       =0),0,(($H8       /$P8       )-1))</f>
        <v>0.11158604040419529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706053640</v>
      </c>
      <c r="E9" s="31">
        <v>706053640</v>
      </c>
      <c r="F9" s="31">
        <v>122457114</v>
      </c>
      <c r="G9" s="36">
        <f>IF(($D9       =0),0,($F9       /$D9       ))</f>
        <v>0.17343882541275477</v>
      </c>
      <c r="H9" s="31">
        <v>145303265</v>
      </c>
      <c r="I9" s="36">
        <f>IF(($D9       =0),0,($H9       /$D9       ))</f>
        <v>0.2057963542260047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267760379</v>
      </c>
      <c r="O9" s="36">
        <f>IF(($D9       =0),0,($N9       /$D9       ))</f>
        <v>0.37923517963875947</v>
      </c>
      <c r="P9" s="31">
        <v>136323467</v>
      </c>
      <c r="Q9" s="31">
        <v>653456000</v>
      </c>
      <c r="R9" s="31">
        <v>643813940</v>
      </c>
      <c r="S9" s="31">
        <v>248417040</v>
      </c>
      <c r="T9" s="36">
        <f>IF(($Q9       =0),0,($S9       /$Q9       ))</f>
        <v>0.38015878651355256</v>
      </c>
      <c r="U9" s="36">
        <f>IF(($P9       =0),0,(($H9       /$P9       )-1))</f>
        <v>6.5871256047207227E-2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1216584205</v>
      </c>
      <c r="E10" s="32">
        <f>SUM(E8:E9)</f>
        <v>1216584205</v>
      </c>
      <c r="F10" s="32">
        <f>SUM(F8:F9)</f>
        <v>241578933</v>
      </c>
      <c r="G10" s="37">
        <f t="shared" ref="G10:G54" si="0">IF(($D10      =0),0,($F10      /$D10      ))</f>
        <v>0.19857148564574698</v>
      </c>
      <c r="H10" s="32">
        <f>SUM(H8:H9)</f>
        <v>266643338</v>
      </c>
      <c r="I10" s="37">
        <f t="shared" ref="I10:I54" si="1">IF(($D10      =0),0,($H10      /$D10      ))</f>
        <v>0.2191737628222783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508222271</v>
      </c>
      <c r="O10" s="37">
        <f t="shared" ref="O10:O54" si="5">IF(($D10      =0),0,($N10      /$D10      ))</f>
        <v>0.4177452484680253</v>
      </c>
      <c r="P10" s="32">
        <f>SUM(P8:P9)</f>
        <v>245482874</v>
      </c>
      <c r="Q10" s="32">
        <f>SUM(Q8:Q9)</f>
        <v>1147452001</v>
      </c>
      <c r="R10" s="32">
        <f>SUM(R8:R9)</f>
        <v>1110625771</v>
      </c>
      <c r="S10" s="32">
        <f>SUM(S8:S9)</f>
        <v>469793061</v>
      </c>
      <c r="T10" s="37">
        <f t="shared" ref="T10:T54" si="6">IF(($Q10      =0),0,($S10      /$Q10      ))</f>
        <v>0.40942284347456553</v>
      </c>
      <c r="U10" s="37">
        <f t="shared" ref="U10:U54" si="7">IF(($P10      =0),0,(($H10      /$P10      )-1))</f>
        <v>8.6199349287396698E-2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9450780</v>
      </c>
      <c r="E11" s="31">
        <v>9450780</v>
      </c>
      <c r="F11" s="31">
        <v>2269085</v>
      </c>
      <c r="G11" s="36">
        <f t="shared" si="0"/>
        <v>0.24009499744994592</v>
      </c>
      <c r="H11" s="31">
        <v>2549138</v>
      </c>
      <c r="I11" s="36">
        <f t="shared" si="1"/>
        <v>0.26972778966392191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4818223</v>
      </c>
      <c r="O11" s="36">
        <f t="shared" si="5"/>
        <v>0.50982278711386786</v>
      </c>
      <c r="P11" s="31">
        <v>2667410</v>
      </c>
      <c r="Q11" s="31">
        <v>8867458</v>
      </c>
      <c r="R11" s="31">
        <v>9344285</v>
      </c>
      <c r="S11" s="31">
        <v>4840541</v>
      </c>
      <c r="T11" s="36">
        <f t="shared" si="6"/>
        <v>0.54587695819929449</v>
      </c>
      <c r="U11" s="36">
        <f t="shared" si="7"/>
        <v>-4.4339640325259388E-2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3538785</v>
      </c>
      <c r="E12" s="31">
        <v>3808785</v>
      </c>
      <c r="F12" s="31">
        <v>873283</v>
      </c>
      <c r="G12" s="36">
        <f t="shared" si="0"/>
        <v>0.24677481112867836</v>
      </c>
      <c r="H12" s="31">
        <v>1272684</v>
      </c>
      <c r="I12" s="36">
        <f t="shared" si="1"/>
        <v>0.35963868955022699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2145967</v>
      </c>
      <c r="O12" s="36">
        <f t="shared" si="5"/>
        <v>0.60641350067890532</v>
      </c>
      <c r="P12" s="31">
        <v>830593</v>
      </c>
      <c r="Q12" s="31">
        <v>3647435</v>
      </c>
      <c r="R12" s="31">
        <v>3405275</v>
      </c>
      <c r="S12" s="31">
        <v>1386361</v>
      </c>
      <c r="T12" s="36">
        <f t="shared" si="6"/>
        <v>0.38009203728099333</v>
      </c>
      <c r="U12" s="36">
        <f t="shared" si="7"/>
        <v>0.53225948208087481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34363071</v>
      </c>
      <c r="E13" s="31">
        <v>34363071</v>
      </c>
      <c r="F13" s="31">
        <v>2302080</v>
      </c>
      <c r="G13" s="36">
        <f t="shared" si="0"/>
        <v>6.6992848223606086E-2</v>
      </c>
      <c r="H13" s="31">
        <v>7966800</v>
      </c>
      <c r="I13" s="36">
        <f t="shared" si="1"/>
        <v>0.23184190958951253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10268880</v>
      </c>
      <c r="O13" s="36">
        <f t="shared" si="5"/>
        <v>0.29883475781311863</v>
      </c>
      <c r="P13" s="31">
        <v>5072520</v>
      </c>
      <c r="Q13" s="31">
        <v>38421360</v>
      </c>
      <c r="R13" s="31">
        <v>36560860</v>
      </c>
      <c r="S13" s="31">
        <v>10227921</v>
      </c>
      <c r="T13" s="36">
        <f t="shared" si="6"/>
        <v>0.26620403338143156</v>
      </c>
      <c r="U13" s="36">
        <f t="shared" si="7"/>
        <v>0.57058030328120934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11607380</v>
      </c>
      <c r="E14" s="31">
        <v>11607380</v>
      </c>
      <c r="F14" s="31">
        <v>2816344</v>
      </c>
      <c r="G14" s="36">
        <f t="shared" si="0"/>
        <v>0.24263391049487482</v>
      </c>
      <c r="H14" s="31">
        <v>3153586</v>
      </c>
      <c r="I14" s="36">
        <f t="shared" si="1"/>
        <v>0.27168801228184136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5969930</v>
      </c>
      <c r="O14" s="36">
        <f t="shared" si="5"/>
        <v>0.51432192277671618</v>
      </c>
      <c r="P14" s="31">
        <v>2809338</v>
      </c>
      <c r="Q14" s="31">
        <v>9091453</v>
      </c>
      <c r="R14" s="31">
        <v>9196953</v>
      </c>
      <c r="S14" s="31">
        <v>5128921</v>
      </c>
      <c r="T14" s="36">
        <f t="shared" si="6"/>
        <v>0.56414755705166164</v>
      </c>
      <c r="U14" s="36">
        <f t="shared" si="7"/>
        <v>0.12253705321324815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13727406</v>
      </c>
      <c r="E15" s="31">
        <v>13727406</v>
      </c>
      <c r="F15" s="31">
        <v>3168955</v>
      </c>
      <c r="G15" s="36">
        <f t="shared" si="0"/>
        <v>0.23084878526940925</v>
      </c>
      <c r="H15" s="31">
        <v>2603210</v>
      </c>
      <c r="I15" s="36">
        <f t="shared" si="1"/>
        <v>0.18963597346796621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5772165</v>
      </c>
      <c r="O15" s="36">
        <f t="shared" si="5"/>
        <v>0.42048475873737545</v>
      </c>
      <c r="P15" s="31">
        <v>4746767</v>
      </c>
      <c r="Q15" s="31">
        <v>13739010</v>
      </c>
      <c r="R15" s="31">
        <v>14470485</v>
      </c>
      <c r="S15" s="31">
        <v>7080086</v>
      </c>
      <c r="T15" s="36">
        <f t="shared" si="6"/>
        <v>0.51532723245706935</v>
      </c>
      <c r="U15" s="36">
        <f t="shared" si="7"/>
        <v>-0.45158251921781711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30247410</v>
      </c>
      <c r="E16" s="31">
        <v>30280320</v>
      </c>
      <c r="F16" s="31">
        <v>6318037</v>
      </c>
      <c r="G16" s="36">
        <f t="shared" si="0"/>
        <v>0.20887861142491207</v>
      </c>
      <c r="H16" s="31">
        <v>7927481</v>
      </c>
      <c r="I16" s="36">
        <f t="shared" si="1"/>
        <v>0.26208792752834043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14245518</v>
      </c>
      <c r="O16" s="36">
        <f t="shared" si="5"/>
        <v>0.47096653895325252</v>
      </c>
      <c r="P16" s="31">
        <v>7296702</v>
      </c>
      <c r="Q16" s="31">
        <v>28610330</v>
      </c>
      <c r="R16" s="31">
        <v>28837942</v>
      </c>
      <c r="S16" s="31">
        <v>13417724</v>
      </c>
      <c r="T16" s="36">
        <f t="shared" si="6"/>
        <v>0.46898179783316024</v>
      </c>
      <c r="U16" s="36">
        <f t="shared" si="7"/>
        <v>8.6447137350545544E-2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33009909</v>
      </c>
      <c r="E17" s="31">
        <v>33009909</v>
      </c>
      <c r="F17" s="31">
        <v>4388550</v>
      </c>
      <c r="G17" s="36">
        <f t="shared" si="0"/>
        <v>0.13294644344520914</v>
      </c>
      <c r="H17" s="31">
        <v>2841103</v>
      </c>
      <c r="I17" s="36">
        <f t="shared" si="1"/>
        <v>8.6068186373976369E-2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7229653</v>
      </c>
      <c r="O17" s="36">
        <f t="shared" si="5"/>
        <v>0.21901462981918551</v>
      </c>
      <c r="P17" s="31">
        <v>2458700</v>
      </c>
      <c r="Q17" s="31">
        <v>32933409</v>
      </c>
      <c r="R17" s="31">
        <v>10625210</v>
      </c>
      <c r="S17" s="31">
        <v>5031124</v>
      </c>
      <c r="T17" s="36">
        <f t="shared" si="6"/>
        <v>0.15276657208490016</v>
      </c>
      <c r="U17" s="36">
        <f t="shared" si="7"/>
        <v>0.15553056493268791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13581070</v>
      </c>
      <c r="E18" s="31">
        <v>19697050</v>
      </c>
      <c r="F18" s="31">
        <v>237490</v>
      </c>
      <c r="G18" s="36">
        <f t="shared" si="0"/>
        <v>1.748684013851633E-2</v>
      </c>
      <c r="H18" s="31">
        <v>4063302</v>
      </c>
      <c r="I18" s="36">
        <f t="shared" si="1"/>
        <v>0.2991886500842717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4300792</v>
      </c>
      <c r="O18" s="36">
        <f t="shared" si="5"/>
        <v>0.31667549022278807</v>
      </c>
      <c r="P18" s="31">
        <v>4284289</v>
      </c>
      <c r="Q18" s="31">
        <v>10040498</v>
      </c>
      <c r="R18" s="31">
        <v>28228598</v>
      </c>
      <c r="S18" s="31">
        <v>5391202</v>
      </c>
      <c r="T18" s="36">
        <f t="shared" si="6"/>
        <v>0.536945677395683</v>
      </c>
      <c r="U18" s="36">
        <f t="shared" si="7"/>
        <v>-5.1580787383857629E-2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149525811</v>
      </c>
      <c r="E19" s="32">
        <f>SUM(E11:E18)</f>
        <v>155944701</v>
      </c>
      <c r="F19" s="32">
        <f>SUM(F11:F18)</f>
        <v>22373824</v>
      </c>
      <c r="G19" s="37">
        <f t="shared" si="0"/>
        <v>0.14963185185466074</v>
      </c>
      <c r="H19" s="32">
        <f>SUM(H11:H18)</f>
        <v>32377304</v>
      </c>
      <c r="I19" s="37">
        <f t="shared" si="1"/>
        <v>0.21653321111229418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54751128</v>
      </c>
      <c r="O19" s="37">
        <f t="shared" si="5"/>
        <v>0.36616506296695489</v>
      </c>
      <c r="P19" s="32">
        <f>SUM(P11:P18)</f>
        <v>30166319</v>
      </c>
      <c r="Q19" s="32">
        <f>SUM(Q11:Q18)</f>
        <v>145350953</v>
      </c>
      <c r="R19" s="32">
        <f>SUM(R11:R18)</f>
        <v>140669608</v>
      </c>
      <c r="S19" s="32">
        <f>SUM(S11:S18)</f>
        <v>52503880</v>
      </c>
      <c r="T19" s="37">
        <f t="shared" si="6"/>
        <v>0.36122143622959252</v>
      </c>
      <c r="U19" s="37">
        <f t="shared" si="7"/>
        <v>7.3293165135593696E-2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1980000</v>
      </c>
      <c r="E20" s="31">
        <v>1980000</v>
      </c>
      <c r="F20" s="31">
        <v>153538</v>
      </c>
      <c r="G20" s="36">
        <f t="shared" si="0"/>
        <v>7.7544444444444444E-2</v>
      </c>
      <c r="H20" s="31">
        <v>292249</v>
      </c>
      <c r="I20" s="36">
        <f t="shared" si="1"/>
        <v>0.14760050505050504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445787</v>
      </c>
      <c r="O20" s="36">
        <f t="shared" si="5"/>
        <v>0.22514494949494948</v>
      </c>
      <c r="P20" s="31">
        <v>424102</v>
      </c>
      <c r="Q20" s="31">
        <v>1550000</v>
      </c>
      <c r="R20" s="31">
        <v>2050000</v>
      </c>
      <c r="S20" s="31">
        <v>573349</v>
      </c>
      <c r="T20" s="36">
        <f t="shared" si="6"/>
        <v>0.36990258064516129</v>
      </c>
      <c r="U20" s="36">
        <f t="shared" si="7"/>
        <v>-0.3108992647995058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45037667</v>
      </c>
      <c r="E21" s="31">
        <v>44887667</v>
      </c>
      <c r="F21" s="31">
        <v>8671988</v>
      </c>
      <c r="G21" s="36">
        <f t="shared" si="0"/>
        <v>0.19254967181137514</v>
      </c>
      <c r="H21" s="31">
        <v>9563637</v>
      </c>
      <c r="I21" s="36">
        <f t="shared" si="1"/>
        <v>0.21234752235278972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18235625</v>
      </c>
      <c r="O21" s="36">
        <f t="shared" si="5"/>
        <v>0.40489719416416486</v>
      </c>
      <c r="P21" s="31">
        <v>7791062</v>
      </c>
      <c r="Q21" s="31">
        <v>35015938</v>
      </c>
      <c r="R21" s="31">
        <v>34674435</v>
      </c>
      <c r="S21" s="31">
        <v>15692357</v>
      </c>
      <c r="T21" s="36">
        <f t="shared" si="6"/>
        <v>0.44814898290030097</v>
      </c>
      <c r="U21" s="36">
        <f t="shared" si="7"/>
        <v>0.22751391273744193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3126765</v>
      </c>
      <c r="E22" s="31">
        <v>3126767</v>
      </c>
      <c r="F22" s="31">
        <v>597769</v>
      </c>
      <c r="G22" s="36">
        <f t="shared" si="0"/>
        <v>0.1911781026076472</v>
      </c>
      <c r="H22" s="31">
        <v>1081985</v>
      </c>
      <c r="I22" s="36">
        <f t="shared" si="1"/>
        <v>0.34603975674539023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1679754</v>
      </c>
      <c r="O22" s="36">
        <f t="shared" si="5"/>
        <v>0.53721785935303745</v>
      </c>
      <c r="P22" s="31">
        <v>568908</v>
      </c>
      <c r="Q22" s="31">
        <v>2325513</v>
      </c>
      <c r="R22" s="31">
        <v>2327013</v>
      </c>
      <c r="S22" s="31">
        <v>968129</v>
      </c>
      <c r="T22" s="36">
        <f t="shared" si="6"/>
        <v>0.41630771360985724</v>
      </c>
      <c r="U22" s="36">
        <f t="shared" si="7"/>
        <v>0.90186286710680807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3288394</v>
      </c>
      <c r="E23" s="31">
        <v>3288394</v>
      </c>
      <c r="F23" s="31">
        <v>855192</v>
      </c>
      <c r="G23" s="36">
        <f t="shared" si="0"/>
        <v>0.26006372715678233</v>
      </c>
      <c r="H23" s="31">
        <v>806244</v>
      </c>
      <c r="I23" s="36">
        <f t="shared" si="1"/>
        <v>0.24517864951705909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1661436</v>
      </c>
      <c r="O23" s="36">
        <f t="shared" si="5"/>
        <v>0.50524237667384142</v>
      </c>
      <c r="P23" s="31">
        <v>760380</v>
      </c>
      <c r="Q23" s="31">
        <v>3149107</v>
      </c>
      <c r="R23" s="31">
        <v>3403686</v>
      </c>
      <c r="S23" s="31">
        <v>1463536</v>
      </c>
      <c r="T23" s="36">
        <f t="shared" si="6"/>
        <v>0.4647463550778046</v>
      </c>
      <c r="U23" s="36">
        <f t="shared" si="7"/>
        <v>6.0317209816144635E-2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10365539</v>
      </c>
      <c r="E24" s="31">
        <v>10365539</v>
      </c>
      <c r="F24" s="31">
        <v>2542950</v>
      </c>
      <c r="G24" s="36">
        <f t="shared" si="0"/>
        <v>0.24532732933617826</v>
      </c>
      <c r="H24" s="31">
        <v>2589706</v>
      </c>
      <c r="I24" s="36">
        <f t="shared" si="1"/>
        <v>0.24983804508381088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5132656</v>
      </c>
      <c r="O24" s="36">
        <f t="shared" si="5"/>
        <v>0.49516537441998915</v>
      </c>
      <c r="P24" s="31">
        <v>2386670</v>
      </c>
      <c r="Q24" s="31">
        <v>9364916</v>
      </c>
      <c r="R24" s="31">
        <v>9367416</v>
      </c>
      <c r="S24" s="31">
        <v>4856281</v>
      </c>
      <c r="T24" s="36">
        <f t="shared" si="6"/>
        <v>0.51856108479777074</v>
      </c>
      <c r="U24" s="36">
        <f t="shared" si="7"/>
        <v>8.5070830906660788E-2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49245799</v>
      </c>
      <c r="E25" s="31">
        <v>49245799</v>
      </c>
      <c r="F25" s="31">
        <v>12887973</v>
      </c>
      <c r="G25" s="36">
        <f t="shared" si="0"/>
        <v>0.26170705444336478</v>
      </c>
      <c r="H25" s="31">
        <v>12952675</v>
      </c>
      <c r="I25" s="36">
        <f t="shared" si="1"/>
        <v>0.26302091270770123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25840648</v>
      </c>
      <c r="O25" s="36">
        <f t="shared" si="5"/>
        <v>0.52472796715106607</v>
      </c>
      <c r="P25" s="31">
        <v>11864387</v>
      </c>
      <c r="Q25" s="31">
        <v>44535667</v>
      </c>
      <c r="R25" s="31">
        <v>44542667</v>
      </c>
      <c r="S25" s="31">
        <v>24029897</v>
      </c>
      <c r="T25" s="36">
        <f t="shared" si="6"/>
        <v>0.53956522083749192</v>
      </c>
      <c r="U25" s="36">
        <f t="shared" si="7"/>
        <v>9.1727284351058369E-2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75271044</v>
      </c>
      <c r="E26" s="31">
        <v>75271044</v>
      </c>
      <c r="F26" s="31">
        <v>14362900</v>
      </c>
      <c r="G26" s="36">
        <f t="shared" si="0"/>
        <v>0.19081574051238084</v>
      </c>
      <c r="H26" s="31">
        <v>12378142</v>
      </c>
      <c r="I26" s="36">
        <f t="shared" si="1"/>
        <v>0.16444759288844193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26741042</v>
      </c>
      <c r="O26" s="36">
        <f t="shared" si="5"/>
        <v>0.35526333340082278</v>
      </c>
      <c r="P26" s="31">
        <v>16439895</v>
      </c>
      <c r="Q26" s="31">
        <v>69978715</v>
      </c>
      <c r="R26" s="31">
        <v>68208620</v>
      </c>
      <c r="S26" s="31">
        <v>31498315</v>
      </c>
      <c r="T26" s="36">
        <f t="shared" si="6"/>
        <v>0.45011279501202617</v>
      </c>
      <c r="U26" s="36">
        <f t="shared" si="7"/>
        <v>-0.24706684562158088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188315208</v>
      </c>
      <c r="E27" s="32">
        <f>SUM(E20:E26)</f>
        <v>188165210</v>
      </c>
      <c r="F27" s="32">
        <f>SUM(F20:F26)</f>
        <v>40072310</v>
      </c>
      <c r="G27" s="37">
        <f t="shared" si="0"/>
        <v>0.21279380686025104</v>
      </c>
      <c r="H27" s="32">
        <f>SUM(H20:H26)</f>
        <v>39664638</v>
      </c>
      <c r="I27" s="37">
        <f t="shared" si="1"/>
        <v>0.21062896842617193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79736948</v>
      </c>
      <c r="O27" s="37">
        <f t="shared" si="5"/>
        <v>0.42342277528642297</v>
      </c>
      <c r="P27" s="32">
        <f>SUM(P20:P26)</f>
        <v>40235404</v>
      </c>
      <c r="Q27" s="32">
        <f>SUM(Q20:Q26)</f>
        <v>165919856</v>
      </c>
      <c r="R27" s="32">
        <f>SUM(R20:R26)</f>
        <v>164573837</v>
      </c>
      <c r="S27" s="32">
        <f>SUM(S20:S26)</f>
        <v>79081864</v>
      </c>
      <c r="T27" s="37">
        <f t="shared" si="6"/>
        <v>0.47662688424705479</v>
      </c>
      <c r="U27" s="37">
        <f t="shared" si="7"/>
        <v>-1.41856659373919E-2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4341472</v>
      </c>
      <c r="E28" s="31">
        <v>4341472</v>
      </c>
      <c r="F28" s="31">
        <v>1734330</v>
      </c>
      <c r="G28" s="36">
        <f t="shared" si="0"/>
        <v>0.39947971563561852</v>
      </c>
      <c r="H28" s="31">
        <v>1773190</v>
      </c>
      <c r="I28" s="36">
        <f t="shared" si="1"/>
        <v>0.40843059681140403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3507520</v>
      </c>
      <c r="O28" s="36">
        <f t="shared" si="5"/>
        <v>0.8079103124470226</v>
      </c>
      <c r="P28" s="31">
        <v>1533728</v>
      </c>
      <c r="Q28" s="31">
        <v>3845469</v>
      </c>
      <c r="R28" s="31">
        <v>4065369</v>
      </c>
      <c r="S28" s="31">
        <v>3101089</v>
      </c>
      <c r="T28" s="36">
        <f t="shared" si="6"/>
        <v>0.80642673234396112</v>
      </c>
      <c r="U28" s="36">
        <f t="shared" si="7"/>
        <v>0.15613068288510079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13268063</v>
      </c>
      <c r="E29" s="31">
        <v>13268063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16267</v>
      </c>
      <c r="Q29" s="31">
        <v>50000</v>
      </c>
      <c r="R29" s="31">
        <v>30000</v>
      </c>
      <c r="S29" s="31">
        <v>46260</v>
      </c>
      <c r="T29" s="36">
        <f t="shared" si="6"/>
        <v>0.92520000000000002</v>
      </c>
      <c r="U29" s="36">
        <f t="shared" si="7"/>
        <v>-1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2478261</v>
      </c>
      <c r="E30" s="31">
        <v>2478261</v>
      </c>
      <c r="F30" s="31">
        <v>445114</v>
      </c>
      <c r="G30" s="36">
        <f t="shared" si="0"/>
        <v>0.17960739405575118</v>
      </c>
      <c r="H30" s="31">
        <v>310794</v>
      </c>
      <c r="I30" s="36">
        <f t="shared" si="1"/>
        <v>0.12540809866273164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755908</v>
      </c>
      <c r="O30" s="36">
        <f t="shared" si="5"/>
        <v>0.30501549271848283</v>
      </c>
      <c r="P30" s="31">
        <v>643334</v>
      </c>
      <c r="Q30" s="31">
        <v>2513645</v>
      </c>
      <c r="R30" s="31">
        <v>2484660</v>
      </c>
      <c r="S30" s="31">
        <v>1085434</v>
      </c>
      <c r="T30" s="36">
        <f t="shared" si="6"/>
        <v>0.43181674421010124</v>
      </c>
      <c r="U30" s="36">
        <f t="shared" si="7"/>
        <v>-0.51690101875542105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4598252</v>
      </c>
      <c r="E31" s="31">
        <v>4598252</v>
      </c>
      <c r="F31" s="31">
        <v>1642089</v>
      </c>
      <c r="G31" s="36">
        <f t="shared" si="0"/>
        <v>0.35711157196256316</v>
      </c>
      <c r="H31" s="31">
        <v>1674934</v>
      </c>
      <c r="I31" s="36">
        <f t="shared" si="1"/>
        <v>0.36425450366791556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3317023</v>
      </c>
      <c r="O31" s="36">
        <f t="shared" si="5"/>
        <v>0.72136607563047872</v>
      </c>
      <c r="P31" s="31">
        <v>1734603</v>
      </c>
      <c r="Q31" s="31">
        <v>7546642</v>
      </c>
      <c r="R31" s="31">
        <v>6646346</v>
      </c>
      <c r="S31" s="31">
        <v>3320766</v>
      </c>
      <c r="T31" s="36">
        <f t="shared" si="6"/>
        <v>0.44003226865670853</v>
      </c>
      <c r="U31" s="36">
        <f t="shared" si="7"/>
        <v>-3.4399225644138776E-2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4067217</v>
      </c>
      <c r="E32" s="31">
        <v>4066720</v>
      </c>
      <c r="F32" s="31">
        <v>1154148</v>
      </c>
      <c r="G32" s="36">
        <f t="shared" si="0"/>
        <v>0.28376848346178724</v>
      </c>
      <c r="H32" s="31">
        <v>1302975</v>
      </c>
      <c r="I32" s="36">
        <f t="shared" si="1"/>
        <v>0.32036033484321097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2457123</v>
      </c>
      <c r="O32" s="36">
        <f t="shared" si="5"/>
        <v>0.60412881830499821</v>
      </c>
      <c r="P32" s="31">
        <v>1000129</v>
      </c>
      <c r="Q32" s="31">
        <v>4090123</v>
      </c>
      <c r="R32" s="31">
        <v>3659100</v>
      </c>
      <c r="S32" s="31">
        <v>2081062</v>
      </c>
      <c r="T32" s="36">
        <f t="shared" si="6"/>
        <v>0.50880181353959286</v>
      </c>
      <c r="U32" s="36">
        <f t="shared" si="7"/>
        <v>0.30280693790501023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36443389</v>
      </c>
      <c r="E33" s="31">
        <v>42443389</v>
      </c>
      <c r="F33" s="31">
        <v>8918958</v>
      </c>
      <c r="G33" s="36">
        <f t="shared" si="0"/>
        <v>0.24473459370093159</v>
      </c>
      <c r="H33" s="31">
        <v>8200783</v>
      </c>
      <c r="I33" s="36">
        <f t="shared" si="1"/>
        <v>0.22502800164935263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17119741</v>
      </c>
      <c r="O33" s="36">
        <f t="shared" si="5"/>
        <v>0.46976259535028425</v>
      </c>
      <c r="P33" s="31">
        <v>9029530</v>
      </c>
      <c r="Q33" s="31">
        <v>32007150</v>
      </c>
      <c r="R33" s="31">
        <v>34507574</v>
      </c>
      <c r="S33" s="31">
        <v>18656873</v>
      </c>
      <c r="T33" s="36">
        <f t="shared" si="6"/>
        <v>0.58289704019258193</v>
      </c>
      <c r="U33" s="36">
        <f t="shared" si="7"/>
        <v>-9.1781853540549685E-2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5912959</v>
      </c>
      <c r="E34" s="31">
        <v>5912959</v>
      </c>
      <c r="F34" s="31">
        <v>1392261</v>
      </c>
      <c r="G34" s="36">
        <f t="shared" si="0"/>
        <v>0.23545926836292963</v>
      </c>
      <c r="H34" s="31">
        <v>1839426</v>
      </c>
      <c r="I34" s="36">
        <f t="shared" si="1"/>
        <v>0.31108384144046997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3231687</v>
      </c>
      <c r="O34" s="36">
        <f t="shared" si="5"/>
        <v>0.5465431098033996</v>
      </c>
      <c r="P34" s="31">
        <v>1502371</v>
      </c>
      <c r="Q34" s="31">
        <v>6515838</v>
      </c>
      <c r="R34" s="31">
        <v>4091081</v>
      </c>
      <c r="S34" s="31">
        <v>2666173</v>
      </c>
      <c r="T34" s="36">
        <f t="shared" si="6"/>
        <v>0.40918343887616604</v>
      </c>
      <c r="U34" s="36">
        <f t="shared" si="7"/>
        <v>0.22434871280129864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71109613</v>
      </c>
      <c r="E35" s="32">
        <f>SUM(E28:E34)</f>
        <v>77109116</v>
      </c>
      <c r="F35" s="32">
        <f>SUM(F28:F34)</f>
        <v>15286900</v>
      </c>
      <c r="G35" s="37">
        <f t="shared" si="0"/>
        <v>0.21497656020150188</v>
      </c>
      <c r="H35" s="32">
        <f>SUM(H28:H34)</f>
        <v>15102102</v>
      </c>
      <c r="I35" s="37">
        <f t="shared" si="1"/>
        <v>0.21237778357758746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30389002</v>
      </c>
      <c r="O35" s="37">
        <f t="shared" si="5"/>
        <v>0.42735434377908932</v>
      </c>
      <c r="P35" s="32">
        <f>SUM(P28:P34)</f>
        <v>15459962</v>
      </c>
      <c r="Q35" s="32">
        <f>SUM(Q28:Q34)</f>
        <v>56568867</v>
      </c>
      <c r="R35" s="32">
        <f>SUM(R28:R34)</f>
        <v>55484130</v>
      </c>
      <c r="S35" s="32">
        <f>SUM(S28:S34)</f>
        <v>30957657</v>
      </c>
      <c r="T35" s="37">
        <f t="shared" si="6"/>
        <v>0.54725609052767488</v>
      </c>
      <c r="U35" s="37">
        <f t="shared" si="7"/>
        <v>-2.3147534256552471E-2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14559396</v>
      </c>
      <c r="E36" s="31">
        <v>14559396</v>
      </c>
      <c r="F36" s="31">
        <v>3437140</v>
      </c>
      <c r="G36" s="36">
        <f t="shared" si="0"/>
        <v>0.23607710100061843</v>
      </c>
      <c r="H36" s="31">
        <v>3656784</v>
      </c>
      <c r="I36" s="36">
        <f t="shared" si="1"/>
        <v>0.25116316638410002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7093924</v>
      </c>
      <c r="O36" s="36">
        <f t="shared" si="5"/>
        <v>0.48724026738471843</v>
      </c>
      <c r="P36" s="31">
        <v>2962774</v>
      </c>
      <c r="Q36" s="31">
        <v>16335012</v>
      </c>
      <c r="R36" s="31">
        <v>16255004</v>
      </c>
      <c r="S36" s="31">
        <v>6211058</v>
      </c>
      <c r="T36" s="36">
        <f t="shared" si="6"/>
        <v>0.38022977883334275</v>
      </c>
      <c r="U36" s="36">
        <f t="shared" si="7"/>
        <v>0.23424331386734187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8241662</v>
      </c>
      <c r="E37" s="31">
        <v>8241732</v>
      </c>
      <c r="F37" s="31">
        <v>1246162</v>
      </c>
      <c r="G37" s="36">
        <f t="shared" si="0"/>
        <v>0.15120275497830413</v>
      </c>
      <c r="H37" s="31">
        <v>1368275</v>
      </c>
      <c r="I37" s="36">
        <f t="shared" si="1"/>
        <v>0.16601930532943476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2614437</v>
      </c>
      <c r="O37" s="36">
        <f t="shared" si="5"/>
        <v>0.31722206030773892</v>
      </c>
      <c r="P37" s="31">
        <v>1721585</v>
      </c>
      <c r="Q37" s="31">
        <v>7817786</v>
      </c>
      <c r="R37" s="31">
        <v>7972686</v>
      </c>
      <c r="S37" s="31">
        <v>3133337</v>
      </c>
      <c r="T37" s="36">
        <f t="shared" si="6"/>
        <v>0.40079595425098613</v>
      </c>
      <c r="U37" s="36">
        <f t="shared" si="7"/>
        <v>-0.20522367469512104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10432779</v>
      </c>
      <c r="E38" s="31">
        <v>10432779</v>
      </c>
      <c r="F38" s="31">
        <v>4651</v>
      </c>
      <c r="G38" s="36">
        <f t="shared" si="0"/>
        <v>4.4580643374119209E-4</v>
      </c>
      <c r="H38" s="31">
        <v>13790</v>
      </c>
      <c r="I38" s="36">
        <f t="shared" si="1"/>
        <v>1.3217954679189505E-3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18441</v>
      </c>
      <c r="O38" s="36">
        <f t="shared" si="5"/>
        <v>1.7676019016601425E-3</v>
      </c>
      <c r="P38" s="31">
        <v>0</v>
      </c>
      <c r="Q38" s="31">
        <v>176844</v>
      </c>
      <c r="R38" s="31">
        <v>82438</v>
      </c>
      <c r="S38" s="31">
        <v>-13396</v>
      </c>
      <c r="T38" s="36">
        <f t="shared" si="6"/>
        <v>-7.5750378864988352E-2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19341478</v>
      </c>
      <c r="E39" s="31">
        <v>19341478</v>
      </c>
      <c r="F39" s="31">
        <v>3812201</v>
      </c>
      <c r="G39" s="36">
        <f t="shared" si="0"/>
        <v>0.19709977696637249</v>
      </c>
      <c r="H39" s="31">
        <v>3471587</v>
      </c>
      <c r="I39" s="36">
        <f t="shared" si="1"/>
        <v>0.17948923034733955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7283788</v>
      </c>
      <c r="O39" s="36">
        <f t="shared" si="5"/>
        <v>0.37658900731371203</v>
      </c>
      <c r="P39" s="31">
        <v>5463340</v>
      </c>
      <c r="Q39" s="31">
        <v>16676594</v>
      </c>
      <c r="R39" s="31">
        <v>19138197</v>
      </c>
      <c r="S39" s="31">
        <v>9825148</v>
      </c>
      <c r="T39" s="36">
        <f t="shared" si="6"/>
        <v>0.58915795395630544</v>
      </c>
      <c r="U39" s="36">
        <f t="shared" si="7"/>
        <v>-0.36456691328015467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52575315</v>
      </c>
      <c r="E40" s="32">
        <f>SUM(E36:E39)</f>
        <v>52575385</v>
      </c>
      <c r="F40" s="32">
        <f>SUM(F36:F39)</f>
        <v>8500154</v>
      </c>
      <c r="G40" s="37">
        <f t="shared" si="0"/>
        <v>0.16167575981237584</v>
      </c>
      <c r="H40" s="32">
        <f>SUM(H36:H39)</f>
        <v>8510436</v>
      </c>
      <c r="I40" s="37">
        <f t="shared" si="1"/>
        <v>0.16187132687650088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17010590</v>
      </c>
      <c r="O40" s="37">
        <f t="shared" si="5"/>
        <v>0.32354708668887672</v>
      </c>
      <c r="P40" s="32">
        <f>SUM(P36:P39)</f>
        <v>10147699</v>
      </c>
      <c r="Q40" s="32">
        <f>SUM(Q36:Q39)</f>
        <v>41006236</v>
      </c>
      <c r="R40" s="32">
        <f>SUM(R36:R39)</f>
        <v>43448325</v>
      </c>
      <c r="S40" s="32">
        <f>SUM(S36:S39)</f>
        <v>19156147</v>
      </c>
      <c r="T40" s="37">
        <f t="shared" si="6"/>
        <v>0.46715204487434547</v>
      </c>
      <c r="U40" s="37">
        <f t="shared" si="7"/>
        <v>-0.16134327594856723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68799370</v>
      </c>
      <c r="E43" s="31">
        <v>68799370</v>
      </c>
      <c r="F43" s="31">
        <v>9149157</v>
      </c>
      <c r="G43" s="36">
        <f t="shared" si="0"/>
        <v>0.13298315086315471</v>
      </c>
      <c r="H43" s="31">
        <v>9243808</v>
      </c>
      <c r="I43" s="36">
        <f t="shared" si="1"/>
        <v>0.13435890473997072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18392965</v>
      </c>
      <c r="O43" s="36">
        <f t="shared" si="5"/>
        <v>0.26734205560312546</v>
      </c>
      <c r="P43" s="31">
        <v>6940723</v>
      </c>
      <c r="Q43" s="31">
        <v>24783277</v>
      </c>
      <c r="R43" s="31">
        <v>32785049</v>
      </c>
      <c r="S43" s="31">
        <v>13716005</v>
      </c>
      <c r="T43" s="36">
        <f t="shared" si="6"/>
        <v>0.55343790895772182</v>
      </c>
      <c r="U43" s="36">
        <f t="shared" si="7"/>
        <v>0.33182205945979981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34184837</v>
      </c>
      <c r="E44" s="31">
        <v>34184837</v>
      </c>
      <c r="F44" s="31">
        <v>8032070</v>
      </c>
      <c r="G44" s="36">
        <f t="shared" si="0"/>
        <v>0.23496002043245079</v>
      </c>
      <c r="H44" s="31">
        <v>8222957</v>
      </c>
      <c r="I44" s="36">
        <f t="shared" si="1"/>
        <v>0.24054398738247604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16255027</v>
      </c>
      <c r="O44" s="36">
        <f t="shared" si="5"/>
        <v>0.47550400781492685</v>
      </c>
      <c r="P44" s="31">
        <v>7475190</v>
      </c>
      <c r="Q44" s="31">
        <v>37203343</v>
      </c>
      <c r="R44" s="31">
        <v>39962236</v>
      </c>
      <c r="S44" s="31">
        <v>18087370</v>
      </c>
      <c r="T44" s="36">
        <f t="shared" si="6"/>
        <v>0.48617593316815644</v>
      </c>
      <c r="U44" s="36">
        <f t="shared" si="7"/>
        <v>0.10003317641424503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127388199</v>
      </c>
      <c r="E45" s="31">
        <v>126969199</v>
      </c>
      <c r="F45" s="31">
        <v>36960494</v>
      </c>
      <c r="G45" s="36">
        <f t="shared" si="0"/>
        <v>0.29014064324749578</v>
      </c>
      <c r="H45" s="31">
        <v>37646573</v>
      </c>
      <c r="I45" s="36">
        <f t="shared" si="1"/>
        <v>0.29552637760425515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74607067</v>
      </c>
      <c r="O45" s="36">
        <f t="shared" si="5"/>
        <v>0.58566702085175093</v>
      </c>
      <c r="P45" s="31">
        <v>36444787</v>
      </c>
      <c r="Q45" s="31">
        <v>112504561</v>
      </c>
      <c r="R45" s="31">
        <v>116912758</v>
      </c>
      <c r="S45" s="31">
        <v>71743119</v>
      </c>
      <c r="T45" s="36">
        <f t="shared" si="6"/>
        <v>0.63769075993283508</v>
      </c>
      <c r="U45" s="36">
        <f t="shared" si="7"/>
        <v>3.2975525416021778E-2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28399860</v>
      </c>
      <c r="E46" s="31">
        <v>28399860</v>
      </c>
      <c r="F46" s="31">
        <v>1790531</v>
      </c>
      <c r="G46" s="36">
        <f t="shared" si="0"/>
        <v>6.3047176993126022E-2</v>
      </c>
      <c r="H46" s="31">
        <v>9603704</v>
      </c>
      <c r="I46" s="36">
        <f t="shared" si="1"/>
        <v>0.33816025853648574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11394235</v>
      </c>
      <c r="O46" s="36">
        <f t="shared" si="5"/>
        <v>0.40120743552961174</v>
      </c>
      <c r="P46" s="31">
        <v>8603201</v>
      </c>
      <c r="Q46" s="31">
        <v>30180427</v>
      </c>
      <c r="R46" s="31">
        <v>30230427</v>
      </c>
      <c r="S46" s="31">
        <v>15615801</v>
      </c>
      <c r="T46" s="36">
        <f t="shared" si="6"/>
        <v>0.51741484638371749</v>
      </c>
      <c r="U46" s="36">
        <f t="shared" si="7"/>
        <v>0.11629427232956657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258772266</v>
      </c>
      <c r="E47" s="32">
        <f>SUM(E41:E46)</f>
        <v>258353266</v>
      </c>
      <c r="F47" s="32">
        <f>SUM(F41:F46)</f>
        <v>55932252</v>
      </c>
      <c r="G47" s="37">
        <f t="shared" si="0"/>
        <v>0.21614469303290795</v>
      </c>
      <c r="H47" s="32">
        <f>SUM(H41:H46)</f>
        <v>64717042</v>
      </c>
      <c r="I47" s="37">
        <f t="shared" si="1"/>
        <v>0.25009265096438116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120649294</v>
      </c>
      <c r="O47" s="37">
        <f t="shared" si="5"/>
        <v>0.46623734399728911</v>
      </c>
      <c r="P47" s="32">
        <f>SUM(P41:P46)</f>
        <v>59463901</v>
      </c>
      <c r="Q47" s="32">
        <f>SUM(Q41:Q46)</f>
        <v>204671608</v>
      </c>
      <c r="R47" s="32">
        <f>SUM(R41:R46)</f>
        <v>219890470</v>
      </c>
      <c r="S47" s="32">
        <f>SUM(S41:S46)</f>
        <v>119162295</v>
      </c>
      <c r="T47" s="37">
        <f t="shared" si="6"/>
        <v>0.58221214053294579</v>
      </c>
      <c r="U47" s="37">
        <f t="shared" si="7"/>
        <v>8.8341681451406862E-2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24331056</v>
      </c>
      <c r="E48" s="31">
        <v>24331056</v>
      </c>
      <c r="F48" s="31">
        <v>5460604</v>
      </c>
      <c r="G48" s="36">
        <f t="shared" si="0"/>
        <v>0.22442938769283174</v>
      </c>
      <c r="H48" s="31">
        <v>5600996</v>
      </c>
      <c r="I48" s="36">
        <f t="shared" si="1"/>
        <v>0.23019946195512433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11061600</v>
      </c>
      <c r="O48" s="36">
        <f t="shared" si="5"/>
        <v>0.45462884964795608</v>
      </c>
      <c r="P48" s="31">
        <v>5007122</v>
      </c>
      <c r="Q48" s="31">
        <v>25297176</v>
      </c>
      <c r="R48" s="31">
        <v>24442176</v>
      </c>
      <c r="S48" s="31">
        <v>9712001</v>
      </c>
      <c r="T48" s="36">
        <f t="shared" si="6"/>
        <v>0.38391641027441165</v>
      </c>
      <c r="U48" s="36">
        <f t="shared" si="7"/>
        <v>0.11860585781612665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45165696</v>
      </c>
      <c r="E49" s="31">
        <v>45165696</v>
      </c>
      <c r="F49" s="31">
        <v>9025983</v>
      </c>
      <c r="G49" s="36">
        <f t="shared" si="0"/>
        <v>0.19984155674253309</v>
      </c>
      <c r="H49" s="31">
        <v>11884560</v>
      </c>
      <c r="I49" s="36">
        <f t="shared" si="1"/>
        <v>0.26313244458803425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20910543</v>
      </c>
      <c r="O49" s="36">
        <f t="shared" si="5"/>
        <v>0.46297400133056732</v>
      </c>
      <c r="P49" s="31">
        <v>10213408</v>
      </c>
      <c r="Q49" s="31">
        <v>36362952</v>
      </c>
      <c r="R49" s="31">
        <v>36169365</v>
      </c>
      <c r="S49" s="31">
        <v>17528453</v>
      </c>
      <c r="T49" s="36">
        <f t="shared" si="6"/>
        <v>0.48204152952158558</v>
      </c>
      <c r="U49" s="36">
        <f t="shared" si="7"/>
        <v>0.1636233468789261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16543920</v>
      </c>
      <c r="E50" s="31">
        <v>16543920</v>
      </c>
      <c r="F50" s="31">
        <v>3573406</v>
      </c>
      <c r="G50" s="36">
        <f t="shared" si="0"/>
        <v>0.21599512086615505</v>
      </c>
      <c r="H50" s="31">
        <v>3295515</v>
      </c>
      <c r="I50" s="36">
        <f t="shared" si="1"/>
        <v>0.19919795308487953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6868921</v>
      </c>
      <c r="O50" s="36">
        <f t="shared" si="5"/>
        <v>0.41519307395103455</v>
      </c>
      <c r="P50" s="31">
        <v>3529460</v>
      </c>
      <c r="Q50" s="31">
        <v>15956495</v>
      </c>
      <c r="R50" s="31">
        <v>15618890</v>
      </c>
      <c r="S50" s="31">
        <v>6702799</v>
      </c>
      <c r="T50" s="36">
        <f t="shared" si="6"/>
        <v>0.42006712627052495</v>
      </c>
      <c r="U50" s="36">
        <f t="shared" si="7"/>
        <v>-6.6283510792019218E-2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7447950</v>
      </c>
      <c r="E51" s="31">
        <v>7447950</v>
      </c>
      <c r="F51" s="31">
        <v>2232097</v>
      </c>
      <c r="G51" s="36">
        <f t="shared" si="0"/>
        <v>0.29969280137487497</v>
      </c>
      <c r="H51" s="31">
        <v>2660963</v>
      </c>
      <c r="I51" s="36">
        <f t="shared" si="1"/>
        <v>0.35727455205794884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4893060</v>
      </c>
      <c r="O51" s="36">
        <f t="shared" si="5"/>
        <v>0.65696735343282375</v>
      </c>
      <c r="P51" s="31">
        <v>1669508</v>
      </c>
      <c r="Q51" s="31">
        <v>6949000</v>
      </c>
      <c r="R51" s="31">
        <v>8486912</v>
      </c>
      <c r="S51" s="31">
        <v>2440156</v>
      </c>
      <c r="T51" s="36">
        <f t="shared" si="6"/>
        <v>0.35115210821700965</v>
      </c>
      <c r="U51" s="36">
        <f t="shared" si="7"/>
        <v>0.59386058647218221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34840014</v>
      </c>
      <c r="E52" s="31">
        <v>34840014</v>
      </c>
      <c r="F52" s="31">
        <v>6862977</v>
      </c>
      <c r="G52" s="36">
        <f t="shared" si="0"/>
        <v>0.19698548341570701</v>
      </c>
      <c r="H52" s="31">
        <v>6807554</v>
      </c>
      <c r="I52" s="36">
        <f t="shared" si="1"/>
        <v>0.19539469760258993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13670531</v>
      </c>
      <c r="O52" s="36">
        <f t="shared" si="5"/>
        <v>0.39238018101829697</v>
      </c>
      <c r="P52" s="31">
        <v>6283959</v>
      </c>
      <c r="Q52" s="31">
        <v>31320406</v>
      </c>
      <c r="R52" s="31">
        <v>29206747</v>
      </c>
      <c r="S52" s="31">
        <v>12140236</v>
      </c>
      <c r="T52" s="36">
        <f t="shared" si="6"/>
        <v>0.38761426017274486</v>
      </c>
      <c r="U52" s="36">
        <f t="shared" si="7"/>
        <v>8.3322472345857213E-2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128328636</v>
      </c>
      <c r="E53" s="32">
        <f>SUM(E48:E52)</f>
        <v>128328636</v>
      </c>
      <c r="F53" s="32">
        <f>SUM(F48:F52)</f>
        <v>27155067</v>
      </c>
      <c r="G53" s="37">
        <f t="shared" si="0"/>
        <v>0.21160566999247152</v>
      </c>
      <c r="H53" s="32">
        <f>SUM(H48:H52)</f>
        <v>30249588</v>
      </c>
      <c r="I53" s="37">
        <f t="shared" si="1"/>
        <v>0.23571970327807426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57404655</v>
      </c>
      <c r="O53" s="37">
        <f t="shared" si="5"/>
        <v>0.44732537327054578</v>
      </c>
      <c r="P53" s="32">
        <f>SUM(P48:P52)</f>
        <v>26703457</v>
      </c>
      <c r="Q53" s="32">
        <f>SUM(Q48:Q52)</f>
        <v>115886029</v>
      </c>
      <c r="R53" s="32">
        <f>SUM(R48:R52)</f>
        <v>113924090</v>
      </c>
      <c r="S53" s="32">
        <f>SUM(S48:S52)</f>
        <v>48523645</v>
      </c>
      <c r="T53" s="37">
        <f t="shared" si="6"/>
        <v>0.41871867919471123</v>
      </c>
      <c r="U53" s="37">
        <f t="shared" si="7"/>
        <v>0.13279670119116038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2065211054</v>
      </c>
      <c r="E54" s="32">
        <f>SUM(E8:E9,E11:E18,E20:E26,E28:E34,E36:E39,E41:E46,E48:E52)</f>
        <v>2077060519</v>
      </c>
      <c r="F54" s="32">
        <f>SUM(F8:F9,F11:F18,F20:F26,F28:F34,F36:F39,F41:F46,F48:F52)</f>
        <v>410899440</v>
      </c>
      <c r="G54" s="37">
        <f t="shared" si="0"/>
        <v>0.19896244463932644</v>
      </c>
      <c r="H54" s="32">
        <f>SUM(H8:H9,H11:H18,H20:H26,H28:H34,H36:H39,H41:H46,H48:H52)</f>
        <v>457264448</v>
      </c>
      <c r="I54" s="37">
        <f t="shared" si="1"/>
        <v>0.22141293845699123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868163888</v>
      </c>
      <c r="O54" s="37">
        <f t="shared" si="5"/>
        <v>0.42037538309631767</v>
      </c>
      <c r="P54" s="32">
        <f>SUM(P8:P9,P11:P18,P20:P26,P28:P34,P36:P39,P41:P46,P48:P52)</f>
        <v>427659616</v>
      </c>
      <c r="Q54" s="32">
        <f>SUM(Q8:Q9,Q11:Q18,Q20:Q26,Q28:Q34,Q36:Q39,Q41:Q46,Q48:Q52)</f>
        <v>1876855550</v>
      </c>
      <c r="R54" s="32">
        <f>SUM(R8:R9,R11:R18,R20:R26,R28:R34,R36:R39,R41:R46,R48:R52)</f>
        <v>1848616231</v>
      </c>
      <c r="S54" s="32">
        <f>SUM(S8:S9,S11:S18,S20:S26,S28:S34,S36:S39,S41:S46,S48:S52)</f>
        <v>819178549</v>
      </c>
      <c r="T54" s="37">
        <f t="shared" si="6"/>
        <v>0.43646329042211052</v>
      </c>
      <c r="U54" s="37">
        <f t="shared" si="7"/>
        <v>6.9225222331958491E-2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331178358</v>
      </c>
      <c r="E57" s="31">
        <v>331178358</v>
      </c>
      <c r="F57" s="31">
        <v>72817342</v>
      </c>
      <c r="G57" s="36">
        <f t="shared" ref="G57:G85" si="8">IF(($D57      =0),0,($F57      /$D57      ))</f>
        <v>0.21987349185419899</v>
      </c>
      <c r="H57" s="31">
        <v>95790146</v>
      </c>
      <c r="I57" s="36">
        <f t="shared" ref="I57:I85" si="9">IF(($D57      =0),0,($H57      /$D57      ))</f>
        <v>0.28924035549448557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168607488</v>
      </c>
      <c r="O57" s="36">
        <f t="shared" ref="O57:O85" si="13">IF(($D57      =0),0,($N57      /$D57      ))</f>
        <v>0.50911384734868459</v>
      </c>
      <c r="P57" s="31">
        <v>94330719</v>
      </c>
      <c r="Q57" s="31">
        <v>320884984</v>
      </c>
      <c r="R57" s="31">
        <v>328429570</v>
      </c>
      <c r="S57" s="31">
        <v>158431953</v>
      </c>
      <c r="T57" s="36">
        <f t="shared" ref="T57:T85" si="14">IF(($Q57      =0),0,($S57      /$Q57      ))</f>
        <v>0.49373439362933852</v>
      </c>
      <c r="U57" s="36">
        <f t="shared" ref="U57:U85" si="15">IF(($P57      =0),0,(($H57      /$P57      )-1))</f>
        <v>1.5471386367785556E-2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331178358</v>
      </c>
      <c r="E58" s="32">
        <f>E57</f>
        <v>331178358</v>
      </c>
      <c r="F58" s="32">
        <f>F57</f>
        <v>72817342</v>
      </c>
      <c r="G58" s="37">
        <f t="shared" si="8"/>
        <v>0.21987349185419899</v>
      </c>
      <c r="H58" s="32">
        <f>H57</f>
        <v>95790146</v>
      </c>
      <c r="I58" s="37">
        <f t="shared" si="9"/>
        <v>0.28924035549448557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168607488</v>
      </c>
      <c r="O58" s="37">
        <f t="shared" si="13"/>
        <v>0.50911384734868459</v>
      </c>
      <c r="P58" s="32">
        <f>P57</f>
        <v>94330719</v>
      </c>
      <c r="Q58" s="32">
        <f>Q57</f>
        <v>320884984</v>
      </c>
      <c r="R58" s="32">
        <f>R57</f>
        <v>328429570</v>
      </c>
      <c r="S58" s="32">
        <f>S57</f>
        <v>158431953</v>
      </c>
      <c r="T58" s="37">
        <f t="shared" si="14"/>
        <v>0.49373439362933852</v>
      </c>
      <c r="U58" s="37">
        <f t="shared" si="15"/>
        <v>1.5471386367785556E-2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3983248</v>
      </c>
      <c r="E61" s="31">
        <v>3983248</v>
      </c>
      <c r="F61" s="31">
        <v>256839</v>
      </c>
      <c r="G61" s="36">
        <f t="shared" si="8"/>
        <v>6.4479791366241823E-2</v>
      </c>
      <c r="H61" s="31">
        <v>1112543</v>
      </c>
      <c r="I61" s="36">
        <f t="shared" si="9"/>
        <v>0.27930548135591859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1369382</v>
      </c>
      <c r="O61" s="36">
        <f t="shared" si="13"/>
        <v>0.34378527272216042</v>
      </c>
      <c r="P61" s="31">
        <v>804462</v>
      </c>
      <c r="Q61" s="31">
        <v>4247129</v>
      </c>
      <c r="R61" s="31">
        <v>3372812</v>
      </c>
      <c r="S61" s="31">
        <v>1602170</v>
      </c>
      <c r="T61" s="36">
        <f t="shared" si="14"/>
        <v>0.37723601049085159</v>
      </c>
      <c r="U61" s="36">
        <f t="shared" si="15"/>
        <v>0.38296526125534824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3983248</v>
      </c>
      <c r="E63" s="32">
        <f>SUM(E59:E62)</f>
        <v>3983248</v>
      </c>
      <c r="F63" s="32">
        <f>SUM(F59:F62)</f>
        <v>256839</v>
      </c>
      <c r="G63" s="37">
        <f t="shared" si="8"/>
        <v>6.4479791366241823E-2</v>
      </c>
      <c r="H63" s="32">
        <f>SUM(H59:H62)</f>
        <v>1112543</v>
      </c>
      <c r="I63" s="37">
        <f t="shared" si="9"/>
        <v>0.27930548135591859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1369382</v>
      </c>
      <c r="O63" s="37">
        <f t="shared" si="13"/>
        <v>0.34378527272216042</v>
      </c>
      <c r="P63" s="32">
        <f>SUM(P59:P62)</f>
        <v>804462</v>
      </c>
      <c r="Q63" s="32">
        <f>SUM(Q59:Q62)</f>
        <v>4247129</v>
      </c>
      <c r="R63" s="32">
        <f>SUM(R59:R62)</f>
        <v>3372812</v>
      </c>
      <c r="S63" s="32">
        <f>SUM(S59:S62)</f>
        <v>1602170</v>
      </c>
      <c r="T63" s="37">
        <f t="shared" si="14"/>
        <v>0.37723601049085159</v>
      </c>
      <c r="U63" s="37">
        <f t="shared" si="15"/>
        <v>0.38296526125534824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4090217</v>
      </c>
      <c r="E64" s="31">
        <v>4090217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1891209</v>
      </c>
      <c r="R64" s="31">
        <v>1891209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1921550</v>
      </c>
      <c r="E65" s="31">
        <v>1921550</v>
      </c>
      <c r="F65" s="31">
        <v>273219</v>
      </c>
      <c r="G65" s="36">
        <f t="shared" si="8"/>
        <v>0.14218677630038251</v>
      </c>
      <c r="H65" s="31">
        <v>312281</v>
      </c>
      <c r="I65" s="36">
        <f t="shared" si="9"/>
        <v>0.16251515703468555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585500</v>
      </c>
      <c r="O65" s="36">
        <f t="shared" si="13"/>
        <v>0.30470193333506806</v>
      </c>
      <c r="P65" s="31">
        <v>215114</v>
      </c>
      <c r="Q65" s="31">
        <v>1616442</v>
      </c>
      <c r="R65" s="31">
        <v>1516442</v>
      </c>
      <c r="S65" s="31">
        <v>462471</v>
      </c>
      <c r="T65" s="36">
        <f t="shared" si="14"/>
        <v>0.28610429573099438</v>
      </c>
      <c r="U65" s="36">
        <f t="shared" si="15"/>
        <v>0.45170002882192706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1346985</v>
      </c>
      <c r="E66" s="31">
        <v>1346985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20090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117287021</v>
      </c>
      <c r="E67" s="31">
        <v>117287021</v>
      </c>
      <c r="F67" s="31">
        <v>24407954</v>
      </c>
      <c r="G67" s="36">
        <f t="shared" si="8"/>
        <v>0.20810447560092774</v>
      </c>
      <c r="H67" s="31">
        <v>23940093</v>
      </c>
      <c r="I67" s="36">
        <f t="shared" si="9"/>
        <v>0.20411544939827569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48348047</v>
      </c>
      <c r="O67" s="36">
        <f t="shared" si="13"/>
        <v>0.41221992499920346</v>
      </c>
      <c r="P67" s="31">
        <v>23925133</v>
      </c>
      <c r="Q67" s="31">
        <v>113836582</v>
      </c>
      <c r="R67" s="31">
        <v>108806243</v>
      </c>
      <c r="S67" s="31">
        <v>49474556</v>
      </c>
      <c r="T67" s="36">
        <f t="shared" si="14"/>
        <v>0.43461034344829502</v>
      </c>
      <c r="U67" s="36">
        <f t="shared" si="15"/>
        <v>6.2528388034466253E-4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2492353</v>
      </c>
      <c r="E68" s="31">
        <v>2492353</v>
      </c>
      <c r="F68" s="31">
        <v>537959</v>
      </c>
      <c r="G68" s="36">
        <f t="shared" si="8"/>
        <v>0.21584382308605563</v>
      </c>
      <c r="H68" s="31">
        <v>557321</v>
      </c>
      <c r="I68" s="36">
        <f t="shared" si="9"/>
        <v>0.22361238556496613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1095280</v>
      </c>
      <c r="O68" s="36">
        <f t="shared" si="13"/>
        <v>0.43945620865102175</v>
      </c>
      <c r="P68" s="31">
        <v>405849</v>
      </c>
      <c r="Q68" s="31">
        <v>2374206</v>
      </c>
      <c r="R68" s="31">
        <v>2374206</v>
      </c>
      <c r="S68" s="31">
        <v>548229</v>
      </c>
      <c r="T68" s="36">
        <f t="shared" si="14"/>
        <v>0.23091046017068442</v>
      </c>
      <c r="U68" s="36">
        <f t="shared" si="15"/>
        <v>0.37322255321560482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127138126</v>
      </c>
      <c r="E70" s="32">
        <f>SUM(E64:E69)</f>
        <v>127138126</v>
      </c>
      <c r="F70" s="32">
        <f>SUM(F64:F69)</f>
        <v>25219132</v>
      </c>
      <c r="G70" s="37">
        <f t="shared" si="8"/>
        <v>0.19836010482017016</v>
      </c>
      <c r="H70" s="32">
        <f>SUM(H64:H69)</f>
        <v>24809695</v>
      </c>
      <c r="I70" s="37">
        <f t="shared" si="9"/>
        <v>0.19513969397346631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50028827</v>
      </c>
      <c r="O70" s="37">
        <f t="shared" si="13"/>
        <v>0.39349979879363645</v>
      </c>
      <c r="P70" s="32">
        <f>SUM(P64:P69)</f>
        <v>24546096</v>
      </c>
      <c r="Q70" s="32">
        <f>SUM(Q64:Q69)</f>
        <v>119718439</v>
      </c>
      <c r="R70" s="32">
        <f>SUM(R64:R69)</f>
        <v>114608190</v>
      </c>
      <c r="S70" s="32">
        <f>SUM(S64:S69)</f>
        <v>50485256</v>
      </c>
      <c r="T70" s="37">
        <f t="shared" si="14"/>
        <v>0.42169991875687585</v>
      </c>
      <c r="U70" s="37">
        <f t="shared" si="15"/>
        <v>1.0738937874275489E-2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11171928</v>
      </c>
      <c r="E71" s="31">
        <v>11171928</v>
      </c>
      <c r="F71" s="31">
        <v>2218111</v>
      </c>
      <c r="G71" s="36">
        <f t="shared" si="8"/>
        <v>0.19854325949827104</v>
      </c>
      <c r="H71" s="31">
        <v>2386195</v>
      </c>
      <c r="I71" s="36">
        <f t="shared" si="9"/>
        <v>0.21358846924183542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4604306</v>
      </c>
      <c r="O71" s="36">
        <f t="shared" si="13"/>
        <v>0.41213172874010645</v>
      </c>
      <c r="P71" s="31">
        <v>2253876</v>
      </c>
      <c r="Q71" s="31">
        <v>9397164</v>
      </c>
      <c r="R71" s="31">
        <v>9420180</v>
      </c>
      <c r="S71" s="31">
        <v>4430446</v>
      </c>
      <c r="T71" s="36">
        <f t="shared" si="14"/>
        <v>0.47146628493447595</v>
      </c>
      <c r="U71" s="36">
        <f t="shared" si="15"/>
        <v>5.8707311316150479E-2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29993145</v>
      </c>
      <c r="E72" s="31">
        <v>29993145</v>
      </c>
      <c r="F72" s="31">
        <v>7309725</v>
      </c>
      <c r="G72" s="36">
        <f t="shared" si="8"/>
        <v>0.24371318846356393</v>
      </c>
      <c r="H72" s="31">
        <v>4957276</v>
      </c>
      <c r="I72" s="36">
        <f t="shared" si="9"/>
        <v>0.16528029988185633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12267001</v>
      </c>
      <c r="O72" s="36">
        <f t="shared" si="13"/>
        <v>0.40899348834542026</v>
      </c>
      <c r="P72" s="31">
        <v>7223216</v>
      </c>
      <c r="Q72" s="31">
        <v>28441650</v>
      </c>
      <c r="R72" s="31">
        <v>28613642</v>
      </c>
      <c r="S72" s="31">
        <v>14202089</v>
      </c>
      <c r="T72" s="36">
        <f t="shared" si="14"/>
        <v>0.49934124778274114</v>
      </c>
      <c r="U72" s="36">
        <f t="shared" si="15"/>
        <v>-0.31370237301501158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10824750</v>
      </c>
      <c r="E73" s="31">
        <v>10824750</v>
      </c>
      <c r="F73" s="31">
        <v>1912733</v>
      </c>
      <c r="G73" s="36">
        <f t="shared" si="8"/>
        <v>0.17669996997621193</v>
      </c>
      <c r="H73" s="31">
        <v>131414</v>
      </c>
      <c r="I73" s="36">
        <f t="shared" si="9"/>
        <v>1.2140141804660616E-2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2044147</v>
      </c>
      <c r="O73" s="36">
        <f t="shared" si="13"/>
        <v>0.18884011178087254</v>
      </c>
      <c r="P73" s="31">
        <v>1941950</v>
      </c>
      <c r="Q73" s="31">
        <v>10002033</v>
      </c>
      <c r="R73" s="31">
        <v>9979033</v>
      </c>
      <c r="S73" s="31">
        <v>3196695</v>
      </c>
      <c r="T73" s="36">
        <f t="shared" si="14"/>
        <v>0.31960452440018944</v>
      </c>
      <c r="U73" s="36">
        <f t="shared" si="15"/>
        <v>-0.9323288447179382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83929256</v>
      </c>
      <c r="E74" s="31">
        <v>83929256</v>
      </c>
      <c r="F74" s="31">
        <v>16040810</v>
      </c>
      <c r="G74" s="36">
        <f t="shared" si="8"/>
        <v>0.19112298576791864</v>
      </c>
      <c r="H74" s="31">
        <v>17198464</v>
      </c>
      <c r="I74" s="36">
        <f t="shared" si="9"/>
        <v>0.20491619751758552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33239274</v>
      </c>
      <c r="O74" s="36">
        <f t="shared" si="13"/>
        <v>0.39603918328550414</v>
      </c>
      <c r="P74" s="31">
        <v>16844620</v>
      </c>
      <c r="Q74" s="31">
        <v>74313660</v>
      </c>
      <c r="R74" s="31">
        <v>79424797</v>
      </c>
      <c r="S74" s="31">
        <v>33004141</v>
      </c>
      <c r="T74" s="36">
        <f t="shared" si="14"/>
        <v>0.44411943914483554</v>
      </c>
      <c r="U74" s="36">
        <f t="shared" si="15"/>
        <v>2.1006350989217992E-2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6700840</v>
      </c>
      <c r="E76" s="31">
        <v>6700840</v>
      </c>
      <c r="F76" s="31">
        <v>567195</v>
      </c>
      <c r="G76" s="36">
        <f t="shared" si="8"/>
        <v>8.4645357895428042E-2</v>
      </c>
      <c r="H76" s="31">
        <v>1007799</v>
      </c>
      <c r="I76" s="36">
        <f t="shared" si="9"/>
        <v>0.15039890521188387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1574994</v>
      </c>
      <c r="O76" s="36">
        <f t="shared" si="13"/>
        <v>0.23504426310731191</v>
      </c>
      <c r="P76" s="31">
        <v>1596277</v>
      </c>
      <c r="Q76" s="31">
        <v>6786200</v>
      </c>
      <c r="R76" s="31">
        <v>6715185</v>
      </c>
      <c r="S76" s="31">
        <v>2108145</v>
      </c>
      <c r="T76" s="36">
        <f t="shared" si="14"/>
        <v>0.31065176387374377</v>
      </c>
      <c r="U76" s="36">
        <f t="shared" si="15"/>
        <v>-0.3686565677510858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142619919</v>
      </c>
      <c r="E78" s="32">
        <f>SUM(E71:E77)</f>
        <v>142619919</v>
      </c>
      <c r="F78" s="32">
        <f>SUM(F71:F77)</f>
        <v>28048574</v>
      </c>
      <c r="G78" s="37">
        <f t="shared" si="8"/>
        <v>0.19666659605941861</v>
      </c>
      <c r="H78" s="32">
        <f>SUM(H71:H77)</f>
        <v>25681148</v>
      </c>
      <c r="I78" s="37">
        <f t="shared" si="9"/>
        <v>0.18006704940002105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53729722</v>
      </c>
      <c r="O78" s="37">
        <f t="shared" si="13"/>
        <v>0.37673364545943966</v>
      </c>
      <c r="P78" s="32">
        <f>SUM(P71:P77)</f>
        <v>29859939</v>
      </c>
      <c r="Q78" s="32">
        <f>SUM(Q71:Q77)</f>
        <v>128940707</v>
      </c>
      <c r="R78" s="32">
        <f>SUM(R71:R77)</f>
        <v>134152837</v>
      </c>
      <c r="S78" s="32">
        <f>SUM(S71:S77)</f>
        <v>56941516</v>
      </c>
      <c r="T78" s="37">
        <f t="shared" si="14"/>
        <v>0.44161008051553496</v>
      </c>
      <c r="U78" s="37">
        <f t="shared" si="15"/>
        <v>-0.13994640109613088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46119093</v>
      </c>
      <c r="E79" s="31">
        <v>46119093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9568994</v>
      </c>
      <c r="Q79" s="31">
        <v>43957604</v>
      </c>
      <c r="R79" s="31">
        <v>44433830</v>
      </c>
      <c r="S79" s="31">
        <v>18140153</v>
      </c>
      <c r="T79" s="36">
        <f t="shared" si="14"/>
        <v>0.41267383454293821</v>
      </c>
      <c r="U79" s="36">
        <f t="shared" si="15"/>
        <v>-1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9508056</v>
      </c>
      <c r="E80" s="31">
        <v>9508056</v>
      </c>
      <c r="F80" s="31">
        <v>1938239</v>
      </c>
      <c r="G80" s="36">
        <f t="shared" si="8"/>
        <v>0.20385229115184009</v>
      </c>
      <c r="H80" s="31">
        <v>1852152</v>
      </c>
      <c r="I80" s="36">
        <f t="shared" si="9"/>
        <v>0.19479817956478171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3790391</v>
      </c>
      <c r="O80" s="36">
        <f t="shared" si="13"/>
        <v>0.3986504707166218</v>
      </c>
      <c r="P80" s="31">
        <v>107390</v>
      </c>
      <c r="Q80" s="31">
        <v>9029492</v>
      </c>
      <c r="R80" s="31">
        <v>9029492</v>
      </c>
      <c r="S80" s="31">
        <v>199472</v>
      </c>
      <c r="T80" s="36">
        <f t="shared" si="14"/>
        <v>2.2091165261567316E-2</v>
      </c>
      <c r="U80" s="36">
        <f t="shared" si="15"/>
        <v>16.246968991526213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65249670</v>
      </c>
      <c r="E81" s="31">
        <v>65249670</v>
      </c>
      <c r="F81" s="31">
        <v>11777529</v>
      </c>
      <c r="G81" s="36">
        <f t="shared" si="8"/>
        <v>0.18049944160637135</v>
      </c>
      <c r="H81" s="31">
        <v>15127501</v>
      </c>
      <c r="I81" s="36">
        <f t="shared" si="9"/>
        <v>0.23184026831093552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26905030</v>
      </c>
      <c r="O81" s="36">
        <f t="shared" si="13"/>
        <v>0.41233970991730684</v>
      </c>
      <c r="P81" s="31">
        <v>11203200</v>
      </c>
      <c r="Q81" s="31">
        <v>60881510</v>
      </c>
      <c r="R81" s="31">
        <v>55436770</v>
      </c>
      <c r="S81" s="31">
        <v>22859672</v>
      </c>
      <c r="T81" s="36">
        <f t="shared" si="14"/>
        <v>0.3754780720780414</v>
      </c>
      <c r="U81" s="36">
        <f t="shared" si="15"/>
        <v>0.35028393673236224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13537000</v>
      </c>
      <c r="E83" s="31">
        <v>13537000</v>
      </c>
      <c r="F83" s="31">
        <v>2860739</v>
      </c>
      <c r="G83" s="36">
        <f t="shared" si="8"/>
        <v>0.21132739898057176</v>
      </c>
      <c r="H83" s="31">
        <v>2700255</v>
      </c>
      <c r="I83" s="36">
        <f t="shared" si="9"/>
        <v>0.19947218733840585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5560994</v>
      </c>
      <c r="O83" s="36">
        <f t="shared" si="13"/>
        <v>0.41079958631897762</v>
      </c>
      <c r="P83" s="31">
        <v>2888827</v>
      </c>
      <c r="Q83" s="31">
        <v>12885600</v>
      </c>
      <c r="R83" s="31">
        <v>13294600</v>
      </c>
      <c r="S83" s="31">
        <v>5742064</v>
      </c>
      <c r="T83" s="36">
        <f t="shared" si="14"/>
        <v>0.44561867511020054</v>
      </c>
      <c r="U83" s="36">
        <f t="shared" si="15"/>
        <v>-6.5276321496579803E-2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134413819</v>
      </c>
      <c r="E84" s="32">
        <f>SUM(E79:E83)</f>
        <v>134413819</v>
      </c>
      <c r="F84" s="32">
        <f>SUM(F79:F83)</f>
        <v>16576507</v>
      </c>
      <c r="G84" s="37">
        <f t="shared" si="8"/>
        <v>0.12332442544467842</v>
      </c>
      <c r="H84" s="32">
        <f>SUM(H79:H83)</f>
        <v>19679908</v>
      </c>
      <c r="I84" s="37">
        <f t="shared" si="9"/>
        <v>0.14641283274601402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36256415</v>
      </c>
      <c r="O84" s="37">
        <f t="shared" si="13"/>
        <v>0.26973725819069244</v>
      </c>
      <c r="P84" s="32">
        <f>SUM(P79:P83)</f>
        <v>23768411</v>
      </c>
      <c r="Q84" s="32">
        <f>SUM(Q79:Q83)</f>
        <v>126754206</v>
      </c>
      <c r="R84" s="32">
        <f>SUM(R79:R83)</f>
        <v>122194692</v>
      </c>
      <c r="S84" s="32">
        <f>SUM(S79:S83)</f>
        <v>46941361</v>
      </c>
      <c r="T84" s="37">
        <f t="shared" si="14"/>
        <v>0.37033375444756444</v>
      </c>
      <c r="U84" s="37">
        <f t="shared" si="15"/>
        <v>-0.17201414936825188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739333470</v>
      </c>
      <c r="E85" s="32">
        <f>SUM(E57,E59:E62,E64:E69,E71:E77,E79:E83)</f>
        <v>739333470</v>
      </c>
      <c r="F85" s="32">
        <f>SUM(F57,F59:F62,F64:F69,F71:F77,F79:F83)</f>
        <v>142918394</v>
      </c>
      <c r="G85" s="37">
        <f t="shared" si="8"/>
        <v>0.19330707968624766</v>
      </c>
      <c r="H85" s="32">
        <f>SUM(H57,H59:H62,H64:H69,H71:H77,H79:H83)</f>
        <v>167073440</v>
      </c>
      <c r="I85" s="37">
        <f t="shared" si="9"/>
        <v>0.22597846138360272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309991834</v>
      </c>
      <c r="O85" s="37">
        <f t="shared" si="13"/>
        <v>0.41928554106985039</v>
      </c>
      <c r="P85" s="32">
        <f>SUM(P57,P59:P62,P64:P69,P71:P77,P79:P83)</f>
        <v>173309627</v>
      </c>
      <c r="Q85" s="32">
        <f>SUM(Q57,Q59:Q62,Q64:Q69,Q71:Q77,Q79:Q83)</f>
        <v>700545465</v>
      </c>
      <c r="R85" s="32">
        <f>SUM(R57,R59:R62,R64:R69,R71:R77,R79:R83)</f>
        <v>702758101</v>
      </c>
      <c r="S85" s="32">
        <f>SUM(S57,S59:S62,S64:S69,S71:S77,S79:S83)</f>
        <v>314402256</v>
      </c>
      <c r="T85" s="37">
        <f t="shared" si="14"/>
        <v>0.44879636184640781</v>
      </c>
      <c r="U85" s="37">
        <f t="shared" si="15"/>
        <v>-3.5982923210607365E-2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3502949201</v>
      </c>
      <c r="E88" s="31">
        <v>3502949201</v>
      </c>
      <c r="F88" s="31">
        <v>951249565</v>
      </c>
      <c r="G88" s="36">
        <f t="shared" ref="G88:G99" si="16">IF(($D88      =0),0,($F88      /$D88      ))</f>
        <v>0.27155676843056792</v>
      </c>
      <c r="H88" s="31">
        <v>894901023</v>
      </c>
      <c r="I88" s="36">
        <f t="shared" ref="I88:I99" si="17">IF(($D88      =0),0,($H88      /$D88      ))</f>
        <v>0.25547073955412464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1846150588</v>
      </c>
      <c r="O88" s="36">
        <f t="shared" ref="O88:O99" si="21">IF(($D88      =0),0,($N88      /$D88      ))</f>
        <v>0.52702750798469256</v>
      </c>
      <c r="P88" s="31">
        <v>795888556</v>
      </c>
      <c r="Q88" s="31">
        <v>3230912478</v>
      </c>
      <c r="R88" s="31">
        <v>3278005726</v>
      </c>
      <c r="S88" s="31">
        <v>1571833664</v>
      </c>
      <c r="T88" s="36">
        <f t="shared" ref="T88:T99" si="22">IF(($Q88      =0),0,($S88      /$Q88      ))</f>
        <v>0.48649837304568422</v>
      </c>
      <c r="U88" s="36">
        <f t="shared" ref="U88:U99" si="23">IF(($P88      =0),0,(($H88      /$P88      )-1))</f>
        <v>0.12440493867334856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3031698000</v>
      </c>
      <c r="E89" s="31">
        <v>3031698000</v>
      </c>
      <c r="F89" s="31">
        <v>739861641</v>
      </c>
      <c r="G89" s="36">
        <f t="shared" si="16"/>
        <v>0.24404199923607167</v>
      </c>
      <c r="H89" s="31">
        <v>897252694</v>
      </c>
      <c r="I89" s="36">
        <f t="shared" si="17"/>
        <v>0.29595714810644069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1637114335</v>
      </c>
      <c r="O89" s="36">
        <f t="shared" si="21"/>
        <v>0.53999914734251231</v>
      </c>
      <c r="P89" s="31">
        <v>818478877</v>
      </c>
      <c r="Q89" s="31">
        <v>3324190000</v>
      </c>
      <c r="R89" s="31">
        <v>2823008000</v>
      </c>
      <c r="S89" s="31">
        <v>1631008548</v>
      </c>
      <c r="T89" s="36">
        <f t="shared" si="22"/>
        <v>0.49064841299685036</v>
      </c>
      <c r="U89" s="36">
        <f t="shared" si="23"/>
        <v>9.6244166115480478E-2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4389573394</v>
      </c>
      <c r="E90" s="31">
        <v>4389573394</v>
      </c>
      <c r="F90" s="31">
        <v>881225225</v>
      </c>
      <c r="G90" s="36">
        <f t="shared" si="16"/>
        <v>0.20075418404087403</v>
      </c>
      <c r="H90" s="31">
        <v>1467890004</v>
      </c>
      <c r="I90" s="36">
        <f t="shared" si="17"/>
        <v>0.33440379559581412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2349115229</v>
      </c>
      <c r="O90" s="36">
        <f t="shared" si="21"/>
        <v>0.5351579796366881</v>
      </c>
      <c r="P90" s="31">
        <v>336421027</v>
      </c>
      <c r="Q90" s="31">
        <v>7152563428</v>
      </c>
      <c r="R90" s="31">
        <v>4080946480</v>
      </c>
      <c r="S90" s="31">
        <v>1520698481</v>
      </c>
      <c r="T90" s="36">
        <f t="shared" si="22"/>
        <v>0.21260887740567969</v>
      </c>
      <c r="U90" s="36">
        <f t="shared" si="23"/>
        <v>3.3632528474505845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10924220595</v>
      </c>
      <c r="E91" s="32">
        <f>SUM(E88:E90)</f>
        <v>10924220595</v>
      </c>
      <c r="F91" s="32">
        <f>SUM(F88:F90)</f>
        <v>2572336431</v>
      </c>
      <c r="G91" s="37">
        <f t="shared" si="16"/>
        <v>0.23547093439117794</v>
      </c>
      <c r="H91" s="32">
        <f>SUM(H88:H90)</f>
        <v>3260043721</v>
      </c>
      <c r="I91" s="37">
        <f t="shared" si="17"/>
        <v>0.29842346121169661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5832380152</v>
      </c>
      <c r="O91" s="37">
        <f t="shared" si="21"/>
        <v>0.53389439560287455</v>
      </c>
      <c r="P91" s="32">
        <f>SUM(P88:P90)</f>
        <v>1950788460</v>
      </c>
      <c r="Q91" s="32">
        <f>SUM(Q88:Q90)</f>
        <v>13707665906</v>
      </c>
      <c r="R91" s="32">
        <f>SUM(R88:R90)</f>
        <v>10181960206</v>
      </c>
      <c r="S91" s="32">
        <f>SUM(S88:S90)</f>
        <v>4723540693</v>
      </c>
      <c r="T91" s="37">
        <f t="shared" si="22"/>
        <v>0.34459117441230114</v>
      </c>
      <c r="U91" s="37">
        <f t="shared" si="23"/>
        <v>0.67114158600261553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189227166</v>
      </c>
      <c r="E92" s="31">
        <v>189227166</v>
      </c>
      <c r="F92" s="31">
        <v>42388380</v>
      </c>
      <c r="G92" s="36">
        <f t="shared" si="16"/>
        <v>0.22400789958456599</v>
      </c>
      <c r="H92" s="31">
        <v>43879456</v>
      </c>
      <c r="I92" s="36">
        <f t="shared" si="17"/>
        <v>0.2318877195465687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86267836</v>
      </c>
      <c r="O92" s="36">
        <f t="shared" si="21"/>
        <v>0.45589561913113469</v>
      </c>
      <c r="P92" s="31">
        <v>42508372</v>
      </c>
      <c r="Q92" s="31">
        <v>187772122</v>
      </c>
      <c r="R92" s="31">
        <v>171939462</v>
      </c>
      <c r="S92" s="31">
        <v>81936882</v>
      </c>
      <c r="T92" s="36">
        <f t="shared" si="22"/>
        <v>0.43636340223071024</v>
      </c>
      <c r="U92" s="36">
        <f t="shared" si="23"/>
        <v>3.2254446253552116E-2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198767634</v>
      </c>
      <c r="E93" s="31">
        <v>198767634</v>
      </c>
      <c r="F93" s="31">
        <v>29731199</v>
      </c>
      <c r="G93" s="36">
        <f t="shared" si="16"/>
        <v>0.14957766715681689</v>
      </c>
      <c r="H93" s="31">
        <v>28211877</v>
      </c>
      <c r="I93" s="36">
        <f t="shared" si="17"/>
        <v>0.14193395791992977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57943076</v>
      </c>
      <c r="O93" s="36">
        <f t="shared" si="21"/>
        <v>0.29151162507674666</v>
      </c>
      <c r="P93" s="31">
        <v>49755982</v>
      </c>
      <c r="Q93" s="31">
        <v>152259751</v>
      </c>
      <c r="R93" s="31">
        <v>186823613</v>
      </c>
      <c r="S93" s="31">
        <v>82967836</v>
      </c>
      <c r="T93" s="36">
        <f t="shared" si="22"/>
        <v>0.54490983634933177</v>
      </c>
      <c r="U93" s="36">
        <f t="shared" si="23"/>
        <v>-0.43299527280960914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37223986</v>
      </c>
      <c r="E94" s="31">
        <v>37223986</v>
      </c>
      <c r="F94" s="31">
        <v>7558767</v>
      </c>
      <c r="G94" s="36">
        <f t="shared" si="16"/>
        <v>0.20306173014356926</v>
      </c>
      <c r="H94" s="31">
        <v>8744501</v>
      </c>
      <c r="I94" s="36">
        <f t="shared" si="17"/>
        <v>0.23491576103644568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16303268</v>
      </c>
      <c r="O94" s="36">
        <f t="shared" si="21"/>
        <v>0.43797749118001494</v>
      </c>
      <c r="P94" s="31">
        <v>7704775</v>
      </c>
      <c r="Q94" s="31">
        <v>61755315</v>
      </c>
      <c r="R94" s="31">
        <v>32960795</v>
      </c>
      <c r="S94" s="31">
        <v>14634459</v>
      </c>
      <c r="T94" s="36">
        <f t="shared" si="22"/>
        <v>0.23697489033939831</v>
      </c>
      <c r="U94" s="36">
        <f t="shared" si="23"/>
        <v>0.1349456668105169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5703353</v>
      </c>
      <c r="E95" s="31">
        <v>5703353</v>
      </c>
      <c r="F95" s="31">
        <v>1195299</v>
      </c>
      <c r="G95" s="36">
        <f t="shared" si="16"/>
        <v>0.20957829543428225</v>
      </c>
      <c r="H95" s="31">
        <v>1334617</v>
      </c>
      <c r="I95" s="36">
        <f t="shared" si="17"/>
        <v>0.23400568051810927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2529916</v>
      </c>
      <c r="O95" s="36">
        <f t="shared" si="21"/>
        <v>0.44358397595239152</v>
      </c>
      <c r="P95" s="31">
        <v>1178806</v>
      </c>
      <c r="Q95" s="31">
        <v>5145547</v>
      </c>
      <c r="R95" s="31">
        <v>5609589</v>
      </c>
      <c r="S95" s="31">
        <v>2295773</v>
      </c>
      <c r="T95" s="36">
        <f t="shared" si="22"/>
        <v>0.44616694784830457</v>
      </c>
      <c r="U95" s="36">
        <f t="shared" si="23"/>
        <v>0.13217696550577451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430922139</v>
      </c>
      <c r="E96" s="32">
        <f>SUM(E92:E95)</f>
        <v>430922139</v>
      </c>
      <c r="F96" s="32">
        <f>SUM(F92:F95)</f>
        <v>80873645</v>
      </c>
      <c r="G96" s="37">
        <f t="shared" si="16"/>
        <v>0.18767577174771241</v>
      </c>
      <c r="H96" s="32">
        <f>SUM(H92:H95)</f>
        <v>82170451</v>
      </c>
      <c r="I96" s="37">
        <f t="shared" si="17"/>
        <v>0.19068514602356043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163044096</v>
      </c>
      <c r="O96" s="37">
        <f t="shared" si="21"/>
        <v>0.37836091777127284</v>
      </c>
      <c r="P96" s="32">
        <f>SUM(P92:P95)</f>
        <v>101147935</v>
      </c>
      <c r="Q96" s="32">
        <f>SUM(Q92:Q95)</f>
        <v>406932735</v>
      </c>
      <c r="R96" s="32">
        <f>SUM(R92:R95)</f>
        <v>397333459</v>
      </c>
      <c r="S96" s="32">
        <f>SUM(S92:S95)</f>
        <v>181834950</v>
      </c>
      <c r="T96" s="37">
        <f t="shared" si="22"/>
        <v>0.44684276874407758</v>
      </c>
      <c r="U96" s="37">
        <f t="shared" si="23"/>
        <v>-0.18762107204660183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106045370</v>
      </c>
      <c r="E97" s="31">
        <v>106045370</v>
      </c>
      <c r="F97" s="31">
        <v>19861019</v>
      </c>
      <c r="G97" s="36">
        <f t="shared" si="16"/>
        <v>0.18728794100110169</v>
      </c>
      <c r="H97" s="31">
        <v>20176153</v>
      </c>
      <c r="I97" s="36">
        <f t="shared" si="17"/>
        <v>0.19025963132572407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40037172</v>
      </c>
      <c r="O97" s="36">
        <f t="shared" si="21"/>
        <v>0.37754757232682579</v>
      </c>
      <c r="P97" s="31">
        <v>19332486</v>
      </c>
      <c r="Q97" s="31">
        <v>114722281</v>
      </c>
      <c r="R97" s="31">
        <v>105007548</v>
      </c>
      <c r="S97" s="31">
        <v>39290324</v>
      </c>
      <c r="T97" s="36">
        <f t="shared" si="22"/>
        <v>0.34248206762904237</v>
      </c>
      <c r="U97" s="36">
        <f t="shared" si="23"/>
        <v>4.3639860905627881E-2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49380693</v>
      </c>
      <c r="E99" s="31">
        <v>49380693</v>
      </c>
      <c r="F99" s="31">
        <v>18944984</v>
      </c>
      <c r="G99" s="36">
        <f t="shared" si="16"/>
        <v>0.38365164296094428</v>
      </c>
      <c r="H99" s="31">
        <v>19829999</v>
      </c>
      <c r="I99" s="36">
        <f t="shared" si="17"/>
        <v>0.40157393092883487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38774983</v>
      </c>
      <c r="O99" s="36">
        <f t="shared" si="21"/>
        <v>0.78522557388977909</v>
      </c>
      <c r="P99" s="31">
        <v>17841043</v>
      </c>
      <c r="Q99" s="31">
        <v>53445437</v>
      </c>
      <c r="R99" s="31">
        <v>52985847</v>
      </c>
      <c r="S99" s="31">
        <v>34990374</v>
      </c>
      <c r="T99" s="36">
        <f t="shared" si="22"/>
        <v>0.65469338383368447</v>
      </c>
      <c r="U99" s="36">
        <f t="shared" si="23"/>
        <v>0.11148204732200906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121509972</v>
      </c>
      <c r="E100" s="31">
        <v>121509972</v>
      </c>
      <c r="F100" s="31">
        <v>27969525</v>
      </c>
      <c r="G100" s="36">
        <f>IF(($D100     =0),0,($F100     /$D100     ))</f>
        <v>0.23018295979855877</v>
      </c>
      <c r="H100" s="31">
        <v>26467607</v>
      </c>
      <c r="I100" s="36">
        <f>IF(($D100     =0),0,($H100     /$D100     ))</f>
        <v>0.21782250925051649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54437132</v>
      </c>
      <c r="O100" s="36">
        <f>IF(($D100     =0),0,($N100     /$D100     ))</f>
        <v>0.44800546904907523</v>
      </c>
      <c r="P100" s="31">
        <v>26236008</v>
      </c>
      <c r="Q100" s="31">
        <v>104844036</v>
      </c>
      <c r="R100" s="31">
        <v>106760914</v>
      </c>
      <c r="S100" s="31">
        <v>53855063</v>
      </c>
      <c r="T100" s="36">
        <f>IF(($Q100     =0),0,($S100     /$Q100     ))</f>
        <v>0.51366835019590429</v>
      </c>
      <c r="U100" s="36">
        <f>IF(($P100     =0),0,(($H100     /$P100     )-1))</f>
        <v>8.8275243703233031E-3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276936035</v>
      </c>
      <c r="E101" s="32">
        <f>SUM(E97:E100)</f>
        <v>276936035</v>
      </c>
      <c r="F101" s="32">
        <f>SUM(F97:F100)</f>
        <v>66775528</v>
      </c>
      <c r="G101" s="37">
        <f>IF(($D101     =0),0,($F101     /$D101     ))</f>
        <v>0.24112256824937933</v>
      </c>
      <c r="H101" s="32">
        <f>SUM(H97:H100)</f>
        <v>66473759</v>
      </c>
      <c r="I101" s="37">
        <f>IF(($D101     =0),0,($H101     /$D101     ))</f>
        <v>0.24003289784949799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133249287</v>
      </c>
      <c r="O101" s="37">
        <f>IF(($D101     =0),0,($N101     /$D101     ))</f>
        <v>0.48115546609887733</v>
      </c>
      <c r="P101" s="32">
        <f>SUM(P97:P100)</f>
        <v>63409537</v>
      </c>
      <c r="Q101" s="32">
        <f>SUM(Q97:Q100)</f>
        <v>273011754</v>
      </c>
      <c r="R101" s="32">
        <f>SUM(R97:R100)</f>
        <v>264754309</v>
      </c>
      <c r="S101" s="32">
        <f>SUM(S97:S100)</f>
        <v>128135761</v>
      </c>
      <c r="T101" s="37">
        <f>IF(($Q101     =0),0,($S101     /$Q101     ))</f>
        <v>0.46934155442992392</v>
      </c>
      <c r="U101" s="37">
        <f>IF(($P101     =0),0,(($H101     /$P101     )-1))</f>
        <v>4.8324308061104437E-2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11632078769</v>
      </c>
      <c r="E102" s="32">
        <f>SUM(E88:E90,E92:E95,E97:E100)</f>
        <v>11632078769</v>
      </c>
      <c r="F102" s="32">
        <f>SUM(F88:F90,F92:F95,F97:F100)</f>
        <v>2719985604</v>
      </c>
      <c r="G102" s="37">
        <f>IF(($D102     =0),0,($F102     /$D102     ))</f>
        <v>0.23383486804171932</v>
      </c>
      <c r="H102" s="32">
        <f>SUM(H88:H90,H92:H95,H97:H100)</f>
        <v>3408687931</v>
      </c>
      <c r="I102" s="37">
        <f>IF(($D102     =0),0,($H102     /$D102     ))</f>
        <v>0.29304202616683639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6128673535</v>
      </c>
      <c r="O102" s="37">
        <f>IF(($D102     =0),0,($N102     /$D102     ))</f>
        <v>0.52687689420855577</v>
      </c>
      <c r="P102" s="32">
        <f>SUM(P88:P90,P92:P95,P97:P100)</f>
        <v>2115345932</v>
      </c>
      <c r="Q102" s="32">
        <f>SUM(Q88:Q90,Q92:Q95,Q97:Q100)</f>
        <v>14387610395</v>
      </c>
      <c r="R102" s="32">
        <f>SUM(R88:R90,R92:R95,R97:R100)</f>
        <v>10844047974</v>
      </c>
      <c r="S102" s="32">
        <f>SUM(S88:S90,S92:S95,S97:S100)</f>
        <v>5033511404</v>
      </c>
      <c r="T102" s="37">
        <f>IF(($Q102     =0),0,($S102     /$Q102     ))</f>
        <v>0.34985041058307026</v>
      </c>
      <c r="U102" s="37">
        <f>IF(($P102     =0),0,(($H102     /$P102     )-1))</f>
        <v>0.61140921654227087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2265061930</v>
      </c>
      <c r="E105" s="31">
        <v>2265061930</v>
      </c>
      <c r="F105" s="31">
        <v>457862395</v>
      </c>
      <c r="G105" s="36">
        <f t="shared" ref="G105:G136" si="24">IF(($D105     =0),0,($F105     /$D105     ))</f>
        <v>0.20214122578096574</v>
      </c>
      <c r="H105" s="31">
        <v>568537802</v>
      </c>
      <c r="I105" s="36">
        <f t="shared" ref="I105:I136" si="25">IF(($D105     =0),0,($H105     /$D105     ))</f>
        <v>0.2510032041375575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1026400197</v>
      </c>
      <c r="O105" s="36">
        <f t="shared" ref="O105:O136" si="29">IF(($D105     =0),0,($N105     /$D105     ))</f>
        <v>0.45314442991852322</v>
      </c>
      <c r="P105" s="31">
        <v>568004019</v>
      </c>
      <c r="Q105" s="31">
        <v>2093383050</v>
      </c>
      <c r="R105" s="31">
        <v>2096329970</v>
      </c>
      <c r="S105" s="31">
        <v>1009944877</v>
      </c>
      <c r="T105" s="36">
        <f t="shared" ref="T105:T136" si="30">IF(($Q105     =0),0,($S105     /$Q105     ))</f>
        <v>0.48244628569052378</v>
      </c>
      <c r="U105" s="36">
        <f t="shared" ref="U105:U136" si="31">IF(($P105     =0),0,(($H105     /$P105     )-1))</f>
        <v>9.3975215340869056E-4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2265061930</v>
      </c>
      <c r="E106" s="32">
        <f>E105</f>
        <v>2265061930</v>
      </c>
      <c r="F106" s="32">
        <f>F105</f>
        <v>457862395</v>
      </c>
      <c r="G106" s="37">
        <f t="shared" si="24"/>
        <v>0.20214122578096574</v>
      </c>
      <c r="H106" s="32">
        <f>H105</f>
        <v>568537802</v>
      </c>
      <c r="I106" s="37">
        <f t="shared" si="25"/>
        <v>0.2510032041375575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1026400197</v>
      </c>
      <c r="O106" s="37">
        <f t="shared" si="29"/>
        <v>0.45314442991852322</v>
      </c>
      <c r="P106" s="32">
        <f>P105</f>
        <v>568004019</v>
      </c>
      <c r="Q106" s="32">
        <f>Q105</f>
        <v>2093383050</v>
      </c>
      <c r="R106" s="32">
        <f>R105</f>
        <v>2096329970</v>
      </c>
      <c r="S106" s="32">
        <f>S105</f>
        <v>1009944877</v>
      </c>
      <c r="T106" s="37">
        <f t="shared" si="30"/>
        <v>0.48244628569052378</v>
      </c>
      <c r="U106" s="37">
        <f t="shared" si="31"/>
        <v>9.3975215340869056E-4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7074477</v>
      </c>
      <c r="E107" s="31">
        <v>7074477</v>
      </c>
      <c r="F107" s="31">
        <v>1548153</v>
      </c>
      <c r="G107" s="36">
        <f t="shared" si="24"/>
        <v>0.2188363888948964</v>
      </c>
      <c r="H107" s="31">
        <v>1959127</v>
      </c>
      <c r="I107" s="36">
        <f t="shared" si="25"/>
        <v>0.27692888110315433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3507280</v>
      </c>
      <c r="O107" s="36">
        <f t="shared" si="29"/>
        <v>0.49576526999805076</v>
      </c>
      <c r="P107" s="31">
        <v>1518759</v>
      </c>
      <c r="Q107" s="31">
        <v>6733850</v>
      </c>
      <c r="R107" s="31">
        <v>6705873</v>
      </c>
      <c r="S107" s="31">
        <v>2735524</v>
      </c>
      <c r="T107" s="36">
        <f t="shared" si="30"/>
        <v>0.40623476911425116</v>
      </c>
      <c r="U107" s="36">
        <f t="shared" si="31"/>
        <v>0.28995252044596942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19267989</v>
      </c>
      <c r="E108" s="31">
        <v>19267989</v>
      </c>
      <c r="F108" s="31">
        <v>2048289</v>
      </c>
      <c r="G108" s="36">
        <f t="shared" si="24"/>
        <v>0.10630528178109298</v>
      </c>
      <c r="H108" s="31">
        <v>3944100</v>
      </c>
      <c r="I108" s="36">
        <f t="shared" si="25"/>
        <v>0.20469702364891323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5992389</v>
      </c>
      <c r="O108" s="36">
        <f t="shared" si="29"/>
        <v>0.31100230543000623</v>
      </c>
      <c r="P108" s="31">
        <v>2799080</v>
      </c>
      <c r="Q108" s="31">
        <v>11657838</v>
      </c>
      <c r="R108" s="31">
        <v>11577838</v>
      </c>
      <c r="S108" s="31">
        <v>4925491</v>
      </c>
      <c r="T108" s="36">
        <f t="shared" si="30"/>
        <v>0.42250467024846289</v>
      </c>
      <c r="U108" s="36">
        <f t="shared" si="31"/>
        <v>0.40907012304042767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52947190</v>
      </c>
      <c r="E110" s="31">
        <v>52947190</v>
      </c>
      <c r="F110" s="31">
        <v>13609225</v>
      </c>
      <c r="G110" s="36">
        <f t="shared" si="24"/>
        <v>0.25703394268893215</v>
      </c>
      <c r="H110" s="31">
        <v>14919317</v>
      </c>
      <c r="I110" s="36">
        <f t="shared" si="25"/>
        <v>0.28177731433906122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28528542</v>
      </c>
      <c r="O110" s="36">
        <f t="shared" si="29"/>
        <v>0.53881125702799337</v>
      </c>
      <c r="P110" s="31">
        <v>13380275</v>
      </c>
      <c r="Q110" s="31">
        <v>49505464</v>
      </c>
      <c r="R110" s="31">
        <v>48140297</v>
      </c>
      <c r="S110" s="31">
        <v>25411211</v>
      </c>
      <c r="T110" s="36">
        <f t="shared" si="30"/>
        <v>0.51330113782995757</v>
      </c>
      <c r="U110" s="36">
        <f t="shared" si="31"/>
        <v>0.11502319645896675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79289656</v>
      </c>
      <c r="E112" s="32">
        <f>SUM(E107:E111)</f>
        <v>79289656</v>
      </c>
      <c r="F112" s="32">
        <f>SUM(F107:F111)</f>
        <v>17205667</v>
      </c>
      <c r="G112" s="37">
        <f t="shared" si="24"/>
        <v>0.21699762450728755</v>
      </c>
      <c r="H112" s="32">
        <f>SUM(H107:H111)</f>
        <v>20822544</v>
      </c>
      <c r="I112" s="37">
        <f t="shared" si="25"/>
        <v>0.26261362516190007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38028211</v>
      </c>
      <c r="O112" s="37">
        <f t="shared" si="29"/>
        <v>0.47961124966918761</v>
      </c>
      <c r="P112" s="32">
        <f>SUM(P107:P111)</f>
        <v>17698114</v>
      </c>
      <c r="Q112" s="32">
        <f>SUM(Q107:Q111)</f>
        <v>67897152</v>
      </c>
      <c r="R112" s="32">
        <f>SUM(R107:R111)</f>
        <v>66424008</v>
      </c>
      <c r="S112" s="32">
        <f>SUM(S107:S111)</f>
        <v>33072226</v>
      </c>
      <c r="T112" s="37">
        <f t="shared" si="30"/>
        <v>0.48709297850961408</v>
      </c>
      <c r="U112" s="37">
        <f t="shared" si="31"/>
        <v>0.1765402799416933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810000</v>
      </c>
      <c r="E113" s="31">
        <v>810000</v>
      </c>
      <c r="F113" s="31">
        <v>27100</v>
      </c>
      <c r="G113" s="36">
        <f t="shared" si="24"/>
        <v>3.3456790123456794E-2</v>
      </c>
      <c r="H113" s="31">
        <v>45500</v>
      </c>
      <c r="I113" s="36">
        <f t="shared" si="25"/>
        <v>5.6172839506172842E-2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72600</v>
      </c>
      <c r="O113" s="36">
        <f t="shared" si="29"/>
        <v>8.9629629629629629E-2</v>
      </c>
      <c r="P113" s="31">
        <v>453378</v>
      </c>
      <c r="Q113" s="31">
        <v>1618500</v>
      </c>
      <c r="R113" s="31">
        <v>2110000</v>
      </c>
      <c r="S113" s="31">
        <v>1144658</v>
      </c>
      <c r="T113" s="36">
        <f t="shared" si="30"/>
        <v>0.70723385851096698</v>
      </c>
      <c r="U113" s="36">
        <f t="shared" si="31"/>
        <v>-0.89964224113212377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34055066</v>
      </c>
      <c r="E114" s="31">
        <v>34055066</v>
      </c>
      <c r="F114" s="31">
        <v>4421542</v>
      </c>
      <c r="G114" s="36">
        <f t="shared" si="24"/>
        <v>0.12983507358347213</v>
      </c>
      <c r="H114" s="31">
        <v>9971340</v>
      </c>
      <c r="I114" s="36">
        <f t="shared" si="25"/>
        <v>0.29280048965402095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14392882</v>
      </c>
      <c r="O114" s="36">
        <f t="shared" si="29"/>
        <v>0.42263556323749307</v>
      </c>
      <c r="P114" s="31">
        <v>4192397</v>
      </c>
      <c r="Q114" s="31">
        <v>16068347</v>
      </c>
      <c r="R114" s="31">
        <v>16202957</v>
      </c>
      <c r="S114" s="31">
        <v>7807546</v>
      </c>
      <c r="T114" s="36">
        <f t="shared" si="30"/>
        <v>0.4858960290065929</v>
      </c>
      <c r="U114" s="36">
        <f t="shared" si="31"/>
        <v>1.3784341034496492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38000</v>
      </c>
      <c r="E116" s="31">
        <v>38000</v>
      </c>
      <c r="F116" s="31">
        <v>17975</v>
      </c>
      <c r="G116" s="36">
        <f t="shared" si="24"/>
        <v>0.47302631578947368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17975</v>
      </c>
      <c r="O116" s="36">
        <f t="shared" si="29"/>
        <v>0.47302631578947368</v>
      </c>
      <c r="P116" s="31">
        <v>0</v>
      </c>
      <c r="Q116" s="31">
        <v>38000</v>
      </c>
      <c r="R116" s="31">
        <v>15900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236003440</v>
      </c>
      <c r="E117" s="31">
        <v>236003440</v>
      </c>
      <c r="F117" s="31">
        <v>52971712</v>
      </c>
      <c r="G117" s="36">
        <f t="shared" si="24"/>
        <v>0.22445313508989531</v>
      </c>
      <c r="H117" s="31">
        <v>56256788</v>
      </c>
      <c r="I117" s="36">
        <f t="shared" si="25"/>
        <v>0.2383727457531975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109228500</v>
      </c>
      <c r="O117" s="36">
        <f t="shared" si="29"/>
        <v>0.46282588084309279</v>
      </c>
      <c r="P117" s="31">
        <v>24940866</v>
      </c>
      <c r="Q117" s="31">
        <v>74706614</v>
      </c>
      <c r="R117" s="31">
        <v>191862094</v>
      </c>
      <c r="S117" s="31">
        <v>50977368</v>
      </c>
      <c r="T117" s="36">
        <f t="shared" si="30"/>
        <v>0.68236753441937548</v>
      </c>
      <c r="U117" s="36">
        <f t="shared" si="31"/>
        <v>1.2556068422002666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18283169</v>
      </c>
      <c r="E120" s="31">
        <v>18283169</v>
      </c>
      <c r="F120" s="31">
        <v>1386877</v>
      </c>
      <c r="G120" s="36">
        <f t="shared" si="24"/>
        <v>7.585539465286352E-2</v>
      </c>
      <c r="H120" s="31">
        <v>1387000</v>
      </c>
      <c r="I120" s="36">
        <f t="shared" si="25"/>
        <v>7.5862122151799827E-2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2773877</v>
      </c>
      <c r="O120" s="36">
        <f t="shared" si="29"/>
        <v>0.15171751680466336</v>
      </c>
      <c r="P120" s="31">
        <v>1072361</v>
      </c>
      <c r="Q120" s="31">
        <v>16268469</v>
      </c>
      <c r="R120" s="31">
        <v>13552290</v>
      </c>
      <c r="S120" s="31">
        <v>2409693</v>
      </c>
      <c r="T120" s="36">
        <f t="shared" si="30"/>
        <v>0.14812045312930183</v>
      </c>
      <c r="U120" s="36">
        <f t="shared" si="31"/>
        <v>0.29340772370498369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289189675</v>
      </c>
      <c r="E121" s="32">
        <f>SUM(E113:E120)</f>
        <v>289189675</v>
      </c>
      <c r="F121" s="32">
        <f>SUM(F113:F120)</f>
        <v>58825206</v>
      </c>
      <c r="G121" s="37">
        <f t="shared" si="24"/>
        <v>0.20341392202193942</v>
      </c>
      <c r="H121" s="32">
        <f>SUM(H113:H120)</f>
        <v>67660628</v>
      </c>
      <c r="I121" s="37">
        <f t="shared" si="25"/>
        <v>0.23396626452863506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126485834</v>
      </c>
      <c r="O121" s="37">
        <f t="shared" si="29"/>
        <v>0.43738018655057448</v>
      </c>
      <c r="P121" s="32">
        <f>SUM(P113:P120)</f>
        <v>30659002</v>
      </c>
      <c r="Q121" s="32">
        <f>SUM(Q113:Q120)</f>
        <v>108699930</v>
      </c>
      <c r="R121" s="32">
        <f>SUM(R113:R120)</f>
        <v>223743241</v>
      </c>
      <c r="S121" s="32">
        <f>SUM(S113:S120)</f>
        <v>62339265</v>
      </c>
      <c r="T121" s="37">
        <f t="shared" si="30"/>
        <v>0.57349866738644639</v>
      </c>
      <c r="U121" s="37">
        <f t="shared" si="31"/>
        <v>1.20687640126055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11381230</v>
      </c>
      <c r="E122" s="31">
        <v>11381230</v>
      </c>
      <c r="F122" s="31">
        <v>1520554</v>
      </c>
      <c r="G122" s="36">
        <f t="shared" si="24"/>
        <v>0.13360190418786019</v>
      </c>
      <c r="H122" s="31">
        <v>1720723</v>
      </c>
      <c r="I122" s="36">
        <f t="shared" si="25"/>
        <v>0.15118954629684137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3241277</v>
      </c>
      <c r="O122" s="36">
        <f t="shared" si="29"/>
        <v>0.28479145048470156</v>
      </c>
      <c r="P122" s="31">
        <v>2248302</v>
      </c>
      <c r="Q122" s="31">
        <v>10075392</v>
      </c>
      <c r="R122" s="31">
        <v>10972239</v>
      </c>
      <c r="S122" s="31">
        <v>5015229</v>
      </c>
      <c r="T122" s="36">
        <f t="shared" si="30"/>
        <v>0.49777011157481516</v>
      </c>
      <c r="U122" s="36">
        <f t="shared" si="31"/>
        <v>-0.23465664310221668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6227232</v>
      </c>
      <c r="E123" s="31">
        <v>6227232</v>
      </c>
      <c r="F123" s="31">
        <v>2648634</v>
      </c>
      <c r="G123" s="36">
        <f t="shared" si="24"/>
        <v>0.42533086931721831</v>
      </c>
      <c r="H123" s="31">
        <v>2619042</v>
      </c>
      <c r="I123" s="36">
        <f t="shared" si="25"/>
        <v>0.42057883823824133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5267676</v>
      </c>
      <c r="O123" s="36">
        <f t="shared" si="29"/>
        <v>0.84590970755545958</v>
      </c>
      <c r="P123" s="31">
        <v>635367</v>
      </c>
      <c r="Q123" s="31">
        <v>11723468</v>
      </c>
      <c r="R123" s="31">
        <v>11723468</v>
      </c>
      <c r="S123" s="31">
        <v>1331615</v>
      </c>
      <c r="T123" s="36">
        <f t="shared" si="30"/>
        <v>0.11358541687493837</v>
      </c>
      <c r="U123" s="36">
        <f t="shared" si="31"/>
        <v>3.1220932154172312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78510848</v>
      </c>
      <c r="E124" s="31">
        <v>78560848</v>
      </c>
      <c r="F124" s="31">
        <v>14015659</v>
      </c>
      <c r="G124" s="36">
        <f t="shared" si="24"/>
        <v>0.17851875705125489</v>
      </c>
      <c r="H124" s="31">
        <v>15067292</v>
      </c>
      <c r="I124" s="36">
        <f t="shared" si="25"/>
        <v>0.19191350474268218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29082951</v>
      </c>
      <c r="O124" s="36">
        <f t="shared" si="29"/>
        <v>0.37043226179393707</v>
      </c>
      <c r="P124" s="31">
        <v>15416554</v>
      </c>
      <c r="Q124" s="31">
        <v>57065544</v>
      </c>
      <c r="R124" s="31">
        <v>64181816</v>
      </c>
      <c r="S124" s="31">
        <v>29466271</v>
      </c>
      <c r="T124" s="36">
        <f t="shared" si="30"/>
        <v>0.51635836504073285</v>
      </c>
      <c r="U124" s="36">
        <f t="shared" si="31"/>
        <v>-2.2654997997606952E-2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96119310</v>
      </c>
      <c r="E126" s="32">
        <f>SUM(E122:E125)</f>
        <v>96169310</v>
      </c>
      <c r="F126" s="32">
        <f>SUM(F122:F125)</f>
        <v>18184847</v>
      </c>
      <c r="G126" s="37">
        <f t="shared" si="24"/>
        <v>0.18919036143725959</v>
      </c>
      <c r="H126" s="32">
        <f>SUM(H122:H125)</f>
        <v>19407057</v>
      </c>
      <c r="I126" s="37">
        <f t="shared" si="25"/>
        <v>0.20190591255804896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37591904</v>
      </c>
      <c r="O126" s="37">
        <f t="shared" si="29"/>
        <v>0.39109627399530855</v>
      </c>
      <c r="P126" s="32">
        <f>SUM(P122:P125)</f>
        <v>18300223</v>
      </c>
      <c r="Q126" s="32">
        <f>SUM(Q122:Q125)</f>
        <v>78864404</v>
      </c>
      <c r="R126" s="32">
        <f>SUM(R122:R125)</f>
        <v>86877523</v>
      </c>
      <c r="S126" s="32">
        <f>SUM(S122:S125)</f>
        <v>35813115</v>
      </c>
      <c r="T126" s="37">
        <f t="shared" si="30"/>
        <v>0.45411000633441673</v>
      </c>
      <c r="U126" s="37">
        <f t="shared" si="31"/>
        <v>6.0481995219402451E-2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7189044</v>
      </c>
      <c r="E127" s="31">
        <v>7189044</v>
      </c>
      <c r="F127" s="31">
        <v>1749773</v>
      </c>
      <c r="G127" s="36">
        <f t="shared" si="24"/>
        <v>0.24339439291232604</v>
      </c>
      <c r="H127" s="31">
        <v>1375374</v>
      </c>
      <c r="I127" s="36">
        <f t="shared" si="25"/>
        <v>0.19131528475830722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3125147</v>
      </c>
      <c r="O127" s="36">
        <f t="shared" si="29"/>
        <v>0.43470967767063323</v>
      </c>
      <c r="P127" s="31">
        <v>1207668</v>
      </c>
      <c r="Q127" s="31">
        <v>4374139</v>
      </c>
      <c r="R127" s="31">
        <v>4374139</v>
      </c>
      <c r="S127" s="31">
        <v>2540982</v>
      </c>
      <c r="T127" s="36">
        <f t="shared" si="30"/>
        <v>0.58091020884338607</v>
      </c>
      <c r="U127" s="36">
        <f t="shared" si="31"/>
        <v>0.13886763580719208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18310863</v>
      </c>
      <c r="E128" s="31">
        <v>18310863</v>
      </c>
      <c r="F128" s="31">
        <v>46156</v>
      </c>
      <c r="G128" s="36">
        <f t="shared" si="24"/>
        <v>2.5206894945366586E-3</v>
      </c>
      <c r="H128" s="31">
        <v>2431305</v>
      </c>
      <c r="I128" s="36">
        <f t="shared" si="25"/>
        <v>0.1327793780118392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2477461</v>
      </c>
      <c r="O128" s="36">
        <f t="shared" si="29"/>
        <v>0.13530006750637585</v>
      </c>
      <c r="P128" s="31">
        <v>1533138</v>
      </c>
      <c r="Q128" s="31">
        <v>19047782</v>
      </c>
      <c r="R128" s="31">
        <v>17856315</v>
      </c>
      <c r="S128" s="31">
        <v>1764086</v>
      </c>
      <c r="T128" s="36">
        <f t="shared" si="30"/>
        <v>9.2613722689602385E-2</v>
      </c>
      <c r="U128" s="36">
        <f t="shared" si="31"/>
        <v>0.58583571733268625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5679540</v>
      </c>
      <c r="E129" s="31">
        <v>5679540</v>
      </c>
      <c r="F129" s="31">
        <v>2379770</v>
      </c>
      <c r="G129" s="36">
        <f t="shared" si="24"/>
        <v>0.41900752525732715</v>
      </c>
      <c r="H129" s="31">
        <v>4437142</v>
      </c>
      <c r="I129" s="36">
        <f t="shared" si="25"/>
        <v>0.78125024209707128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6816912</v>
      </c>
      <c r="O129" s="36">
        <f t="shared" si="29"/>
        <v>1.2002577673543984</v>
      </c>
      <c r="P129" s="31">
        <v>778808</v>
      </c>
      <c r="Q129" s="31">
        <v>11350953</v>
      </c>
      <c r="R129" s="31">
        <v>10697916</v>
      </c>
      <c r="S129" s="31">
        <v>890609</v>
      </c>
      <c r="T129" s="36">
        <f t="shared" si="30"/>
        <v>7.8461165331228142E-2</v>
      </c>
      <c r="U129" s="36">
        <f t="shared" si="31"/>
        <v>4.6973503097040608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55275145</v>
      </c>
      <c r="E130" s="31">
        <v>55275145</v>
      </c>
      <c r="F130" s="31">
        <v>13794903</v>
      </c>
      <c r="G130" s="36">
        <f t="shared" si="24"/>
        <v>0.24956792062689298</v>
      </c>
      <c r="H130" s="31">
        <v>13244842</v>
      </c>
      <c r="I130" s="36">
        <f t="shared" si="25"/>
        <v>0.23961659440242083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27039745</v>
      </c>
      <c r="O130" s="36">
        <f t="shared" si="29"/>
        <v>0.48918451502931382</v>
      </c>
      <c r="P130" s="31">
        <v>14423207</v>
      </c>
      <c r="Q130" s="31">
        <v>51392030</v>
      </c>
      <c r="R130" s="31">
        <v>52162597</v>
      </c>
      <c r="S130" s="31">
        <v>26818526</v>
      </c>
      <c r="T130" s="36">
        <f t="shared" si="30"/>
        <v>0.52184212221233528</v>
      </c>
      <c r="U130" s="36">
        <f t="shared" si="31"/>
        <v>-8.1699236515152318E-2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86454592</v>
      </c>
      <c r="E132" s="32">
        <f>SUM(E127:E131)</f>
        <v>86454592</v>
      </c>
      <c r="F132" s="32">
        <f>SUM(F127:F131)</f>
        <v>17970602</v>
      </c>
      <c r="G132" s="37">
        <f t="shared" si="24"/>
        <v>0.2078617408778009</v>
      </c>
      <c r="H132" s="32">
        <f>SUM(H127:H131)</f>
        <v>21488663</v>
      </c>
      <c r="I132" s="37">
        <f t="shared" si="25"/>
        <v>0.248554327802507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39459265</v>
      </c>
      <c r="O132" s="37">
        <f t="shared" si="29"/>
        <v>0.45641606868030793</v>
      </c>
      <c r="P132" s="32">
        <f>SUM(P127:P131)</f>
        <v>17942821</v>
      </c>
      <c r="Q132" s="32">
        <f>SUM(Q127:Q131)</f>
        <v>86164904</v>
      </c>
      <c r="R132" s="32">
        <f>SUM(R127:R131)</f>
        <v>85090967</v>
      </c>
      <c r="S132" s="32">
        <f>SUM(S127:S131)</f>
        <v>32014203</v>
      </c>
      <c r="T132" s="37">
        <f t="shared" si="30"/>
        <v>0.37154573978287031</v>
      </c>
      <c r="U132" s="37">
        <f t="shared" si="31"/>
        <v>0.19761898087262875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93965469</v>
      </c>
      <c r="E133" s="31">
        <v>93965469</v>
      </c>
      <c r="F133" s="31">
        <v>19562123</v>
      </c>
      <c r="G133" s="36">
        <f t="shared" si="24"/>
        <v>0.20818416816500965</v>
      </c>
      <c r="H133" s="31">
        <v>20115170</v>
      </c>
      <c r="I133" s="36">
        <f t="shared" si="25"/>
        <v>0.21406980898483038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39677293</v>
      </c>
      <c r="O133" s="36">
        <f t="shared" si="29"/>
        <v>0.42225397714984003</v>
      </c>
      <c r="P133" s="31">
        <v>23828528</v>
      </c>
      <c r="Q133" s="31">
        <v>70215188</v>
      </c>
      <c r="R133" s="31">
        <v>78507359</v>
      </c>
      <c r="S133" s="31">
        <v>39047616</v>
      </c>
      <c r="T133" s="36">
        <f t="shared" si="30"/>
        <v>0.55611352916978585</v>
      </c>
      <c r="U133" s="36">
        <f t="shared" si="31"/>
        <v>-0.15583665092531107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14394794</v>
      </c>
      <c r="E134" s="31">
        <v>14394794</v>
      </c>
      <c r="F134" s="31">
        <v>2587941</v>
      </c>
      <c r="G134" s="36">
        <f t="shared" si="24"/>
        <v>0.17978312159243126</v>
      </c>
      <c r="H134" s="31">
        <v>4833348</v>
      </c>
      <c r="I134" s="36">
        <f t="shared" si="25"/>
        <v>0.33577055705000014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7421289</v>
      </c>
      <c r="O134" s="36">
        <f t="shared" si="29"/>
        <v>0.5155536786424314</v>
      </c>
      <c r="P134" s="31">
        <v>3244432</v>
      </c>
      <c r="Q134" s="31">
        <v>9568234</v>
      </c>
      <c r="R134" s="31">
        <v>9358234</v>
      </c>
      <c r="S134" s="31">
        <v>5988730</v>
      </c>
      <c r="T134" s="36">
        <f t="shared" si="30"/>
        <v>0.62589710912170415</v>
      </c>
      <c r="U134" s="36">
        <f t="shared" si="31"/>
        <v>0.48973626200210085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9259109</v>
      </c>
      <c r="E136" s="31">
        <v>9259109</v>
      </c>
      <c r="F136" s="31">
        <v>2160096</v>
      </c>
      <c r="G136" s="36">
        <f t="shared" si="24"/>
        <v>0.23329415389752944</v>
      </c>
      <c r="H136" s="31">
        <v>2331035</v>
      </c>
      <c r="I136" s="36">
        <f t="shared" si="25"/>
        <v>0.25175586549418522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4491131</v>
      </c>
      <c r="O136" s="36">
        <f t="shared" si="29"/>
        <v>0.48505001939171472</v>
      </c>
      <c r="P136" s="31">
        <v>2364961</v>
      </c>
      <c r="Q136" s="31">
        <v>6988910</v>
      </c>
      <c r="R136" s="31">
        <v>8649145</v>
      </c>
      <c r="S136" s="31">
        <v>4461455</v>
      </c>
      <c r="T136" s="36">
        <f t="shared" si="30"/>
        <v>0.63836206218137015</v>
      </c>
      <c r="U136" s="36">
        <f t="shared" si="31"/>
        <v>-1.4345268272922929E-2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117619372</v>
      </c>
      <c r="E137" s="32">
        <f>SUM(E133:E136)</f>
        <v>117619372</v>
      </c>
      <c r="F137" s="32">
        <f>SUM(F133:F136)</f>
        <v>24310160</v>
      </c>
      <c r="G137" s="37">
        <f t="shared" ref="G137:G170" si="32">IF(($D137     =0),0,($F137     /$D137     ))</f>
        <v>0.20668500083472643</v>
      </c>
      <c r="H137" s="32">
        <f>SUM(H133:H136)</f>
        <v>27279553</v>
      </c>
      <c r="I137" s="37">
        <f t="shared" ref="I137:I170" si="33">IF(($D137     =0),0,($H137     /$D137     ))</f>
        <v>0.23193078262652175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51589713</v>
      </c>
      <c r="O137" s="37">
        <f t="shared" ref="O137:O170" si="37">IF(($D137     =0),0,($N137     /$D137     ))</f>
        <v>0.43861578346124819</v>
      </c>
      <c r="P137" s="32">
        <f>SUM(P133:P136)</f>
        <v>29437921</v>
      </c>
      <c r="Q137" s="32">
        <f>SUM(Q133:Q136)</f>
        <v>86772332</v>
      </c>
      <c r="R137" s="32">
        <f>SUM(R133:R136)</f>
        <v>96514738</v>
      </c>
      <c r="S137" s="32">
        <f>SUM(S133:S136)</f>
        <v>49497801</v>
      </c>
      <c r="T137" s="37">
        <f t="shared" ref="T137:T170" si="38">IF(($Q137     =0),0,($S137     /$Q137     ))</f>
        <v>0.57043299239670087</v>
      </c>
      <c r="U137" s="37">
        <f t="shared" ref="U137:U170" si="39">IF(($P137     =0),0,(($H137     /$P137     )-1))</f>
        <v>-7.3319308112824944E-2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853818</v>
      </c>
      <c r="E138" s="31">
        <v>853818</v>
      </c>
      <c r="F138" s="31">
        <v>158781</v>
      </c>
      <c r="G138" s="36">
        <f t="shared" si="32"/>
        <v>0.18596586157705741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158781</v>
      </c>
      <c r="O138" s="36">
        <f t="shared" si="37"/>
        <v>0.18596586157705741</v>
      </c>
      <c r="P138" s="31">
        <v>0</v>
      </c>
      <c r="Q138" s="31">
        <v>803818</v>
      </c>
      <c r="R138" s="31">
        <v>803818</v>
      </c>
      <c r="S138" s="31">
        <v>36740</v>
      </c>
      <c r="T138" s="36">
        <f t="shared" si="38"/>
        <v>4.5706863991600087E-2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23478305</v>
      </c>
      <c r="E139" s="31">
        <v>23478305</v>
      </c>
      <c r="F139" s="31">
        <v>7286520</v>
      </c>
      <c r="G139" s="36">
        <f t="shared" si="32"/>
        <v>0.31035119443247711</v>
      </c>
      <c r="H139" s="31">
        <v>5291010</v>
      </c>
      <c r="I139" s="36">
        <f t="shared" si="33"/>
        <v>0.22535740974486873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12577530</v>
      </c>
      <c r="O139" s="36">
        <f t="shared" si="37"/>
        <v>0.53570860417734589</v>
      </c>
      <c r="P139" s="31">
        <v>9083416</v>
      </c>
      <c r="Q139" s="31">
        <v>21246750</v>
      </c>
      <c r="R139" s="31">
        <v>29313505</v>
      </c>
      <c r="S139" s="31">
        <v>16370112</v>
      </c>
      <c r="T139" s="36">
        <f t="shared" si="38"/>
        <v>0.77047604927812485</v>
      </c>
      <c r="U139" s="36">
        <f t="shared" si="39"/>
        <v>-0.41750878744296194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58350430</v>
      </c>
      <c r="E140" s="31">
        <v>58350430</v>
      </c>
      <c r="F140" s="31">
        <v>10504216</v>
      </c>
      <c r="G140" s="36">
        <f t="shared" si="32"/>
        <v>0.18001951313812084</v>
      </c>
      <c r="H140" s="31">
        <v>12008681</v>
      </c>
      <c r="I140" s="36">
        <f t="shared" si="33"/>
        <v>0.20580278500089888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22512897</v>
      </c>
      <c r="O140" s="36">
        <f t="shared" si="37"/>
        <v>0.38582229813901969</v>
      </c>
      <c r="P140" s="31">
        <v>9587456</v>
      </c>
      <c r="Q140" s="31">
        <v>33288278</v>
      </c>
      <c r="R140" s="31">
        <v>38953725</v>
      </c>
      <c r="S140" s="31">
        <v>18950301</v>
      </c>
      <c r="T140" s="36">
        <f t="shared" si="38"/>
        <v>0.56927850097863275</v>
      </c>
      <c r="U140" s="36">
        <f t="shared" si="39"/>
        <v>0.25254092430776209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19660462</v>
      </c>
      <c r="E141" s="31">
        <v>19660462</v>
      </c>
      <c r="F141" s="31">
        <v>4709439</v>
      </c>
      <c r="G141" s="36">
        <f t="shared" si="32"/>
        <v>0.23953857238960102</v>
      </c>
      <c r="H141" s="31">
        <v>4986453</v>
      </c>
      <c r="I141" s="36">
        <f t="shared" si="33"/>
        <v>0.25362847526166982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9695892</v>
      </c>
      <c r="O141" s="36">
        <f t="shared" si="37"/>
        <v>0.49316704765127084</v>
      </c>
      <c r="P141" s="31">
        <v>3968719</v>
      </c>
      <c r="Q141" s="31">
        <v>10390017</v>
      </c>
      <c r="R141" s="31">
        <v>10878990</v>
      </c>
      <c r="S141" s="31">
        <v>8078073</v>
      </c>
      <c r="T141" s="36">
        <f t="shared" si="38"/>
        <v>0.77748409843795252</v>
      </c>
      <c r="U141" s="36">
        <f t="shared" si="39"/>
        <v>0.2564389164362606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41541261</v>
      </c>
      <c r="E142" s="31">
        <v>41541261</v>
      </c>
      <c r="F142" s="31">
        <v>14358537</v>
      </c>
      <c r="G142" s="36">
        <f t="shared" si="32"/>
        <v>0.34564518876786143</v>
      </c>
      <c r="H142" s="31">
        <v>14864853</v>
      </c>
      <c r="I142" s="36">
        <f t="shared" si="33"/>
        <v>0.3578334562352356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29223390</v>
      </c>
      <c r="O142" s="36">
        <f t="shared" si="37"/>
        <v>0.70347864500309709</v>
      </c>
      <c r="P142" s="31">
        <v>12914735</v>
      </c>
      <c r="Q142" s="31">
        <v>42215889</v>
      </c>
      <c r="R142" s="31">
        <v>39987930</v>
      </c>
      <c r="S142" s="31">
        <v>26555269</v>
      </c>
      <c r="T142" s="36">
        <f t="shared" si="38"/>
        <v>0.62903493516386688</v>
      </c>
      <c r="U142" s="36">
        <f t="shared" si="39"/>
        <v>0.15099945914492241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5887260</v>
      </c>
      <c r="E143" s="31">
        <v>5887260</v>
      </c>
      <c r="F143" s="31">
        <v>1903475</v>
      </c>
      <c r="G143" s="36">
        <f t="shared" si="32"/>
        <v>0.32332103559210906</v>
      </c>
      <c r="H143" s="31">
        <v>1752105</v>
      </c>
      <c r="I143" s="36">
        <f t="shared" si="33"/>
        <v>0.2976095840849563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3655580</v>
      </c>
      <c r="O143" s="36">
        <f t="shared" si="37"/>
        <v>0.62093061967706542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149771536</v>
      </c>
      <c r="E144" s="32">
        <f>SUM(E138:E143)</f>
        <v>149771536</v>
      </c>
      <c r="F144" s="32">
        <f>SUM(F138:F143)</f>
        <v>38920968</v>
      </c>
      <c r="G144" s="37">
        <f t="shared" si="32"/>
        <v>0.25986892462663935</v>
      </c>
      <c r="H144" s="32">
        <f>SUM(H138:H143)</f>
        <v>38903102</v>
      </c>
      <c r="I144" s="37">
        <f t="shared" si="33"/>
        <v>0.259749636272676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77824070</v>
      </c>
      <c r="O144" s="37">
        <f t="shared" si="37"/>
        <v>0.51961856089931535</v>
      </c>
      <c r="P144" s="32">
        <f>SUM(P138:P143)</f>
        <v>35554326</v>
      </c>
      <c r="Q144" s="32">
        <f>SUM(Q138:Q143)</f>
        <v>107944752</v>
      </c>
      <c r="R144" s="32">
        <f>SUM(R138:R143)</f>
        <v>119937968</v>
      </c>
      <c r="S144" s="32">
        <f>SUM(S138:S143)</f>
        <v>69990495</v>
      </c>
      <c r="T144" s="37">
        <f t="shared" si="38"/>
        <v>0.64839182733033651</v>
      </c>
      <c r="U144" s="37">
        <f t="shared" si="39"/>
        <v>9.4187582124324321E-2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213044</v>
      </c>
      <c r="E145" s="31">
        <v>213044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147000</v>
      </c>
      <c r="Q145" s="31">
        <v>1788532</v>
      </c>
      <c r="R145" s="31">
        <v>108335</v>
      </c>
      <c r="S145" s="31">
        <v>183490</v>
      </c>
      <c r="T145" s="36">
        <f t="shared" si="38"/>
        <v>0.10259251721523574</v>
      </c>
      <c r="U145" s="36">
        <f t="shared" si="39"/>
        <v>-1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23291865</v>
      </c>
      <c r="E146" s="31">
        <v>23291865</v>
      </c>
      <c r="F146" s="31">
        <v>5539340</v>
      </c>
      <c r="G146" s="36">
        <f t="shared" si="32"/>
        <v>0.23782294805503981</v>
      </c>
      <c r="H146" s="31">
        <v>5606804</v>
      </c>
      <c r="I146" s="36">
        <f t="shared" si="33"/>
        <v>0.24071940997425495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11146144</v>
      </c>
      <c r="O146" s="36">
        <f t="shared" si="37"/>
        <v>0.47854235802929479</v>
      </c>
      <c r="P146" s="31">
        <v>5286605</v>
      </c>
      <c r="Q146" s="31">
        <v>2544681</v>
      </c>
      <c r="R146" s="31">
        <v>22738177</v>
      </c>
      <c r="S146" s="31">
        <v>10581874</v>
      </c>
      <c r="T146" s="36">
        <f t="shared" si="38"/>
        <v>4.1584285024331145</v>
      </c>
      <c r="U146" s="36">
        <f t="shared" si="39"/>
        <v>6.0567982665623799E-2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25513722</v>
      </c>
      <c r="E147" s="31">
        <v>25513722</v>
      </c>
      <c r="F147" s="31">
        <v>6594293</v>
      </c>
      <c r="G147" s="36">
        <f t="shared" si="32"/>
        <v>0.25846064325698931</v>
      </c>
      <c r="H147" s="31">
        <v>6816621</v>
      </c>
      <c r="I147" s="36">
        <f t="shared" si="33"/>
        <v>0.26717469916776548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13410914</v>
      </c>
      <c r="O147" s="36">
        <f t="shared" si="37"/>
        <v>0.52563534242475485</v>
      </c>
      <c r="P147" s="31">
        <v>6052851</v>
      </c>
      <c r="Q147" s="31">
        <v>23658187</v>
      </c>
      <c r="R147" s="31">
        <v>23658164</v>
      </c>
      <c r="S147" s="31">
        <v>11345155</v>
      </c>
      <c r="T147" s="36">
        <f t="shared" si="38"/>
        <v>0.47954456527036499</v>
      </c>
      <c r="U147" s="36">
        <f t="shared" si="39"/>
        <v>0.12618351252988047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15866981</v>
      </c>
      <c r="E148" s="31">
        <v>15866981</v>
      </c>
      <c r="F148" s="31">
        <v>3492845</v>
      </c>
      <c r="G148" s="36">
        <f t="shared" si="32"/>
        <v>0.22013292887916108</v>
      </c>
      <c r="H148" s="31">
        <v>4349928</v>
      </c>
      <c r="I148" s="36">
        <f t="shared" si="33"/>
        <v>0.27414969489154867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7842773</v>
      </c>
      <c r="O148" s="36">
        <f t="shared" si="37"/>
        <v>0.49428262377070975</v>
      </c>
      <c r="P148" s="31">
        <v>4416864</v>
      </c>
      <c r="Q148" s="31">
        <v>14117493</v>
      </c>
      <c r="R148" s="31">
        <v>14721802</v>
      </c>
      <c r="S148" s="31">
        <v>8070566</v>
      </c>
      <c r="T148" s="36">
        <f t="shared" si="38"/>
        <v>0.57167133003005566</v>
      </c>
      <c r="U148" s="36">
        <f t="shared" si="39"/>
        <v>-1.5154643656675848E-2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64885612</v>
      </c>
      <c r="E150" s="32">
        <f>SUM(E145:E149)</f>
        <v>64885612</v>
      </c>
      <c r="F150" s="32">
        <f>SUM(F145:F149)</f>
        <v>15626478</v>
      </c>
      <c r="G150" s="37">
        <f t="shared" si="32"/>
        <v>0.24083117224817113</v>
      </c>
      <c r="H150" s="32">
        <f>SUM(H145:H149)</f>
        <v>16773353</v>
      </c>
      <c r="I150" s="37">
        <f t="shared" si="33"/>
        <v>0.25850650834579475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32399831</v>
      </c>
      <c r="O150" s="37">
        <f t="shared" si="37"/>
        <v>0.49933768059396588</v>
      </c>
      <c r="P150" s="32">
        <f>SUM(P145:P149)</f>
        <v>15903320</v>
      </c>
      <c r="Q150" s="32">
        <f>SUM(Q145:Q149)</f>
        <v>42108893</v>
      </c>
      <c r="R150" s="32">
        <f>SUM(R145:R149)</f>
        <v>61226478</v>
      </c>
      <c r="S150" s="32">
        <f>SUM(S145:S149)</f>
        <v>30181085</v>
      </c>
      <c r="T150" s="37">
        <f t="shared" si="38"/>
        <v>0.71673897957849431</v>
      </c>
      <c r="U150" s="37">
        <f t="shared" si="39"/>
        <v>5.4707633374666331E-2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23791384</v>
      </c>
      <c r="E151" s="31">
        <v>23791384</v>
      </c>
      <c r="F151" s="31">
        <v>5124370</v>
      </c>
      <c r="G151" s="36">
        <f t="shared" si="32"/>
        <v>0.21538763781039388</v>
      </c>
      <c r="H151" s="31">
        <v>6329047</v>
      </c>
      <c r="I151" s="36">
        <f t="shared" si="33"/>
        <v>0.26602264920779722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11453417</v>
      </c>
      <c r="O151" s="36">
        <f t="shared" si="37"/>
        <v>0.48141028701819111</v>
      </c>
      <c r="P151" s="31">
        <v>6322284</v>
      </c>
      <c r="Q151" s="31">
        <v>22757881</v>
      </c>
      <c r="R151" s="31">
        <v>20397867</v>
      </c>
      <c r="S151" s="31">
        <v>12229337</v>
      </c>
      <c r="T151" s="36">
        <f t="shared" si="38"/>
        <v>0.53736712130624109</v>
      </c>
      <c r="U151" s="36">
        <f t="shared" si="39"/>
        <v>1.0697083522346329E-3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140086100</v>
      </c>
      <c r="E152" s="31">
        <v>172890200</v>
      </c>
      <c r="F152" s="31">
        <v>35715942</v>
      </c>
      <c r="G152" s="36">
        <f t="shared" si="32"/>
        <v>0.25495707282878172</v>
      </c>
      <c r="H152" s="31">
        <v>36244123</v>
      </c>
      <c r="I152" s="36">
        <f t="shared" si="33"/>
        <v>0.25872747545973512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71960065</v>
      </c>
      <c r="O152" s="36">
        <f t="shared" si="37"/>
        <v>0.51368454828851684</v>
      </c>
      <c r="P152" s="31">
        <v>31811583</v>
      </c>
      <c r="Q152" s="31">
        <v>151931900</v>
      </c>
      <c r="R152" s="31">
        <v>152946215</v>
      </c>
      <c r="S152" s="31">
        <v>61215869</v>
      </c>
      <c r="T152" s="36">
        <f t="shared" si="38"/>
        <v>0.40291649745708441</v>
      </c>
      <c r="U152" s="36">
        <f t="shared" si="39"/>
        <v>0.13933729736115308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53164720</v>
      </c>
      <c r="E153" s="31">
        <v>53164720</v>
      </c>
      <c r="F153" s="31">
        <v>13216041</v>
      </c>
      <c r="G153" s="36">
        <f t="shared" si="32"/>
        <v>0.24858667552467126</v>
      </c>
      <c r="H153" s="31">
        <v>13124274</v>
      </c>
      <c r="I153" s="36">
        <f t="shared" si="33"/>
        <v>0.24686058724658005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26340315</v>
      </c>
      <c r="O153" s="36">
        <f t="shared" si="37"/>
        <v>0.49544726277125128</v>
      </c>
      <c r="P153" s="31">
        <v>14138388</v>
      </c>
      <c r="Q153" s="31">
        <v>55385930</v>
      </c>
      <c r="R153" s="31">
        <v>51233867</v>
      </c>
      <c r="S153" s="31">
        <v>66095236</v>
      </c>
      <c r="T153" s="36">
        <f t="shared" si="38"/>
        <v>1.1933578798803235</v>
      </c>
      <c r="U153" s="36">
        <f t="shared" si="39"/>
        <v>-7.1727696255046935E-2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19922391</v>
      </c>
      <c r="E154" s="31">
        <v>19922391</v>
      </c>
      <c r="F154" s="31">
        <v>4782070</v>
      </c>
      <c r="G154" s="36">
        <f t="shared" si="32"/>
        <v>0.24003494359688052</v>
      </c>
      <c r="H154" s="31">
        <v>5511082</v>
      </c>
      <c r="I154" s="36">
        <f t="shared" si="33"/>
        <v>0.27662753933501255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10293152</v>
      </c>
      <c r="O154" s="36">
        <f t="shared" si="37"/>
        <v>0.5166624829318931</v>
      </c>
      <c r="P154" s="31">
        <v>4687300</v>
      </c>
      <c r="Q154" s="31">
        <v>18246650</v>
      </c>
      <c r="R154" s="31">
        <v>17247927</v>
      </c>
      <c r="S154" s="31">
        <v>8421206</v>
      </c>
      <c r="T154" s="36">
        <f t="shared" si="38"/>
        <v>0.46152066269698822</v>
      </c>
      <c r="U154" s="36">
        <f t="shared" si="39"/>
        <v>0.17574765856676544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10438161</v>
      </c>
      <c r="E155" s="31">
        <v>10438161</v>
      </c>
      <c r="F155" s="31">
        <v>1942023</v>
      </c>
      <c r="G155" s="36">
        <f t="shared" si="32"/>
        <v>0.18605030138929646</v>
      </c>
      <c r="H155" s="31">
        <v>2258964</v>
      </c>
      <c r="I155" s="36">
        <f t="shared" si="33"/>
        <v>0.21641398326774228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4200987</v>
      </c>
      <c r="O155" s="36">
        <f t="shared" si="37"/>
        <v>0.40246428465703871</v>
      </c>
      <c r="P155" s="31">
        <v>0</v>
      </c>
      <c r="Q155" s="31">
        <v>347826</v>
      </c>
      <c r="R155" s="31">
        <v>6781871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3799845</v>
      </c>
      <c r="E156" s="31">
        <v>3799845</v>
      </c>
      <c r="F156" s="31">
        <v>878988</v>
      </c>
      <c r="G156" s="36">
        <f t="shared" si="32"/>
        <v>0.23132206708431527</v>
      </c>
      <c r="H156" s="31">
        <v>937276</v>
      </c>
      <c r="I156" s="36">
        <f t="shared" si="33"/>
        <v>0.24666164014584804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1816264</v>
      </c>
      <c r="O156" s="36">
        <f t="shared" si="37"/>
        <v>0.47798370723016331</v>
      </c>
      <c r="P156" s="31">
        <v>831168</v>
      </c>
      <c r="Q156" s="31">
        <v>1501000</v>
      </c>
      <c r="R156" s="31">
        <v>2953314</v>
      </c>
      <c r="S156" s="31">
        <v>1109856</v>
      </c>
      <c r="T156" s="36">
        <f t="shared" si="38"/>
        <v>0.73941105929380413</v>
      </c>
      <c r="U156" s="36">
        <f t="shared" si="39"/>
        <v>0.12766131516131507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251202601</v>
      </c>
      <c r="E157" s="32">
        <f>SUM(E151:E156)</f>
        <v>284006701</v>
      </c>
      <c r="F157" s="32">
        <f>SUM(F151:F156)</f>
        <v>61659434</v>
      </c>
      <c r="G157" s="37">
        <f t="shared" si="32"/>
        <v>0.24545698871963512</v>
      </c>
      <c r="H157" s="32">
        <f>SUM(H151:H156)</f>
        <v>64404766</v>
      </c>
      <c r="I157" s="37">
        <f t="shared" si="33"/>
        <v>0.25638574498677263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126064200</v>
      </c>
      <c r="O157" s="37">
        <f t="shared" si="37"/>
        <v>0.50184273370640775</v>
      </c>
      <c r="P157" s="32">
        <f>SUM(P151:P156)</f>
        <v>57790723</v>
      </c>
      <c r="Q157" s="32">
        <f>SUM(Q151:Q156)</f>
        <v>250171187</v>
      </c>
      <c r="R157" s="32">
        <f>SUM(R151:R156)</f>
        <v>251561061</v>
      </c>
      <c r="S157" s="32">
        <f>SUM(S151:S156)</f>
        <v>149071504</v>
      </c>
      <c r="T157" s="37">
        <f t="shared" si="38"/>
        <v>0.59587798973828265</v>
      </c>
      <c r="U157" s="37">
        <f t="shared" si="39"/>
        <v>0.11444817881928904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1223044</v>
      </c>
      <c r="E158" s="31">
        <v>1223044</v>
      </c>
      <c r="F158" s="31">
        <v>0</v>
      </c>
      <c r="G158" s="36">
        <f t="shared" si="32"/>
        <v>0</v>
      </c>
      <c r="H158" s="31">
        <v>249900</v>
      </c>
      <c r="I158" s="36">
        <f t="shared" si="33"/>
        <v>0.20432625481994107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249900</v>
      </c>
      <c r="O158" s="36">
        <f t="shared" si="37"/>
        <v>0.20432625481994107</v>
      </c>
      <c r="P158" s="31">
        <v>0</v>
      </c>
      <c r="Q158" s="31">
        <v>1072500</v>
      </c>
      <c r="R158" s="31">
        <v>1072500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138570853</v>
      </c>
      <c r="E159" s="31">
        <v>138570853</v>
      </c>
      <c r="F159" s="31">
        <v>32207200</v>
      </c>
      <c r="G159" s="36">
        <f t="shared" si="32"/>
        <v>0.23242405818199011</v>
      </c>
      <c r="H159" s="31">
        <v>33205270</v>
      </c>
      <c r="I159" s="36">
        <f t="shared" si="33"/>
        <v>0.23962665510906539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65412470</v>
      </c>
      <c r="O159" s="36">
        <f t="shared" si="37"/>
        <v>0.47205071329105552</v>
      </c>
      <c r="P159" s="31">
        <v>32686103</v>
      </c>
      <c r="Q159" s="31">
        <v>151145748</v>
      </c>
      <c r="R159" s="31">
        <v>132062949</v>
      </c>
      <c r="S159" s="31">
        <v>61301433</v>
      </c>
      <c r="T159" s="36">
        <f t="shared" si="38"/>
        <v>0.40557828328720169</v>
      </c>
      <c r="U159" s="36">
        <f t="shared" si="39"/>
        <v>1.5883416875973166E-2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139793897</v>
      </c>
      <c r="E163" s="32">
        <f>SUM(E158:E162)</f>
        <v>139793897</v>
      </c>
      <c r="F163" s="32">
        <f>SUM(F158:F162)</f>
        <v>32207200</v>
      </c>
      <c r="G163" s="37">
        <f t="shared" si="32"/>
        <v>0.23039060138655409</v>
      </c>
      <c r="H163" s="32">
        <f>SUM(H158:H162)</f>
        <v>33455170</v>
      </c>
      <c r="I163" s="37">
        <f t="shared" si="33"/>
        <v>0.23931781514038486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65662370</v>
      </c>
      <c r="O163" s="37">
        <f t="shared" si="37"/>
        <v>0.46970841652693895</v>
      </c>
      <c r="P163" s="32">
        <f>SUM(P158:P162)</f>
        <v>32686103</v>
      </c>
      <c r="Q163" s="32">
        <f>SUM(Q158:Q162)</f>
        <v>152218248</v>
      </c>
      <c r="R163" s="32">
        <f>SUM(R158:R162)</f>
        <v>133135449</v>
      </c>
      <c r="S163" s="32">
        <f>SUM(S158:S162)</f>
        <v>61301433</v>
      </c>
      <c r="T163" s="37">
        <f t="shared" si="38"/>
        <v>0.40272065803831875</v>
      </c>
      <c r="U163" s="37">
        <f t="shared" si="39"/>
        <v>2.3528867910622475E-2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39014920</v>
      </c>
      <c r="E164" s="31">
        <v>39014920</v>
      </c>
      <c r="F164" s="31">
        <v>9450138</v>
      </c>
      <c r="G164" s="36">
        <f t="shared" si="32"/>
        <v>0.24221856664065952</v>
      </c>
      <c r="H164" s="31">
        <v>11676800</v>
      </c>
      <c r="I164" s="36">
        <f t="shared" si="33"/>
        <v>0.29929063035372111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21126938</v>
      </c>
      <c r="O164" s="36">
        <f t="shared" si="37"/>
        <v>0.5415091969943806</v>
      </c>
      <c r="P164" s="31">
        <v>9062799</v>
      </c>
      <c r="Q164" s="31">
        <v>34901020</v>
      </c>
      <c r="R164" s="31">
        <v>38110813</v>
      </c>
      <c r="S164" s="31">
        <v>17493255</v>
      </c>
      <c r="T164" s="36">
        <f t="shared" si="38"/>
        <v>0.50122474930532113</v>
      </c>
      <c r="U164" s="36">
        <f t="shared" si="39"/>
        <v>0.28843197338923665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19961185</v>
      </c>
      <c r="E165" s="31">
        <v>19961185</v>
      </c>
      <c r="F165" s="31">
        <v>4213166</v>
      </c>
      <c r="G165" s="36">
        <f t="shared" si="32"/>
        <v>0.21106793008531308</v>
      </c>
      <c r="H165" s="31">
        <v>5345761</v>
      </c>
      <c r="I165" s="36">
        <f t="shared" si="33"/>
        <v>0.26780779798393733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9558927</v>
      </c>
      <c r="O165" s="36">
        <f t="shared" si="37"/>
        <v>0.47887572806925038</v>
      </c>
      <c r="P165" s="31">
        <v>5170264</v>
      </c>
      <c r="Q165" s="31">
        <v>18970599</v>
      </c>
      <c r="R165" s="31">
        <v>18921599</v>
      </c>
      <c r="S165" s="31">
        <v>9463191</v>
      </c>
      <c r="T165" s="36">
        <f t="shared" si="38"/>
        <v>0.49883459135897606</v>
      </c>
      <c r="U165" s="36">
        <f t="shared" si="39"/>
        <v>3.3943527835329057E-2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15852767</v>
      </c>
      <c r="E167" s="31">
        <v>15852767</v>
      </c>
      <c r="F167" s="31">
        <v>2271468</v>
      </c>
      <c r="G167" s="36">
        <f t="shared" si="32"/>
        <v>0.14328527000996102</v>
      </c>
      <c r="H167" s="31">
        <v>105785</v>
      </c>
      <c r="I167" s="36">
        <f t="shared" si="33"/>
        <v>6.6729675645898281E-3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2377253</v>
      </c>
      <c r="O167" s="36">
        <f t="shared" si="37"/>
        <v>0.14995823757455087</v>
      </c>
      <c r="P167" s="31">
        <v>3683917</v>
      </c>
      <c r="Q167" s="31">
        <v>14211259</v>
      </c>
      <c r="R167" s="31">
        <v>14155795</v>
      </c>
      <c r="S167" s="31">
        <v>6698640</v>
      </c>
      <c r="T167" s="36">
        <f t="shared" si="38"/>
        <v>0.4713614747292974</v>
      </c>
      <c r="U167" s="36">
        <f t="shared" si="39"/>
        <v>-0.97128464077773735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74828872</v>
      </c>
      <c r="E169" s="32">
        <f>SUM(E164:E168)</f>
        <v>74828872</v>
      </c>
      <c r="F169" s="32">
        <f>SUM(F164:F168)</f>
        <v>15934772</v>
      </c>
      <c r="G169" s="37">
        <f t="shared" si="32"/>
        <v>0.2129495149946935</v>
      </c>
      <c r="H169" s="32">
        <f>SUM(H164:H168)</f>
        <v>17128346</v>
      </c>
      <c r="I169" s="37">
        <f t="shared" si="33"/>
        <v>0.22890022984711034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33063118</v>
      </c>
      <c r="O169" s="37">
        <f t="shared" si="37"/>
        <v>0.44184974484180384</v>
      </c>
      <c r="P169" s="32">
        <f>SUM(P164:P168)</f>
        <v>17916980</v>
      </c>
      <c r="Q169" s="32">
        <f>SUM(Q164:Q168)</f>
        <v>68082878</v>
      </c>
      <c r="R169" s="32">
        <f>SUM(R164:R168)</f>
        <v>71188207</v>
      </c>
      <c r="S169" s="32">
        <f>SUM(S164:S168)</f>
        <v>33655086</v>
      </c>
      <c r="T169" s="37">
        <f t="shared" si="38"/>
        <v>0.49432525458162918</v>
      </c>
      <c r="U169" s="37">
        <f t="shared" si="39"/>
        <v>-4.401601162695945E-2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3614217053</v>
      </c>
      <c r="E170" s="32">
        <f>SUM(E105,E107:E111,E113:E120,E122:E125,E127:E131,E133:E136,E138:E143,E145:E149,E151:E156,E158:E162,E164:E168)</f>
        <v>3647071153</v>
      </c>
      <c r="F170" s="32">
        <f>SUM(F105,F107:F111,F113:F120,F122:F125,F127:F131,F133:F136,F138:F143,F145:F149,F151:F156,F158:F162,F164:F168)</f>
        <v>758707729</v>
      </c>
      <c r="G170" s="37">
        <f t="shared" si="32"/>
        <v>0.2099231224561432</v>
      </c>
      <c r="H170" s="32">
        <f>SUM(H105,H107:H111,H113:H120,H122:H125,H127:H131,H133:H136,H138:H143,H145:H149,H151:H156,H158:H162,H164:H168)</f>
        <v>895860984</v>
      </c>
      <c r="I170" s="37">
        <f t="shared" si="33"/>
        <v>0.24787138427571356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1654568713</v>
      </c>
      <c r="O170" s="37">
        <f t="shared" si="37"/>
        <v>0.45779450673185679</v>
      </c>
      <c r="P170" s="32">
        <f>SUM(P105,P107:P111,P113:P120,P122:P125,P127:P131,P133:P136,P138:P143,P145:P149,P151:P156,P158:P162,P164:P168)</f>
        <v>841893552</v>
      </c>
      <c r="Q170" s="32">
        <f>SUM(Q105,Q107:Q111,Q113:Q120,Q122:Q125,Q127:Q131,Q133:Q136,Q138:Q143,Q145:Q149,Q151:Q156,Q158:Q162,Q164:Q168)</f>
        <v>3142307730</v>
      </c>
      <c r="R170" s="32">
        <f>SUM(R105,R107:R111,R113:R120,R122:R125,R127:R131,R133:R136,R138:R143,R145:R149,R151:R156,R158:R162,R164:R168)</f>
        <v>3292029610</v>
      </c>
      <c r="S170" s="32">
        <f>SUM(S105,S107:S111,S113:S120,S122:S125,S127:S131,S133:S136,S138:S143,S145:S149,S151:S156,S158:S162,S164:S168)</f>
        <v>1566881090</v>
      </c>
      <c r="T170" s="37">
        <f t="shared" si="38"/>
        <v>0.49864024297836673</v>
      </c>
      <c r="U170" s="37">
        <f t="shared" si="39"/>
        <v>6.4102441302460456E-2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0</v>
      </c>
      <c r="O173" s="36">
        <f t="shared" ref="O173:O205" si="45">IF(($D173     =0),0,($N173     /$D173     ))</f>
        <v>0</v>
      </c>
      <c r="P173" s="31">
        <v>0</v>
      </c>
      <c r="Q173" s="31">
        <v>450000</v>
      </c>
      <c r="R173" s="31">
        <v>100000</v>
      </c>
      <c r="S173" s="31">
        <v>0</v>
      </c>
      <c r="T173" s="36">
        <f t="shared" ref="T173:T205" si="46">IF(($Q173     =0),0,($S173     /$Q173     ))</f>
        <v>0</v>
      </c>
      <c r="U173" s="36">
        <f t="shared" ref="U173:U205" si="47">IF(($P173     =0),0,(($H173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18651951</v>
      </c>
      <c r="E175" s="31">
        <v>18651951</v>
      </c>
      <c r="F175" s="31">
        <v>3739650</v>
      </c>
      <c r="G175" s="36">
        <f t="shared" si="40"/>
        <v>0.20049645208696934</v>
      </c>
      <c r="H175" s="31">
        <v>4287454</v>
      </c>
      <c r="I175" s="36">
        <f t="shared" si="41"/>
        <v>0.22986624830828689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8027104</v>
      </c>
      <c r="O175" s="36">
        <f t="shared" si="45"/>
        <v>0.43036270039525626</v>
      </c>
      <c r="P175" s="31">
        <v>4411162</v>
      </c>
      <c r="Q175" s="31">
        <v>18369422</v>
      </c>
      <c r="R175" s="31">
        <v>18368525</v>
      </c>
      <c r="S175" s="31">
        <v>8719825</v>
      </c>
      <c r="T175" s="36">
        <f t="shared" si="46"/>
        <v>0.4746923991402669</v>
      </c>
      <c r="U175" s="36">
        <f t="shared" si="47"/>
        <v>-2.8044311226837704E-2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21361481</v>
      </c>
      <c r="E176" s="31">
        <v>21361481</v>
      </c>
      <c r="F176" s="31">
        <v>4447838</v>
      </c>
      <c r="G176" s="36">
        <f t="shared" si="40"/>
        <v>0.20821767928918411</v>
      </c>
      <c r="H176" s="31">
        <v>4748897</v>
      </c>
      <c r="I176" s="36">
        <f t="shared" si="41"/>
        <v>0.22231122458222818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9196735</v>
      </c>
      <c r="O176" s="36">
        <f t="shared" si="45"/>
        <v>0.43052890387141229</v>
      </c>
      <c r="P176" s="31">
        <v>9673839</v>
      </c>
      <c r="Q176" s="31">
        <v>33829131</v>
      </c>
      <c r="R176" s="31">
        <v>20768360</v>
      </c>
      <c r="S176" s="31">
        <v>18471007</v>
      </c>
      <c r="T176" s="36">
        <f t="shared" si="46"/>
        <v>0.54600891166846699</v>
      </c>
      <c r="U176" s="36">
        <f t="shared" si="47"/>
        <v>-0.50909902469950141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84533370</v>
      </c>
      <c r="E178" s="31">
        <v>84533370</v>
      </c>
      <c r="F178" s="31">
        <v>17760400</v>
      </c>
      <c r="G178" s="36">
        <f t="shared" si="40"/>
        <v>0.21009927795378322</v>
      </c>
      <c r="H178" s="31">
        <v>19096726</v>
      </c>
      <c r="I178" s="36">
        <f t="shared" si="41"/>
        <v>0.22590754396754797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36857126</v>
      </c>
      <c r="O178" s="36">
        <f t="shared" si="45"/>
        <v>0.43600682192133117</v>
      </c>
      <c r="P178" s="31">
        <v>18627436</v>
      </c>
      <c r="Q178" s="31">
        <v>90663974</v>
      </c>
      <c r="R178" s="31">
        <v>82351377</v>
      </c>
      <c r="S178" s="31">
        <v>39417276</v>
      </c>
      <c r="T178" s="36">
        <f t="shared" si="46"/>
        <v>0.43476227944740214</v>
      </c>
      <c r="U178" s="36">
        <f t="shared" si="47"/>
        <v>2.5193483418759266E-2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124546802</v>
      </c>
      <c r="E179" s="32">
        <f>SUM(E173:E178)</f>
        <v>124546802</v>
      </c>
      <c r="F179" s="32">
        <f>SUM(F173:F178)</f>
        <v>25947888</v>
      </c>
      <c r="G179" s="37">
        <f t="shared" si="40"/>
        <v>0.20833845256018696</v>
      </c>
      <c r="H179" s="32">
        <f>SUM(H173:H178)</f>
        <v>28133077</v>
      </c>
      <c r="I179" s="37">
        <f t="shared" si="41"/>
        <v>0.22588357587856811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54080965</v>
      </c>
      <c r="O179" s="37">
        <f t="shared" si="45"/>
        <v>0.43422202843875507</v>
      </c>
      <c r="P179" s="32">
        <f>SUM(P173:P178)</f>
        <v>32712437</v>
      </c>
      <c r="Q179" s="32">
        <f>SUM(Q173:Q178)</f>
        <v>143312527</v>
      </c>
      <c r="R179" s="32">
        <f>SUM(R173:R178)</f>
        <v>121588262</v>
      </c>
      <c r="S179" s="32">
        <f>SUM(S173:S178)</f>
        <v>66608108</v>
      </c>
      <c r="T179" s="37">
        <f t="shared" si="46"/>
        <v>0.46477519721636057</v>
      </c>
      <c r="U179" s="37">
        <f t="shared" si="47"/>
        <v>-0.13998834755111644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26708852</v>
      </c>
      <c r="E180" s="31">
        <v>26708852</v>
      </c>
      <c r="F180" s="31">
        <v>6326972</v>
      </c>
      <c r="G180" s="36">
        <f t="shared" si="40"/>
        <v>0.23688670707374468</v>
      </c>
      <c r="H180" s="31">
        <v>6642700</v>
      </c>
      <c r="I180" s="36">
        <f t="shared" si="41"/>
        <v>0.24870780668521433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12969672</v>
      </c>
      <c r="O180" s="36">
        <f t="shared" si="45"/>
        <v>0.48559451375895901</v>
      </c>
      <c r="P180" s="31">
        <v>6049441</v>
      </c>
      <c r="Q180" s="31">
        <v>26503893</v>
      </c>
      <c r="R180" s="31">
        <v>26606306</v>
      </c>
      <c r="S180" s="31">
        <v>11957021</v>
      </c>
      <c r="T180" s="36">
        <f t="shared" si="46"/>
        <v>0.45114206429976156</v>
      </c>
      <c r="U180" s="36">
        <f t="shared" si="47"/>
        <v>9.8068400038945791E-2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1656777</v>
      </c>
      <c r="E181" s="31">
        <v>1656777</v>
      </c>
      <c r="F181" s="31">
        <v>288952</v>
      </c>
      <c r="G181" s="36">
        <f t="shared" si="40"/>
        <v>0.17440609086195669</v>
      </c>
      <c r="H181" s="31">
        <v>130579</v>
      </c>
      <c r="I181" s="36">
        <f t="shared" si="41"/>
        <v>7.8815072879452094E-2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419531</v>
      </c>
      <c r="O181" s="36">
        <f t="shared" si="45"/>
        <v>0.25322116374140879</v>
      </c>
      <c r="P181" s="31">
        <v>186384</v>
      </c>
      <c r="Q181" s="31">
        <v>1352582</v>
      </c>
      <c r="R181" s="31">
        <v>1855412</v>
      </c>
      <c r="S181" s="31">
        <v>634764</v>
      </c>
      <c r="T181" s="36">
        <f t="shared" si="46"/>
        <v>0.46929797971583237</v>
      </c>
      <c r="U181" s="36">
        <f t="shared" si="47"/>
        <v>-0.29940874753197699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8414230</v>
      </c>
      <c r="E182" s="31">
        <v>8414230</v>
      </c>
      <c r="F182" s="31">
        <v>1728920</v>
      </c>
      <c r="G182" s="36">
        <f t="shared" si="40"/>
        <v>0.20547572386302729</v>
      </c>
      <c r="H182" s="31">
        <v>917296</v>
      </c>
      <c r="I182" s="36">
        <f t="shared" si="41"/>
        <v>0.10901722439248748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2646216</v>
      </c>
      <c r="O182" s="36">
        <f t="shared" si="45"/>
        <v>0.31449294825551477</v>
      </c>
      <c r="P182" s="31">
        <v>1285437</v>
      </c>
      <c r="Q182" s="31">
        <v>5478228</v>
      </c>
      <c r="R182" s="31">
        <v>7990723</v>
      </c>
      <c r="S182" s="31">
        <v>2294510</v>
      </c>
      <c r="T182" s="36">
        <f t="shared" si="46"/>
        <v>0.41884164003396718</v>
      </c>
      <c r="U182" s="36">
        <f t="shared" si="47"/>
        <v>-0.28639365445369935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8010015</v>
      </c>
      <c r="E183" s="31">
        <v>8010015</v>
      </c>
      <c r="F183" s="31">
        <v>2043399</v>
      </c>
      <c r="G183" s="36">
        <f t="shared" si="40"/>
        <v>0.25510551478368015</v>
      </c>
      <c r="H183" s="31">
        <v>2188782</v>
      </c>
      <c r="I183" s="36">
        <f t="shared" si="41"/>
        <v>0.27325566806054669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4232181</v>
      </c>
      <c r="O183" s="36">
        <f t="shared" si="45"/>
        <v>0.52836118284422684</v>
      </c>
      <c r="P183" s="31">
        <v>2370960</v>
      </c>
      <c r="Q183" s="31">
        <v>12110263</v>
      </c>
      <c r="R183" s="31">
        <v>9485433</v>
      </c>
      <c r="S183" s="31">
        <v>4667327</v>
      </c>
      <c r="T183" s="36">
        <f t="shared" si="46"/>
        <v>0.38540261264350739</v>
      </c>
      <c r="U183" s="36">
        <f t="shared" si="47"/>
        <v>-7.6837230488915886E-2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44789874</v>
      </c>
      <c r="E185" s="32">
        <f>SUM(E180:E184)</f>
        <v>44789874</v>
      </c>
      <c r="F185" s="32">
        <f>SUM(F180:F184)</f>
        <v>10388243</v>
      </c>
      <c r="G185" s="37">
        <f t="shared" si="40"/>
        <v>0.23193284714308418</v>
      </c>
      <c r="H185" s="32">
        <f>SUM(H180:H184)</f>
        <v>9879357</v>
      </c>
      <c r="I185" s="37">
        <f t="shared" si="41"/>
        <v>0.22057121661025436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20267600</v>
      </c>
      <c r="O185" s="37">
        <f t="shared" si="45"/>
        <v>0.45250406375333851</v>
      </c>
      <c r="P185" s="32">
        <f>SUM(P180:P184)</f>
        <v>9892222</v>
      </c>
      <c r="Q185" s="32">
        <f>SUM(Q180:Q184)</f>
        <v>45444966</v>
      </c>
      <c r="R185" s="32">
        <f>SUM(R180:R184)</f>
        <v>45937874</v>
      </c>
      <c r="S185" s="32">
        <f>SUM(S180:S184)</f>
        <v>19553622</v>
      </c>
      <c r="T185" s="37">
        <f t="shared" si="46"/>
        <v>0.43027036261838109</v>
      </c>
      <c r="U185" s="37">
        <f t="shared" si="47"/>
        <v>-1.3005167089861214E-3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17260147</v>
      </c>
      <c r="E186" s="31">
        <v>17260147</v>
      </c>
      <c r="F186" s="31">
        <v>5057223</v>
      </c>
      <c r="G186" s="36">
        <f t="shared" si="40"/>
        <v>0.29299999588647768</v>
      </c>
      <c r="H186" s="31">
        <v>3385656</v>
      </c>
      <c r="I186" s="36">
        <f t="shared" si="41"/>
        <v>0.19615452869549721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8442879</v>
      </c>
      <c r="O186" s="36">
        <f t="shared" si="45"/>
        <v>0.48915452458197489</v>
      </c>
      <c r="P186" s="31">
        <v>4963724</v>
      </c>
      <c r="Q186" s="31">
        <v>14966899</v>
      </c>
      <c r="R186" s="31">
        <v>14533493</v>
      </c>
      <c r="S186" s="31">
        <v>9712234</v>
      </c>
      <c r="T186" s="36">
        <f t="shared" si="46"/>
        <v>0.64891424736680592</v>
      </c>
      <c r="U186" s="36">
        <f t="shared" si="47"/>
        <v>-0.31792017444966725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15220230</v>
      </c>
      <c r="E187" s="31">
        <v>15220230</v>
      </c>
      <c r="F187" s="31">
        <v>4179672</v>
      </c>
      <c r="G187" s="36">
        <f t="shared" si="40"/>
        <v>0.27461293291888494</v>
      </c>
      <c r="H187" s="31">
        <v>5509055</v>
      </c>
      <c r="I187" s="36">
        <f t="shared" si="41"/>
        <v>0.36195609396178641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9688727</v>
      </c>
      <c r="O187" s="36">
        <f t="shared" si="45"/>
        <v>0.6365690268806713</v>
      </c>
      <c r="P187" s="31">
        <v>4458501</v>
      </c>
      <c r="Q187" s="31">
        <v>17077225</v>
      </c>
      <c r="R187" s="31">
        <v>17802656</v>
      </c>
      <c r="S187" s="31">
        <v>8409657</v>
      </c>
      <c r="T187" s="36">
        <f t="shared" si="46"/>
        <v>0.49244868531040609</v>
      </c>
      <c r="U187" s="36">
        <f t="shared" si="47"/>
        <v>0.23562941894596423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71880903</v>
      </c>
      <c r="E188" s="31">
        <v>71880903</v>
      </c>
      <c r="F188" s="31">
        <v>23724526</v>
      </c>
      <c r="G188" s="36">
        <f t="shared" si="40"/>
        <v>0.33005325489581011</v>
      </c>
      <c r="H188" s="31">
        <v>23312307</v>
      </c>
      <c r="I188" s="36">
        <f t="shared" si="41"/>
        <v>0.32431850501377257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47036833</v>
      </c>
      <c r="O188" s="36">
        <f t="shared" si="45"/>
        <v>0.65437175990958263</v>
      </c>
      <c r="P188" s="31">
        <v>21295372</v>
      </c>
      <c r="Q188" s="31">
        <v>67298298</v>
      </c>
      <c r="R188" s="31">
        <v>72523339</v>
      </c>
      <c r="S188" s="31">
        <v>37498733</v>
      </c>
      <c r="T188" s="36">
        <f t="shared" si="46"/>
        <v>0.55720180323133883</v>
      </c>
      <c r="U188" s="36">
        <f t="shared" si="47"/>
        <v>9.4712362855178034E-2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17046560</v>
      </c>
      <c r="E189" s="31">
        <v>17046560</v>
      </c>
      <c r="F189" s="31">
        <v>2372504</v>
      </c>
      <c r="G189" s="36">
        <f t="shared" si="40"/>
        <v>0.13917787518420138</v>
      </c>
      <c r="H189" s="31">
        <v>2392016</v>
      </c>
      <c r="I189" s="36">
        <f t="shared" si="41"/>
        <v>0.14032250495114557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4764520</v>
      </c>
      <c r="O189" s="36">
        <f t="shared" si="45"/>
        <v>0.27950038013534695</v>
      </c>
      <c r="P189" s="31">
        <v>2304822</v>
      </c>
      <c r="Q189" s="31">
        <v>16301563</v>
      </c>
      <c r="R189" s="31">
        <v>14738236</v>
      </c>
      <c r="S189" s="31">
        <v>4862806</v>
      </c>
      <c r="T189" s="36">
        <f t="shared" si="46"/>
        <v>0.29830305229013931</v>
      </c>
      <c r="U189" s="36">
        <f t="shared" si="47"/>
        <v>3.7831121014985092E-2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52512000</v>
      </c>
      <c r="E190" s="31">
        <v>52512000</v>
      </c>
      <c r="F190" s="31">
        <v>9845049</v>
      </c>
      <c r="G190" s="36">
        <f t="shared" si="40"/>
        <v>0.18748188985374772</v>
      </c>
      <c r="H190" s="31">
        <v>10229858</v>
      </c>
      <c r="I190" s="36">
        <f t="shared" si="41"/>
        <v>0.19480991011578305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20074907</v>
      </c>
      <c r="O190" s="36">
        <f t="shared" si="45"/>
        <v>0.38229179996953078</v>
      </c>
      <c r="P190" s="31">
        <v>10216908</v>
      </c>
      <c r="Q190" s="31">
        <v>49753000</v>
      </c>
      <c r="R190" s="31">
        <v>48678000</v>
      </c>
      <c r="S190" s="31">
        <v>19955612</v>
      </c>
      <c r="T190" s="36">
        <f t="shared" si="46"/>
        <v>0.40109364259441643</v>
      </c>
      <c r="U190" s="36">
        <f t="shared" si="47"/>
        <v>1.2675067642773374E-3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173919840</v>
      </c>
      <c r="E191" s="32">
        <f>SUM(E186:E190)</f>
        <v>173919840</v>
      </c>
      <c r="F191" s="32">
        <f>SUM(F186:F190)</f>
        <v>45178974</v>
      </c>
      <c r="G191" s="37">
        <f t="shared" si="40"/>
        <v>0.25976894872948364</v>
      </c>
      <c r="H191" s="32">
        <f>SUM(H186:H190)</f>
        <v>44828892</v>
      </c>
      <c r="I191" s="37">
        <f t="shared" si="41"/>
        <v>0.25775605589333567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90007866</v>
      </c>
      <c r="O191" s="37">
        <f t="shared" si="45"/>
        <v>0.51752500462281936</v>
      </c>
      <c r="P191" s="32">
        <f>SUM(P186:P190)</f>
        <v>43239327</v>
      </c>
      <c r="Q191" s="32">
        <f>SUM(Q186:Q190)</f>
        <v>165396985</v>
      </c>
      <c r="R191" s="32">
        <f>SUM(R186:R190)</f>
        <v>168275724</v>
      </c>
      <c r="S191" s="32">
        <f>SUM(S186:S190)</f>
        <v>80439042</v>
      </c>
      <c r="T191" s="37">
        <f t="shared" si="46"/>
        <v>0.48633922800950696</v>
      </c>
      <c r="U191" s="37">
        <f t="shared" si="47"/>
        <v>3.676201990840422E-2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9664</v>
      </c>
      <c r="E192" s="31">
        <v>9664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734</v>
      </c>
      <c r="Q192" s="31">
        <v>1649442</v>
      </c>
      <c r="R192" s="31">
        <v>316086</v>
      </c>
      <c r="S192" s="31">
        <v>6118</v>
      </c>
      <c r="T192" s="36">
        <f t="shared" si="46"/>
        <v>3.7091331492710867E-3</v>
      </c>
      <c r="U192" s="36">
        <f t="shared" si="47"/>
        <v>-1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25084143</v>
      </c>
      <c r="E193" s="31">
        <v>25084143</v>
      </c>
      <c r="F193" s="31">
        <v>4483827</v>
      </c>
      <c r="G193" s="36">
        <f t="shared" si="40"/>
        <v>0.17875145266075065</v>
      </c>
      <c r="H193" s="31">
        <v>5051003</v>
      </c>
      <c r="I193" s="36">
        <f t="shared" si="41"/>
        <v>0.2013623905747946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9534830</v>
      </c>
      <c r="O193" s="36">
        <f t="shared" si="45"/>
        <v>0.38011384323554526</v>
      </c>
      <c r="P193" s="31">
        <v>4674611</v>
      </c>
      <c r="Q193" s="31">
        <v>23546053</v>
      </c>
      <c r="R193" s="31">
        <v>23799778</v>
      </c>
      <c r="S193" s="31">
        <v>9658686</v>
      </c>
      <c r="T193" s="36">
        <f t="shared" si="46"/>
        <v>0.41020403716920201</v>
      </c>
      <c r="U193" s="36">
        <f t="shared" si="47"/>
        <v>8.0518357570287691E-2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20733652</v>
      </c>
      <c r="E194" s="31">
        <v>20733652</v>
      </c>
      <c r="F194" s="31">
        <v>4048714</v>
      </c>
      <c r="G194" s="36">
        <f t="shared" si="40"/>
        <v>0.1952725935594945</v>
      </c>
      <c r="H194" s="31">
        <v>4490809</v>
      </c>
      <c r="I194" s="36">
        <f t="shared" si="41"/>
        <v>0.21659517580405035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8539523</v>
      </c>
      <c r="O194" s="36">
        <f t="shared" si="45"/>
        <v>0.41186776936354486</v>
      </c>
      <c r="P194" s="31">
        <v>9378336</v>
      </c>
      <c r="Q194" s="31">
        <v>21662819</v>
      </c>
      <c r="R194" s="31">
        <v>24723891</v>
      </c>
      <c r="S194" s="31">
        <v>11031744</v>
      </c>
      <c r="T194" s="36">
        <f t="shared" si="46"/>
        <v>0.50924784996818739</v>
      </c>
      <c r="U194" s="36">
        <f t="shared" si="47"/>
        <v>-0.52115076704438823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57576054</v>
      </c>
      <c r="E195" s="31">
        <v>57576054</v>
      </c>
      <c r="F195" s="31">
        <v>20786093</v>
      </c>
      <c r="G195" s="36">
        <f t="shared" si="40"/>
        <v>0.3610197565814427</v>
      </c>
      <c r="H195" s="31">
        <v>18137527</v>
      </c>
      <c r="I195" s="36">
        <f t="shared" si="41"/>
        <v>0.31501858394116417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38923620</v>
      </c>
      <c r="O195" s="36">
        <f t="shared" si="45"/>
        <v>0.67603834052260681</v>
      </c>
      <c r="P195" s="31">
        <v>18608997</v>
      </c>
      <c r="Q195" s="31">
        <v>56044245</v>
      </c>
      <c r="R195" s="31">
        <v>54863508</v>
      </c>
      <c r="S195" s="31">
        <v>33567348</v>
      </c>
      <c r="T195" s="36">
        <f t="shared" si="46"/>
        <v>0.59894370956375631</v>
      </c>
      <c r="U195" s="36">
        <f t="shared" si="47"/>
        <v>-2.5335594390175853E-2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20582041</v>
      </c>
      <c r="E196" s="31">
        <v>20582041</v>
      </c>
      <c r="F196" s="31">
        <v>3335015</v>
      </c>
      <c r="G196" s="36">
        <f t="shared" si="40"/>
        <v>0.16203519369143227</v>
      </c>
      <c r="H196" s="31">
        <v>3543591</v>
      </c>
      <c r="I196" s="36">
        <f t="shared" si="41"/>
        <v>0.17216907691516115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6878606</v>
      </c>
      <c r="O196" s="36">
        <f t="shared" si="45"/>
        <v>0.33420427060659341</v>
      </c>
      <c r="P196" s="31">
        <v>3335259</v>
      </c>
      <c r="Q196" s="31">
        <v>20059456</v>
      </c>
      <c r="R196" s="31">
        <v>19079456</v>
      </c>
      <c r="S196" s="31">
        <v>6899583</v>
      </c>
      <c r="T196" s="36">
        <f t="shared" si="46"/>
        <v>0.34395663571335133</v>
      </c>
      <c r="U196" s="36">
        <f t="shared" si="47"/>
        <v>6.2463514827484135E-2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39903410</v>
      </c>
      <c r="E197" s="31">
        <v>39903410</v>
      </c>
      <c r="F197" s="31">
        <v>8683271</v>
      </c>
      <c r="G197" s="36">
        <f t="shared" si="40"/>
        <v>0.21760724208783158</v>
      </c>
      <c r="H197" s="31">
        <v>8974391</v>
      </c>
      <c r="I197" s="36">
        <f t="shared" si="41"/>
        <v>0.22490285917920297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17657662</v>
      </c>
      <c r="O197" s="36">
        <f t="shared" si="45"/>
        <v>0.44251010126703455</v>
      </c>
      <c r="P197" s="31">
        <v>10773744</v>
      </c>
      <c r="Q197" s="31">
        <v>47015325</v>
      </c>
      <c r="R197" s="31">
        <v>45698378</v>
      </c>
      <c r="S197" s="31">
        <v>19963675</v>
      </c>
      <c r="T197" s="36">
        <f t="shared" si="46"/>
        <v>0.42462058913769074</v>
      </c>
      <c r="U197" s="36">
        <f t="shared" si="47"/>
        <v>-0.16701278589875534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163888964</v>
      </c>
      <c r="E198" s="32">
        <f>SUM(E192:E197)</f>
        <v>163888964</v>
      </c>
      <c r="F198" s="32">
        <f>SUM(F192:F197)</f>
        <v>41336920</v>
      </c>
      <c r="G198" s="37">
        <f t="shared" si="40"/>
        <v>0.25222515898019832</v>
      </c>
      <c r="H198" s="32">
        <f>SUM(H192:H197)</f>
        <v>40197321</v>
      </c>
      <c r="I198" s="37">
        <f t="shared" si="41"/>
        <v>0.24527167674328579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81534241</v>
      </c>
      <c r="O198" s="37">
        <f t="shared" si="45"/>
        <v>0.49749683572348408</v>
      </c>
      <c r="P198" s="32">
        <f>SUM(P192:P197)</f>
        <v>46771681</v>
      </c>
      <c r="Q198" s="32">
        <f>SUM(Q192:Q197)</f>
        <v>169977340</v>
      </c>
      <c r="R198" s="32">
        <f>SUM(R192:R197)</f>
        <v>168481097</v>
      </c>
      <c r="S198" s="32">
        <f>SUM(S192:S197)</f>
        <v>81127154</v>
      </c>
      <c r="T198" s="37">
        <f t="shared" si="46"/>
        <v>0.4772821718471415</v>
      </c>
      <c r="U198" s="37">
        <f t="shared" si="47"/>
        <v>-0.14056283330932662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23464652</v>
      </c>
      <c r="E200" s="31">
        <v>23464652</v>
      </c>
      <c r="F200" s="31">
        <v>5214354</v>
      </c>
      <c r="G200" s="36">
        <f t="shared" si="40"/>
        <v>0.22222166346213018</v>
      </c>
      <c r="H200" s="31">
        <v>6655484</v>
      </c>
      <c r="I200" s="36">
        <f t="shared" si="41"/>
        <v>0.2836387260292631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11869838</v>
      </c>
      <c r="O200" s="36">
        <f t="shared" si="45"/>
        <v>0.50586038949139323</v>
      </c>
      <c r="P200" s="31">
        <v>7057183</v>
      </c>
      <c r="Q200" s="31">
        <v>63643348</v>
      </c>
      <c r="R200" s="31">
        <v>21810654</v>
      </c>
      <c r="S200" s="31">
        <v>11723159</v>
      </c>
      <c r="T200" s="36">
        <f t="shared" si="46"/>
        <v>0.18420085316693269</v>
      </c>
      <c r="U200" s="36">
        <f t="shared" si="47"/>
        <v>-5.6920587152125668E-2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2136890</v>
      </c>
      <c r="E201" s="31">
        <v>2136890</v>
      </c>
      <c r="F201" s="31">
        <v>27400</v>
      </c>
      <c r="G201" s="36">
        <f t="shared" si="40"/>
        <v>1.2822372700513363E-2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27400</v>
      </c>
      <c r="O201" s="36">
        <f t="shared" si="45"/>
        <v>1.2822372700513363E-2</v>
      </c>
      <c r="P201" s="31">
        <v>7650</v>
      </c>
      <c r="Q201" s="31">
        <v>19251098</v>
      </c>
      <c r="R201" s="31">
        <v>630000</v>
      </c>
      <c r="S201" s="31">
        <v>16250</v>
      </c>
      <c r="T201" s="36">
        <f t="shared" si="46"/>
        <v>8.4410769712979484E-4</v>
      </c>
      <c r="U201" s="36">
        <f t="shared" si="47"/>
        <v>-1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51819413</v>
      </c>
      <c r="E202" s="31">
        <v>51819413</v>
      </c>
      <c r="F202" s="31">
        <v>10349975</v>
      </c>
      <c r="G202" s="36">
        <f t="shared" si="40"/>
        <v>0.19973161409605314</v>
      </c>
      <c r="H202" s="31">
        <v>12092281</v>
      </c>
      <c r="I202" s="36">
        <f t="shared" si="41"/>
        <v>0.2333542643564874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22442256</v>
      </c>
      <c r="O202" s="36">
        <f t="shared" si="45"/>
        <v>0.43308587845254054</v>
      </c>
      <c r="P202" s="31">
        <v>19891358</v>
      </c>
      <c r="Q202" s="31">
        <v>46594793</v>
      </c>
      <c r="R202" s="31">
        <v>44664793</v>
      </c>
      <c r="S202" s="31">
        <v>19944629</v>
      </c>
      <c r="T202" s="36">
        <f t="shared" si="46"/>
        <v>0.4280441593548876</v>
      </c>
      <c r="U202" s="36">
        <f t="shared" si="47"/>
        <v>-0.39208368780050107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77420955</v>
      </c>
      <c r="E204" s="32">
        <f>SUM(E199:E203)</f>
        <v>77420955</v>
      </c>
      <c r="F204" s="32">
        <f>SUM(F199:F203)</f>
        <v>15591729</v>
      </c>
      <c r="G204" s="37">
        <f t="shared" si="40"/>
        <v>0.20138900379102789</v>
      </c>
      <c r="H204" s="32">
        <f>SUM(H199:H203)</f>
        <v>18747765</v>
      </c>
      <c r="I204" s="37">
        <f t="shared" si="41"/>
        <v>0.24215362623723771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34339494</v>
      </c>
      <c r="O204" s="37">
        <f t="shared" si="45"/>
        <v>0.44354263002826561</v>
      </c>
      <c r="P204" s="32">
        <f>SUM(P199:P203)</f>
        <v>26956191</v>
      </c>
      <c r="Q204" s="32">
        <f>SUM(Q199:Q203)</f>
        <v>129489239</v>
      </c>
      <c r="R204" s="32">
        <f>SUM(R199:R203)</f>
        <v>67105447</v>
      </c>
      <c r="S204" s="32">
        <f>SUM(S199:S203)</f>
        <v>31684038</v>
      </c>
      <c r="T204" s="37">
        <f t="shared" si="46"/>
        <v>0.24468471855024185</v>
      </c>
      <c r="U204" s="37">
        <f t="shared" si="47"/>
        <v>-0.30450986194599972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584566435</v>
      </c>
      <c r="E205" s="32">
        <f>SUM(E173:E178,E180:E184,E186:E190,E192:E197,E199:E203)</f>
        <v>584566435</v>
      </c>
      <c r="F205" s="32">
        <f>SUM(F173:F178,F180:F184,F186:F190,F192:F197,F199:F203)</f>
        <v>138443754</v>
      </c>
      <c r="G205" s="37">
        <f t="shared" si="40"/>
        <v>0.23683151428288898</v>
      </c>
      <c r="H205" s="32">
        <f>SUM(H173:H178,H180:H184,H186:H190,H192:H197,H199:H203)</f>
        <v>141786412</v>
      </c>
      <c r="I205" s="37">
        <f t="shared" si="41"/>
        <v>0.24254969753779995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280230166</v>
      </c>
      <c r="O205" s="37">
        <f t="shared" si="45"/>
        <v>0.47938121182068893</v>
      </c>
      <c r="P205" s="32">
        <f>SUM(P173:P178,P180:P184,P186:P190,P192:P197,P199:P203)</f>
        <v>159571858</v>
      </c>
      <c r="Q205" s="32">
        <f>SUM(Q173:Q178,Q180:Q184,Q186:Q190,Q192:Q197,Q199:Q203)</f>
        <v>653621057</v>
      </c>
      <c r="R205" s="32">
        <f>SUM(R173:R178,R180:R184,R186:R190,R192:R197,R199:R203)</f>
        <v>571388404</v>
      </c>
      <c r="S205" s="32">
        <f>SUM(S173:S178,S180:S184,S186:S190,S192:S197,S199:S203)</f>
        <v>279411964</v>
      </c>
      <c r="T205" s="37">
        <f t="shared" si="46"/>
        <v>0.42748311274188339</v>
      </c>
      <c r="U205" s="37">
        <f t="shared" si="47"/>
        <v>-0.11145728465479166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28844438</v>
      </c>
      <c r="E208" s="31">
        <v>28844438</v>
      </c>
      <c r="F208" s="31">
        <v>7340149</v>
      </c>
      <c r="G208" s="36">
        <f t="shared" ref="G208:G231" si="48">IF(($D208     =0),0,($F208     /$D208     ))</f>
        <v>0.25447363543709883</v>
      </c>
      <c r="H208" s="31">
        <v>14618475</v>
      </c>
      <c r="I208" s="36">
        <f t="shared" ref="I208:I231" si="49">IF(($D208     =0),0,($H208     /$D208     ))</f>
        <v>0.5068039460501883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21958624</v>
      </c>
      <c r="O208" s="36">
        <f t="shared" ref="O208:O231" si="53">IF(($D208     =0),0,($N208     /$D208     ))</f>
        <v>0.76127758148728708</v>
      </c>
      <c r="P208" s="31">
        <v>16084342</v>
      </c>
      <c r="Q208" s="31">
        <v>38049196</v>
      </c>
      <c r="R208" s="31">
        <v>35838080</v>
      </c>
      <c r="S208" s="31">
        <v>25052558</v>
      </c>
      <c r="T208" s="36">
        <f t="shared" ref="T208:T231" si="54">IF(($Q208     =0),0,($S208     /$Q208     ))</f>
        <v>0.65842542375928259</v>
      </c>
      <c r="U208" s="36">
        <f t="shared" ref="U208:U231" si="55">IF(($P208     =0),0,(($H208     /$P208     )-1))</f>
        <v>-9.1136274023519315E-2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29666852</v>
      </c>
      <c r="E209" s="31">
        <v>29666852</v>
      </c>
      <c r="F209" s="31">
        <v>5698797</v>
      </c>
      <c r="G209" s="36">
        <f t="shared" si="48"/>
        <v>0.19209308085670834</v>
      </c>
      <c r="H209" s="31">
        <v>5698604</v>
      </c>
      <c r="I209" s="36">
        <f t="shared" si="49"/>
        <v>0.19208657527937242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11397401</v>
      </c>
      <c r="O209" s="36">
        <f t="shared" si="53"/>
        <v>0.38417965613608079</v>
      </c>
      <c r="P209" s="31">
        <v>5329878</v>
      </c>
      <c r="Q209" s="31">
        <v>32560836</v>
      </c>
      <c r="R209" s="31">
        <v>27358169</v>
      </c>
      <c r="S209" s="31">
        <v>10131206</v>
      </c>
      <c r="T209" s="36">
        <f t="shared" si="54"/>
        <v>0.31114698652086203</v>
      </c>
      <c r="U209" s="36">
        <f t="shared" si="55"/>
        <v>6.9180945605133992E-2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32635427</v>
      </c>
      <c r="E210" s="31">
        <v>32635427</v>
      </c>
      <c r="F210" s="31">
        <v>7492147</v>
      </c>
      <c r="G210" s="36">
        <f t="shared" si="48"/>
        <v>0.22957098125298009</v>
      </c>
      <c r="H210" s="31">
        <v>11550407</v>
      </c>
      <c r="I210" s="36">
        <f t="shared" si="49"/>
        <v>0.35392234947623025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19042554</v>
      </c>
      <c r="O210" s="36">
        <f t="shared" si="53"/>
        <v>0.58349333072921028</v>
      </c>
      <c r="P210" s="31">
        <v>10965522</v>
      </c>
      <c r="Q210" s="31">
        <v>29405780</v>
      </c>
      <c r="R210" s="31">
        <v>31179881</v>
      </c>
      <c r="S210" s="31">
        <v>13623923</v>
      </c>
      <c r="T210" s="36">
        <f t="shared" si="54"/>
        <v>0.46330765584181072</v>
      </c>
      <c r="U210" s="36">
        <f t="shared" si="55"/>
        <v>5.3338546035473833E-2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18376785</v>
      </c>
      <c r="E211" s="31">
        <v>18376785</v>
      </c>
      <c r="F211" s="31">
        <v>4244631</v>
      </c>
      <c r="G211" s="36">
        <f t="shared" si="48"/>
        <v>0.23097788867856919</v>
      </c>
      <c r="H211" s="31">
        <v>2782925</v>
      </c>
      <c r="I211" s="36">
        <f t="shared" si="49"/>
        <v>0.15143698965841956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7027556</v>
      </c>
      <c r="O211" s="36">
        <f t="shared" si="53"/>
        <v>0.38241487833698878</v>
      </c>
      <c r="P211" s="31">
        <v>3765846</v>
      </c>
      <c r="Q211" s="31">
        <v>14327265</v>
      </c>
      <c r="R211" s="31">
        <v>19339850</v>
      </c>
      <c r="S211" s="31">
        <v>7578681</v>
      </c>
      <c r="T211" s="36">
        <f t="shared" si="54"/>
        <v>0.52896913681711055</v>
      </c>
      <c r="U211" s="36">
        <f t="shared" si="55"/>
        <v>-0.26100934557600075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44146227</v>
      </c>
      <c r="E212" s="31">
        <v>44146227</v>
      </c>
      <c r="F212" s="31">
        <v>15056107</v>
      </c>
      <c r="G212" s="36">
        <f t="shared" si="48"/>
        <v>0.3410508218516613</v>
      </c>
      <c r="H212" s="31">
        <v>12524551</v>
      </c>
      <c r="I212" s="36">
        <f t="shared" si="49"/>
        <v>0.28370603449304965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27580658</v>
      </c>
      <c r="O212" s="36">
        <f t="shared" si="53"/>
        <v>0.6247568563447109</v>
      </c>
      <c r="P212" s="31">
        <v>4267590</v>
      </c>
      <c r="Q212" s="31">
        <v>44938687</v>
      </c>
      <c r="R212" s="31">
        <v>44938687</v>
      </c>
      <c r="S212" s="31">
        <v>15710115</v>
      </c>
      <c r="T212" s="36">
        <f t="shared" si="54"/>
        <v>0.34958998690816223</v>
      </c>
      <c r="U212" s="36">
        <f t="shared" si="55"/>
        <v>1.9348065301493347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6469632</v>
      </c>
      <c r="E213" s="31">
        <v>6469632</v>
      </c>
      <c r="F213" s="31">
        <v>75685</v>
      </c>
      <c r="G213" s="36">
        <f t="shared" si="48"/>
        <v>1.1698501553102248E-2</v>
      </c>
      <c r="H213" s="31">
        <v>51824</v>
      </c>
      <c r="I213" s="36">
        <f t="shared" si="49"/>
        <v>8.0103474200696415E-3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127509</v>
      </c>
      <c r="O213" s="36">
        <f t="shared" si="53"/>
        <v>1.9708848973171891E-2</v>
      </c>
      <c r="P213" s="31">
        <v>113128</v>
      </c>
      <c r="Q213" s="31">
        <v>5444000</v>
      </c>
      <c r="R213" s="31">
        <v>6144000</v>
      </c>
      <c r="S213" s="31">
        <v>162819</v>
      </c>
      <c r="T213" s="36">
        <f t="shared" si="54"/>
        <v>2.9907972079353418E-2</v>
      </c>
      <c r="U213" s="36">
        <f t="shared" si="55"/>
        <v>-0.54189944134078205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105869741</v>
      </c>
      <c r="E214" s="31">
        <v>105869741</v>
      </c>
      <c r="F214" s="31">
        <v>22443619</v>
      </c>
      <c r="G214" s="36">
        <f t="shared" si="48"/>
        <v>0.21199276382474574</v>
      </c>
      <c r="H214" s="31">
        <v>24273260</v>
      </c>
      <c r="I214" s="36">
        <f t="shared" si="49"/>
        <v>0.22927476510970213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46716879</v>
      </c>
      <c r="O214" s="36">
        <f t="shared" si="53"/>
        <v>0.44126752893444787</v>
      </c>
      <c r="P214" s="31">
        <v>21178820</v>
      </c>
      <c r="Q214" s="31">
        <v>98874203</v>
      </c>
      <c r="R214" s="31">
        <v>98874203</v>
      </c>
      <c r="S214" s="31">
        <v>41693102</v>
      </c>
      <c r="T214" s="36">
        <f t="shared" si="54"/>
        <v>0.42167826121440394</v>
      </c>
      <c r="U214" s="36">
        <f t="shared" si="55"/>
        <v>0.14611012322688421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266009102</v>
      </c>
      <c r="E216" s="32">
        <f>SUM(E208:E215)</f>
        <v>266009102</v>
      </c>
      <c r="F216" s="32">
        <f>SUM(F208:F215)</f>
        <v>62351135</v>
      </c>
      <c r="G216" s="37">
        <f t="shared" si="48"/>
        <v>0.23439474262801729</v>
      </c>
      <c r="H216" s="32">
        <f>SUM(H208:H215)</f>
        <v>71500046</v>
      </c>
      <c r="I216" s="37">
        <f t="shared" si="49"/>
        <v>0.26878796801471855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133851181</v>
      </c>
      <c r="O216" s="37">
        <f t="shared" si="53"/>
        <v>0.50318271064273579</v>
      </c>
      <c r="P216" s="32">
        <f>SUM(P208:P215)</f>
        <v>61705126</v>
      </c>
      <c r="Q216" s="32">
        <f>SUM(Q208:Q215)</f>
        <v>263599967</v>
      </c>
      <c r="R216" s="32">
        <f>SUM(R208:R215)</f>
        <v>263672870</v>
      </c>
      <c r="S216" s="32">
        <f>SUM(S208:S215)</f>
        <v>113952404</v>
      </c>
      <c r="T216" s="37">
        <f t="shared" si="54"/>
        <v>0.43229293727491247</v>
      </c>
      <c r="U216" s="37">
        <f t="shared" si="55"/>
        <v>0.15873754151316377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44859880</v>
      </c>
      <c r="E217" s="31">
        <v>44859880</v>
      </c>
      <c r="F217" s="31">
        <v>7306831</v>
      </c>
      <c r="G217" s="36">
        <f t="shared" si="48"/>
        <v>0.16288119807721288</v>
      </c>
      <c r="H217" s="31">
        <v>7253713</v>
      </c>
      <c r="I217" s="36">
        <f t="shared" si="49"/>
        <v>0.16169711109347595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14560544</v>
      </c>
      <c r="O217" s="36">
        <f t="shared" si="53"/>
        <v>0.32457830917068881</v>
      </c>
      <c r="P217" s="31">
        <v>5387987</v>
      </c>
      <c r="Q217" s="31">
        <v>23181434</v>
      </c>
      <c r="R217" s="31">
        <v>23969672</v>
      </c>
      <c r="S217" s="31">
        <v>10187459</v>
      </c>
      <c r="T217" s="36">
        <f t="shared" si="54"/>
        <v>0.43946629876305321</v>
      </c>
      <c r="U217" s="36">
        <f t="shared" si="55"/>
        <v>0.3462751487707747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293080360</v>
      </c>
      <c r="E218" s="31">
        <v>293080360</v>
      </c>
      <c r="F218" s="31">
        <v>41527502</v>
      </c>
      <c r="G218" s="36">
        <f t="shared" si="48"/>
        <v>0.14169322707260221</v>
      </c>
      <c r="H218" s="31">
        <v>31284038</v>
      </c>
      <c r="I218" s="36">
        <f t="shared" si="49"/>
        <v>0.10674218497616149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72811540</v>
      </c>
      <c r="O218" s="36">
        <f t="shared" si="53"/>
        <v>0.24843541204876368</v>
      </c>
      <c r="P218" s="31">
        <v>46202710</v>
      </c>
      <c r="Q218" s="31">
        <v>190715362</v>
      </c>
      <c r="R218" s="31">
        <v>286808382</v>
      </c>
      <c r="S218" s="31">
        <v>83825356</v>
      </c>
      <c r="T218" s="36">
        <f t="shared" si="54"/>
        <v>0.43953122140208084</v>
      </c>
      <c r="U218" s="36">
        <f t="shared" si="55"/>
        <v>-0.32289603791639065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131766045</v>
      </c>
      <c r="E219" s="31">
        <v>131766045</v>
      </c>
      <c r="F219" s="31">
        <v>28691823</v>
      </c>
      <c r="G219" s="36">
        <f t="shared" si="48"/>
        <v>0.21774822944712349</v>
      </c>
      <c r="H219" s="31">
        <v>25664713</v>
      </c>
      <c r="I219" s="36">
        <f t="shared" si="49"/>
        <v>0.19477486024567256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54356536</v>
      </c>
      <c r="O219" s="36">
        <f t="shared" si="53"/>
        <v>0.41252308969279605</v>
      </c>
      <c r="P219" s="31">
        <v>24990750</v>
      </c>
      <c r="Q219" s="31">
        <v>131073961</v>
      </c>
      <c r="R219" s="31">
        <v>128414457</v>
      </c>
      <c r="S219" s="31">
        <v>48894950</v>
      </c>
      <c r="T219" s="36">
        <f t="shared" si="54"/>
        <v>0.3730332830942677</v>
      </c>
      <c r="U219" s="36">
        <f t="shared" si="55"/>
        <v>2.6968498344387415E-2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26484596</v>
      </c>
      <c r="E220" s="31">
        <v>26484596</v>
      </c>
      <c r="F220" s="31">
        <v>2349702</v>
      </c>
      <c r="G220" s="36">
        <f t="shared" si="48"/>
        <v>8.871957118016828E-2</v>
      </c>
      <c r="H220" s="31">
        <v>10217205</v>
      </c>
      <c r="I220" s="36">
        <f t="shared" si="49"/>
        <v>0.38577915253077677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12566907</v>
      </c>
      <c r="O220" s="36">
        <f t="shared" si="53"/>
        <v>0.47449872371094504</v>
      </c>
      <c r="P220" s="31">
        <v>7368615</v>
      </c>
      <c r="Q220" s="31">
        <v>23403292</v>
      </c>
      <c r="R220" s="31">
        <v>32398292</v>
      </c>
      <c r="S220" s="31">
        <v>10501987</v>
      </c>
      <c r="T220" s="36">
        <f t="shared" si="54"/>
        <v>0.448739732854677</v>
      </c>
      <c r="U220" s="36">
        <f t="shared" si="55"/>
        <v>0.38658418169493181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49505314</v>
      </c>
      <c r="E222" s="31">
        <v>49505314</v>
      </c>
      <c r="F222" s="31">
        <v>16542395</v>
      </c>
      <c r="G222" s="36">
        <f t="shared" si="48"/>
        <v>0.33415392537455674</v>
      </c>
      <c r="H222" s="31">
        <v>18667716</v>
      </c>
      <c r="I222" s="36">
        <f t="shared" si="49"/>
        <v>0.37708509433956927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35210111</v>
      </c>
      <c r="O222" s="36">
        <f t="shared" si="53"/>
        <v>0.71123901971412606</v>
      </c>
      <c r="P222" s="31">
        <v>12794531</v>
      </c>
      <c r="Q222" s="31">
        <v>51847260</v>
      </c>
      <c r="R222" s="31">
        <v>48788611</v>
      </c>
      <c r="S222" s="31">
        <v>23762761</v>
      </c>
      <c r="T222" s="36">
        <f t="shared" si="54"/>
        <v>0.4583224070085864</v>
      </c>
      <c r="U222" s="36">
        <f t="shared" si="55"/>
        <v>0.45903870958615056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62562020</v>
      </c>
      <c r="E223" s="31">
        <v>62562020</v>
      </c>
      <c r="F223" s="31">
        <v>13968826</v>
      </c>
      <c r="G223" s="36">
        <f t="shared" si="48"/>
        <v>0.22327965113658416</v>
      </c>
      <c r="H223" s="31">
        <v>14805425</v>
      </c>
      <c r="I223" s="36">
        <f t="shared" si="49"/>
        <v>0.23665196552157364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28774251</v>
      </c>
      <c r="O223" s="36">
        <f t="shared" si="53"/>
        <v>0.45993161665815779</v>
      </c>
      <c r="P223" s="31">
        <v>13262345</v>
      </c>
      <c r="Q223" s="31">
        <v>54502595</v>
      </c>
      <c r="R223" s="31">
        <v>56790927</v>
      </c>
      <c r="S223" s="31">
        <v>27068305</v>
      </c>
      <c r="T223" s="36">
        <f t="shared" si="54"/>
        <v>0.49664249931585824</v>
      </c>
      <c r="U223" s="36">
        <f t="shared" si="55"/>
        <v>0.11635046441636065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608258215</v>
      </c>
      <c r="E224" s="32">
        <f>SUM(E217:E223)</f>
        <v>608258215</v>
      </c>
      <c r="F224" s="32">
        <f>SUM(F217:F223)</f>
        <v>110387079</v>
      </c>
      <c r="G224" s="37">
        <f t="shared" si="48"/>
        <v>0.18148062167972528</v>
      </c>
      <c r="H224" s="32">
        <f>SUM(H217:H223)</f>
        <v>107892810</v>
      </c>
      <c r="I224" s="37">
        <f t="shared" si="49"/>
        <v>0.17737994710026234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218279889</v>
      </c>
      <c r="O224" s="37">
        <f t="shared" si="53"/>
        <v>0.35886056877998762</v>
      </c>
      <c r="P224" s="32">
        <f>SUM(P217:P223)</f>
        <v>110006938</v>
      </c>
      <c r="Q224" s="32">
        <f>SUM(Q217:Q223)</f>
        <v>474723904</v>
      </c>
      <c r="R224" s="32">
        <f>SUM(R217:R223)</f>
        <v>577170341</v>
      </c>
      <c r="S224" s="32">
        <f>SUM(S217:S223)</f>
        <v>204240818</v>
      </c>
      <c r="T224" s="37">
        <f t="shared" si="54"/>
        <v>0.43023074313106424</v>
      </c>
      <c r="U224" s="37">
        <f t="shared" si="55"/>
        <v>-1.9218133314464203E-2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31573972</v>
      </c>
      <c r="E225" s="31">
        <v>31573972</v>
      </c>
      <c r="F225" s="31">
        <v>7864498</v>
      </c>
      <c r="G225" s="36">
        <f t="shared" si="48"/>
        <v>0.24908168031567268</v>
      </c>
      <c r="H225" s="31">
        <v>9310144</v>
      </c>
      <c r="I225" s="36">
        <f t="shared" si="49"/>
        <v>0.29486768405318153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17174642</v>
      </c>
      <c r="O225" s="36">
        <f t="shared" si="53"/>
        <v>0.54394936436885422</v>
      </c>
      <c r="P225" s="31">
        <v>8427046</v>
      </c>
      <c r="Q225" s="31">
        <v>33530040</v>
      </c>
      <c r="R225" s="31">
        <v>33530040</v>
      </c>
      <c r="S225" s="31">
        <v>15961155</v>
      </c>
      <c r="T225" s="36">
        <f t="shared" si="54"/>
        <v>0.47602552815326199</v>
      </c>
      <c r="U225" s="36">
        <f t="shared" si="55"/>
        <v>0.1047933047950611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37707344</v>
      </c>
      <c r="E226" s="31">
        <v>37707344</v>
      </c>
      <c r="F226" s="31">
        <v>10020199</v>
      </c>
      <c r="G226" s="36">
        <f t="shared" si="48"/>
        <v>0.26573600622732801</v>
      </c>
      <c r="H226" s="31">
        <v>11584253</v>
      </c>
      <c r="I226" s="36">
        <f t="shared" si="49"/>
        <v>0.30721476962153582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21604452</v>
      </c>
      <c r="O226" s="36">
        <f t="shared" si="53"/>
        <v>0.57295077584886378</v>
      </c>
      <c r="P226" s="31">
        <v>11222892</v>
      </c>
      <c r="Q226" s="31">
        <v>36273259</v>
      </c>
      <c r="R226" s="31">
        <v>36273259</v>
      </c>
      <c r="S226" s="31">
        <v>20750762</v>
      </c>
      <c r="T226" s="36">
        <f t="shared" si="54"/>
        <v>0.57206775933753296</v>
      </c>
      <c r="U226" s="36">
        <f t="shared" si="55"/>
        <v>3.2198563436233618E-2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12511891</v>
      </c>
      <c r="E227" s="31">
        <v>12511891</v>
      </c>
      <c r="F227" s="31">
        <v>2711421</v>
      </c>
      <c r="G227" s="36">
        <f t="shared" si="48"/>
        <v>0.2167075304604236</v>
      </c>
      <c r="H227" s="31">
        <v>2945381</v>
      </c>
      <c r="I227" s="36">
        <f t="shared" si="49"/>
        <v>0.23540654246428458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5656802</v>
      </c>
      <c r="O227" s="36">
        <f t="shared" si="53"/>
        <v>0.45211407292470818</v>
      </c>
      <c r="P227" s="31">
        <v>1029920</v>
      </c>
      <c r="Q227" s="31">
        <v>10055790</v>
      </c>
      <c r="R227" s="31">
        <v>10055790</v>
      </c>
      <c r="S227" s="31">
        <v>3961794</v>
      </c>
      <c r="T227" s="36">
        <f t="shared" si="54"/>
        <v>0.39398137789273641</v>
      </c>
      <c r="U227" s="36">
        <f t="shared" si="55"/>
        <v>1.8598153254621717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175420938</v>
      </c>
      <c r="E228" s="31">
        <v>175420938</v>
      </c>
      <c r="F228" s="31">
        <v>40644535</v>
      </c>
      <c r="G228" s="36">
        <f t="shared" si="48"/>
        <v>0.23169717060799208</v>
      </c>
      <c r="H228" s="31">
        <v>43389918</v>
      </c>
      <c r="I228" s="36">
        <f t="shared" si="49"/>
        <v>0.24734742895970604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84034453</v>
      </c>
      <c r="O228" s="36">
        <f t="shared" si="53"/>
        <v>0.47904459956769813</v>
      </c>
      <c r="P228" s="31">
        <v>37299249</v>
      </c>
      <c r="Q228" s="31">
        <v>137640188</v>
      </c>
      <c r="R228" s="31">
        <v>132960934</v>
      </c>
      <c r="S228" s="31">
        <v>71741817</v>
      </c>
      <c r="T228" s="36">
        <f t="shared" si="54"/>
        <v>0.5212272523196495</v>
      </c>
      <c r="U228" s="36">
        <f t="shared" si="55"/>
        <v>0.16329200086575479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257214145</v>
      </c>
      <c r="E230" s="32">
        <f>SUM(E225:E229)</f>
        <v>257214145</v>
      </c>
      <c r="F230" s="32">
        <f>SUM(F225:F229)</f>
        <v>61240653</v>
      </c>
      <c r="G230" s="37">
        <f t="shared" si="48"/>
        <v>0.2380920885980046</v>
      </c>
      <c r="H230" s="32">
        <f>SUM(H225:H229)</f>
        <v>67229696</v>
      </c>
      <c r="I230" s="37">
        <f t="shared" si="49"/>
        <v>0.26137635626532124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128470349</v>
      </c>
      <c r="O230" s="37">
        <f t="shared" si="53"/>
        <v>0.49946844486332587</v>
      </c>
      <c r="P230" s="32">
        <f>SUM(P225:P229)</f>
        <v>57979107</v>
      </c>
      <c r="Q230" s="32">
        <f>SUM(Q225:Q229)</f>
        <v>217499277</v>
      </c>
      <c r="R230" s="32">
        <f>SUM(R225:R229)</f>
        <v>212820023</v>
      </c>
      <c r="S230" s="32">
        <f>SUM(S225:S229)</f>
        <v>112415528</v>
      </c>
      <c r="T230" s="37">
        <f t="shared" si="54"/>
        <v>0.5168547203952315</v>
      </c>
      <c r="U230" s="37">
        <f t="shared" si="55"/>
        <v>0.15955038769396701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1131481462</v>
      </c>
      <c r="E231" s="32">
        <f>SUM(E208:E215,E217:E223,E225:E229)</f>
        <v>1131481462</v>
      </c>
      <c r="F231" s="32">
        <f>SUM(F208:F215,F217:F223,F225:F229)</f>
        <v>233978867</v>
      </c>
      <c r="G231" s="37">
        <f t="shared" si="48"/>
        <v>0.20678983691559588</v>
      </c>
      <c r="H231" s="32">
        <f>SUM(H208:H215,H217:H223,H225:H229)</f>
        <v>246622552</v>
      </c>
      <c r="I231" s="37">
        <f t="shared" si="49"/>
        <v>0.21796428866282211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480601419</v>
      </c>
      <c r="O231" s="37">
        <f t="shared" si="53"/>
        <v>0.42475412557841802</v>
      </c>
      <c r="P231" s="32">
        <f>SUM(P208:P215,P217:P223,P225:P229)</f>
        <v>229691171</v>
      </c>
      <c r="Q231" s="32">
        <f>SUM(Q208:Q215,Q217:Q223,Q225:Q229)</f>
        <v>955823148</v>
      </c>
      <c r="R231" s="32">
        <f>SUM(R208:R215,R217:R223,R225:R229)</f>
        <v>1053663234</v>
      </c>
      <c r="S231" s="32">
        <f>SUM(S208:S215,S217:S223,S225:S229)</f>
        <v>430608750</v>
      </c>
      <c r="T231" s="37">
        <f t="shared" si="54"/>
        <v>0.45051090350868966</v>
      </c>
      <c r="U231" s="37">
        <f t="shared" si="55"/>
        <v>7.3713677919296172E-2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0</v>
      </c>
      <c r="O234" s="36">
        <f t="shared" ref="O234:O260" si="61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98517294</v>
      </c>
      <c r="E235" s="31">
        <v>98517294</v>
      </c>
      <c r="F235" s="31">
        <v>24960670</v>
      </c>
      <c r="G235" s="36">
        <f t="shared" si="56"/>
        <v>0.25336333334531091</v>
      </c>
      <c r="H235" s="31">
        <v>26009288</v>
      </c>
      <c r="I235" s="36">
        <f t="shared" si="57"/>
        <v>0.26400733256031167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50969958</v>
      </c>
      <c r="O235" s="36">
        <f t="shared" si="61"/>
        <v>0.51737066590562264</v>
      </c>
      <c r="P235" s="31">
        <v>24612130</v>
      </c>
      <c r="Q235" s="31">
        <v>87223946</v>
      </c>
      <c r="R235" s="31">
        <v>88697231</v>
      </c>
      <c r="S235" s="31">
        <v>46998780</v>
      </c>
      <c r="T235" s="36">
        <f t="shared" si="62"/>
        <v>0.53882886701777977</v>
      </c>
      <c r="U235" s="36">
        <f t="shared" si="63"/>
        <v>5.676704941831523E-2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375490402</v>
      </c>
      <c r="E236" s="31">
        <v>375490402</v>
      </c>
      <c r="F236" s="31">
        <v>66569842</v>
      </c>
      <c r="G236" s="36">
        <f t="shared" si="56"/>
        <v>0.17728773264356301</v>
      </c>
      <c r="H236" s="31">
        <v>108811708</v>
      </c>
      <c r="I236" s="36">
        <f t="shared" si="57"/>
        <v>0.28978559084447653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175381550</v>
      </c>
      <c r="O236" s="36">
        <f t="shared" si="61"/>
        <v>0.46707332348803954</v>
      </c>
      <c r="P236" s="31">
        <v>85296894</v>
      </c>
      <c r="Q236" s="31">
        <v>345768221</v>
      </c>
      <c r="R236" s="31">
        <v>374569506</v>
      </c>
      <c r="S236" s="31">
        <v>173308716</v>
      </c>
      <c r="T236" s="36">
        <f t="shared" si="62"/>
        <v>0.50122800614461327</v>
      </c>
      <c r="U236" s="36">
        <f t="shared" si="63"/>
        <v>0.27568194921611089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35329385</v>
      </c>
      <c r="E238" s="31">
        <v>35329385</v>
      </c>
      <c r="F238" s="31">
        <v>7028399</v>
      </c>
      <c r="G238" s="36">
        <f t="shared" si="56"/>
        <v>0.19893918334553518</v>
      </c>
      <c r="H238" s="31">
        <v>12315111</v>
      </c>
      <c r="I238" s="36">
        <f t="shared" si="57"/>
        <v>0.34857982951019384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19343510</v>
      </c>
      <c r="O238" s="36">
        <f t="shared" si="61"/>
        <v>0.54751901285572901</v>
      </c>
      <c r="P238" s="31">
        <v>9229607</v>
      </c>
      <c r="Q238" s="31">
        <v>32333822</v>
      </c>
      <c r="R238" s="31">
        <v>32333822</v>
      </c>
      <c r="S238" s="31">
        <v>17855867</v>
      </c>
      <c r="T238" s="36">
        <f t="shared" si="62"/>
        <v>0.55223496312932008</v>
      </c>
      <c r="U238" s="36">
        <f t="shared" si="63"/>
        <v>0.33430502512187132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90946418</v>
      </c>
      <c r="E239" s="31">
        <v>90946418</v>
      </c>
      <c r="F239" s="31">
        <v>12071346</v>
      </c>
      <c r="G239" s="36">
        <f t="shared" si="56"/>
        <v>0.13273030720132376</v>
      </c>
      <c r="H239" s="31">
        <v>16975324</v>
      </c>
      <c r="I239" s="36">
        <f t="shared" si="57"/>
        <v>0.18665192509286072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29046670</v>
      </c>
      <c r="O239" s="36">
        <f t="shared" si="61"/>
        <v>0.3193822322941845</v>
      </c>
      <c r="P239" s="31">
        <v>6733534</v>
      </c>
      <c r="Q239" s="31">
        <v>29912797</v>
      </c>
      <c r="R239" s="31">
        <v>26965342</v>
      </c>
      <c r="S239" s="31">
        <v>10290861</v>
      </c>
      <c r="T239" s="36">
        <f t="shared" si="62"/>
        <v>0.34402871119006356</v>
      </c>
      <c r="U239" s="36">
        <f t="shared" si="63"/>
        <v>1.5210125916049431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600283499</v>
      </c>
      <c r="E240" s="32">
        <f>SUM(E234:E239)</f>
        <v>600283499</v>
      </c>
      <c r="F240" s="32">
        <f>SUM(F234:F239)</f>
        <v>110630257</v>
      </c>
      <c r="G240" s="37">
        <f t="shared" si="56"/>
        <v>0.18429668179168124</v>
      </c>
      <c r="H240" s="32">
        <f>SUM(H234:H239)</f>
        <v>164111431</v>
      </c>
      <c r="I240" s="37">
        <f t="shared" si="57"/>
        <v>0.27338987540618703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274741688</v>
      </c>
      <c r="O240" s="37">
        <f t="shared" si="61"/>
        <v>0.45768655719786827</v>
      </c>
      <c r="P240" s="32">
        <f>SUM(P234:P239)</f>
        <v>125872165</v>
      </c>
      <c r="Q240" s="32">
        <f>SUM(Q234:Q239)</f>
        <v>495238786</v>
      </c>
      <c r="R240" s="32">
        <f>SUM(R234:R239)</f>
        <v>522565901</v>
      </c>
      <c r="S240" s="32">
        <f>SUM(S234:S239)</f>
        <v>248454224</v>
      </c>
      <c r="T240" s="37">
        <f t="shared" si="62"/>
        <v>0.50168571409106066</v>
      </c>
      <c r="U240" s="37">
        <f t="shared" si="63"/>
        <v>0.30379445686025974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20018028</v>
      </c>
      <c r="E241" s="31">
        <v>20018028</v>
      </c>
      <c r="F241" s="31">
        <v>2134887</v>
      </c>
      <c r="G241" s="36">
        <f t="shared" si="56"/>
        <v>0.10664821729692855</v>
      </c>
      <c r="H241" s="31">
        <v>4285705</v>
      </c>
      <c r="I241" s="36">
        <f t="shared" si="57"/>
        <v>0.2140922672303186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6420592</v>
      </c>
      <c r="O241" s="36">
        <f t="shared" si="61"/>
        <v>0.32074048452724713</v>
      </c>
      <c r="P241" s="31">
        <v>3853412</v>
      </c>
      <c r="Q241" s="31">
        <v>18509265</v>
      </c>
      <c r="R241" s="31">
        <v>15602864</v>
      </c>
      <c r="S241" s="31">
        <v>6887785</v>
      </c>
      <c r="T241" s="36">
        <f t="shared" si="62"/>
        <v>0.37212633780974014</v>
      </c>
      <c r="U241" s="36">
        <f t="shared" si="63"/>
        <v>0.112184474434605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55802678</v>
      </c>
      <c r="E243" s="31">
        <v>55802678</v>
      </c>
      <c r="F243" s="31">
        <v>14109593</v>
      </c>
      <c r="G243" s="36">
        <f t="shared" si="56"/>
        <v>0.25284795471643851</v>
      </c>
      <c r="H243" s="31">
        <v>14452326</v>
      </c>
      <c r="I243" s="36">
        <f t="shared" si="57"/>
        <v>0.2589898284093104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28561919</v>
      </c>
      <c r="O243" s="36">
        <f t="shared" si="61"/>
        <v>0.5118377831257489</v>
      </c>
      <c r="P243" s="31">
        <v>14876627</v>
      </c>
      <c r="Q243" s="31">
        <v>52038408</v>
      </c>
      <c r="R243" s="31">
        <v>53280663</v>
      </c>
      <c r="S243" s="31">
        <v>29039375</v>
      </c>
      <c r="T243" s="36">
        <f t="shared" si="62"/>
        <v>0.55803734426310658</v>
      </c>
      <c r="U243" s="36">
        <f t="shared" si="63"/>
        <v>-2.8521317365824972E-2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15592</v>
      </c>
      <c r="E244" s="31">
        <v>15592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32867014</v>
      </c>
      <c r="R244" s="31">
        <v>32867014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147748311</v>
      </c>
      <c r="E246" s="31">
        <v>147748311</v>
      </c>
      <c r="F246" s="31">
        <v>13169566</v>
      </c>
      <c r="G246" s="36">
        <f t="shared" si="56"/>
        <v>8.9135137389150937E-2</v>
      </c>
      <c r="H246" s="31">
        <v>28187959</v>
      </c>
      <c r="I246" s="36">
        <f t="shared" si="57"/>
        <v>0.19078362933028722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41357525</v>
      </c>
      <c r="O246" s="36">
        <f t="shared" si="61"/>
        <v>0.27991876671943816</v>
      </c>
      <c r="P246" s="31">
        <v>20691232</v>
      </c>
      <c r="Q246" s="31">
        <v>137205971</v>
      </c>
      <c r="R246" s="31">
        <v>137205971</v>
      </c>
      <c r="S246" s="31">
        <v>52143023</v>
      </c>
      <c r="T246" s="36">
        <f t="shared" si="62"/>
        <v>0.38003464878361598</v>
      </c>
      <c r="U246" s="36">
        <f t="shared" si="63"/>
        <v>0.36231419182772684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223584609</v>
      </c>
      <c r="E247" s="32">
        <f>SUM(E241:E246)</f>
        <v>223584609</v>
      </c>
      <c r="F247" s="32">
        <f>SUM(F241:F246)</f>
        <v>29414046</v>
      </c>
      <c r="G247" s="37">
        <f t="shared" si="56"/>
        <v>0.13155666721227668</v>
      </c>
      <c r="H247" s="32">
        <f>SUM(H241:H246)</f>
        <v>46925990</v>
      </c>
      <c r="I247" s="37">
        <f t="shared" si="57"/>
        <v>0.20988023375079454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76340036</v>
      </c>
      <c r="O247" s="37">
        <f t="shared" si="61"/>
        <v>0.34143690096307122</v>
      </c>
      <c r="P247" s="32">
        <f>SUM(P241:P246)</f>
        <v>39421271</v>
      </c>
      <c r="Q247" s="32">
        <f>SUM(Q241:Q246)</f>
        <v>240620658</v>
      </c>
      <c r="R247" s="32">
        <f>SUM(R241:R246)</f>
        <v>238956512</v>
      </c>
      <c r="S247" s="32">
        <f>SUM(S241:S246)</f>
        <v>88070183</v>
      </c>
      <c r="T247" s="37">
        <f t="shared" si="62"/>
        <v>0.36601255990248349</v>
      </c>
      <c r="U247" s="37">
        <f t="shared" si="63"/>
        <v>0.1903723246264688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23666775</v>
      </c>
      <c r="E248" s="31">
        <v>23666775</v>
      </c>
      <c r="F248" s="31">
        <v>2270167</v>
      </c>
      <c r="G248" s="36">
        <f t="shared" si="56"/>
        <v>9.5922110215692677E-2</v>
      </c>
      <c r="H248" s="31">
        <v>12910207</v>
      </c>
      <c r="I248" s="36">
        <f t="shared" si="57"/>
        <v>0.54549920722193879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15180374</v>
      </c>
      <c r="O248" s="36">
        <f t="shared" si="61"/>
        <v>0.64142131743763142</v>
      </c>
      <c r="P248" s="31">
        <v>7326582</v>
      </c>
      <c r="Q248" s="31">
        <v>26925835</v>
      </c>
      <c r="R248" s="31">
        <v>28008571</v>
      </c>
      <c r="S248" s="31">
        <v>15237112</v>
      </c>
      <c r="T248" s="36">
        <f t="shared" si="62"/>
        <v>0.56589190270236744</v>
      </c>
      <c r="U248" s="36">
        <f t="shared" si="63"/>
        <v>0.76210503069507718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8811780</v>
      </c>
      <c r="E249" s="31">
        <v>8811780</v>
      </c>
      <c r="F249" s="31">
        <v>2209354</v>
      </c>
      <c r="G249" s="36">
        <f t="shared" si="56"/>
        <v>0.25072732183508895</v>
      </c>
      <c r="H249" s="31">
        <v>789521</v>
      </c>
      <c r="I249" s="36">
        <f t="shared" si="57"/>
        <v>8.9598355837299609E-2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2998875</v>
      </c>
      <c r="O249" s="36">
        <f t="shared" si="61"/>
        <v>0.34032567767238853</v>
      </c>
      <c r="P249" s="31">
        <v>1409154</v>
      </c>
      <c r="Q249" s="31">
        <v>5452961</v>
      </c>
      <c r="R249" s="31">
        <v>8394085</v>
      </c>
      <c r="S249" s="31">
        <v>2687908</v>
      </c>
      <c r="T249" s="36">
        <f t="shared" si="62"/>
        <v>0.4929263202139168</v>
      </c>
      <c r="U249" s="36">
        <f t="shared" si="63"/>
        <v>-0.43971986028496535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120000</v>
      </c>
      <c r="E251" s="31">
        <v>120000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120000</v>
      </c>
      <c r="R251" s="31">
        <v>120000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36673557</v>
      </c>
      <c r="E253" s="31">
        <v>36673557</v>
      </c>
      <c r="F253" s="31">
        <v>11597783</v>
      </c>
      <c r="G253" s="36">
        <f t="shared" si="56"/>
        <v>0.3162437447777427</v>
      </c>
      <c r="H253" s="31">
        <v>10936729</v>
      </c>
      <c r="I253" s="36">
        <f t="shared" si="57"/>
        <v>0.29821838661572969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22534512</v>
      </c>
      <c r="O253" s="36">
        <f t="shared" si="61"/>
        <v>0.61446213139347239</v>
      </c>
      <c r="P253" s="31">
        <v>8931656</v>
      </c>
      <c r="Q253" s="31">
        <v>33543691</v>
      </c>
      <c r="R253" s="31">
        <v>43307951</v>
      </c>
      <c r="S253" s="31">
        <v>17071067</v>
      </c>
      <c r="T253" s="36">
        <f t="shared" si="62"/>
        <v>0.50892035107287392</v>
      </c>
      <c r="U253" s="36">
        <f t="shared" si="63"/>
        <v>0.22449062077625914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69272112</v>
      </c>
      <c r="E254" s="32">
        <f>SUM(E248:E253)</f>
        <v>69272112</v>
      </c>
      <c r="F254" s="32">
        <f>SUM(F248:F253)</f>
        <v>16077304</v>
      </c>
      <c r="G254" s="37">
        <f t="shared" si="56"/>
        <v>0.23208912700683934</v>
      </c>
      <c r="H254" s="32">
        <f>SUM(H248:H253)</f>
        <v>24636457</v>
      </c>
      <c r="I254" s="37">
        <f t="shared" si="57"/>
        <v>0.35564755121079605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40713761</v>
      </c>
      <c r="O254" s="37">
        <f t="shared" si="61"/>
        <v>0.58773667821763542</v>
      </c>
      <c r="P254" s="32">
        <f>SUM(P248:P253)</f>
        <v>17667392</v>
      </c>
      <c r="Q254" s="32">
        <f>SUM(Q248:Q253)</f>
        <v>66042487</v>
      </c>
      <c r="R254" s="32">
        <f>SUM(R248:R253)</f>
        <v>79830607</v>
      </c>
      <c r="S254" s="32">
        <f>SUM(S248:S253)</f>
        <v>34996087</v>
      </c>
      <c r="T254" s="37">
        <f t="shared" si="62"/>
        <v>0.52990262162598445</v>
      </c>
      <c r="U254" s="37">
        <f t="shared" si="63"/>
        <v>0.39445918220414189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166357461</v>
      </c>
      <c r="E255" s="31">
        <v>166357461</v>
      </c>
      <c r="F255" s="31">
        <v>31721423</v>
      </c>
      <c r="G255" s="36">
        <f t="shared" si="56"/>
        <v>0.1906822982829727</v>
      </c>
      <c r="H255" s="31">
        <v>35275202</v>
      </c>
      <c r="I255" s="36">
        <f t="shared" si="57"/>
        <v>0.21204460435952432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66996625</v>
      </c>
      <c r="O255" s="36">
        <f t="shared" si="61"/>
        <v>0.40272690264249705</v>
      </c>
      <c r="P255" s="31">
        <v>30655051</v>
      </c>
      <c r="Q255" s="31">
        <v>154214509</v>
      </c>
      <c r="R255" s="31">
        <v>156424121</v>
      </c>
      <c r="S255" s="31">
        <v>62835334</v>
      </c>
      <c r="T255" s="36">
        <f t="shared" si="62"/>
        <v>0.40745410018456824</v>
      </c>
      <c r="U255" s="36">
        <f t="shared" si="63"/>
        <v>0.15071418409970994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150477039</v>
      </c>
      <c r="E257" s="31">
        <v>150477039</v>
      </c>
      <c r="F257" s="31">
        <v>39216187</v>
      </c>
      <c r="G257" s="36">
        <f t="shared" si="56"/>
        <v>0.26061243137565993</v>
      </c>
      <c r="H257" s="31">
        <v>52364606</v>
      </c>
      <c r="I257" s="36">
        <f t="shared" si="57"/>
        <v>0.34799067251715393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91580793</v>
      </c>
      <c r="O257" s="36">
        <f t="shared" si="61"/>
        <v>0.6086031038928138</v>
      </c>
      <c r="P257" s="31">
        <v>58204921</v>
      </c>
      <c r="Q257" s="31">
        <v>146289040</v>
      </c>
      <c r="R257" s="31">
        <v>149079446</v>
      </c>
      <c r="S257" s="31">
        <v>69754982</v>
      </c>
      <c r="T257" s="36">
        <f t="shared" si="62"/>
        <v>0.47682985683684848</v>
      </c>
      <c r="U257" s="36">
        <f t="shared" si="63"/>
        <v>-0.10034057085997938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316834500</v>
      </c>
      <c r="E259" s="32">
        <f>SUM(E255:E258)</f>
        <v>316834500</v>
      </c>
      <c r="F259" s="32">
        <f>SUM(F255:F258)</f>
        <v>70937610</v>
      </c>
      <c r="G259" s="37">
        <f t="shared" si="56"/>
        <v>0.22389484099742926</v>
      </c>
      <c r="H259" s="32">
        <f>SUM(H255:H258)</f>
        <v>87639808</v>
      </c>
      <c r="I259" s="37">
        <f t="shared" si="57"/>
        <v>0.27661068475813083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158577418</v>
      </c>
      <c r="O259" s="37">
        <f t="shared" si="61"/>
        <v>0.50050552575556007</v>
      </c>
      <c r="P259" s="32">
        <f>SUM(P255:P258)</f>
        <v>88859972</v>
      </c>
      <c r="Q259" s="32">
        <f>SUM(Q255:Q258)</f>
        <v>300503549</v>
      </c>
      <c r="R259" s="32">
        <f>SUM(R255:R258)</f>
        <v>305503567</v>
      </c>
      <c r="S259" s="32">
        <f>SUM(S255:S258)</f>
        <v>132590316</v>
      </c>
      <c r="T259" s="37">
        <f t="shared" si="62"/>
        <v>0.44122712174690487</v>
      </c>
      <c r="U259" s="37">
        <f t="shared" si="63"/>
        <v>-1.3731312001763807E-2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1209974720</v>
      </c>
      <c r="E260" s="32">
        <f>SUM(E234:E239,E241:E246,E248:E253,E255:E258)</f>
        <v>1209974720</v>
      </c>
      <c r="F260" s="32">
        <f>SUM(F234:F239,F241:F246,F248:F253,F255:F258)</f>
        <v>227059217</v>
      </c>
      <c r="G260" s="37">
        <f t="shared" si="56"/>
        <v>0.1876561660726267</v>
      </c>
      <c r="H260" s="32">
        <f>SUM(H234:H239,H241:H246,H248:H253,H255:H258)</f>
        <v>323313686</v>
      </c>
      <c r="I260" s="37">
        <f t="shared" si="57"/>
        <v>0.26720697602673882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550372903</v>
      </c>
      <c r="O260" s="37">
        <f t="shared" si="61"/>
        <v>0.45486314209936551</v>
      </c>
      <c r="P260" s="32">
        <f>SUM(P234:P239,P241:P246,P248:P253,P255:P258)</f>
        <v>271820800</v>
      </c>
      <c r="Q260" s="32">
        <f>SUM(Q234:Q239,Q241:Q246,Q248:Q253,Q255:Q258)</f>
        <v>1102405480</v>
      </c>
      <c r="R260" s="32">
        <f>SUM(R234:R239,R241:R246,R248:R253,R255:R258)</f>
        <v>1146856587</v>
      </c>
      <c r="S260" s="32">
        <f>SUM(S234:S239,S241:S246,S248:S253,S255:S258)</f>
        <v>504110810</v>
      </c>
      <c r="T260" s="37">
        <f t="shared" si="62"/>
        <v>0.45728256902351394</v>
      </c>
      <c r="U260" s="37">
        <f t="shared" si="63"/>
        <v>0.18943688636042566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2900847</v>
      </c>
      <c r="E263" s="31">
        <v>2900847</v>
      </c>
      <c r="F263" s="31">
        <v>372898</v>
      </c>
      <c r="G263" s="36">
        <f t="shared" ref="G263:G299" si="64">IF(($D263     =0),0,($F263     /$D263     ))</f>
        <v>0.12854797236807042</v>
      </c>
      <c r="H263" s="31">
        <v>482230</v>
      </c>
      <c r="I263" s="36">
        <f t="shared" ref="I263:I299" si="65">IF(($D263     =0),0,($H263     /$D263     ))</f>
        <v>0.16623765403690716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855128</v>
      </c>
      <c r="O263" s="36">
        <f t="shared" ref="O263:O299" si="69">IF(($D263     =0),0,($N263     /$D263     ))</f>
        <v>0.29478562640497757</v>
      </c>
      <c r="P263" s="31">
        <v>323859</v>
      </c>
      <c r="Q263" s="31">
        <v>1814100</v>
      </c>
      <c r="R263" s="31">
        <v>1380701</v>
      </c>
      <c r="S263" s="31">
        <v>323859</v>
      </c>
      <c r="T263" s="36">
        <f t="shared" ref="T263:T299" si="70">IF(($Q263     =0),0,($S263     /$Q263     ))</f>
        <v>0.17852323466181577</v>
      </c>
      <c r="U263" s="36">
        <f t="shared" ref="U263:U299" si="71">IF(($P263     =0),0,(($H263     /$P263     )-1))</f>
        <v>0.48901219357806958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33883203</v>
      </c>
      <c r="E264" s="31">
        <v>33883203</v>
      </c>
      <c r="F264" s="31">
        <v>7857751</v>
      </c>
      <c r="G264" s="36">
        <f t="shared" si="64"/>
        <v>0.2319069717228327</v>
      </c>
      <c r="H264" s="31">
        <v>8189242</v>
      </c>
      <c r="I264" s="36">
        <f t="shared" si="65"/>
        <v>0.24169031481468856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16046993</v>
      </c>
      <c r="O264" s="36">
        <f t="shared" si="69"/>
        <v>0.47359728653752126</v>
      </c>
      <c r="P264" s="31">
        <v>6266320</v>
      </c>
      <c r="Q264" s="31">
        <v>24740825</v>
      </c>
      <c r="R264" s="31">
        <v>24840305</v>
      </c>
      <c r="S264" s="31">
        <v>12707419</v>
      </c>
      <c r="T264" s="36">
        <f t="shared" si="70"/>
        <v>0.51362147381908241</v>
      </c>
      <c r="U264" s="36">
        <f t="shared" si="71"/>
        <v>0.30686623089787957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36784050</v>
      </c>
      <c r="E267" s="32">
        <f>SUM(E263:E266)</f>
        <v>36784050</v>
      </c>
      <c r="F267" s="32">
        <f>SUM(F263:F266)</f>
        <v>8230649</v>
      </c>
      <c r="G267" s="37">
        <f t="shared" si="64"/>
        <v>0.22375592138440439</v>
      </c>
      <c r="H267" s="32">
        <f>SUM(H263:H266)</f>
        <v>8671472</v>
      </c>
      <c r="I267" s="37">
        <f t="shared" si="65"/>
        <v>0.2357400014408419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16902121</v>
      </c>
      <c r="O267" s="37">
        <f t="shared" si="69"/>
        <v>0.45949592282524626</v>
      </c>
      <c r="P267" s="32">
        <f>SUM(P263:P266)</f>
        <v>6590179</v>
      </c>
      <c r="Q267" s="32">
        <f>SUM(Q263:Q266)</f>
        <v>26554925</v>
      </c>
      <c r="R267" s="32">
        <f>SUM(R263:R266)</f>
        <v>26221006</v>
      </c>
      <c r="S267" s="32">
        <f>SUM(S263:S266)</f>
        <v>13031278</v>
      </c>
      <c r="T267" s="37">
        <f t="shared" si="70"/>
        <v>0.49072923384268641</v>
      </c>
      <c r="U267" s="37">
        <f t="shared" si="71"/>
        <v>0.31581737005929589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141994</v>
      </c>
      <c r="E268" s="31">
        <v>141994</v>
      </c>
      <c r="F268" s="31">
        <v>31483</v>
      </c>
      <c r="G268" s="36">
        <f t="shared" si="64"/>
        <v>0.22172063608321479</v>
      </c>
      <c r="H268" s="31">
        <v>78810</v>
      </c>
      <c r="I268" s="36">
        <f t="shared" si="65"/>
        <v>0.555023451695142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110293</v>
      </c>
      <c r="O268" s="36">
        <f t="shared" si="69"/>
        <v>0.7767440877783568</v>
      </c>
      <c r="P268" s="31">
        <v>90597</v>
      </c>
      <c r="Q268" s="31">
        <v>134144</v>
      </c>
      <c r="R268" s="31">
        <v>133229</v>
      </c>
      <c r="S268" s="31">
        <v>121747</v>
      </c>
      <c r="T268" s="36">
        <f t="shared" si="70"/>
        <v>0.90758438692748089</v>
      </c>
      <c r="U268" s="36">
        <f t="shared" si="71"/>
        <v>-0.13010364581608658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3323183</v>
      </c>
      <c r="E269" s="31">
        <v>3323183</v>
      </c>
      <c r="F269" s="31">
        <v>726439</v>
      </c>
      <c r="G269" s="36">
        <f t="shared" si="64"/>
        <v>0.21859735079289946</v>
      </c>
      <c r="H269" s="31">
        <v>603427</v>
      </c>
      <c r="I269" s="36">
        <f t="shared" si="65"/>
        <v>0.18158103240176662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1329866</v>
      </c>
      <c r="O269" s="36">
        <f t="shared" si="69"/>
        <v>0.40017838319466609</v>
      </c>
      <c r="P269" s="31">
        <v>592817</v>
      </c>
      <c r="Q269" s="31">
        <v>3393832</v>
      </c>
      <c r="R269" s="31">
        <v>3358262</v>
      </c>
      <c r="S269" s="31">
        <v>1337654</v>
      </c>
      <c r="T269" s="36">
        <f t="shared" si="70"/>
        <v>0.39414266822871608</v>
      </c>
      <c r="U269" s="36">
        <f t="shared" si="71"/>
        <v>1.7897597403583321E-2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26120</v>
      </c>
      <c r="E272" s="31">
        <v>26120</v>
      </c>
      <c r="F272" s="31">
        <v>7992</v>
      </c>
      <c r="G272" s="36">
        <f t="shared" si="64"/>
        <v>0.30597243491577336</v>
      </c>
      <c r="H272" s="31">
        <v>1820</v>
      </c>
      <c r="I272" s="36">
        <f t="shared" si="65"/>
        <v>6.9678407350689128E-2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9812</v>
      </c>
      <c r="O272" s="36">
        <f t="shared" si="69"/>
        <v>0.3756508422664625</v>
      </c>
      <c r="P272" s="31">
        <v>0</v>
      </c>
      <c r="Q272" s="31">
        <v>25000</v>
      </c>
      <c r="R272" s="31">
        <v>25000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4943393</v>
      </c>
      <c r="E274" s="31">
        <v>4943393</v>
      </c>
      <c r="F274" s="31">
        <v>1220040</v>
      </c>
      <c r="G274" s="36">
        <f t="shared" si="64"/>
        <v>0.24680214581361426</v>
      </c>
      <c r="H274" s="31">
        <v>1317738</v>
      </c>
      <c r="I274" s="36">
        <f t="shared" si="65"/>
        <v>0.26656549459045642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2537778</v>
      </c>
      <c r="O274" s="36">
        <f t="shared" si="69"/>
        <v>0.51336764040407068</v>
      </c>
      <c r="P274" s="31">
        <v>1357567</v>
      </c>
      <c r="Q274" s="31">
        <v>4723986</v>
      </c>
      <c r="R274" s="31">
        <v>5068159</v>
      </c>
      <c r="S274" s="31">
        <v>2583837</v>
      </c>
      <c r="T274" s="36">
        <f t="shared" si="70"/>
        <v>0.54696118913138181</v>
      </c>
      <c r="U274" s="36">
        <f t="shared" si="71"/>
        <v>-2.9338515152474987E-2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8434690</v>
      </c>
      <c r="E275" s="32">
        <f>SUM(E268:E274)</f>
        <v>8434690</v>
      </c>
      <c r="F275" s="32">
        <f>SUM(F268:F274)</f>
        <v>1985954</v>
      </c>
      <c r="G275" s="37">
        <f t="shared" si="64"/>
        <v>0.23545073974265801</v>
      </c>
      <c r="H275" s="32">
        <f>SUM(H268:H274)</f>
        <v>2001795</v>
      </c>
      <c r="I275" s="37">
        <f t="shared" si="65"/>
        <v>0.23732881706381623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3987749</v>
      </c>
      <c r="O275" s="37">
        <f t="shared" si="69"/>
        <v>0.47277955680647421</v>
      </c>
      <c r="P275" s="32">
        <f>SUM(P268:P274)</f>
        <v>2040981</v>
      </c>
      <c r="Q275" s="32">
        <f>SUM(Q268:Q274)</f>
        <v>8276962</v>
      </c>
      <c r="R275" s="32">
        <f>SUM(R268:R274)</f>
        <v>8584650</v>
      </c>
      <c r="S275" s="32">
        <f>SUM(S268:S274)</f>
        <v>4043238</v>
      </c>
      <c r="T275" s="37">
        <f t="shared" si="70"/>
        <v>0.48849300020949715</v>
      </c>
      <c r="U275" s="37">
        <f t="shared" si="71"/>
        <v>-1.9199590785019538E-2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10529753</v>
      </c>
      <c r="E278" s="31">
        <v>10529753</v>
      </c>
      <c r="F278" s="31">
        <v>32270</v>
      </c>
      <c r="G278" s="36">
        <f t="shared" si="64"/>
        <v>3.0646492847458055E-3</v>
      </c>
      <c r="H278" s="31">
        <v>130009</v>
      </c>
      <c r="I278" s="36">
        <f t="shared" si="65"/>
        <v>1.2346823330043924E-2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162279</v>
      </c>
      <c r="O278" s="36">
        <f t="shared" si="69"/>
        <v>1.541147261478973E-2</v>
      </c>
      <c r="P278" s="31">
        <v>1306493</v>
      </c>
      <c r="Q278" s="31">
        <v>10649589</v>
      </c>
      <c r="R278" s="31">
        <v>10203606</v>
      </c>
      <c r="S278" s="31">
        <v>3095364</v>
      </c>
      <c r="T278" s="36">
        <f t="shared" si="70"/>
        <v>0.29065572389695038</v>
      </c>
      <c r="U278" s="36">
        <f t="shared" si="71"/>
        <v>-0.90049009064725183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105400</v>
      </c>
      <c r="E279" s="31">
        <v>105400</v>
      </c>
      <c r="F279" s="31">
        <v>1969</v>
      </c>
      <c r="G279" s="36">
        <f t="shared" si="64"/>
        <v>1.8681214421252371E-2</v>
      </c>
      <c r="H279" s="31">
        <v>10618</v>
      </c>
      <c r="I279" s="36">
        <f t="shared" si="65"/>
        <v>0.10074003795066414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12587</v>
      </c>
      <c r="O279" s="36">
        <f t="shared" si="69"/>
        <v>0.1194212523719165</v>
      </c>
      <c r="P279" s="31">
        <v>3475</v>
      </c>
      <c r="Q279" s="31">
        <v>76308</v>
      </c>
      <c r="R279" s="31">
        <v>58294</v>
      </c>
      <c r="S279" s="31">
        <v>35379</v>
      </c>
      <c r="T279" s="36">
        <f t="shared" si="70"/>
        <v>0.46363421921685799</v>
      </c>
      <c r="U279" s="36">
        <f t="shared" si="71"/>
        <v>2.0555395683453237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51997</v>
      </c>
      <c r="E282" s="31">
        <v>51997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47326</v>
      </c>
      <c r="R282" s="31">
        <v>49521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3313689</v>
      </c>
      <c r="E283" s="31">
        <v>3313689</v>
      </c>
      <c r="F283" s="31">
        <v>12321</v>
      </c>
      <c r="G283" s="36">
        <f t="shared" si="64"/>
        <v>3.7182125419736129E-3</v>
      </c>
      <c r="H283" s="31">
        <v>26656</v>
      </c>
      <c r="I283" s="36">
        <f t="shared" si="65"/>
        <v>8.0442069246691519E-3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38977</v>
      </c>
      <c r="O283" s="36">
        <f t="shared" si="69"/>
        <v>1.1762419466642766E-2</v>
      </c>
      <c r="P283" s="31">
        <v>237215</v>
      </c>
      <c r="Q283" s="31">
        <v>3022307</v>
      </c>
      <c r="R283" s="31">
        <v>2916147</v>
      </c>
      <c r="S283" s="31">
        <v>460053</v>
      </c>
      <c r="T283" s="36">
        <f t="shared" si="70"/>
        <v>0.15221914914666179</v>
      </c>
      <c r="U283" s="36">
        <f t="shared" si="71"/>
        <v>-0.8876293657652341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3705658</v>
      </c>
      <c r="E284" s="31">
        <v>3705658</v>
      </c>
      <c r="F284" s="31">
        <v>1159379</v>
      </c>
      <c r="G284" s="36">
        <f t="shared" si="64"/>
        <v>0.31286724247083786</v>
      </c>
      <c r="H284" s="31">
        <v>854258</v>
      </c>
      <c r="I284" s="36">
        <f t="shared" si="65"/>
        <v>0.23052801958518568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2013637</v>
      </c>
      <c r="O284" s="36">
        <f t="shared" si="69"/>
        <v>0.54339526205602351</v>
      </c>
      <c r="P284" s="31">
        <v>878071</v>
      </c>
      <c r="Q284" s="31">
        <v>3702600</v>
      </c>
      <c r="R284" s="31">
        <v>3616100</v>
      </c>
      <c r="S284" s="31">
        <v>1701510</v>
      </c>
      <c r="T284" s="36">
        <f t="shared" si="70"/>
        <v>0.4595446443040026</v>
      </c>
      <c r="U284" s="36">
        <f t="shared" si="71"/>
        <v>-2.7119674832672969E-2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17706497</v>
      </c>
      <c r="E285" s="32">
        <f>SUM(E276:E284)</f>
        <v>17706497</v>
      </c>
      <c r="F285" s="32">
        <f>SUM(F276:F284)</f>
        <v>1205939</v>
      </c>
      <c r="G285" s="37">
        <f t="shared" si="64"/>
        <v>6.8107147336935139E-2</v>
      </c>
      <c r="H285" s="32">
        <f>SUM(H276:H284)</f>
        <v>1021541</v>
      </c>
      <c r="I285" s="37">
        <f t="shared" si="65"/>
        <v>5.7693003873098107E-2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2227480</v>
      </c>
      <c r="O285" s="37">
        <f t="shared" si="69"/>
        <v>0.12580015121003324</v>
      </c>
      <c r="P285" s="32">
        <f>SUM(P276:P284)</f>
        <v>2425254</v>
      </c>
      <c r="Q285" s="32">
        <f>SUM(Q276:Q284)</f>
        <v>17498130</v>
      </c>
      <c r="R285" s="32">
        <f>SUM(R276:R284)</f>
        <v>16843668</v>
      </c>
      <c r="S285" s="32">
        <f>SUM(S276:S284)</f>
        <v>5292306</v>
      </c>
      <c r="T285" s="37">
        <f t="shared" si="70"/>
        <v>0.30244980463626686</v>
      </c>
      <c r="U285" s="37">
        <f t="shared" si="71"/>
        <v>-0.57879009786191471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6552254</v>
      </c>
      <c r="E288" s="31">
        <v>6552254</v>
      </c>
      <c r="F288" s="31">
        <v>1329710</v>
      </c>
      <c r="G288" s="36">
        <f t="shared" si="64"/>
        <v>0.20293932439127055</v>
      </c>
      <c r="H288" s="31">
        <v>1653956</v>
      </c>
      <c r="I288" s="36">
        <f t="shared" si="65"/>
        <v>0.25242550120920221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2983666</v>
      </c>
      <c r="O288" s="36">
        <f t="shared" si="69"/>
        <v>0.45536482560047276</v>
      </c>
      <c r="P288" s="31">
        <v>589641</v>
      </c>
      <c r="Q288" s="31">
        <v>1303807</v>
      </c>
      <c r="R288" s="31">
        <v>1303816</v>
      </c>
      <c r="S288" s="31">
        <v>1237853</v>
      </c>
      <c r="T288" s="36">
        <f t="shared" si="70"/>
        <v>0.94941429214600015</v>
      </c>
      <c r="U288" s="36">
        <f t="shared" si="71"/>
        <v>1.805022038833799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45054600</v>
      </c>
      <c r="E290" s="31">
        <v>45054600</v>
      </c>
      <c r="F290" s="31">
        <v>9815454</v>
      </c>
      <c r="G290" s="36">
        <f t="shared" si="64"/>
        <v>0.21785686700137166</v>
      </c>
      <c r="H290" s="31">
        <v>10089450</v>
      </c>
      <c r="I290" s="36">
        <f t="shared" si="65"/>
        <v>0.22393828821030484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19904904</v>
      </c>
      <c r="O290" s="36">
        <f t="shared" si="69"/>
        <v>0.4417951552116765</v>
      </c>
      <c r="P290" s="31">
        <v>9620594</v>
      </c>
      <c r="Q290" s="31">
        <v>44303503</v>
      </c>
      <c r="R290" s="31">
        <v>35460100</v>
      </c>
      <c r="S290" s="31">
        <v>19425004</v>
      </c>
      <c r="T290" s="36">
        <f t="shared" si="70"/>
        <v>0.43845300449492675</v>
      </c>
      <c r="U290" s="36">
        <f t="shared" si="71"/>
        <v>4.8734620752107327E-2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3282992</v>
      </c>
      <c r="E291" s="31">
        <v>3282992</v>
      </c>
      <c r="F291" s="31">
        <v>248794</v>
      </c>
      <c r="G291" s="36">
        <f t="shared" si="64"/>
        <v>7.5782700658423782E-2</v>
      </c>
      <c r="H291" s="31">
        <v>954428</v>
      </c>
      <c r="I291" s="36">
        <f t="shared" si="65"/>
        <v>0.29071895392982988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1203222</v>
      </c>
      <c r="O291" s="36">
        <f t="shared" si="69"/>
        <v>0.36650165458825362</v>
      </c>
      <c r="P291" s="31">
        <v>607602</v>
      </c>
      <c r="Q291" s="31">
        <v>3627780</v>
      </c>
      <c r="R291" s="31">
        <v>3108475</v>
      </c>
      <c r="S291" s="31">
        <v>1364814</v>
      </c>
      <c r="T291" s="36">
        <f t="shared" si="70"/>
        <v>0.37621189818566725</v>
      </c>
      <c r="U291" s="36">
        <f t="shared" si="71"/>
        <v>0.5708111559869784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54889846</v>
      </c>
      <c r="E292" s="32">
        <f>SUM(E286:E291)</f>
        <v>54889846</v>
      </c>
      <c r="F292" s="32">
        <f>SUM(F286:F291)</f>
        <v>11393958</v>
      </c>
      <c r="G292" s="37">
        <f t="shared" si="64"/>
        <v>0.20757861116972345</v>
      </c>
      <c r="H292" s="32">
        <f>SUM(H286:H291)</f>
        <v>12697834</v>
      </c>
      <c r="I292" s="37">
        <f t="shared" si="65"/>
        <v>0.23133302286911134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24091792</v>
      </c>
      <c r="O292" s="37">
        <f t="shared" si="69"/>
        <v>0.43891163403883482</v>
      </c>
      <c r="P292" s="32">
        <f>SUM(P286:P291)</f>
        <v>10817837</v>
      </c>
      <c r="Q292" s="32">
        <f>SUM(Q286:Q291)</f>
        <v>49235090</v>
      </c>
      <c r="R292" s="32">
        <f>SUM(R286:R291)</f>
        <v>39872391</v>
      </c>
      <c r="S292" s="32">
        <f>SUM(S286:S291)</f>
        <v>22027671</v>
      </c>
      <c r="T292" s="37">
        <f t="shared" si="70"/>
        <v>0.44739780103986809</v>
      </c>
      <c r="U292" s="37">
        <f t="shared" si="71"/>
        <v>0.17378677456500768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42114534</v>
      </c>
      <c r="E293" s="31">
        <v>42114534</v>
      </c>
      <c r="F293" s="31">
        <v>10788968</v>
      </c>
      <c r="G293" s="36">
        <f t="shared" si="64"/>
        <v>0.25618158329853535</v>
      </c>
      <c r="H293" s="31">
        <v>11057737</v>
      </c>
      <c r="I293" s="36">
        <f t="shared" si="65"/>
        <v>0.26256344187495939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21846705</v>
      </c>
      <c r="O293" s="36">
        <f t="shared" si="69"/>
        <v>0.51874502517349474</v>
      </c>
      <c r="P293" s="31">
        <v>10639871</v>
      </c>
      <c r="Q293" s="31">
        <v>43948338</v>
      </c>
      <c r="R293" s="31">
        <v>43948338</v>
      </c>
      <c r="S293" s="31">
        <v>20320740</v>
      </c>
      <c r="T293" s="36">
        <f t="shared" si="70"/>
        <v>0.46237789469990881</v>
      </c>
      <c r="U293" s="36">
        <f t="shared" si="71"/>
        <v>3.9273596456197657E-2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3746592</v>
      </c>
      <c r="E295" s="31">
        <v>3746592</v>
      </c>
      <c r="F295" s="31">
        <v>530056</v>
      </c>
      <c r="G295" s="36">
        <f t="shared" si="64"/>
        <v>0.14147684081960352</v>
      </c>
      <c r="H295" s="31">
        <v>1164143</v>
      </c>
      <c r="I295" s="36">
        <f t="shared" si="65"/>
        <v>0.3107205161383999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1694199</v>
      </c>
      <c r="O295" s="36">
        <f t="shared" si="69"/>
        <v>0.45219735695800345</v>
      </c>
      <c r="P295" s="31">
        <v>1031187</v>
      </c>
      <c r="Q295" s="31">
        <v>4230188</v>
      </c>
      <c r="R295" s="31">
        <v>4115870</v>
      </c>
      <c r="S295" s="31">
        <v>2016326</v>
      </c>
      <c r="T295" s="36">
        <f t="shared" si="70"/>
        <v>0.47665162872193861</v>
      </c>
      <c r="U295" s="36">
        <f t="shared" si="71"/>
        <v>0.1289349070537158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11208474</v>
      </c>
      <c r="E296" s="31">
        <v>11208474</v>
      </c>
      <c r="F296" s="31">
        <v>2931997</v>
      </c>
      <c r="G296" s="36">
        <f t="shared" si="64"/>
        <v>0.26158752743683039</v>
      </c>
      <c r="H296" s="31">
        <v>2782612</v>
      </c>
      <c r="I296" s="36">
        <f t="shared" si="65"/>
        <v>0.24825966496420476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5714609</v>
      </c>
      <c r="O296" s="36">
        <f t="shared" si="69"/>
        <v>0.50984719240103515</v>
      </c>
      <c r="P296" s="31">
        <v>2301907</v>
      </c>
      <c r="Q296" s="31">
        <v>7037541</v>
      </c>
      <c r="R296" s="31">
        <v>11736694</v>
      </c>
      <c r="S296" s="31">
        <v>6395181</v>
      </c>
      <c r="T296" s="36">
        <f t="shared" si="70"/>
        <v>0.90872379997501973</v>
      </c>
      <c r="U296" s="36">
        <f t="shared" si="71"/>
        <v>0.20882902741075116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57069600</v>
      </c>
      <c r="E298" s="32">
        <f>SUM(E293:E297)</f>
        <v>57069600</v>
      </c>
      <c r="F298" s="32">
        <f>SUM(F293:F297)</f>
        <v>14251021</v>
      </c>
      <c r="G298" s="37">
        <f t="shared" si="64"/>
        <v>0.24971299956544291</v>
      </c>
      <c r="H298" s="32">
        <f>SUM(H293:H297)</f>
        <v>15004492</v>
      </c>
      <c r="I298" s="37">
        <f t="shared" si="65"/>
        <v>0.26291566788623016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29255513</v>
      </c>
      <c r="O298" s="37">
        <f t="shared" si="69"/>
        <v>0.51262866745167301</v>
      </c>
      <c r="P298" s="32">
        <f>SUM(P293:P297)</f>
        <v>13972965</v>
      </c>
      <c r="Q298" s="32">
        <f>SUM(Q293:Q297)</f>
        <v>55216067</v>
      </c>
      <c r="R298" s="32">
        <f>SUM(R293:R297)</f>
        <v>59800902</v>
      </c>
      <c r="S298" s="32">
        <f>SUM(S293:S297)</f>
        <v>28732247</v>
      </c>
      <c r="T298" s="37">
        <f t="shared" si="70"/>
        <v>0.52036026035682692</v>
      </c>
      <c r="U298" s="37">
        <f t="shared" si="71"/>
        <v>7.3823057597296016E-2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174884683</v>
      </c>
      <c r="E299" s="32">
        <f>SUM(E263:E266,E268:E274,E276:E284,E286:E291,E293:E297)</f>
        <v>174884683</v>
      </c>
      <c r="F299" s="32">
        <f>SUM(F263:F266,F268:F274,F276:F284,F286:F291,F293:F297)</f>
        <v>37067521</v>
      </c>
      <c r="G299" s="37">
        <f t="shared" si="64"/>
        <v>0.21195407375956418</v>
      </c>
      <c r="H299" s="32">
        <f>SUM(H263:H266,H268:H274,H276:H284,H286:H291,H293:H297)</f>
        <v>39397134</v>
      </c>
      <c r="I299" s="37">
        <f t="shared" si="65"/>
        <v>0.22527492587787118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76464655</v>
      </c>
      <c r="O299" s="37">
        <f t="shared" si="69"/>
        <v>0.43722899963743539</v>
      </c>
      <c r="P299" s="32">
        <f>SUM(P263:P266,P268:P274,P276:P284,P286:P291,P293:P297)</f>
        <v>35847216</v>
      </c>
      <c r="Q299" s="32">
        <f>SUM(Q263:Q266,Q268:Q274,Q276:Q284,Q286:Q291,Q293:Q297)</f>
        <v>156781174</v>
      </c>
      <c r="R299" s="32">
        <f>SUM(R263:R266,R268:R274,R276:R284,R286:R291,R293:R297)</f>
        <v>151322617</v>
      </c>
      <c r="S299" s="32">
        <f>SUM(S263:S266,S268:S274,S276:S284,S286:S291,S293:S297)</f>
        <v>73126740</v>
      </c>
      <c r="T299" s="37">
        <f t="shared" si="70"/>
        <v>0.46642551611458144</v>
      </c>
      <c r="U299" s="37">
        <f t="shared" si="71"/>
        <v>9.9029112888431747E-2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4376810040</v>
      </c>
      <c r="E302" s="31">
        <v>4381036473</v>
      </c>
      <c r="F302" s="31">
        <v>982167643</v>
      </c>
      <c r="G302" s="36">
        <f t="shared" ref="G302:G339" si="72">IF(($D302     =0),0,($F302     /$D302     ))</f>
        <v>0.22440262063555311</v>
      </c>
      <c r="H302" s="31">
        <v>1169780189</v>
      </c>
      <c r="I302" s="36">
        <f t="shared" ref="I302:I339" si="73">IF(($D302     =0),0,($H302     /$D302     ))</f>
        <v>0.26726775398276137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2151947832</v>
      </c>
      <c r="O302" s="36">
        <f t="shared" ref="O302:O339" si="77">IF(($D302     =0),0,($N302     /$D302     ))</f>
        <v>0.49167037461831448</v>
      </c>
      <c r="P302" s="31">
        <v>1097746497</v>
      </c>
      <c r="Q302" s="31">
        <v>4277559487</v>
      </c>
      <c r="R302" s="31">
        <v>4425065765</v>
      </c>
      <c r="S302" s="31">
        <v>1912978085</v>
      </c>
      <c r="T302" s="36">
        <f t="shared" ref="T302:T339" si="78">IF(($Q302     =0),0,($S302     /$Q302     ))</f>
        <v>0.44721250302041682</v>
      </c>
      <c r="U302" s="36">
        <f t="shared" ref="U302:U339" si="79">IF(($P302     =0),0,(($H302     /$P302     )-1))</f>
        <v>6.5619605434277251E-2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4376810040</v>
      </c>
      <c r="E303" s="32">
        <f>E302</f>
        <v>4381036473</v>
      </c>
      <c r="F303" s="32">
        <f>F302</f>
        <v>982167643</v>
      </c>
      <c r="G303" s="37">
        <f t="shared" si="72"/>
        <v>0.22440262063555311</v>
      </c>
      <c r="H303" s="32">
        <f>H302</f>
        <v>1169780189</v>
      </c>
      <c r="I303" s="37">
        <f t="shared" si="73"/>
        <v>0.26726775398276137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2151947832</v>
      </c>
      <c r="O303" s="37">
        <f t="shared" si="77"/>
        <v>0.49167037461831448</v>
      </c>
      <c r="P303" s="32">
        <f>P302</f>
        <v>1097746497</v>
      </c>
      <c r="Q303" s="32">
        <f>Q302</f>
        <v>4277559487</v>
      </c>
      <c r="R303" s="32">
        <f>R302</f>
        <v>4425065765</v>
      </c>
      <c r="S303" s="32">
        <f>S302</f>
        <v>1912978085</v>
      </c>
      <c r="T303" s="37">
        <f t="shared" si="78"/>
        <v>0.44721250302041682</v>
      </c>
      <c r="U303" s="37">
        <f t="shared" si="79"/>
        <v>6.5619605434277251E-2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18117244</v>
      </c>
      <c r="E304" s="31">
        <v>18381952</v>
      </c>
      <c r="F304" s="31">
        <v>2647076</v>
      </c>
      <c r="G304" s="36">
        <f t="shared" si="72"/>
        <v>0.14610809458657179</v>
      </c>
      <c r="H304" s="31">
        <v>3358626</v>
      </c>
      <c r="I304" s="36">
        <f t="shared" si="73"/>
        <v>0.18538283195832655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6005702</v>
      </c>
      <c r="O304" s="36">
        <f t="shared" si="77"/>
        <v>0.33149092654489831</v>
      </c>
      <c r="P304" s="31">
        <v>5328834</v>
      </c>
      <c r="Q304" s="31">
        <v>27666682</v>
      </c>
      <c r="R304" s="31">
        <v>22027431</v>
      </c>
      <c r="S304" s="31">
        <v>8372273</v>
      </c>
      <c r="T304" s="36">
        <f t="shared" si="78"/>
        <v>0.30261210939569838</v>
      </c>
      <c r="U304" s="36">
        <f t="shared" si="79"/>
        <v>-0.36972591002084132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22079705</v>
      </c>
      <c r="E305" s="31">
        <v>22197705</v>
      </c>
      <c r="F305" s="31">
        <v>4889972</v>
      </c>
      <c r="G305" s="36">
        <f t="shared" si="72"/>
        <v>0.2214690821276824</v>
      </c>
      <c r="H305" s="31">
        <v>5854764</v>
      </c>
      <c r="I305" s="36">
        <f t="shared" si="73"/>
        <v>0.26516495578179144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10744736</v>
      </c>
      <c r="O305" s="36">
        <f t="shared" si="77"/>
        <v>0.4866340379094739</v>
      </c>
      <c r="P305" s="31">
        <v>7229658</v>
      </c>
      <c r="Q305" s="31">
        <v>28421190</v>
      </c>
      <c r="R305" s="31">
        <v>19960720</v>
      </c>
      <c r="S305" s="31">
        <v>13699479</v>
      </c>
      <c r="T305" s="36">
        <f t="shared" si="78"/>
        <v>0.48201637580973916</v>
      </c>
      <c r="U305" s="36">
        <f t="shared" si="79"/>
        <v>-0.19017414101745889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40474439</v>
      </c>
      <c r="E306" s="31">
        <v>40474439</v>
      </c>
      <c r="F306" s="31">
        <v>8874086</v>
      </c>
      <c r="G306" s="36">
        <f t="shared" si="72"/>
        <v>0.21925161211005295</v>
      </c>
      <c r="H306" s="31">
        <v>10410719</v>
      </c>
      <c r="I306" s="36">
        <f t="shared" si="73"/>
        <v>0.25721712906261651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19284805</v>
      </c>
      <c r="O306" s="36">
        <f t="shared" si="77"/>
        <v>0.47646874117266952</v>
      </c>
      <c r="P306" s="31">
        <v>9758565</v>
      </c>
      <c r="Q306" s="31">
        <v>36852192</v>
      </c>
      <c r="R306" s="31">
        <v>38464220</v>
      </c>
      <c r="S306" s="31">
        <v>17941557</v>
      </c>
      <c r="T306" s="36">
        <f t="shared" si="78"/>
        <v>0.48685182688725814</v>
      </c>
      <c r="U306" s="36">
        <f t="shared" si="79"/>
        <v>6.6828883140092721E-2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67062645</v>
      </c>
      <c r="E307" s="31">
        <v>67057645</v>
      </c>
      <c r="F307" s="31">
        <v>12380877</v>
      </c>
      <c r="G307" s="36">
        <f t="shared" si="72"/>
        <v>0.18461659244129128</v>
      </c>
      <c r="H307" s="31">
        <v>15955395</v>
      </c>
      <c r="I307" s="36">
        <f t="shared" si="73"/>
        <v>0.23791777076493181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28336272</v>
      </c>
      <c r="O307" s="36">
        <f t="shared" si="77"/>
        <v>0.42253436320622306</v>
      </c>
      <c r="P307" s="31">
        <v>15795263</v>
      </c>
      <c r="Q307" s="31">
        <v>63410146</v>
      </c>
      <c r="R307" s="31">
        <v>68383053</v>
      </c>
      <c r="S307" s="31">
        <v>27702106</v>
      </c>
      <c r="T307" s="36">
        <f t="shared" si="78"/>
        <v>0.43687182174284855</v>
      </c>
      <c r="U307" s="36">
        <f t="shared" si="79"/>
        <v>1.0137976176781693E-2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88685944</v>
      </c>
      <c r="E308" s="31">
        <v>97304171</v>
      </c>
      <c r="F308" s="31">
        <v>12830858</v>
      </c>
      <c r="G308" s="36">
        <f t="shared" si="72"/>
        <v>0.14467746997201722</v>
      </c>
      <c r="H308" s="31">
        <v>17201547</v>
      </c>
      <c r="I308" s="36">
        <f t="shared" si="73"/>
        <v>0.19396024019319227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30032405</v>
      </c>
      <c r="O308" s="36">
        <f t="shared" si="77"/>
        <v>0.33863771016520949</v>
      </c>
      <c r="P308" s="31">
        <v>16518251</v>
      </c>
      <c r="Q308" s="31">
        <v>82052530</v>
      </c>
      <c r="R308" s="31">
        <v>79590728</v>
      </c>
      <c r="S308" s="31">
        <v>28055456</v>
      </c>
      <c r="T308" s="36">
        <f t="shared" si="78"/>
        <v>0.34192066960031581</v>
      </c>
      <c r="U308" s="36">
        <f t="shared" si="79"/>
        <v>4.1366122841940189E-2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49854919</v>
      </c>
      <c r="E309" s="31">
        <v>49854919</v>
      </c>
      <c r="F309" s="31">
        <v>10143814</v>
      </c>
      <c r="G309" s="36">
        <f t="shared" si="72"/>
        <v>0.20346666293851565</v>
      </c>
      <c r="H309" s="31">
        <v>12480821</v>
      </c>
      <c r="I309" s="36">
        <f t="shared" si="73"/>
        <v>0.25034281973259248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22624635</v>
      </c>
      <c r="O309" s="36">
        <f t="shared" si="77"/>
        <v>0.45380948267110816</v>
      </c>
      <c r="P309" s="31">
        <v>12128771</v>
      </c>
      <c r="Q309" s="31">
        <v>49906432</v>
      </c>
      <c r="R309" s="31">
        <v>50156432</v>
      </c>
      <c r="S309" s="31">
        <v>22590238</v>
      </c>
      <c r="T309" s="36">
        <f t="shared" si="78"/>
        <v>0.4526518345370793</v>
      </c>
      <c r="U309" s="36">
        <f t="shared" si="79"/>
        <v>2.9026024153642638E-2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286274896</v>
      </c>
      <c r="E310" s="32">
        <f>SUM(E304:E309)</f>
        <v>295270831</v>
      </c>
      <c r="F310" s="32">
        <f>SUM(F304:F309)</f>
        <v>51766683</v>
      </c>
      <c r="G310" s="37">
        <f t="shared" si="72"/>
        <v>0.18082858023289614</v>
      </c>
      <c r="H310" s="32">
        <f>SUM(H304:H309)</f>
        <v>65261872</v>
      </c>
      <c r="I310" s="37">
        <f t="shared" si="73"/>
        <v>0.22796924533683177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117028555</v>
      </c>
      <c r="O310" s="37">
        <f t="shared" si="77"/>
        <v>0.40879782556972794</v>
      </c>
      <c r="P310" s="32">
        <f>SUM(P304:P309)</f>
        <v>66759342</v>
      </c>
      <c r="Q310" s="32">
        <f>SUM(Q304:Q309)</f>
        <v>288309172</v>
      </c>
      <c r="R310" s="32">
        <f>SUM(R304:R309)</f>
        <v>278582584</v>
      </c>
      <c r="S310" s="32">
        <f>SUM(S304:S309)</f>
        <v>118361109</v>
      </c>
      <c r="T310" s="37">
        <f t="shared" si="78"/>
        <v>0.41053535750850134</v>
      </c>
      <c r="U310" s="37">
        <f t="shared" si="79"/>
        <v>-2.2430868177220842E-2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50925786</v>
      </c>
      <c r="E311" s="31">
        <v>50925786</v>
      </c>
      <c r="F311" s="31">
        <v>8563114</v>
      </c>
      <c r="G311" s="36">
        <f t="shared" si="72"/>
        <v>0.16814888237562009</v>
      </c>
      <c r="H311" s="31">
        <v>9679569</v>
      </c>
      <c r="I311" s="36">
        <f t="shared" si="73"/>
        <v>0.19007205897617369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18242683</v>
      </c>
      <c r="O311" s="36">
        <f t="shared" si="77"/>
        <v>0.35822094135179378</v>
      </c>
      <c r="P311" s="31">
        <v>8385380</v>
      </c>
      <c r="Q311" s="31">
        <v>42158249</v>
      </c>
      <c r="R311" s="31">
        <v>42339870</v>
      </c>
      <c r="S311" s="31">
        <v>16452564</v>
      </c>
      <c r="T311" s="36">
        <f t="shared" si="78"/>
        <v>0.39025728986040192</v>
      </c>
      <c r="U311" s="36">
        <f t="shared" si="79"/>
        <v>0.1543387419532567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230706878</v>
      </c>
      <c r="E312" s="31">
        <v>232593213</v>
      </c>
      <c r="F312" s="31">
        <v>25350080</v>
      </c>
      <c r="G312" s="36">
        <f t="shared" si="72"/>
        <v>0.10988003573954999</v>
      </c>
      <c r="H312" s="31">
        <v>61652331</v>
      </c>
      <c r="I312" s="36">
        <f t="shared" si="73"/>
        <v>0.267232305921976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87002411</v>
      </c>
      <c r="O312" s="36">
        <f t="shared" si="77"/>
        <v>0.37711234166152602</v>
      </c>
      <c r="P312" s="31">
        <v>65591865</v>
      </c>
      <c r="Q312" s="31">
        <v>212093666</v>
      </c>
      <c r="R312" s="31">
        <v>225252340</v>
      </c>
      <c r="S312" s="31">
        <v>88583469</v>
      </c>
      <c r="T312" s="36">
        <f t="shared" si="78"/>
        <v>0.41766202013783854</v>
      </c>
      <c r="U312" s="36">
        <f t="shared" si="79"/>
        <v>-6.0061320104253801E-2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268165006</v>
      </c>
      <c r="E313" s="31">
        <v>381995196</v>
      </c>
      <c r="F313" s="31">
        <v>23227400</v>
      </c>
      <c r="G313" s="36">
        <f t="shared" si="72"/>
        <v>8.6616073985432682E-2</v>
      </c>
      <c r="H313" s="31">
        <v>49541683</v>
      </c>
      <c r="I313" s="36">
        <f t="shared" si="73"/>
        <v>0.184743280784369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72769083</v>
      </c>
      <c r="O313" s="36">
        <f t="shared" si="77"/>
        <v>0.27135935476980172</v>
      </c>
      <c r="P313" s="31">
        <v>44250843</v>
      </c>
      <c r="Q313" s="31">
        <v>264285512</v>
      </c>
      <c r="R313" s="31">
        <v>278393746</v>
      </c>
      <c r="S313" s="31">
        <v>70690848</v>
      </c>
      <c r="T313" s="36">
        <f t="shared" si="78"/>
        <v>0.26747908905426493</v>
      </c>
      <c r="U313" s="36">
        <f t="shared" si="79"/>
        <v>0.11956472784032601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249683524</v>
      </c>
      <c r="E314" s="31">
        <v>249683524</v>
      </c>
      <c r="F314" s="31">
        <v>13192806</v>
      </c>
      <c r="G314" s="36">
        <f t="shared" si="72"/>
        <v>5.2838111977304515E-2</v>
      </c>
      <c r="H314" s="31">
        <v>14693432</v>
      </c>
      <c r="I314" s="36">
        <f t="shared" si="73"/>
        <v>5.8848224202410732E-2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27886238</v>
      </c>
      <c r="O314" s="36">
        <f t="shared" si="77"/>
        <v>0.11168633617971524</v>
      </c>
      <c r="P314" s="31">
        <v>8184585</v>
      </c>
      <c r="Q314" s="31">
        <v>226115966</v>
      </c>
      <c r="R314" s="31">
        <v>229888266</v>
      </c>
      <c r="S314" s="31">
        <v>19753062</v>
      </c>
      <c r="T314" s="36">
        <f t="shared" si="78"/>
        <v>8.7358103673227563E-2</v>
      </c>
      <c r="U314" s="36">
        <f t="shared" si="79"/>
        <v>0.79525681509813873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43490357</v>
      </c>
      <c r="E315" s="31">
        <v>46872010</v>
      </c>
      <c r="F315" s="31">
        <v>8891379</v>
      </c>
      <c r="G315" s="36">
        <f t="shared" si="72"/>
        <v>0.20444483819712034</v>
      </c>
      <c r="H315" s="31">
        <v>11052177</v>
      </c>
      <c r="I315" s="36">
        <f t="shared" si="73"/>
        <v>0.25412936941400593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19943556</v>
      </c>
      <c r="O315" s="36">
        <f t="shared" si="77"/>
        <v>0.45857420761112633</v>
      </c>
      <c r="P315" s="31">
        <v>8452832</v>
      </c>
      <c r="Q315" s="31">
        <v>40172857</v>
      </c>
      <c r="R315" s="31">
        <v>40859061</v>
      </c>
      <c r="S315" s="31">
        <v>16070483</v>
      </c>
      <c r="T315" s="36">
        <f t="shared" si="78"/>
        <v>0.40003336083365942</v>
      </c>
      <c r="U315" s="36">
        <f t="shared" si="79"/>
        <v>0.30751173097962914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72858257</v>
      </c>
      <c r="E316" s="31">
        <v>72858257</v>
      </c>
      <c r="F316" s="31">
        <v>10323516</v>
      </c>
      <c r="G316" s="36">
        <f t="shared" si="72"/>
        <v>0.14169315085316961</v>
      </c>
      <c r="H316" s="31">
        <v>17283647</v>
      </c>
      <c r="I316" s="36">
        <f t="shared" si="73"/>
        <v>0.23722289980118519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27607163</v>
      </c>
      <c r="O316" s="36">
        <f t="shared" si="77"/>
        <v>0.3789160506543548</v>
      </c>
      <c r="P316" s="31">
        <v>17094368</v>
      </c>
      <c r="Q316" s="31">
        <v>63369813</v>
      </c>
      <c r="R316" s="31">
        <v>73279656</v>
      </c>
      <c r="S316" s="31">
        <v>26853467</v>
      </c>
      <c r="T316" s="36">
        <f t="shared" si="78"/>
        <v>0.42375802813241692</v>
      </c>
      <c r="U316" s="36">
        <f t="shared" si="79"/>
        <v>1.107259420178619E-2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915829808</v>
      </c>
      <c r="E317" s="32">
        <f>SUM(E311:E316)</f>
        <v>1034927986</v>
      </c>
      <c r="F317" s="32">
        <f>SUM(F311:F316)</f>
        <v>89548295</v>
      </c>
      <c r="G317" s="37">
        <f t="shared" si="72"/>
        <v>9.7778314505351849E-2</v>
      </c>
      <c r="H317" s="32">
        <f>SUM(H311:H316)</f>
        <v>163902839</v>
      </c>
      <c r="I317" s="37">
        <f t="shared" si="73"/>
        <v>0.17896648216542871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253451134</v>
      </c>
      <c r="O317" s="37">
        <f t="shared" si="77"/>
        <v>0.27674479667078056</v>
      </c>
      <c r="P317" s="32">
        <f>SUM(P311:P316)</f>
        <v>151959873</v>
      </c>
      <c r="Q317" s="32">
        <f>SUM(Q311:Q316)</f>
        <v>848196063</v>
      </c>
      <c r="R317" s="32">
        <f>SUM(R311:R316)</f>
        <v>890012939</v>
      </c>
      <c r="S317" s="32">
        <f>SUM(S311:S316)</f>
        <v>238403893</v>
      </c>
      <c r="T317" s="37">
        <f t="shared" si="78"/>
        <v>0.28107168071116123</v>
      </c>
      <c r="U317" s="37">
        <f t="shared" si="79"/>
        <v>7.8592892743467813E-2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61814499</v>
      </c>
      <c r="E318" s="31">
        <v>61814499</v>
      </c>
      <c r="F318" s="31">
        <v>15251227</v>
      </c>
      <c r="G318" s="36">
        <f t="shared" si="72"/>
        <v>0.24672572368498855</v>
      </c>
      <c r="H318" s="31">
        <v>17899106</v>
      </c>
      <c r="I318" s="36">
        <f t="shared" si="73"/>
        <v>0.28956161239776446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33150333</v>
      </c>
      <c r="O318" s="36">
        <f t="shared" si="77"/>
        <v>0.53628733608275303</v>
      </c>
      <c r="P318" s="31">
        <v>10056212</v>
      </c>
      <c r="Q318" s="31">
        <v>39974370</v>
      </c>
      <c r="R318" s="31">
        <v>61319917</v>
      </c>
      <c r="S318" s="31">
        <v>19355060</v>
      </c>
      <c r="T318" s="36">
        <f t="shared" si="78"/>
        <v>0.48418674265535644</v>
      </c>
      <c r="U318" s="36">
        <f t="shared" si="79"/>
        <v>0.77990539578918971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132227564</v>
      </c>
      <c r="E319" s="31">
        <v>132192564</v>
      </c>
      <c r="F319" s="31">
        <v>28341315</v>
      </c>
      <c r="G319" s="36">
        <f t="shared" si="72"/>
        <v>0.21433742060014052</v>
      </c>
      <c r="H319" s="31">
        <v>38867637</v>
      </c>
      <c r="I319" s="36">
        <f t="shared" si="73"/>
        <v>0.2939450431076534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67208952</v>
      </c>
      <c r="O319" s="36">
        <f t="shared" si="77"/>
        <v>0.50828246370779395</v>
      </c>
      <c r="P319" s="31">
        <v>32088389</v>
      </c>
      <c r="Q319" s="31">
        <v>118757927</v>
      </c>
      <c r="R319" s="31">
        <v>128857752</v>
      </c>
      <c r="S319" s="31">
        <v>56094979</v>
      </c>
      <c r="T319" s="36">
        <f t="shared" si="78"/>
        <v>0.4723472396078453</v>
      </c>
      <c r="U319" s="36">
        <f t="shared" si="79"/>
        <v>0.21126794492549927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5536900</v>
      </c>
      <c r="E320" s="31">
        <v>5536900</v>
      </c>
      <c r="F320" s="31">
        <v>519935</v>
      </c>
      <c r="G320" s="36">
        <f t="shared" si="72"/>
        <v>9.3903628384113855E-2</v>
      </c>
      <c r="H320" s="31">
        <v>1508544</v>
      </c>
      <c r="I320" s="36">
        <f t="shared" si="73"/>
        <v>0.27245281655800174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2028479</v>
      </c>
      <c r="O320" s="36">
        <f t="shared" si="77"/>
        <v>0.36635644494211561</v>
      </c>
      <c r="P320" s="31">
        <v>1145274</v>
      </c>
      <c r="Q320" s="31">
        <v>4081770</v>
      </c>
      <c r="R320" s="31">
        <v>3843370</v>
      </c>
      <c r="S320" s="31">
        <v>1476656</v>
      </c>
      <c r="T320" s="36">
        <f t="shared" si="78"/>
        <v>0.36176854648841067</v>
      </c>
      <c r="U320" s="36">
        <f t="shared" si="79"/>
        <v>0.31719047145050006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50149792</v>
      </c>
      <c r="E321" s="31">
        <v>50139176</v>
      </c>
      <c r="F321" s="31">
        <v>2778439</v>
      </c>
      <c r="G321" s="36">
        <f t="shared" si="72"/>
        <v>5.5402802069448268E-2</v>
      </c>
      <c r="H321" s="31">
        <v>21844418</v>
      </c>
      <c r="I321" s="36">
        <f t="shared" si="73"/>
        <v>0.4355834217617493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24622857</v>
      </c>
      <c r="O321" s="36">
        <f t="shared" si="77"/>
        <v>0.49098622383119755</v>
      </c>
      <c r="P321" s="31">
        <v>2641485</v>
      </c>
      <c r="Q321" s="31">
        <v>50586801</v>
      </c>
      <c r="R321" s="31">
        <v>47392442</v>
      </c>
      <c r="S321" s="31">
        <v>14612149</v>
      </c>
      <c r="T321" s="36">
        <f t="shared" si="78"/>
        <v>0.28885299546812615</v>
      </c>
      <c r="U321" s="36">
        <f t="shared" si="79"/>
        <v>7.269749023749899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39670924</v>
      </c>
      <c r="E322" s="31">
        <v>39770924</v>
      </c>
      <c r="F322" s="31">
        <v>8412128</v>
      </c>
      <c r="G322" s="36">
        <f t="shared" si="72"/>
        <v>0.21204769518350519</v>
      </c>
      <c r="H322" s="31">
        <v>10733956</v>
      </c>
      <c r="I322" s="36">
        <f t="shared" si="73"/>
        <v>0.27057489258379763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19146084</v>
      </c>
      <c r="O322" s="36">
        <f t="shared" si="77"/>
        <v>0.48262258776730282</v>
      </c>
      <c r="P322" s="31">
        <v>9274021</v>
      </c>
      <c r="Q322" s="31">
        <v>36167528</v>
      </c>
      <c r="R322" s="31">
        <v>38229481</v>
      </c>
      <c r="S322" s="31">
        <v>16921000</v>
      </c>
      <c r="T322" s="36">
        <f t="shared" si="78"/>
        <v>0.46785060897720188</v>
      </c>
      <c r="U322" s="36">
        <f t="shared" si="79"/>
        <v>0.15742200713153442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289399679</v>
      </c>
      <c r="E323" s="32">
        <f>SUM(E318:E322)</f>
        <v>289454063</v>
      </c>
      <c r="F323" s="32">
        <f>SUM(F318:F322)</f>
        <v>55303044</v>
      </c>
      <c r="G323" s="37">
        <f t="shared" si="72"/>
        <v>0.19109573373092786</v>
      </c>
      <c r="H323" s="32">
        <f>SUM(H318:H322)</f>
        <v>90853661</v>
      </c>
      <c r="I323" s="37">
        <f t="shared" si="73"/>
        <v>0.31393836134835518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146156705</v>
      </c>
      <c r="O323" s="37">
        <f t="shared" si="77"/>
        <v>0.5050340950792831</v>
      </c>
      <c r="P323" s="32">
        <f>SUM(P318:P322)</f>
        <v>55205381</v>
      </c>
      <c r="Q323" s="32">
        <f>SUM(Q318:Q322)</f>
        <v>249568396</v>
      </c>
      <c r="R323" s="32">
        <f>SUM(R318:R322)</f>
        <v>279642962</v>
      </c>
      <c r="S323" s="32">
        <f>SUM(S318:S322)</f>
        <v>108459844</v>
      </c>
      <c r="T323" s="37">
        <f t="shared" si="78"/>
        <v>0.43458965853993786</v>
      </c>
      <c r="U323" s="37">
        <f t="shared" si="79"/>
        <v>0.64573922603667921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279640</v>
      </c>
      <c r="E324" s="31">
        <v>279640</v>
      </c>
      <c r="F324" s="31">
        <v>368733</v>
      </c>
      <c r="G324" s="36">
        <f t="shared" si="72"/>
        <v>1.3185989128879989</v>
      </c>
      <c r="H324" s="31">
        <v>416921</v>
      </c>
      <c r="I324" s="36">
        <f t="shared" si="73"/>
        <v>1.4909204691746532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785654</v>
      </c>
      <c r="O324" s="36">
        <f t="shared" si="77"/>
        <v>2.8095193820626521</v>
      </c>
      <c r="P324" s="31">
        <v>470200</v>
      </c>
      <c r="Q324" s="31">
        <v>231400</v>
      </c>
      <c r="R324" s="31">
        <v>231400</v>
      </c>
      <c r="S324" s="31">
        <v>719221</v>
      </c>
      <c r="T324" s="36">
        <f t="shared" si="78"/>
        <v>3.1081287813310285</v>
      </c>
      <c r="U324" s="36">
        <f t="shared" si="79"/>
        <v>-0.11331135686941729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86593980</v>
      </c>
      <c r="E325" s="31">
        <v>86907980</v>
      </c>
      <c r="F325" s="31">
        <v>14071240</v>
      </c>
      <c r="G325" s="36">
        <f t="shared" si="72"/>
        <v>0.16249674630961644</v>
      </c>
      <c r="H325" s="31">
        <v>20309760</v>
      </c>
      <c r="I325" s="36">
        <f t="shared" si="73"/>
        <v>0.23454009158604328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34381000</v>
      </c>
      <c r="O325" s="36">
        <f t="shared" si="77"/>
        <v>0.39703683789565974</v>
      </c>
      <c r="P325" s="31">
        <v>8596698</v>
      </c>
      <c r="Q325" s="31">
        <v>80732791</v>
      </c>
      <c r="R325" s="31">
        <v>80079533</v>
      </c>
      <c r="S325" s="31">
        <v>14080129</v>
      </c>
      <c r="T325" s="36">
        <f t="shared" si="78"/>
        <v>0.17440409065010523</v>
      </c>
      <c r="U325" s="36">
        <f t="shared" si="79"/>
        <v>1.3625070928395995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105768693</v>
      </c>
      <c r="E326" s="31">
        <v>105703693</v>
      </c>
      <c r="F326" s="31">
        <v>19580472</v>
      </c>
      <c r="G326" s="36">
        <f t="shared" si="72"/>
        <v>0.18512540379032574</v>
      </c>
      <c r="H326" s="31">
        <v>21613042</v>
      </c>
      <c r="I326" s="36">
        <f t="shared" si="73"/>
        <v>0.2043425269517134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41193514</v>
      </c>
      <c r="O326" s="36">
        <f t="shared" si="77"/>
        <v>0.38946793074203911</v>
      </c>
      <c r="P326" s="31">
        <v>20329187</v>
      </c>
      <c r="Q326" s="31">
        <v>92209120</v>
      </c>
      <c r="R326" s="31">
        <v>94900929</v>
      </c>
      <c r="S326" s="31">
        <v>30758221</v>
      </c>
      <c r="T326" s="36">
        <f t="shared" si="78"/>
        <v>0.33357026940502199</v>
      </c>
      <c r="U326" s="36">
        <f t="shared" si="79"/>
        <v>6.315328793030428E-2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138191350</v>
      </c>
      <c r="E327" s="31">
        <v>138445350</v>
      </c>
      <c r="F327" s="31">
        <v>15822492</v>
      </c>
      <c r="G327" s="36">
        <f t="shared" si="72"/>
        <v>0.11449697828409665</v>
      </c>
      <c r="H327" s="31">
        <v>21945223</v>
      </c>
      <c r="I327" s="36">
        <f t="shared" si="73"/>
        <v>0.15880315953205465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37767715</v>
      </c>
      <c r="O327" s="36">
        <f t="shared" si="77"/>
        <v>0.27330013781615131</v>
      </c>
      <c r="P327" s="31">
        <v>19663399</v>
      </c>
      <c r="Q327" s="31">
        <v>146121327</v>
      </c>
      <c r="R327" s="31">
        <v>145529175</v>
      </c>
      <c r="S327" s="31">
        <v>35401015</v>
      </c>
      <c r="T327" s="36">
        <f t="shared" si="78"/>
        <v>0.24227137630634848</v>
      </c>
      <c r="U327" s="36">
        <f t="shared" si="79"/>
        <v>0.1160442301964173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37378900</v>
      </c>
      <c r="E328" s="31">
        <v>37374900</v>
      </c>
      <c r="F328" s="31">
        <v>7479475</v>
      </c>
      <c r="G328" s="36">
        <f t="shared" si="72"/>
        <v>0.20009885256120433</v>
      </c>
      <c r="H328" s="31">
        <v>10531503</v>
      </c>
      <c r="I328" s="36">
        <f t="shared" si="73"/>
        <v>0.28174994448739799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18010978</v>
      </c>
      <c r="O328" s="36">
        <f t="shared" si="77"/>
        <v>0.48184879704860228</v>
      </c>
      <c r="P328" s="31">
        <v>9771736</v>
      </c>
      <c r="Q328" s="31">
        <v>37355300</v>
      </c>
      <c r="R328" s="31">
        <v>37138100</v>
      </c>
      <c r="S328" s="31">
        <v>17567103</v>
      </c>
      <c r="T328" s="36">
        <f t="shared" si="78"/>
        <v>0.47027069786616627</v>
      </c>
      <c r="U328" s="36">
        <f t="shared" si="79"/>
        <v>7.7751486532178005E-2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77980889</v>
      </c>
      <c r="E329" s="31">
        <v>77980889</v>
      </c>
      <c r="F329" s="31">
        <v>13827328</v>
      </c>
      <c r="G329" s="36">
        <f t="shared" si="72"/>
        <v>0.17731688080652683</v>
      </c>
      <c r="H329" s="31">
        <v>17345189</v>
      </c>
      <c r="I329" s="36">
        <f t="shared" si="73"/>
        <v>0.22242871583574791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31172517</v>
      </c>
      <c r="O329" s="36">
        <f t="shared" si="77"/>
        <v>0.39974559664227477</v>
      </c>
      <c r="P329" s="31">
        <v>15282633</v>
      </c>
      <c r="Q329" s="31">
        <v>69842985</v>
      </c>
      <c r="R329" s="31">
        <v>71093661</v>
      </c>
      <c r="S329" s="31">
        <v>30151115</v>
      </c>
      <c r="T329" s="36">
        <f t="shared" si="78"/>
        <v>0.43169854495766469</v>
      </c>
      <c r="U329" s="36">
        <f t="shared" si="79"/>
        <v>0.13496077541088636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146013936</v>
      </c>
      <c r="E330" s="31">
        <v>146013936</v>
      </c>
      <c r="F330" s="31">
        <v>17743441</v>
      </c>
      <c r="G330" s="36">
        <f t="shared" si="72"/>
        <v>0.12151881858728882</v>
      </c>
      <c r="H330" s="31">
        <v>18680670</v>
      </c>
      <c r="I330" s="36">
        <f t="shared" si="73"/>
        <v>0.12793758261540186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36424111</v>
      </c>
      <c r="O330" s="36">
        <f t="shared" si="77"/>
        <v>0.24945640120269069</v>
      </c>
      <c r="P330" s="31">
        <v>19630640</v>
      </c>
      <c r="Q330" s="31">
        <v>152492085</v>
      </c>
      <c r="R330" s="31">
        <v>158223919</v>
      </c>
      <c r="S330" s="31">
        <v>34175910</v>
      </c>
      <c r="T330" s="36">
        <f t="shared" si="78"/>
        <v>0.22411595985457211</v>
      </c>
      <c r="U330" s="36">
        <f t="shared" si="79"/>
        <v>-4.839220728412319E-2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28546402</v>
      </c>
      <c r="E331" s="31">
        <v>28546402</v>
      </c>
      <c r="F331" s="31">
        <v>5256908</v>
      </c>
      <c r="G331" s="36">
        <f t="shared" si="72"/>
        <v>0.18415308521192969</v>
      </c>
      <c r="H331" s="31">
        <v>7915976</v>
      </c>
      <c r="I331" s="36">
        <f t="shared" si="73"/>
        <v>0.2773020571909553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13172884</v>
      </c>
      <c r="O331" s="36">
        <f t="shared" si="77"/>
        <v>0.46145514240288493</v>
      </c>
      <c r="P331" s="31">
        <v>7179289</v>
      </c>
      <c r="Q331" s="31">
        <v>28915545</v>
      </c>
      <c r="R331" s="31">
        <v>28927750</v>
      </c>
      <c r="S331" s="31">
        <v>12663223</v>
      </c>
      <c r="T331" s="36">
        <f t="shared" si="78"/>
        <v>0.43793824394456338</v>
      </c>
      <c r="U331" s="36">
        <f t="shared" si="79"/>
        <v>0.10261280747996082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620753790</v>
      </c>
      <c r="E332" s="32">
        <f>SUM(E324:E331)</f>
        <v>621252790</v>
      </c>
      <c r="F332" s="32">
        <f>SUM(F324:F331)</f>
        <v>94150089</v>
      </c>
      <c r="G332" s="37">
        <f t="shared" si="72"/>
        <v>0.151670582631481</v>
      </c>
      <c r="H332" s="32">
        <f>SUM(H324:H331)</f>
        <v>118758284</v>
      </c>
      <c r="I332" s="37">
        <f t="shared" si="73"/>
        <v>0.19131302283309459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212908373</v>
      </c>
      <c r="O332" s="37">
        <f t="shared" si="77"/>
        <v>0.34298360546457557</v>
      </c>
      <c r="P332" s="32">
        <f>SUM(P324:P331)</f>
        <v>100923782</v>
      </c>
      <c r="Q332" s="32">
        <f>SUM(Q324:Q331)</f>
        <v>607900553</v>
      </c>
      <c r="R332" s="32">
        <f>SUM(R324:R331)</f>
        <v>616124467</v>
      </c>
      <c r="S332" s="32">
        <f>SUM(S324:S331)</f>
        <v>175515937</v>
      </c>
      <c r="T332" s="37">
        <f t="shared" si="78"/>
        <v>0.28872475297781147</v>
      </c>
      <c r="U332" s="37">
        <f t="shared" si="79"/>
        <v>0.17671258098512399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28677912</v>
      </c>
      <c r="E333" s="31">
        <v>28677912</v>
      </c>
      <c r="F333" s="31">
        <v>6789153</v>
      </c>
      <c r="G333" s="36">
        <f t="shared" si="72"/>
        <v>0.23673805122213917</v>
      </c>
      <c r="H333" s="31">
        <v>7063931</v>
      </c>
      <c r="I333" s="36">
        <f t="shared" si="73"/>
        <v>0.24631957166198154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13853084</v>
      </c>
      <c r="O333" s="36">
        <f t="shared" si="77"/>
        <v>0.48305762288412069</v>
      </c>
      <c r="P333" s="31">
        <v>7806268</v>
      </c>
      <c r="Q333" s="31">
        <v>31161204</v>
      </c>
      <c r="R333" s="31">
        <v>4700928</v>
      </c>
      <c r="S333" s="31">
        <v>15376464</v>
      </c>
      <c r="T333" s="36">
        <f t="shared" si="78"/>
        <v>0.49344896943006439</v>
      </c>
      <c r="U333" s="36">
        <f t="shared" si="79"/>
        <v>-9.5094992895452757E-2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3048345</v>
      </c>
      <c r="E334" s="31">
        <v>3048345</v>
      </c>
      <c r="F334" s="31">
        <v>731148</v>
      </c>
      <c r="G334" s="36">
        <f t="shared" si="72"/>
        <v>0.23985080428888461</v>
      </c>
      <c r="H334" s="31">
        <v>692737</v>
      </c>
      <c r="I334" s="36">
        <f t="shared" si="73"/>
        <v>0.22725019641805635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1423885</v>
      </c>
      <c r="O334" s="36">
        <f t="shared" si="77"/>
        <v>0.46710100070694099</v>
      </c>
      <c r="P334" s="31">
        <v>516600</v>
      </c>
      <c r="Q334" s="31">
        <v>2256884</v>
      </c>
      <c r="R334" s="31">
        <v>2207584</v>
      </c>
      <c r="S334" s="31">
        <v>947905</v>
      </c>
      <c r="T334" s="36">
        <f t="shared" si="78"/>
        <v>0.42000607917819438</v>
      </c>
      <c r="U334" s="36">
        <f t="shared" si="79"/>
        <v>0.34095431668602405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73683441</v>
      </c>
      <c r="E335" s="31">
        <v>73683441</v>
      </c>
      <c r="F335" s="31">
        <v>5136160</v>
      </c>
      <c r="G335" s="36">
        <f t="shared" si="72"/>
        <v>6.9705756548476064E-2</v>
      </c>
      <c r="H335" s="31">
        <v>5634217</v>
      </c>
      <c r="I335" s="36">
        <f t="shared" si="73"/>
        <v>7.6465172140915624E-2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10770377</v>
      </c>
      <c r="O335" s="36">
        <f t="shared" si="77"/>
        <v>0.14617092868939169</v>
      </c>
      <c r="P335" s="31">
        <v>5502483</v>
      </c>
      <c r="Q335" s="31">
        <v>47791461</v>
      </c>
      <c r="R335" s="31">
        <v>64644994</v>
      </c>
      <c r="S335" s="31">
        <v>10033114</v>
      </c>
      <c r="T335" s="36">
        <f t="shared" si="78"/>
        <v>0.20993528530128008</v>
      </c>
      <c r="U335" s="36">
        <f t="shared" si="79"/>
        <v>2.3940828167938077E-2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2907500</v>
      </c>
      <c r="E336" s="31">
        <v>2210514</v>
      </c>
      <c r="F336" s="31">
        <v>173810</v>
      </c>
      <c r="G336" s="36">
        <f t="shared" si="72"/>
        <v>5.97798796216681E-2</v>
      </c>
      <c r="H336" s="31">
        <v>204237</v>
      </c>
      <c r="I336" s="36">
        <f t="shared" si="73"/>
        <v>7.0244883920894244E-2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378047</v>
      </c>
      <c r="O336" s="36">
        <f t="shared" si="77"/>
        <v>0.13002476354256234</v>
      </c>
      <c r="P336" s="31">
        <v>234700</v>
      </c>
      <c r="Q336" s="31">
        <v>1262791</v>
      </c>
      <c r="R336" s="31">
        <v>1020154</v>
      </c>
      <c r="S336" s="31">
        <v>510875</v>
      </c>
      <c r="T336" s="36">
        <f t="shared" si="78"/>
        <v>0.40456021621946942</v>
      </c>
      <c r="U336" s="36">
        <f t="shared" si="79"/>
        <v>-0.12979548359608006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108317198</v>
      </c>
      <c r="E337" s="32">
        <f>SUM(E333:E336)</f>
        <v>107620212</v>
      </c>
      <c r="F337" s="32">
        <f>SUM(F333:F336)</f>
        <v>12830271</v>
      </c>
      <c r="G337" s="37">
        <f t="shared" si="72"/>
        <v>0.1184509130304497</v>
      </c>
      <c r="H337" s="32">
        <f>SUM(H333:H336)</f>
        <v>13595122</v>
      </c>
      <c r="I337" s="37">
        <f t="shared" si="73"/>
        <v>0.12551212781556628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26425393</v>
      </c>
      <c r="O337" s="37">
        <f t="shared" si="77"/>
        <v>0.24396304084601597</v>
      </c>
      <c r="P337" s="32">
        <f>SUM(P333:P336)</f>
        <v>14060051</v>
      </c>
      <c r="Q337" s="32">
        <f>SUM(Q333:Q336)</f>
        <v>82472340</v>
      </c>
      <c r="R337" s="32">
        <f>SUM(R333:R336)</f>
        <v>72573660</v>
      </c>
      <c r="S337" s="32">
        <f>SUM(S333:S336)</f>
        <v>26868358</v>
      </c>
      <c r="T337" s="37">
        <f t="shared" si="78"/>
        <v>0.32578629392593927</v>
      </c>
      <c r="U337" s="37">
        <f t="shared" si="79"/>
        <v>-3.3067376498136403E-2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6597385411</v>
      </c>
      <c r="E338" s="32">
        <f>SUM(E302,E304:E309,E311:E316,E318:E322,E324:E331,E333:E336)</f>
        <v>6729562355</v>
      </c>
      <c r="F338" s="32">
        <f>SUM(F302,F304:F309,F311:F316,F318:F322,F324:F331,F333:F336)</f>
        <v>1285766025</v>
      </c>
      <c r="G338" s="37">
        <f t="shared" si="72"/>
        <v>0.19489023982988887</v>
      </c>
      <c r="H338" s="32">
        <f>SUM(H302,H304:H309,H311:H316,H318:H322,H324:H331,H333:H336)</f>
        <v>1622151967</v>
      </c>
      <c r="I338" s="37">
        <f t="shared" si="73"/>
        <v>0.24587800559526837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2907917992</v>
      </c>
      <c r="O338" s="37">
        <f t="shared" si="77"/>
        <v>0.44076824542515725</v>
      </c>
      <c r="P338" s="32">
        <f>SUM(P302,P304:P309,P311:P316,P318:P322,P324:P331,P333:P336)</f>
        <v>1486654926</v>
      </c>
      <c r="Q338" s="32">
        <f>SUM(Q302,Q304:Q309,Q311:Q316,Q318:Q322,Q324:Q331,Q333:Q336)</f>
        <v>6354006011</v>
      </c>
      <c r="R338" s="32">
        <f>SUM(R302,R304:R309,R311:R316,R318:R322,R324:R331,R333:R336)</f>
        <v>6562002377</v>
      </c>
      <c r="S338" s="32">
        <f>SUM(S302,S304:S309,S311:S316,S318:S322,S324:S331,S333:S336)</f>
        <v>2580587226</v>
      </c>
      <c r="T338" s="37">
        <f t="shared" si="78"/>
        <v>0.40613547131250899</v>
      </c>
      <c r="U338" s="37">
        <f t="shared" si="79"/>
        <v>9.1142227177472224E-2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27749133057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27926013566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5954826551</v>
      </c>
      <c r="G339" s="39">
        <f t="shared" si="72"/>
        <v>0.21459504838468582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7302158554</v>
      </c>
      <c r="I339" s="39">
        <f t="shared" si="73"/>
        <v>0.26314906988266995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13256985105</v>
      </c>
      <c r="O339" s="39">
        <f t="shared" si="77"/>
        <v>0.4777441182673558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5741794698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29329956010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26172685135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11601818789</v>
      </c>
      <c r="T339" s="39">
        <f t="shared" si="78"/>
        <v>0.39556209307113788</v>
      </c>
      <c r="U339" s="39">
        <f t="shared" si="79"/>
        <v>0.2717554245789231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608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187439291</v>
      </c>
      <c r="E8" s="31">
        <v>190886725</v>
      </c>
      <c r="F8" s="31">
        <v>31560076</v>
      </c>
      <c r="G8" s="36">
        <f>IF(($D8       =0),0,($F8       /$D8       ))</f>
        <v>0.16837492199007517</v>
      </c>
      <c r="H8" s="31">
        <v>20251755</v>
      </c>
      <c r="I8" s="36">
        <f>IF(($D8       =0),0,($H8       /$D8       ))</f>
        <v>0.10804434274135191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51811831</v>
      </c>
      <c r="O8" s="36">
        <f>IF(($D8       =0),0,($N8       /$D8       ))</f>
        <v>0.27641926473142708</v>
      </c>
      <c r="P8" s="31">
        <v>32490806</v>
      </c>
      <c r="Q8" s="31">
        <v>161814380</v>
      </c>
      <c r="R8" s="31">
        <v>176265544</v>
      </c>
      <c r="S8" s="31">
        <v>52389857</v>
      </c>
      <c r="T8" s="36">
        <f>IF(($Q8       =0),0,($S8       /$Q8       ))</f>
        <v>0.32376514992054478</v>
      </c>
      <c r="U8" s="36">
        <f>IF(($P8       =0),0,(($H8       /$P8       )-1))</f>
        <v>-0.37669274809618447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326983970</v>
      </c>
      <c r="E9" s="31">
        <v>326983970</v>
      </c>
      <c r="F9" s="31">
        <v>48713310</v>
      </c>
      <c r="G9" s="36">
        <f>IF(($D9       =0),0,($F9       /$D9       ))</f>
        <v>0.14897767006743481</v>
      </c>
      <c r="H9" s="31">
        <v>60917356</v>
      </c>
      <c r="I9" s="36">
        <f>IF(($D9       =0),0,($H9       /$D9       ))</f>
        <v>0.18630074128710347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109630666</v>
      </c>
      <c r="O9" s="36">
        <f>IF(($D9       =0),0,($N9       /$D9       ))</f>
        <v>0.33527841135453829</v>
      </c>
      <c r="P9" s="31">
        <v>67338669</v>
      </c>
      <c r="Q9" s="31">
        <v>226845090</v>
      </c>
      <c r="R9" s="31">
        <v>362181080</v>
      </c>
      <c r="S9" s="31">
        <v>114337744</v>
      </c>
      <c r="T9" s="36">
        <f>IF(($Q9       =0),0,($S9       /$Q9       ))</f>
        <v>0.50403446686899855</v>
      </c>
      <c r="U9" s="36">
        <f>IF(($P9       =0),0,(($H9       /$P9       )-1))</f>
        <v>-9.5358478202175356E-2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514423261</v>
      </c>
      <c r="E10" s="32">
        <f>SUM(E8:E9)</f>
        <v>517870695</v>
      </c>
      <c r="F10" s="32">
        <f>SUM(F8:F9)</f>
        <v>80273386</v>
      </c>
      <c r="G10" s="37">
        <f t="shared" ref="G10:G54" si="0">IF(($D10      =0),0,($F10      /$D10      ))</f>
        <v>0.15604540479750972</v>
      </c>
      <c r="H10" s="32">
        <f>SUM(H8:H9)</f>
        <v>81169111</v>
      </c>
      <c r="I10" s="37">
        <f t="shared" ref="I10:I54" si="1">IF(($D10      =0),0,($H10      /$D10      ))</f>
        <v>0.15778662660435178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161442497</v>
      </c>
      <c r="O10" s="37">
        <f t="shared" ref="O10:O54" si="5">IF(($D10      =0),0,($N10      /$D10      ))</f>
        <v>0.3138320314018615</v>
      </c>
      <c r="P10" s="32">
        <f>SUM(P8:P9)</f>
        <v>99829475</v>
      </c>
      <c r="Q10" s="32">
        <f>SUM(Q8:Q9)</f>
        <v>388659470</v>
      </c>
      <c r="R10" s="32">
        <f>SUM(R8:R9)</f>
        <v>538446624</v>
      </c>
      <c r="S10" s="32">
        <f>SUM(S8:S9)</f>
        <v>166727601</v>
      </c>
      <c r="T10" s="37">
        <f t="shared" ref="T10:T54" si="6">IF(($Q10      =0),0,($S10      /$Q10      ))</f>
        <v>0.42898118756761544</v>
      </c>
      <c r="U10" s="37">
        <f t="shared" ref="U10:U54" si="7">IF(($P10      =0),0,(($H10      /$P10      )-1))</f>
        <v>-0.1869223894045321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262278</v>
      </c>
      <c r="E11" s="31">
        <v>262278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0</v>
      </c>
      <c r="O11" s="36">
        <f t="shared" si="5"/>
        <v>0</v>
      </c>
      <c r="P11" s="31">
        <v>0</v>
      </c>
      <c r="Q11" s="31">
        <v>0</v>
      </c>
      <c r="R11" s="31">
        <v>262278</v>
      </c>
      <c r="S11" s="31">
        <v>-238434</v>
      </c>
      <c r="T11" s="36">
        <f t="shared" si="6"/>
        <v>0</v>
      </c>
      <c r="U11" s="36">
        <f t="shared" si="7"/>
        <v>0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6"/>
        <v>0</v>
      </c>
      <c r="U13" s="36">
        <f t="shared" si="7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3546261</v>
      </c>
      <c r="E14" s="31">
        <v>3546261</v>
      </c>
      <c r="F14" s="31">
        <v>23212402</v>
      </c>
      <c r="G14" s="36">
        <f t="shared" si="0"/>
        <v>6.5455988716002569</v>
      </c>
      <c r="H14" s="31">
        <v>17566953</v>
      </c>
      <c r="I14" s="36">
        <f t="shared" si="1"/>
        <v>4.9536548494315564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40779355</v>
      </c>
      <c r="O14" s="36">
        <f t="shared" si="5"/>
        <v>11.499253721031813</v>
      </c>
      <c r="P14" s="31">
        <v>1342128</v>
      </c>
      <c r="Q14" s="31">
        <v>3347814</v>
      </c>
      <c r="R14" s="31">
        <v>3946070</v>
      </c>
      <c r="S14" s="31">
        <v>2379260</v>
      </c>
      <c r="T14" s="36">
        <f t="shared" si="6"/>
        <v>0.71069061781807474</v>
      </c>
      <c r="U14" s="36">
        <f t="shared" si="7"/>
        <v>12.088880494259861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1698720</v>
      </c>
      <c r="E15" s="31">
        <v>1698720</v>
      </c>
      <c r="F15" s="31">
        <v>446184</v>
      </c>
      <c r="G15" s="36">
        <f t="shared" si="0"/>
        <v>0.262658943204295</v>
      </c>
      <c r="H15" s="31">
        <v>329450</v>
      </c>
      <c r="I15" s="36">
        <f t="shared" si="1"/>
        <v>0.19394014316661956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775634</v>
      </c>
      <c r="O15" s="36">
        <f t="shared" si="5"/>
        <v>0.45659908637091456</v>
      </c>
      <c r="P15" s="31">
        <v>583886</v>
      </c>
      <c r="Q15" s="31">
        <v>1373467</v>
      </c>
      <c r="R15" s="31">
        <v>1389437</v>
      </c>
      <c r="S15" s="31">
        <v>851594</v>
      </c>
      <c r="T15" s="36">
        <f t="shared" si="6"/>
        <v>0.62003237063577066</v>
      </c>
      <c r="U15" s="36">
        <f t="shared" si="7"/>
        <v>-0.43576314554553452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7036999</v>
      </c>
      <c r="E16" s="31">
        <v>6606267</v>
      </c>
      <c r="F16" s="31">
        <v>1889226</v>
      </c>
      <c r="G16" s="36">
        <f t="shared" si="0"/>
        <v>0.26847040904794783</v>
      </c>
      <c r="H16" s="31">
        <v>1412609</v>
      </c>
      <c r="I16" s="36">
        <f t="shared" si="1"/>
        <v>0.20074025873813539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3301835</v>
      </c>
      <c r="O16" s="36">
        <f t="shared" si="5"/>
        <v>0.46921066778608322</v>
      </c>
      <c r="P16" s="31">
        <v>1432785</v>
      </c>
      <c r="Q16" s="31">
        <v>6626874</v>
      </c>
      <c r="R16" s="31">
        <v>6794423</v>
      </c>
      <c r="S16" s="31">
        <v>2551826</v>
      </c>
      <c r="T16" s="36">
        <f t="shared" si="6"/>
        <v>0.3850723584000541</v>
      </c>
      <c r="U16" s="36">
        <f t="shared" si="7"/>
        <v>-1.4081666125762116E-2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623841</v>
      </c>
      <c r="E17" s="31">
        <v>623841</v>
      </c>
      <c r="F17" s="31">
        <v>160193</v>
      </c>
      <c r="G17" s="36">
        <f t="shared" si="0"/>
        <v>0.25678498207075201</v>
      </c>
      <c r="H17" s="31">
        <v>171924</v>
      </c>
      <c r="I17" s="36">
        <f t="shared" si="1"/>
        <v>0.27558945308179489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332117</v>
      </c>
      <c r="O17" s="36">
        <f t="shared" si="5"/>
        <v>0.5323744351525469</v>
      </c>
      <c r="P17" s="31">
        <v>177017</v>
      </c>
      <c r="Q17" s="31">
        <v>483651</v>
      </c>
      <c r="R17" s="31">
        <v>596274</v>
      </c>
      <c r="S17" s="31">
        <v>291675</v>
      </c>
      <c r="T17" s="36">
        <f t="shared" si="6"/>
        <v>0.60306915523797122</v>
      </c>
      <c r="U17" s="36">
        <f t="shared" si="7"/>
        <v>-2.877124795923558E-2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614742</v>
      </c>
      <c r="E18" s="31">
        <v>617752</v>
      </c>
      <c r="F18" s="31">
        <v>127823</v>
      </c>
      <c r="G18" s="36">
        <f t="shared" si="0"/>
        <v>0.20792950538599933</v>
      </c>
      <c r="H18" s="31">
        <v>161298</v>
      </c>
      <c r="I18" s="36">
        <f t="shared" si="1"/>
        <v>0.26238324370223604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289121</v>
      </c>
      <c r="O18" s="36">
        <f t="shared" si="5"/>
        <v>0.47031274908823539</v>
      </c>
      <c r="P18" s="31">
        <v>136533</v>
      </c>
      <c r="Q18" s="31">
        <v>577482</v>
      </c>
      <c r="R18" s="31">
        <v>577482</v>
      </c>
      <c r="S18" s="31">
        <v>257142</v>
      </c>
      <c r="T18" s="36">
        <f t="shared" si="6"/>
        <v>0.44528141136866606</v>
      </c>
      <c r="U18" s="36">
        <f t="shared" si="7"/>
        <v>0.18138472017753959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13782841</v>
      </c>
      <c r="E19" s="32">
        <f>SUM(E11:E18)</f>
        <v>13355119</v>
      </c>
      <c r="F19" s="32">
        <f>SUM(F11:F18)</f>
        <v>25835828</v>
      </c>
      <c r="G19" s="37">
        <f t="shared" si="0"/>
        <v>1.8744922037481242</v>
      </c>
      <c r="H19" s="32">
        <f>SUM(H11:H18)</f>
        <v>19642234</v>
      </c>
      <c r="I19" s="37">
        <f t="shared" si="1"/>
        <v>1.4251222951784759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45478062</v>
      </c>
      <c r="O19" s="37">
        <f t="shared" si="5"/>
        <v>3.2996144989266001</v>
      </c>
      <c r="P19" s="32">
        <f>SUM(P11:P18)</f>
        <v>3672349</v>
      </c>
      <c r="Q19" s="32">
        <f>SUM(Q11:Q18)</f>
        <v>12409288</v>
      </c>
      <c r="R19" s="32">
        <f>SUM(R11:R18)</f>
        <v>13565964</v>
      </c>
      <c r="S19" s="32">
        <f>SUM(S11:S18)</f>
        <v>6093063</v>
      </c>
      <c r="T19" s="37">
        <f t="shared" si="6"/>
        <v>0.49100826735587089</v>
      </c>
      <c r="U19" s="37">
        <f t="shared" si="7"/>
        <v>4.3486839077658468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1423976</v>
      </c>
      <c r="E20" s="31">
        <v>1423976</v>
      </c>
      <c r="F20" s="31">
        <v>0</v>
      </c>
      <c r="G20" s="36">
        <f t="shared" si="0"/>
        <v>0</v>
      </c>
      <c r="H20" s="31">
        <v>2300</v>
      </c>
      <c r="I20" s="36">
        <f t="shared" si="1"/>
        <v>1.6151957617263212E-3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2300</v>
      </c>
      <c r="O20" s="36">
        <f t="shared" si="5"/>
        <v>1.6151957617263212E-3</v>
      </c>
      <c r="P20" s="31">
        <v>587329</v>
      </c>
      <c r="Q20" s="31">
        <v>1383310</v>
      </c>
      <c r="R20" s="31">
        <v>1342544</v>
      </c>
      <c r="S20" s="31">
        <v>696502</v>
      </c>
      <c r="T20" s="36">
        <f t="shared" si="6"/>
        <v>0.50350391452385945</v>
      </c>
      <c r="U20" s="36">
        <f t="shared" si="7"/>
        <v>-0.99608396656729026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1980000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1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18728</v>
      </c>
      <c r="R23" s="31">
        <v>114255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1675542</v>
      </c>
      <c r="E24" s="31">
        <v>1675542</v>
      </c>
      <c r="F24" s="31">
        <v>331603</v>
      </c>
      <c r="G24" s="36">
        <f t="shared" si="0"/>
        <v>0.19790790084641269</v>
      </c>
      <c r="H24" s="31">
        <v>288117</v>
      </c>
      <c r="I24" s="36">
        <f t="shared" si="1"/>
        <v>0.17195450785477176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619720</v>
      </c>
      <c r="O24" s="36">
        <f t="shared" si="5"/>
        <v>0.36986240870118448</v>
      </c>
      <c r="P24" s="31">
        <v>267905</v>
      </c>
      <c r="Q24" s="31">
        <v>1925898</v>
      </c>
      <c r="R24" s="31">
        <v>1925898</v>
      </c>
      <c r="S24" s="31">
        <v>497865</v>
      </c>
      <c r="T24" s="36">
        <f t="shared" si="6"/>
        <v>0.25851057532641913</v>
      </c>
      <c r="U24" s="36">
        <f t="shared" si="7"/>
        <v>7.5444653888505187E-2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1686518</v>
      </c>
      <c r="E26" s="31">
        <v>1686518</v>
      </c>
      <c r="F26" s="31">
        <v>515678</v>
      </c>
      <c r="G26" s="36">
        <f t="shared" si="0"/>
        <v>0.30576489548288249</v>
      </c>
      <c r="H26" s="31">
        <v>292609</v>
      </c>
      <c r="I26" s="36">
        <f t="shared" si="1"/>
        <v>0.17349888942780331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808287</v>
      </c>
      <c r="O26" s="36">
        <f t="shared" si="5"/>
        <v>0.47926378491068583</v>
      </c>
      <c r="P26" s="31">
        <v>392127</v>
      </c>
      <c r="Q26" s="31">
        <v>1924925</v>
      </c>
      <c r="R26" s="31">
        <v>11051905</v>
      </c>
      <c r="S26" s="31">
        <v>751170</v>
      </c>
      <c r="T26" s="36">
        <f t="shared" si="6"/>
        <v>0.3902333857163266</v>
      </c>
      <c r="U26" s="36">
        <f t="shared" si="7"/>
        <v>-0.25379022612571944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4786036</v>
      </c>
      <c r="E27" s="32">
        <f>SUM(E20:E26)</f>
        <v>4786036</v>
      </c>
      <c r="F27" s="32">
        <f>SUM(F20:F26)</f>
        <v>847281</v>
      </c>
      <c r="G27" s="37">
        <f t="shared" si="0"/>
        <v>0.17703189027412247</v>
      </c>
      <c r="H27" s="32">
        <f>SUM(H20:H26)</f>
        <v>583026</v>
      </c>
      <c r="I27" s="37">
        <f t="shared" si="1"/>
        <v>0.12181813927016011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1430307</v>
      </c>
      <c r="O27" s="37">
        <f t="shared" si="5"/>
        <v>0.29885002954428258</v>
      </c>
      <c r="P27" s="32">
        <f>SUM(P20:P26)</f>
        <v>1247361</v>
      </c>
      <c r="Q27" s="32">
        <f>SUM(Q20:Q26)</f>
        <v>7232861</v>
      </c>
      <c r="R27" s="32">
        <f>SUM(R20:R26)</f>
        <v>14434603</v>
      </c>
      <c r="S27" s="32">
        <f>SUM(S20:S26)</f>
        <v>1945537</v>
      </c>
      <c r="T27" s="37">
        <f t="shared" si="6"/>
        <v>0.26898581349759104</v>
      </c>
      <c r="U27" s="37">
        <f t="shared" si="7"/>
        <v>-0.53259240909407946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2998527</v>
      </c>
      <c r="E28" s="31">
        <v>2998527</v>
      </c>
      <c r="F28" s="31">
        <v>928949</v>
      </c>
      <c r="G28" s="36">
        <f t="shared" si="0"/>
        <v>0.30980177934032277</v>
      </c>
      <c r="H28" s="31">
        <v>710300</v>
      </c>
      <c r="I28" s="36">
        <f t="shared" si="1"/>
        <v>0.23688297620798479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1639249</v>
      </c>
      <c r="O28" s="36">
        <f t="shared" si="5"/>
        <v>0.54668475554830753</v>
      </c>
      <c r="P28" s="31">
        <v>544711</v>
      </c>
      <c r="Q28" s="31">
        <v>3052765</v>
      </c>
      <c r="R28" s="31">
        <v>3113001</v>
      </c>
      <c r="S28" s="31">
        <v>1087196</v>
      </c>
      <c r="T28" s="36">
        <f t="shared" si="6"/>
        <v>0.35613484824413277</v>
      </c>
      <c r="U28" s="36">
        <f t="shared" si="7"/>
        <v>0.30399422813198185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4904614</v>
      </c>
      <c r="E30" s="31">
        <v>4904614</v>
      </c>
      <c r="F30" s="31">
        <v>346668</v>
      </c>
      <c r="G30" s="36">
        <f t="shared" si="0"/>
        <v>7.0682014935324167E-2</v>
      </c>
      <c r="H30" s="31">
        <v>245861</v>
      </c>
      <c r="I30" s="36">
        <f t="shared" si="1"/>
        <v>5.0128511642302531E-2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592529</v>
      </c>
      <c r="O30" s="36">
        <f t="shared" si="5"/>
        <v>0.1208105265776267</v>
      </c>
      <c r="P30" s="31">
        <v>1187468</v>
      </c>
      <c r="Q30" s="31">
        <v>5571377</v>
      </c>
      <c r="R30" s="31">
        <v>5361390</v>
      </c>
      <c r="S30" s="31">
        <v>1508724</v>
      </c>
      <c r="T30" s="36">
        <f t="shared" si="6"/>
        <v>0.27079912201238582</v>
      </c>
      <c r="U30" s="36">
        <f t="shared" si="7"/>
        <v>-0.79295357853853743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1966667</v>
      </c>
      <c r="E31" s="31">
        <v>1966667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551938</v>
      </c>
      <c r="E32" s="31">
        <v>551938</v>
      </c>
      <c r="F32" s="31">
        <v>129102</v>
      </c>
      <c r="G32" s="36">
        <f t="shared" si="0"/>
        <v>0.23390670691273296</v>
      </c>
      <c r="H32" s="31">
        <v>43000</v>
      </c>
      <c r="I32" s="36">
        <f t="shared" si="1"/>
        <v>7.7907301182379179E-2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172102</v>
      </c>
      <c r="O32" s="36">
        <f t="shared" si="5"/>
        <v>0.31181400809511212</v>
      </c>
      <c r="P32" s="31">
        <v>118414</v>
      </c>
      <c r="Q32" s="31">
        <v>679466</v>
      </c>
      <c r="R32" s="31">
        <v>523665</v>
      </c>
      <c r="S32" s="31">
        <v>236844</v>
      </c>
      <c r="T32" s="36">
        <f t="shared" si="6"/>
        <v>0.34857373290201421</v>
      </c>
      <c r="U32" s="36">
        <f t="shared" si="7"/>
        <v>-0.63686726231695578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10421746</v>
      </c>
      <c r="E35" s="32">
        <f>SUM(E28:E34)</f>
        <v>10421746</v>
      </c>
      <c r="F35" s="32">
        <f>SUM(F28:F34)</f>
        <v>1404719</v>
      </c>
      <c r="G35" s="37">
        <f t="shared" si="0"/>
        <v>0.13478729955613963</v>
      </c>
      <c r="H35" s="32">
        <f>SUM(H28:H34)</f>
        <v>999161</v>
      </c>
      <c r="I35" s="37">
        <f t="shared" si="1"/>
        <v>9.5872706934135604E-2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2403880</v>
      </c>
      <c r="O35" s="37">
        <f t="shared" si="5"/>
        <v>0.23066000649027524</v>
      </c>
      <c r="P35" s="32">
        <f>SUM(P28:P34)</f>
        <v>1850593</v>
      </c>
      <c r="Q35" s="32">
        <f>SUM(Q28:Q34)</f>
        <v>9303608</v>
      </c>
      <c r="R35" s="32">
        <f>SUM(R28:R34)</f>
        <v>8998056</v>
      </c>
      <c r="S35" s="32">
        <f>SUM(S28:S34)</f>
        <v>2832764</v>
      </c>
      <c r="T35" s="37">
        <f t="shared" si="6"/>
        <v>0.30448015436591913</v>
      </c>
      <c r="U35" s="37">
        <f t="shared" si="7"/>
        <v>-0.46008603728642661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614807</v>
      </c>
      <c r="G38" s="36">
        <f t="shared" si="0"/>
        <v>0</v>
      </c>
      <c r="H38" s="31">
        <v>17776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632583</v>
      </c>
      <c r="O38" s="36">
        <f t="shared" si="5"/>
        <v>0</v>
      </c>
      <c r="P38" s="31">
        <v>456312</v>
      </c>
      <c r="Q38" s="31">
        <v>3426566</v>
      </c>
      <c r="R38" s="31">
        <v>3399213</v>
      </c>
      <c r="S38" s="31">
        <v>466232</v>
      </c>
      <c r="T38" s="36">
        <f t="shared" si="6"/>
        <v>0.13606391938751508</v>
      </c>
      <c r="U38" s="36">
        <f t="shared" si="7"/>
        <v>-0.96104419782955519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0</v>
      </c>
      <c r="E40" s="32">
        <f>SUM(E36:E39)</f>
        <v>0</v>
      </c>
      <c r="F40" s="32">
        <f>SUM(F36:F39)</f>
        <v>614807</v>
      </c>
      <c r="G40" s="37">
        <f t="shared" si="0"/>
        <v>0</v>
      </c>
      <c r="H40" s="32">
        <f>SUM(H36:H39)</f>
        <v>17776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632583</v>
      </c>
      <c r="O40" s="37">
        <f t="shared" si="5"/>
        <v>0</v>
      </c>
      <c r="P40" s="32">
        <f>SUM(P36:P39)</f>
        <v>456312</v>
      </c>
      <c r="Q40" s="32">
        <f>SUM(Q36:Q39)</f>
        <v>3426566</v>
      </c>
      <c r="R40" s="32">
        <f>SUM(R36:R39)</f>
        <v>3399213</v>
      </c>
      <c r="S40" s="32">
        <f>SUM(S36:S39)</f>
        <v>466232</v>
      </c>
      <c r="T40" s="37">
        <f t="shared" si="6"/>
        <v>0.13606391938751508</v>
      </c>
      <c r="U40" s="37">
        <f t="shared" si="7"/>
        <v>-0.96104419782955519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7098532</v>
      </c>
      <c r="E43" s="31">
        <v>7098532</v>
      </c>
      <c r="F43" s="31">
        <v>954273</v>
      </c>
      <c r="G43" s="36">
        <f t="shared" si="0"/>
        <v>0.13443244321501968</v>
      </c>
      <c r="H43" s="31">
        <v>1004278</v>
      </c>
      <c r="I43" s="36">
        <f t="shared" si="1"/>
        <v>0.14147685746855829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1958551</v>
      </c>
      <c r="O43" s="36">
        <f t="shared" si="5"/>
        <v>0.27590930068357794</v>
      </c>
      <c r="P43" s="31">
        <v>965582</v>
      </c>
      <c r="Q43" s="31">
        <v>6772181</v>
      </c>
      <c r="R43" s="31">
        <v>8840903</v>
      </c>
      <c r="S43" s="31">
        <v>1944143</v>
      </c>
      <c r="T43" s="36">
        <f t="shared" si="6"/>
        <v>0.28707782618332262</v>
      </c>
      <c r="U43" s="36">
        <f t="shared" si="7"/>
        <v>4.0075312091567561E-2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4589057</v>
      </c>
      <c r="E45" s="31">
        <v>4639057</v>
      </c>
      <c r="F45" s="31">
        <v>802382</v>
      </c>
      <c r="G45" s="36">
        <f t="shared" si="0"/>
        <v>0.17484681493387422</v>
      </c>
      <c r="H45" s="31">
        <v>1067355</v>
      </c>
      <c r="I45" s="36">
        <f t="shared" si="1"/>
        <v>0.23258699989997944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1869737</v>
      </c>
      <c r="O45" s="36">
        <f t="shared" si="5"/>
        <v>0.40743381483385366</v>
      </c>
      <c r="P45" s="31">
        <v>830401</v>
      </c>
      <c r="Q45" s="31">
        <v>5919256</v>
      </c>
      <c r="R45" s="31">
        <v>4083431</v>
      </c>
      <c r="S45" s="31">
        <v>1587982</v>
      </c>
      <c r="T45" s="36">
        <f t="shared" si="6"/>
        <v>0.26827391820863972</v>
      </c>
      <c r="U45" s="36">
        <f t="shared" si="7"/>
        <v>0.28534888565885641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19886209</v>
      </c>
      <c r="E46" s="31">
        <v>19886209</v>
      </c>
      <c r="F46" s="31">
        <v>619611</v>
      </c>
      <c r="G46" s="36">
        <f t="shared" si="0"/>
        <v>3.1157823997525119E-2</v>
      </c>
      <c r="H46" s="31">
        <v>3150057</v>
      </c>
      <c r="I46" s="36">
        <f t="shared" si="1"/>
        <v>0.1584040980359806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3769668</v>
      </c>
      <c r="O46" s="36">
        <f t="shared" si="5"/>
        <v>0.18956192203350572</v>
      </c>
      <c r="P46" s="31">
        <v>3277233</v>
      </c>
      <c r="Q46" s="31">
        <v>17696394</v>
      </c>
      <c r="R46" s="31">
        <v>17636394</v>
      </c>
      <c r="S46" s="31">
        <v>6181052</v>
      </c>
      <c r="T46" s="36">
        <f t="shared" si="6"/>
        <v>0.34928313644011316</v>
      </c>
      <c r="U46" s="36">
        <f t="shared" si="7"/>
        <v>-3.880590730045741E-2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31573798</v>
      </c>
      <c r="E47" s="32">
        <f>SUM(E41:E46)</f>
        <v>31623798</v>
      </c>
      <c r="F47" s="32">
        <f>SUM(F41:F46)</f>
        <v>2376266</v>
      </c>
      <c r="G47" s="37">
        <f t="shared" si="0"/>
        <v>7.5260695593225749E-2</v>
      </c>
      <c r="H47" s="32">
        <f>SUM(H41:H46)</f>
        <v>5221690</v>
      </c>
      <c r="I47" s="37">
        <f t="shared" si="1"/>
        <v>0.16538048415968201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7597956</v>
      </c>
      <c r="O47" s="37">
        <f t="shared" si="5"/>
        <v>0.24064117975290777</v>
      </c>
      <c r="P47" s="32">
        <f>SUM(P41:P46)</f>
        <v>5073216</v>
      </c>
      <c r="Q47" s="32">
        <f>SUM(Q41:Q46)</f>
        <v>30387831</v>
      </c>
      <c r="R47" s="32">
        <f>SUM(R41:R46)</f>
        <v>30560728</v>
      </c>
      <c r="S47" s="32">
        <f>SUM(S41:S46)</f>
        <v>9713177</v>
      </c>
      <c r="T47" s="37">
        <f t="shared" si="6"/>
        <v>0.31964035208699165</v>
      </c>
      <c r="U47" s="37">
        <f t="shared" si="7"/>
        <v>2.9266248470398271E-2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1190460</v>
      </c>
      <c r="E50" s="31">
        <v>1190460</v>
      </c>
      <c r="F50" s="31">
        <v>222040</v>
      </c>
      <c r="G50" s="36">
        <f t="shared" si="0"/>
        <v>0.18651613661945801</v>
      </c>
      <c r="H50" s="31">
        <v>229422</v>
      </c>
      <c r="I50" s="36">
        <f t="shared" si="1"/>
        <v>0.19271710095257297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451462</v>
      </c>
      <c r="O50" s="36">
        <f t="shared" si="5"/>
        <v>0.37923323757203098</v>
      </c>
      <c r="P50" s="31">
        <v>186329</v>
      </c>
      <c r="Q50" s="31">
        <v>1046157</v>
      </c>
      <c r="R50" s="31">
        <v>1064157</v>
      </c>
      <c r="S50" s="31">
        <v>408533</v>
      </c>
      <c r="T50" s="36">
        <f t="shared" si="6"/>
        <v>0.39050830802642433</v>
      </c>
      <c r="U50" s="36">
        <f t="shared" si="7"/>
        <v>0.23127371477333103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1190460</v>
      </c>
      <c r="E53" s="32">
        <f>SUM(E48:E52)</f>
        <v>1190460</v>
      </c>
      <c r="F53" s="32">
        <f>SUM(F48:F52)</f>
        <v>222040</v>
      </c>
      <c r="G53" s="37">
        <f t="shared" si="0"/>
        <v>0.18651613661945801</v>
      </c>
      <c r="H53" s="32">
        <f>SUM(H48:H52)</f>
        <v>229422</v>
      </c>
      <c r="I53" s="37">
        <f t="shared" si="1"/>
        <v>0.19271710095257297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451462</v>
      </c>
      <c r="O53" s="37">
        <f t="shared" si="5"/>
        <v>0.37923323757203098</v>
      </c>
      <c r="P53" s="32">
        <f>SUM(P48:P52)</f>
        <v>186329</v>
      </c>
      <c r="Q53" s="32">
        <f>SUM(Q48:Q52)</f>
        <v>1046157</v>
      </c>
      <c r="R53" s="32">
        <f>SUM(R48:R52)</f>
        <v>1064157</v>
      </c>
      <c r="S53" s="32">
        <f>SUM(S48:S52)</f>
        <v>408533</v>
      </c>
      <c r="T53" s="37">
        <f t="shared" si="6"/>
        <v>0.39050830802642433</v>
      </c>
      <c r="U53" s="37">
        <f t="shared" si="7"/>
        <v>0.23127371477333103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576178142</v>
      </c>
      <c r="E54" s="32">
        <f>SUM(E8:E9,E11:E18,E20:E26,E28:E34,E36:E39,E41:E46,E48:E52)</f>
        <v>579247854</v>
      </c>
      <c r="F54" s="32">
        <f>SUM(F8:F9,F11:F18,F20:F26,F28:F34,F36:F39,F41:F46,F48:F52)</f>
        <v>111574327</v>
      </c>
      <c r="G54" s="37">
        <f t="shared" si="0"/>
        <v>0.19364553922977523</v>
      </c>
      <c r="H54" s="32">
        <f>SUM(H8:H9,H11:H18,H20:H26,H28:H34,H36:H39,H41:H46,H48:H52)</f>
        <v>107862420</v>
      </c>
      <c r="I54" s="37">
        <f t="shared" si="1"/>
        <v>0.18720324867860053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219436747</v>
      </c>
      <c r="O54" s="37">
        <f t="shared" si="5"/>
        <v>0.38084878790837573</v>
      </c>
      <c r="P54" s="32">
        <f>SUM(P8:P9,P11:P18,P20:P26,P28:P34,P36:P39,P41:P46,P48:P52)</f>
        <v>112315635</v>
      </c>
      <c r="Q54" s="32">
        <f>SUM(Q8:Q9,Q11:Q18,Q20:Q26,Q28:Q34,Q36:Q39,Q41:Q46,Q48:Q52)</f>
        <v>452465781</v>
      </c>
      <c r="R54" s="32">
        <f>SUM(R8:R9,R11:R18,R20:R26,R28:R34,R36:R39,R41:R46,R48:R52)</f>
        <v>610469345</v>
      </c>
      <c r="S54" s="32">
        <f>SUM(S8:S9,S11:S18,S20:S26,S28:S34,S36:S39,S41:S46,S48:S52)</f>
        <v>188186907</v>
      </c>
      <c r="T54" s="37">
        <f t="shared" si="6"/>
        <v>0.41591411970223668</v>
      </c>
      <c r="U54" s="37">
        <f t="shared" si="7"/>
        <v>-3.9649110295285284E-2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113855601</v>
      </c>
      <c r="E57" s="31">
        <v>113855601</v>
      </c>
      <c r="F57" s="31">
        <v>23467889</v>
      </c>
      <c r="G57" s="36">
        <f t="shared" ref="G57:G85" si="8">IF(($D57      =0),0,($F57      /$D57      ))</f>
        <v>0.20611975865816209</v>
      </c>
      <c r="H57" s="31">
        <v>22485962</v>
      </c>
      <c r="I57" s="36">
        <f t="shared" ref="I57:I85" si="9">IF(($D57      =0),0,($H57      /$D57      ))</f>
        <v>0.19749543985982737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45953851</v>
      </c>
      <c r="O57" s="36">
        <f t="shared" ref="O57:O85" si="13">IF(($D57      =0),0,($N57      /$D57      ))</f>
        <v>0.40361519851798949</v>
      </c>
      <c r="P57" s="31">
        <v>18403002</v>
      </c>
      <c r="Q57" s="31">
        <v>111113731</v>
      </c>
      <c r="R57" s="31">
        <v>100968732</v>
      </c>
      <c r="S57" s="31">
        <v>37928819</v>
      </c>
      <c r="T57" s="36">
        <f t="shared" ref="T57:T85" si="14">IF(($Q57      =0),0,($S57      /$Q57      ))</f>
        <v>0.34135132227717202</v>
      </c>
      <c r="U57" s="36">
        <f t="shared" ref="U57:U85" si="15">IF(($P57      =0),0,(($H57      /$P57      )-1))</f>
        <v>0.22186380243831949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113855601</v>
      </c>
      <c r="E58" s="32">
        <f>E57</f>
        <v>113855601</v>
      </c>
      <c r="F58" s="32">
        <f>F57</f>
        <v>23467889</v>
      </c>
      <c r="G58" s="37">
        <f t="shared" si="8"/>
        <v>0.20611975865816209</v>
      </c>
      <c r="H58" s="32">
        <f>H57</f>
        <v>22485962</v>
      </c>
      <c r="I58" s="37">
        <f t="shared" si="9"/>
        <v>0.19749543985982737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45953851</v>
      </c>
      <c r="O58" s="37">
        <f t="shared" si="13"/>
        <v>0.40361519851798949</v>
      </c>
      <c r="P58" s="32">
        <f>P57</f>
        <v>18403002</v>
      </c>
      <c r="Q58" s="32">
        <f>Q57</f>
        <v>111113731</v>
      </c>
      <c r="R58" s="32">
        <f>R57</f>
        <v>100968732</v>
      </c>
      <c r="S58" s="32">
        <f>S57</f>
        <v>37928819</v>
      </c>
      <c r="T58" s="37">
        <f t="shared" si="14"/>
        <v>0.34135132227717202</v>
      </c>
      <c r="U58" s="37">
        <f t="shared" si="15"/>
        <v>0.22186380243831949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500000</v>
      </c>
      <c r="E59" s="31">
        <v>500000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209600</v>
      </c>
      <c r="R59" s="31">
        <v>209600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300000</v>
      </c>
      <c r="Q60" s="31">
        <v>1200000</v>
      </c>
      <c r="R60" s="31">
        <v>1200000</v>
      </c>
      <c r="S60" s="31">
        <v>600000</v>
      </c>
      <c r="T60" s="36">
        <f t="shared" si="14"/>
        <v>0.5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1251827</v>
      </c>
      <c r="E61" s="31">
        <v>1251827</v>
      </c>
      <c r="F61" s="31">
        <v>96421</v>
      </c>
      <c r="G61" s="36">
        <f t="shared" si="8"/>
        <v>7.7024221398004675E-2</v>
      </c>
      <c r="H61" s="31">
        <v>544280</v>
      </c>
      <c r="I61" s="36">
        <f t="shared" si="9"/>
        <v>0.43478851310923955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640701</v>
      </c>
      <c r="O61" s="36">
        <f t="shared" si="13"/>
        <v>0.51181273450724418</v>
      </c>
      <c r="P61" s="31">
        <v>305622</v>
      </c>
      <c r="Q61" s="31">
        <v>1007643</v>
      </c>
      <c r="R61" s="31">
        <v>1188821</v>
      </c>
      <c r="S61" s="31">
        <v>595113</v>
      </c>
      <c r="T61" s="36">
        <f t="shared" si="14"/>
        <v>0.59059905144976943</v>
      </c>
      <c r="U61" s="36">
        <f t="shared" si="15"/>
        <v>0.78089273677942028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1751827</v>
      </c>
      <c r="E63" s="32">
        <f>SUM(E59:E62)</f>
        <v>1751827</v>
      </c>
      <c r="F63" s="32">
        <f>SUM(F59:F62)</f>
        <v>96421</v>
      </c>
      <c r="G63" s="37">
        <f t="shared" si="8"/>
        <v>5.5040252262352388E-2</v>
      </c>
      <c r="H63" s="32">
        <f>SUM(H59:H62)</f>
        <v>544280</v>
      </c>
      <c r="I63" s="37">
        <f t="shared" si="9"/>
        <v>0.31069277959524544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640701</v>
      </c>
      <c r="O63" s="37">
        <f t="shared" si="13"/>
        <v>0.36573303185759781</v>
      </c>
      <c r="P63" s="32">
        <f>SUM(P59:P62)</f>
        <v>605622</v>
      </c>
      <c r="Q63" s="32">
        <f>SUM(Q59:Q62)</f>
        <v>2417243</v>
      </c>
      <c r="R63" s="32">
        <f>SUM(R59:R62)</f>
        <v>2598421</v>
      </c>
      <c r="S63" s="32">
        <f>SUM(S59:S62)</f>
        <v>1195113</v>
      </c>
      <c r="T63" s="37">
        <f t="shared" si="14"/>
        <v>0.49441160859706701</v>
      </c>
      <c r="U63" s="37">
        <f t="shared" si="15"/>
        <v>-0.10128760183744978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457261</v>
      </c>
      <c r="E64" s="31">
        <v>457261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1675259</v>
      </c>
      <c r="R64" s="31">
        <v>1675259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26464506</v>
      </c>
      <c r="E67" s="31">
        <v>26464506</v>
      </c>
      <c r="F67" s="31">
        <v>4896098</v>
      </c>
      <c r="G67" s="36">
        <f t="shared" si="8"/>
        <v>0.18500621171617562</v>
      </c>
      <c r="H67" s="31">
        <v>4618575</v>
      </c>
      <c r="I67" s="36">
        <f t="shared" si="9"/>
        <v>0.17451959995021257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9514673</v>
      </c>
      <c r="O67" s="36">
        <f t="shared" si="13"/>
        <v>0.3595258116663882</v>
      </c>
      <c r="P67" s="31">
        <v>4155401</v>
      </c>
      <c r="Q67" s="31">
        <v>22995560</v>
      </c>
      <c r="R67" s="31">
        <v>29396722</v>
      </c>
      <c r="S67" s="31">
        <v>8233971</v>
      </c>
      <c r="T67" s="36">
        <f t="shared" si="14"/>
        <v>0.35806786179592931</v>
      </c>
      <c r="U67" s="36">
        <f t="shared" si="15"/>
        <v>0.11146312955115523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4047676</v>
      </c>
      <c r="E68" s="31">
        <v>4047676</v>
      </c>
      <c r="F68" s="31">
        <v>1036252</v>
      </c>
      <c r="G68" s="36">
        <f t="shared" si="8"/>
        <v>0.2560115977662244</v>
      </c>
      <c r="H68" s="31">
        <v>825760</v>
      </c>
      <c r="I68" s="36">
        <f t="shared" si="9"/>
        <v>0.20400842359912205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1862012</v>
      </c>
      <c r="O68" s="36">
        <f t="shared" si="13"/>
        <v>0.46002002136534642</v>
      </c>
      <c r="P68" s="31">
        <v>1271693</v>
      </c>
      <c r="Q68" s="31">
        <v>3861411</v>
      </c>
      <c r="R68" s="31">
        <v>3861411</v>
      </c>
      <c r="S68" s="31">
        <v>1631825</v>
      </c>
      <c r="T68" s="36">
        <f t="shared" si="14"/>
        <v>0.42259811245164008</v>
      </c>
      <c r="U68" s="36">
        <f t="shared" si="15"/>
        <v>-0.35066089063948613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30969443</v>
      </c>
      <c r="E70" s="32">
        <f>SUM(E64:E69)</f>
        <v>30969443</v>
      </c>
      <c r="F70" s="32">
        <f>SUM(F64:F69)</f>
        <v>5932350</v>
      </c>
      <c r="G70" s="37">
        <f t="shared" si="8"/>
        <v>0.19155494659687616</v>
      </c>
      <c r="H70" s="32">
        <f>SUM(H64:H69)</f>
        <v>5444335</v>
      </c>
      <c r="I70" s="37">
        <f t="shared" si="9"/>
        <v>0.17579699447613573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11376685</v>
      </c>
      <c r="O70" s="37">
        <f t="shared" si="13"/>
        <v>0.36735194107301189</v>
      </c>
      <c r="P70" s="32">
        <f>SUM(P64:P69)</f>
        <v>5427094</v>
      </c>
      <c r="Q70" s="32">
        <f>SUM(Q64:Q69)</f>
        <v>28532230</v>
      </c>
      <c r="R70" s="32">
        <f>SUM(R64:R69)</f>
        <v>34933392</v>
      </c>
      <c r="S70" s="32">
        <f>SUM(S64:S69)</f>
        <v>9865796</v>
      </c>
      <c r="T70" s="37">
        <f t="shared" si="14"/>
        <v>0.3457772490968985</v>
      </c>
      <c r="U70" s="37">
        <f t="shared" si="15"/>
        <v>3.1768382858303745E-3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17243064</v>
      </c>
      <c r="E71" s="31">
        <v>17243064</v>
      </c>
      <c r="F71" s="31">
        <v>4312515</v>
      </c>
      <c r="G71" s="36">
        <f t="shared" si="8"/>
        <v>0.25010143208886776</v>
      </c>
      <c r="H71" s="31">
        <v>4401168</v>
      </c>
      <c r="I71" s="36">
        <f t="shared" si="9"/>
        <v>0.25524280371516339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8713683</v>
      </c>
      <c r="O71" s="36">
        <f t="shared" si="13"/>
        <v>0.50534423580403109</v>
      </c>
      <c r="P71" s="31">
        <v>2477241</v>
      </c>
      <c r="Q71" s="31">
        <v>10669728</v>
      </c>
      <c r="R71" s="31">
        <v>15500972</v>
      </c>
      <c r="S71" s="31">
        <v>5478064</v>
      </c>
      <c r="T71" s="36">
        <f t="shared" si="14"/>
        <v>0.51342114813048656</v>
      </c>
      <c r="U71" s="36">
        <f t="shared" si="15"/>
        <v>0.77664102927409973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7587760</v>
      </c>
      <c r="E72" s="31">
        <v>7587760</v>
      </c>
      <c r="F72" s="31">
        <v>1462215</v>
      </c>
      <c r="G72" s="36">
        <f t="shared" si="8"/>
        <v>0.19270707033432791</v>
      </c>
      <c r="H72" s="31">
        <v>973803</v>
      </c>
      <c r="I72" s="36">
        <f t="shared" si="9"/>
        <v>0.1283386664839162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2436018</v>
      </c>
      <c r="O72" s="36">
        <f t="shared" si="13"/>
        <v>0.32104573681824411</v>
      </c>
      <c r="P72" s="31">
        <v>1388702</v>
      </c>
      <c r="Q72" s="31">
        <v>5898264</v>
      </c>
      <c r="R72" s="31">
        <v>5511042</v>
      </c>
      <c r="S72" s="31">
        <v>2768217</v>
      </c>
      <c r="T72" s="36">
        <f t="shared" si="14"/>
        <v>0.46932741565992975</v>
      </c>
      <c r="U72" s="36">
        <f t="shared" si="15"/>
        <v>-0.29876748215239846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3987230</v>
      </c>
      <c r="E73" s="31">
        <v>3987230</v>
      </c>
      <c r="F73" s="31">
        <v>1159810</v>
      </c>
      <c r="G73" s="36">
        <f t="shared" si="8"/>
        <v>0.29088113803317089</v>
      </c>
      <c r="H73" s="31">
        <v>1330</v>
      </c>
      <c r="I73" s="36">
        <f t="shared" si="9"/>
        <v>3.3356490596228458E-4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1161140</v>
      </c>
      <c r="O73" s="36">
        <f t="shared" si="13"/>
        <v>0.29121470293913321</v>
      </c>
      <c r="P73" s="31">
        <v>991161</v>
      </c>
      <c r="Q73" s="31">
        <v>3759721</v>
      </c>
      <c r="R73" s="31">
        <v>3758647</v>
      </c>
      <c r="S73" s="31">
        <v>1639701</v>
      </c>
      <c r="T73" s="36">
        <f t="shared" si="14"/>
        <v>0.436123052747797</v>
      </c>
      <c r="U73" s="36">
        <f t="shared" si="15"/>
        <v>-0.99865813929321268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6475987</v>
      </c>
      <c r="E74" s="31">
        <v>6475987</v>
      </c>
      <c r="F74" s="31">
        <v>981794</v>
      </c>
      <c r="G74" s="36">
        <f t="shared" si="8"/>
        <v>0.15160530742263689</v>
      </c>
      <c r="H74" s="31">
        <v>1138895</v>
      </c>
      <c r="I74" s="36">
        <f t="shared" si="9"/>
        <v>0.1758643122662229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2120689</v>
      </c>
      <c r="O74" s="36">
        <f t="shared" si="13"/>
        <v>0.32746961968885979</v>
      </c>
      <c r="P74" s="31">
        <v>1196170</v>
      </c>
      <c r="Q74" s="31">
        <v>5667347</v>
      </c>
      <c r="R74" s="31">
        <v>5895268</v>
      </c>
      <c r="S74" s="31">
        <v>2374349</v>
      </c>
      <c r="T74" s="36">
        <f t="shared" si="14"/>
        <v>0.41895246576572776</v>
      </c>
      <c r="U74" s="36">
        <f t="shared" si="15"/>
        <v>-4.7881990018141196E-2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3559845</v>
      </c>
      <c r="E76" s="31">
        <v>3559845</v>
      </c>
      <c r="F76" s="31">
        <v>327694</v>
      </c>
      <c r="G76" s="36">
        <f t="shared" si="8"/>
        <v>9.2052884325019763E-2</v>
      </c>
      <c r="H76" s="31">
        <v>461695</v>
      </c>
      <c r="I76" s="36">
        <f t="shared" si="9"/>
        <v>0.12969525358547915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789389</v>
      </c>
      <c r="O76" s="36">
        <f t="shared" si="13"/>
        <v>0.22174813791049891</v>
      </c>
      <c r="P76" s="31">
        <v>1021601</v>
      </c>
      <c r="Q76" s="31">
        <v>5002875</v>
      </c>
      <c r="R76" s="31">
        <v>3612096</v>
      </c>
      <c r="S76" s="31">
        <v>1310371</v>
      </c>
      <c r="T76" s="36">
        <f t="shared" si="14"/>
        <v>0.26192359393348824</v>
      </c>
      <c r="U76" s="36">
        <f t="shared" si="15"/>
        <v>-0.54806720040407164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38853886</v>
      </c>
      <c r="E78" s="32">
        <f>SUM(E71:E77)</f>
        <v>38853886</v>
      </c>
      <c r="F78" s="32">
        <f>SUM(F71:F77)</f>
        <v>8244028</v>
      </c>
      <c r="G78" s="37">
        <f t="shared" si="8"/>
        <v>0.21218026943302401</v>
      </c>
      <c r="H78" s="32">
        <f>SUM(H71:H77)</f>
        <v>6976891</v>
      </c>
      <c r="I78" s="37">
        <f t="shared" si="9"/>
        <v>0.17956739256402821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15220919</v>
      </c>
      <c r="O78" s="37">
        <f t="shared" si="13"/>
        <v>0.39174766199705224</v>
      </c>
      <c r="P78" s="32">
        <f>SUM(P71:P77)</f>
        <v>7074875</v>
      </c>
      <c r="Q78" s="32">
        <f>SUM(Q71:Q77)</f>
        <v>30997935</v>
      </c>
      <c r="R78" s="32">
        <f>SUM(R71:R77)</f>
        <v>34278025</v>
      </c>
      <c r="S78" s="32">
        <f>SUM(S71:S77)</f>
        <v>13570702</v>
      </c>
      <c r="T78" s="37">
        <f t="shared" si="14"/>
        <v>0.43779374335742044</v>
      </c>
      <c r="U78" s="37">
        <f t="shared" si="15"/>
        <v>-1.384957331401615E-2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8371582</v>
      </c>
      <c r="E79" s="31">
        <v>8371582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1871391</v>
      </c>
      <c r="Q79" s="31">
        <v>8180315</v>
      </c>
      <c r="R79" s="31">
        <v>7971593</v>
      </c>
      <c r="S79" s="31">
        <v>3854598</v>
      </c>
      <c r="T79" s="36">
        <f t="shared" si="14"/>
        <v>0.47120410399844015</v>
      </c>
      <c r="U79" s="36">
        <f t="shared" si="15"/>
        <v>-1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1867683</v>
      </c>
      <c r="E80" s="31">
        <v>1867683</v>
      </c>
      <c r="F80" s="31">
        <v>411293</v>
      </c>
      <c r="G80" s="36">
        <f t="shared" si="8"/>
        <v>0.2202156361652379</v>
      </c>
      <c r="H80" s="31">
        <v>389761</v>
      </c>
      <c r="I80" s="36">
        <f t="shared" si="9"/>
        <v>0.2086869131431833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801054</v>
      </c>
      <c r="O80" s="36">
        <f t="shared" si="13"/>
        <v>0.4289025493084212</v>
      </c>
      <c r="P80" s="31">
        <v>0</v>
      </c>
      <c r="Q80" s="31">
        <v>1733679</v>
      </c>
      <c r="R80" s="31">
        <v>1773679</v>
      </c>
      <c r="S80" s="31">
        <v>173283</v>
      </c>
      <c r="T80" s="36">
        <f t="shared" si="14"/>
        <v>9.9951028996717386E-2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66455810</v>
      </c>
      <c r="E81" s="31">
        <v>66455810</v>
      </c>
      <c r="F81" s="31">
        <v>14548488</v>
      </c>
      <c r="G81" s="36">
        <f t="shared" si="8"/>
        <v>0.21891973026888092</v>
      </c>
      <c r="H81" s="31">
        <v>15941870</v>
      </c>
      <c r="I81" s="36">
        <f t="shared" si="9"/>
        <v>0.23988677588912091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30490358</v>
      </c>
      <c r="O81" s="36">
        <f t="shared" si="13"/>
        <v>0.45880650615800184</v>
      </c>
      <c r="P81" s="31">
        <v>14052291</v>
      </c>
      <c r="Q81" s="31">
        <v>62595980</v>
      </c>
      <c r="R81" s="31">
        <v>60207810</v>
      </c>
      <c r="S81" s="31">
        <v>28567784</v>
      </c>
      <c r="T81" s="36">
        <f t="shared" si="14"/>
        <v>0.45638368470307517</v>
      </c>
      <c r="U81" s="36">
        <f t="shared" si="15"/>
        <v>0.13446768217367544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76695075</v>
      </c>
      <c r="E84" s="32">
        <f>SUM(E79:E83)</f>
        <v>76695075</v>
      </c>
      <c r="F84" s="32">
        <f>SUM(F79:F83)</f>
        <v>14959781</v>
      </c>
      <c r="G84" s="37">
        <f t="shared" si="8"/>
        <v>0.19505530179089076</v>
      </c>
      <c r="H84" s="32">
        <f>SUM(H79:H83)</f>
        <v>16331631</v>
      </c>
      <c r="I84" s="37">
        <f t="shared" si="9"/>
        <v>0.21294236950677733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31291412</v>
      </c>
      <c r="O84" s="37">
        <f t="shared" si="13"/>
        <v>0.40799767129766806</v>
      </c>
      <c r="P84" s="32">
        <f>SUM(P79:P83)</f>
        <v>15923682</v>
      </c>
      <c r="Q84" s="32">
        <f>SUM(Q79:Q83)</f>
        <v>72509974</v>
      </c>
      <c r="R84" s="32">
        <f>SUM(R79:R83)</f>
        <v>69953082</v>
      </c>
      <c r="S84" s="32">
        <f>SUM(S79:S83)</f>
        <v>32595665</v>
      </c>
      <c r="T84" s="37">
        <f t="shared" si="14"/>
        <v>0.44953353589673056</v>
      </c>
      <c r="U84" s="37">
        <f t="shared" si="15"/>
        <v>2.5619011984790996E-2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262125832</v>
      </c>
      <c r="E85" s="32">
        <f>SUM(E57,E59:E62,E64:E69,E71:E77,E79:E83)</f>
        <v>262125832</v>
      </c>
      <c r="F85" s="32">
        <f>SUM(F57,F59:F62,F64:F69,F71:F77,F79:F83)</f>
        <v>52700469</v>
      </c>
      <c r="G85" s="37">
        <f t="shared" si="8"/>
        <v>0.20105026886476415</v>
      </c>
      <c r="H85" s="32">
        <f>SUM(H57,H59:H62,H64:H69,H71:H77,H79:H83)</f>
        <v>51783099</v>
      </c>
      <c r="I85" s="37">
        <f t="shared" si="9"/>
        <v>0.19755053748384477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104483568</v>
      </c>
      <c r="O85" s="37">
        <f t="shared" si="13"/>
        <v>0.39860080634860895</v>
      </c>
      <c r="P85" s="32">
        <f>SUM(P57,P59:P62,P64:P69,P71:P77,P79:P83)</f>
        <v>47434275</v>
      </c>
      <c r="Q85" s="32">
        <f>SUM(Q57,Q59:Q62,Q64:Q69,Q71:Q77,Q79:Q83)</f>
        <v>245571113</v>
      </c>
      <c r="R85" s="32">
        <f>SUM(R57,R59:R62,R64:R69,R71:R77,R79:R83)</f>
        <v>242731652</v>
      </c>
      <c r="S85" s="32">
        <f>SUM(S57,S59:S62,S64:S69,S71:S77,S79:S83)</f>
        <v>95156095</v>
      </c>
      <c r="T85" s="37">
        <f t="shared" si="14"/>
        <v>0.38748895925719079</v>
      </c>
      <c r="U85" s="37">
        <f t="shared" si="15"/>
        <v>9.1681047090948375E-2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431676817</v>
      </c>
      <c r="E88" s="31">
        <v>431676817</v>
      </c>
      <c r="F88" s="31">
        <v>92152804</v>
      </c>
      <c r="G88" s="36">
        <f t="shared" ref="G88:G99" si="16">IF(($D88      =0),0,($F88      /$D88      ))</f>
        <v>0.21347637948321882</v>
      </c>
      <c r="H88" s="31">
        <v>106881060</v>
      </c>
      <c r="I88" s="36">
        <f t="shared" ref="I88:I99" si="17">IF(($D88      =0),0,($H88      /$D88      ))</f>
        <v>0.24759508917524287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199033864</v>
      </c>
      <c r="O88" s="36">
        <f t="shared" ref="O88:O99" si="21">IF(($D88      =0),0,($N88      /$D88      ))</f>
        <v>0.46107146865846166</v>
      </c>
      <c r="P88" s="31">
        <v>114859840</v>
      </c>
      <c r="Q88" s="31">
        <v>562435154</v>
      </c>
      <c r="R88" s="31">
        <v>560257410</v>
      </c>
      <c r="S88" s="31">
        <v>226909663</v>
      </c>
      <c r="T88" s="36">
        <f t="shared" ref="T88:T99" si="22">IF(($Q88      =0),0,($S88      /$Q88      ))</f>
        <v>0.40344146589386198</v>
      </c>
      <c r="U88" s="36">
        <f t="shared" ref="U88:U99" si="23">IF(($P88      =0),0,(($H88      /$P88      )-1))</f>
        <v>-6.9465358823414647E-2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2048724132</v>
      </c>
      <c r="E89" s="31">
        <v>2048724132</v>
      </c>
      <c r="F89" s="31">
        <v>428014489</v>
      </c>
      <c r="G89" s="36">
        <f t="shared" si="16"/>
        <v>0.20891758061255658</v>
      </c>
      <c r="H89" s="31">
        <v>657373559</v>
      </c>
      <c r="I89" s="36">
        <f t="shared" si="17"/>
        <v>0.3208697299612811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1085388048</v>
      </c>
      <c r="O89" s="36">
        <f t="shared" si="21"/>
        <v>0.52978731057383766</v>
      </c>
      <c r="P89" s="31">
        <v>87087770</v>
      </c>
      <c r="Q89" s="31">
        <v>1898659730</v>
      </c>
      <c r="R89" s="31">
        <v>1800907000</v>
      </c>
      <c r="S89" s="31">
        <v>527810074</v>
      </c>
      <c r="T89" s="36">
        <f t="shared" si="22"/>
        <v>0.27799087201370198</v>
      </c>
      <c r="U89" s="36">
        <f t="shared" si="23"/>
        <v>6.5484027091289629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911786756</v>
      </c>
      <c r="E90" s="31">
        <v>911786756</v>
      </c>
      <c r="F90" s="31">
        <v>140920069</v>
      </c>
      <c r="G90" s="36">
        <f t="shared" si="16"/>
        <v>0.15455375730419141</v>
      </c>
      <c r="H90" s="31">
        <v>260137541</v>
      </c>
      <c r="I90" s="36">
        <f t="shared" si="17"/>
        <v>0.28530524191996487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401057610</v>
      </c>
      <c r="O90" s="36">
        <f t="shared" si="21"/>
        <v>0.43985899922415633</v>
      </c>
      <c r="P90" s="31">
        <v>81945773</v>
      </c>
      <c r="Q90" s="31">
        <v>4306084800</v>
      </c>
      <c r="R90" s="31">
        <v>867391829</v>
      </c>
      <c r="S90" s="31">
        <v>795176833</v>
      </c>
      <c r="T90" s="36">
        <f t="shared" si="22"/>
        <v>0.18466353310088088</v>
      </c>
      <c r="U90" s="36">
        <f t="shared" si="23"/>
        <v>2.1745083544455674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3392187705</v>
      </c>
      <c r="E91" s="32">
        <f>SUM(E88:E90)</f>
        <v>3392187705</v>
      </c>
      <c r="F91" s="32">
        <f>SUM(F88:F90)</f>
        <v>661087362</v>
      </c>
      <c r="G91" s="37">
        <f t="shared" si="16"/>
        <v>0.19488525385124583</v>
      </c>
      <c r="H91" s="32">
        <f>SUM(H88:H90)</f>
        <v>1024392160</v>
      </c>
      <c r="I91" s="37">
        <f t="shared" si="17"/>
        <v>0.30198569450920171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1685479522</v>
      </c>
      <c r="O91" s="37">
        <f t="shared" si="21"/>
        <v>0.49687094836044754</v>
      </c>
      <c r="P91" s="32">
        <f>SUM(P88:P90)</f>
        <v>283893383</v>
      </c>
      <c r="Q91" s="32">
        <f>SUM(Q88:Q90)</f>
        <v>6767179684</v>
      </c>
      <c r="R91" s="32">
        <f>SUM(R88:R90)</f>
        <v>3228556239</v>
      </c>
      <c r="S91" s="32">
        <f>SUM(S88:S90)</f>
        <v>1549896570</v>
      </c>
      <c r="T91" s="37">
        <f t="shared" si="22"/>
        <v>0.2290313900877351</v>
      </c>
      <c r="U91" s="37">
        <f t="shared" si="23"/>
        <v>2.6083692729111618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47975943</v>
      </c>
      <c r="E92" s="31">
        <v>47975943</v>
      </c>
      <c r="F92" s="31">
        <v>13189535</v>
      </c>
      <c r="G92" s="36">
        <f t="shared" si="16"/>
        <v>0.27491976551664654</v>
      </c>
      <c r="H92" s="31">
        <v>13557298</v>
      </c>
      <c r="I92" s="36">
        <f t="shared" si="17"/>
        <v>0.28258533657170637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26746833</v>
      </c>
      <c r="O92" s="36">
        <f t="shared" si="21"/>
        <v>0.55750510208835291</v>
      </c>
      <c r="P92" s="31">
        <v>21930444</v>
      </c>
      <c r="Q92" s="31">
        <v>45277408</v>
      </c>
      <c r="R92" s="31">
        <v>44070919</v>
      </c>
      <c r="S92" s="31">
        <v>25238047</v>
      </c>
      <c r="T92" s="36">
        <f t="shared" si="22"/>
        <v>0.55740927130811024</v>
      </c>
      <c r="U92" s="36">
        <f t="shared" si="23"/>
        <v>-0.38180467299248477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9755080</v>
      </c>
      <c r="E94" s="31">
        <v>9755080</v>
      </c>
      <c r="F94" s="31">
        <v>1650571</v>
      </c>
      <c r="G94" s="36">
        <f t="shared" si="16"/>
        <v>0.16920117518257155</v>
      </c>
      <c r="H94" s="31">
        <v>1545882</v>
      </c>
      <c r="I94" s="36">
        <f t="shared" si="17"/>
        <v>0.15846943336189964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3196453</v>
      </c>
      <c r="O94" s="36">
        <f t="shared" si="21"/>
        <v>0.32767060854447116</v>
      </c>
      <c r="P94" s="31">
        <v>1514569</v>
      </c>
      <c r="Q94" s="31">
        <v>8712141</v>
      </c>
      <c r="R94" s="31">
        <v>8282141</v>
      </c>
      <c r="S94" s="31">
        <v>2952595</v>
      </c>
      <c r="T94" s="36">
        <f t="shared" si="22"/>
        <v>0.33890578676355215</v>
      </c>
      <c r="U94" s="36">
        <f t="shared" si="23"/>
        <v>2.0674528529238456E-2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1842262</v>
      </c>
      <c r="E95" s="31">
        <v>1842262</v>
      </c>
      <c r="F95" s="31">
        <v>431204</v>
      </c>
      <c r="G95" s="36">
        <f t="shared" si="16"/>
        <v>0.23406225607432601</v>
      </c>
      <c r="H95" s="31">
        <v>483135</v>
      </c>
      <c r="I95" s="36">
        <f t="shared" si="17"/>
        <v>0.26225097190301921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914339</v>
      </c>
      <c r="O95" s="36">
        <f t="shared" si="21"/>
        <v>0.49631322797734523</v>
      </c>
      <c r="P95" s="31">
        <v>455670</v>
      </c>
      <c r="Q95" s="31">
        <v>1754760</v>
      </c>
      <c r="R95" s="31">
        <v>1759470</v>
      </c>
      <c r="S95" s="31">
        <v>871559</v>
      </c>
      <c r="T95" s="36">
        <f t="shared" si="22"/>
        <v>0.49668273724042034</v>
      </c>
      <c r="U95" s="36">
        <f t="shared" si="23"/>
        <v>6.0273882414905611E-2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59573285</v>
      </c>
      <c r="E96" s="32">
        <f>SUM(E92:E95)</f>
        <v>59573285</v>
      </c>
      <c r="F96" s="32">
        <f>SUM(F92:F95)</f>
        <v>15271310</v>
      </c>
      <c r="G96" s="37">
        <f t="shared" si="16"/>
        <v>0.25634493716436824</v>
      </c>
      <c r="H96" s="32">
        <f>SUM(H92:H95)</f>
        <v>15586315</v>
      </c>
      <c r="I96" s="37">
        <f t="shared" si="17"/>
        <v>0.26163262610077653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30857625</v>
      </c>
      <c r="O96" s="37">
        <f t="shared" si="21"/>
        <v>0.51797756326514477</v>
      </c>
      <c r="P96" s="32">
        <f>SUM(P92:P95)</f>
        <v>23900683</v>
      </c>
      <c r="Q96" s="32">
        <f>SUM(Q92:Q95)</f>
        <v>55744309</v>
      </c>
      <c r="R96" s="32">
        <f>SUM(R92:R95)</f>
        <v>54112530</v>
      </c>
      <c r="S96" s="32">
        <f>SUM(S92:S95)</f>
        <v>29062201</v>
      </c>
      <c r="T96" s="37">
        <f t="shared" si="22"/>
        <v>0.5213483048108104</v>
      </c>
      <c r="U96" s="37">
        <f t="shared" si="23"/>
        <v>-0.34787156500925098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41758526</v>
      </c>
      <c r="E97" s="31">
        <v>41758526</v>
      </c>
      <c r="F97" s="31">
        <v>4306913</v>
      </c>
      <c r="G97" s="36">
        <f t="shared" si="16"/>
        <v>0.10313853032073018</v>
      </c>
      <c r="H97" s="31">
        <v>4446105</v>
      </c>
      <c r="I97" s="36">
        <f t="shared" si="17"/>
        <v>0.1064717897370228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8753018</v>
      </c>
      <c r="O97" s="36">
        <f t="shared" si="21"/>
        <v>0.20961032005775299</v>
      </c>
      <c r="P97" s="31">
        <v>4147187</v>
      </c>
      <c r="Q97" s="31">
        <v>22332690</v>
      </c>
      <c r="R97" s="31">
        <v>23167656</v>
      </c>
      <c r="S97" s="31">
        <v>7504602</v>
      </c>
      <c r="T97" s="36">
        <f t="shared" si="22"/>
        <v>0.33603663508515991</v>
      </c>
      <c r="U97" s="36">
        <f t="shared" si="23"/>
        <v>7.2077289979930903E-2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5866916</v>
      </c>
      <c r="E98" s="31">
        <v>5866916</v>
      </c>
      <c r="F98" s="31">
        <v>1793935</v>
      </c>
      <c r="G98" s="36">
        <f t="shared" si="16"/>
        <v>0.30577137971636204</v>
      </c>
      <c r="H98" s="31">
        <v>991483</v>
      </c>
      <c r="I98" s="36">
        <f t="shared" si="17"/>
        <v>0.16899560177783354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2785418</v>
      </c>
      <c r="O98" s="36">
        <f t="shared" si="21"/>
        <v>0.47476698149419561</v>
      </c>
      <c r="P98" s="31">
        <v>1564190</v>
      </c>
      <c r="Q98" s="31">
        <v>5629186</v>
      </c>
      <c r="R98" s="31">
        <v>5699270</v>
      </c>
      <c r="S98" s="31">
        <v>3251637</v>
      </c>
      <c r="T98" s="36">
        <f t="shared" si="22"/>
        <v>0.57763893394178123</v>
      </c>
      <c r="U98" s="36">
        <f t="shared" si="23"/>
        <v>-0.36613646679751177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3480122</v>
      </c>
      <c r="E99" s="31">
        <v>3480122</v>
      </c>
      <c r="F99" s="31">
        <v>328636</v>
      </c>
      <c r="G99" s="36">
        <f t="shared" si="16"/>
        <v>9.443232162550623E-2</v>
      </c>
      <c r="H99" s="31">
        <v>303805</v>
      </c>
      <c r="I99" s="36">
        <f t="shared" si="17"/>
        <v>8.7297226936297059E-2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632441</v>
      </c>
      <c r="O99" s="36">
        <f t="shared" si="21"/>
        <v>0.18172954856180329</v>
      </c>
      <c r="P99" s="31">
        <v>859308</v>
      </c>
      <c r="Q99" s="31">
        <v>3275482</v>
      </c>
      <c r="R99" s="31">
        <v>3275482</v>
      </c>
      <c r="S99" s="31">
        <v>1440203</v>
      </c>
      <c r="T99" s="36">
        <f t="shared" si="22"/>
        <v>0.43969192930994583</v>
      </c>
      <c r="U99" s="36">
        <f t="shared" si="23"/>
        <v>-0.64645389080515958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=0),0,(($H100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51105564</v>
      </c>
      <c r="E101" s="32">
        <f>SUM(E97:E100)</f>
        <v>51105564</v>
      </c>
      <c r="F101" s="32">
        <f>SUM(F97:F100)</f>
        <v>6429484</v>
      </c>
      <c r="G101" s="37">
        <f>IF(($D101     =0),0,($F101     /$D101     ))</f>
        <v>0.12580790616066775</v>
      </c>
      <c r="H101" s="32">
        <f>SUM(H97:H100)</f>
        <v>5741393</v>
      </c>
      <c r="I101" s="37">
        <f>IF(($D101     =0),0,($H101     /$D101     ))</f>
        <v>0.11234379489481811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12170877</v>
      </c>
      <c r="O101" s="37">
        <f>IF(($D101     =0),0,($N101     /$D101     ))</f>
        <v>0.23815170105548586</v>
      </c>
      <c r="P101" s="32">
        <f>SUM(P97:P100)</f>
        <v>6570685</v>
      </c>
      <c r="Q101" s="32">
        <f>SUM(Q97:Q100)</f>
        <v>31237358</v>
      </c>
      <c r="R101" s="32">
        <f>SUM(R97:R100)</f>
        <v>32142408</v>
      </c>
      <c r="S101" s="32">
        <f>SUM(S97:S100)</f>
        <v>12196442</v>
      </c>
      <c r="T101" s="37">
        <f>IF(($Q101     =0),0,($S101     /$Q101     ))</f>
        <v>0.39044409581629791</v>
      </c>
      <c r="U101" s="37">
        <f>IF(($P101     =0),0,(($H101     /$P101     )-1))</f>
        <v>-0.12621088973219685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3502866554</v>
      </c>
      <c r="E102" s="32">
        <f>SUM(E88:E90,E92:E95,E97:E100)</f>
        <v>3502866554</v>
      </c>
      <c r="F102" s="32">
        <f>SUM(F88:F90,F92:F95,F97:F100)</f>
        <v>682788156</v>
      </c>
      <c r="G102" s="37">
        <f>IF(($D102     =0),0,($F102     /$D102     ))</f>
        <v>0.19492268559883028</v>
      </c>
      <c r="H102" s="32">
        <f>SUM(H88:H90,H92:H95,H97:H100)</f>
        <v>1045719868</v>
      </c>
      <c r="I102" s="37">
        <f>IF(($D102     =0),0,($H102     /$D102     ))</f>
        <v>0.29853260233561268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1728508024</v>
      </c>
      <c r="O102" s="37">
        <f>IF(($D102     =0),0,($N102     /$D102     ))</f>
        <v>0.49345528793444299</v>
      </c>
      <c r="P102" s="32">
        <f>SUM(P88:P90,P92:P95,P97:P100)</f>
        <v>314364751</v>
      </c>
      <c r="Q102" s="32">
        <f>SUM(Q88:Q90,Q92:Q95,Q97:Q100)</f>
        <v>6854161351</v>
      </c>
      <c r="R102" s="32">
        <f>SUM(R88:R90,R92:R95,R97:R100)</f>
        <v>3314811177</v>
      </c>
      <c r="S102" s="32">
        <f>SUM(S88:S90,S92:S95,S97:S100)</f>
        <v>1591155213</v>
      </c>
      <c r="T102" s="37">
        <f>IF(($Q102     =0),0,($S102     /$Q102     ))</f>
        <v>0.23214440564166988</v>
      </c>
      <c r="U102" s="37">
        <f>IF(($P102     =0),0,(($H102     /$P102     )-1))</f>
        <v>2.3264539509393023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661740840</v>
      </c>
      <c r="E105" s="31">
        <v>661740840</v>
      </c>
      <c r="F105" s="31">
        <v>114577732</v>
      </c>
      <c r="G105" s="36">
        <f t="shared" ref="G105:G136" si="24">IF(($D105     =0),0,($F105     /$D105     ))</f>
        <v>0.17314592824586736</v>
      </c>
      <c r="H105" s="31">
        <v>151551676</v>
      </c>
      <c r="I105" s="36">
        <f t="shared" ref="I105:I136" si="25">IF(($D105     =0),0,($H105     /$D105     ))</f>
        <v>0.22901968087688226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266129408</v>
      </c>
      <c r="O105" s="36">
        <f t="shared" ref="O105:O136" si="29">IF(($D105     =0),0,($N105     /$D105     ))</f>
        <v>0.40216560912274962</v>
      </c>
      <c r="P105" s="31">
        <v>127527852</v>
      </c>
      <c r="Q105" s="31">
        <v>567912340</v>
      </c>
      <c r="R105" s="31">
        <v>573854293</v>
      </c>
      <c r="S105" s="31">
        <v>233034626</v>
      </c>
      <c r="T105" s="36">
        <f t="shared" ref="T105:T136" si="30">IF(($Q105     =0),0,($S105     /$Q105     ))</f>
        <v>0.41033555636420932</v>
      </c>
      <c r="U105" s="36">
        <f t="shared" ref="U105:U136" si="31">IF(($P105     =0),0,(($H105     /$P105     )-1))</f>
        <v>0.18838099774471218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661740840</v>
      </c>
      <c r="E106" s="32">
        <f>E105</f>
        <v>661740840</v>
      </c>
      <c r="F106" s="32">
        <f>F105</f>
        <v>114577732</v>
      </c>
      <c r="G106" s="37">
        <f t="shared" si="24"/>
        <v>0.17314592824586736</v>
      </c>
      <c r="H106" s="32">
        <f>H105</f>
        <v>151551676</v>
      </c>
      <c r="I106" s="37">
        <f t="shared" si="25"/>
        <v>0.22901968087688226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266129408</v>
      </c>
      <c r="O106" s="37">
        <f t="shared" si="29"/>
        <v>0.40216560912274962</v>
      </c>
      <c r="P106" s="32">
        <f>P105</f>
        <v>127527852</v>
      </c>
      <c r="Q106" s="32">
        <f>Q105</f>
        <v>567912340</v>
      </c>
      <c r="R106" s="32">
        <f>R105</f>
        <v>573854293</v>
      </c>
      <c r="S106" s="32">
        <f>S105</f>
        <v>233034626</v>
      </c>
      <c r="T106" s="37">
        <f t="shared" si="30"/>
        <v>0.41033555636420932</v>
      </c>
      <c r="U106" s="37">
        <f t="shared" si="31"/>
        <v>0.18838099774471218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3063824</v>
      </c>
      <c r="E107" s="31">
        <v>3063824</v>
      </c>
      <c r="F107" s="31">
        <v>835912</v>
      </c>
      <c r="G107" s="36">
        <f t="shared" si="24"/>
        <v>0.27283290423993023</v>
      </c>
      <c r="H107" s="31">
        <v>1060489</v>
      </c>
      <c r="I107" s="36">
        <f t="shared" si="25"/>
        <v>0.34613248019468479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1896401</v>
      </c>
      <c r="O107" s="36">
        <f t="shared" si="29"/>
        <v>0.61896538443461502</v>
      </c>
      <c r="P107" s="31">
        <v>744669</v>
      </c>
      <c r="Q107" s="31">
        <v>2980555</v>
      </c>
      <c r="R107" s="31">
        <v>2940322</v>
      </c>
      <c r="S107" s="31">
        <v>1498728</v>
      </c>
      <c r="T107" s="36">
        <f t="shared" si="30"/>
        <v>0.50283521022091526</v>
      </c>
      <c r="U107" s="36">
        <f t="shared" si="31"/>
        <v>0.42410789223131351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911550</v>
      </c>
      <c r="E108" s="31">
        <v>911550</v>
      </c>
      <c r="F108" s="31">
        <v>159371</v>
      </c>
      <c r="G108" s="36">
        <f t="shared" si="24"/>
        <v>0.17483517086281608</v>
      </c>
      <c r="H108" s="31">
        <v>280656</v>
      </c>
      <c r="I108" s="36">
        <f t="shared" si="25"/>
        <v>0.30788876090176076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440027</v>
      </c>
      <c r="O108" s="36">
        <f t="shared" si="29"/>
        <v>0.48272393176457684</v>
      </c>
      <c r="P108" s="31">
        <v>311318</v>
      </c>
      <c r="Q108" s="31">
        <v>995824</v>
      </c>
      <c r="R108" s="31">
        <v>995824</v>
      </c>
      <c r="S108" s="31">
        <v>530623</v>
      </c>
      <c r="T108" s="36">
        <f t="shared" si="30"/>
        <v>0.53284817397451756</v>
      </c>
      <c r="U108" s="36">
        <f t="shared" si="31"/>
        <v>-9.8490932101580997E-2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560544</v>
      </c>
      <c r="E109" s="31">
        <v>560544</v>
      </c>
      <c r="F109" s="31">
        <v>0</v>
      </c>
      <c r="G109" s="36">
        <f t="shared" si="24"/>
        <v>0</v>
      </c>
      <c r="H109" s="31">
        <v>6398</v>
      </c>
      <c r="I109" s="36">
        <f t="shared" si="25"/>
        <v>1.1413912199577552E-2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6398</v>
      </c>
      <c r="O109" s="36">
        <f t="shared" si="29"/>
        <v>1.1413912199577552E-2</v>
      </c>
      <c r="P109" s="31">
        <v>0</v>
      </c>
      <c r="Q109" s="31">
        <v>525840</v>
      </c>
      <c r="R109" s="31">
        <v>525840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18074500</v>
      </c>
      <c r="E110" s="31">
        <v>18074500</v>
      </c>
      <c r="F110" s="31">
        <v>8242879</v>
      </c>
      <c r="G110" s="36">
        <f t="shared" si="24"/>
        <v>0.45605018119450053</v>
      </c>
      <c r="H110" s="31">
        <v>4630661</v>
      </c>
      <c r="I110" s="36">
        <f t="shared" si="25"/>
        <v>0.2561985670419652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12873540</v>
      </c>
      <c r="O110" s="36">
        <f t="shared" si="29"/>
        <v>0.71224874823646578</v>
      </c>
      <c r="P110" s="31">
        <v>8678675</v>
      </c>
      <c r="Q110" s="31">
        <v>66271826</v>
      </c>
      <c r="R110" s="31">
        <v>38887737</v>
      </c>
      <c r="S110" s="31">
        <v>18263861</v>
      </c>
      <c r="T110" s="36">
        <f t="shared" si="30"/>
        <v>0.27559012784708842</v>
      </c>
      <c r="U110" s="36">
        <f t="shared" si="31"/>
        <v>-0.4664322606849548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22610418</v>
      </c>
      <c r="E112" s="32">
        <f>SUM(E107:E111)</f>
        <v>22610418</v>
      </c>
      <c r="F112" s="32">
        <f>SUM(F107:F111)</f>
        <v>9238162</v>
      </c>
      <c r="G112" s="37">
        <f t="shared" si="24"/>
        <v>0.40857988560848368</v>
      </c>
      <c r="H112" s="32">
        <f>SUM(H107:H111)</f>
        <v>5978204</v>
      </c>
      <c r="I112" s="37">
        <f t="shared" si="25"/>
        <v>0.26440041931113351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15216366</v>
      </c>
      <c r="O112" s="37">
        <f t="shared" si="29"/>
        <v>0.67298030491961713</v>
      </c>
      <c r="P112" s="32">
        <f>SUM(P107:P111)</f>
        <v>9734662</v>
      </c>
      <c r="Q112" s="32">
        <f>SUM(Q107:Q111)</f>
        <v>70774045</v>
      </c>
      <c r="R112" s="32">
        <f>SUM(R107:R111)</f>
        <v>43349723</v>
      </c>
      <c r="S112" s="32">
        <f>SUM(S107:S111)</f>
        <v>20293212</v>
      </c>
      <c r="T112" s="37">
        <f t="shared" si="30"/>
        <v>0.28673240310059994</v>
      </c>
      <c r="U112" s="37">
        <f t="shared" si="31"/>
        <v>-0.38588478983656549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312000</v>
      </c>
      <c r="E113" s="31">
        <v>312000</v>
      </c>
      <c r="F113" s="31">
        <v>100000</v>
      </c>
      <c r="G113" s="36">
        <f t="shared" si="24"/>
        <v>0.32051282051282054</v>
      </c>
      <c r="H113" s="31">
        <v>100000</v>
      </c>
      <c r="I113" s="36">
        <f t="shared" si="25"/>
        <v>0.32051282051282054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200000</v>
      </c>
      <c r="O113" s="36">
        <f t="shared" si="29"/>
        <v>0.64102564102564108</v>
      </c>
      <c r="P113" s="31">
        <v>3328</v>
      </c>
      <c r="Q113" s="31">
        <v>221000</v>
      </c>
      <c r="R113" s="31">
        <v>260000</v>
      </c>
      <c r="S113" s="31">
        <v>4335</v>
      </c>
      <c r="T113" s="36">
        <f t="shared" si="30"/>
        <v>1.9615384615384614E-2</v>
      </c>
      <c r="U113" s="36">
        <f t="shared" si="31"/>
        <v>29.048076923076923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1743957</v>
      </c>
      <c r="E114" s="31">
        <v>1743957</v>
      </c>
      <c r="F114" s="31">
        <v>340111</v>
      </c>
      <c r="G114" s="36">
        <f t="shared" si="24"/>
        <v>0.1950225836990247</v>
      </c>
      <c r="H114" s="31">
        <v>382967</v>
      </c>
      <c r="I114" s="36">
        <f t="shared" si="25"/>
        <v>0.21959658409008936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723078</v>
      </c>
      <c r="O114" s="36">
        <f t="shared" si="29"/>
        <v>0.41461916778911406</v>
      </c>
      <c r="P114" s="31">
        <v>332844</v>
      </c>
      <c r="Q114" s="31">
        <v>9694094</v>
      </c>
      <c r="R114" s="31">
        <v>1704837</v>
      </c>
      <c r="S114" s="31">
        <v>656155</v>
      </c>
      <c r="T114" s="36">
        <f t="shared" si="30"/>
        <v>6.7686057098270344E-2</v>
      </c>
      <c r="U114" s="36">
        <f t="shared" si="31"/>
        <v>0.15059006621720683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477624</v>
      </c>
      <c r="E115" s="31">
        <v>477624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5978600</v>
      </c>
      <c r="R115" s="31">
        <v>477600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600000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37157546</v>
      </c>
      <c r="E117" s="31">
        <v>37157546</v>
      </c>
      <c r="F117" s="31">
        <v>12277588</v>
      </c>
      <c r="G117" s="36">
        <f t="shared" si="24"/>
        <v>0.33041977529947753</v>
      </c>
      <c r="H117" s="31">
        <v>18286800</v>
      </c>
      <c r="I117" s="36">
        <f t="shared" si="25"/>
        <v>0.49214229594171799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30564388</v>
      </c>
      <c r="O117" s="36">
        <f t="shared" si="29"/>
        <v>0.82256207124119551</v>
      </c>
      <c r="P117" s="31">
        <v>9779357</v>
      </c>
      <c r="Q117" s="31">
        <v>948291</v>
      </c>
      <c r="R117" s="31">
        <v>17397403</v>
      </c>
      <c r="S117" s="31">
        <v>14530173</v>
      </c>
      <c r="T117" s="36">
        <f t="shared" si="30"/>
        <v>15.322483288357688</v>
      </c>
      <c r="U117" s="36">
        <f t="shared" si="31"/>
        <v>0.86993889271043079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412596</v>
      </c>
      <c r="E119" s="31">
        <v>412596</v>
      </c>
      <c r="F119" s="31">
        <v>105490</v>
      </c>
      <c r="G119" s="36">
        <f t="shared" si="24"/>
        <v>0.25567383105992303</v>
      </c>
      <c r="H119" s="31">
        <v>145664</v>
      </c>
      <c r="I119" s="36">
        <f t="shared" si="25"/>
        <v>0.35304268582342047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251154</v>
      </c>
      <c r="O119" s="36">
        <f t="shared" si="29"/>
        <v>0.60871651688334349</v>
      </c>
      <c r="P119" s="31">
        <v>122390</v>
      </c>
      <c r="Q119" s="31">
        <v>392136</v>
      </c>
      <c r="R119" s="31">
        <v>392241</v>
      </c>
      <c r="S119" s="31">
        <v>229049</v>
      </c>
      <c r="T119" s="36">
        <f t="shared" si="30"/>
        <v>0.58410602444050019</v>
      </c>
      <c r="U119" s="36">
        <f t="shared" si="31"/>
        <v>0.19016259498325017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40103723</v>
      </c>
      <c r="E121" s="32">
        <f>SUM(E113:E120)</f>
        <v>40103723</v>
      </c>
      <c r="F121" s="32">
        <f>SUM(F113:F120)</f>
        <v>12823189</v>
      </c>
      <c r="G121" s="37">
        <f t="shared" si="24"/>
        <v>0.31975058774468396</v>
      </c>
      <c r="H121" s="32">
        <f>SUM(H113:H120)</f>
        <v>18915431</v>
      </c>
      <c r="I121" s="37">
        <f t="shared" si="25"/>
        <v>0.47166271819701128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31738620</v>
      </c>
      <c r="O121" s="37">
        <f t="shared" si="29"/>
        <v>0.79141330594169523</v>
      </c>
      <c r="P121" s="32">
        <f>SUM(P113:P120)</f>
        <v>10237919</v>
      </c>
      <c r="Q121" s="32">
        <f>SUM(Q113:Q120)</f>
        <v>17834121</v>
      </c>
      <c r="R121" s="32">
        <f>SUM(R113:R120)</f>
        <v>20232081</v>
      </c>
      <c r="S121" s="32">
        <f>SUM(S113:S120)</f>
        <v>15419712</v>
      </c>
      <c r="T121" s="37">
        <f t="shared" si="30"/>
        <v>0.86461855899710449</v>
      </c>
      <c r="U121" s="37">
        <f t="shared" si="31"/>
        <v>0.84758552983277169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3842140</v>
      </c>
      <c r="E122" s="31">
        <v>3842140</v>
      </c>
      <c r="F122" s="31">
        <v>932784</v>
      </c>
      <c r="G122" s="36">
        <f t="shared" si="24"/>
        <v>0.24277720228830807</v>
      </c>
      <c r="H122" s="31">
        <v>1102259</v>
      </c>
      <c r="I122" s="36">
        <f t="shared" si="25"/>
        <v>0.28688673499664252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2035043</v>
      </c>
      <c r="O122" s="36">
        <f t="shared" si="29"/>
        <v>0.52966393728495054</v>
      </c>
      <c r="P122" s="31">
        <v>1016328</v>
      </c>
      <c r="Q122" s="31">
        <v>3321348</v>
      </c>
      <c r="R122" s="31">
        <v>3630587</v>
      </c>
      <c r="S122" s="31">
        <v>1837308</v>
      </c>
      <c r="T122" s="36">
        <f t="shared" si="30"/>
        <v>0.55318141911055396</v>
      </c>
      <c r="U122" s="36">
        <f t="shared" si="31"/>
        <v>8.4550460087688295E-2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1606476</v>
      </c>
      <c r="E123" s="31">
        <v>1606476</v>
      </c>
      <c r="F123" s="31">
        <v>665512</v>
      </c>
      <c r="G123" s="36">
        <f t="shared" si="24"/>
        <v>0.41426824926111566</v>
      </c>
      <c r="H123" s="31">
        <v>553746</v>
      </c>
      <c r="I123" s="36">
        <f t="shared" si="25"/>
        <v>0.34469609256534178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1219258</v>
      </c>
      <c r="O123" s="36">
        <f t="shared" si="29"/>
        <v>0.75896434182645744</v>
      </c>
      <c r="P123" s="31">
        <v>3036</v>
      </c>
      <c r="Q123" s="31">
        <v>3467716</v>
      </c>
      <c r="R123" s="31">
        <v>3467716</v>
      </c>
      <c r="S123" s="31">
        <v>37046</v>
      </c>
      <c r="T123" s="36">
        <f t="shared" si="30"/>
        <v>1.0683112457882941E-2</v>
      </c>
      <c r="U123" s="36">
        <f t="shared" si="31"/>
        <v>181.39328063241106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9804048</v>
      </c>
      <c r="E124" s="31">
        <v>9804048</v>
      </c>
      <c r="F124" s="31">
        <v>1416090</v>
      </c>
      <c r="G124" s="36">
        <f t="shared" si="24"/>
        <v>0.14443931731056397</v>
      </c>
      <c r="H124" s="31">
        <v>1470840</v>
      </c>
      <c r="I124" s="36">
        <f t="shared" si="25"/>
        <v>0.15002374529378068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2886930</v>
      </c>
      <c r="O124" s="36">
        <f t="shared" si="29"/>
        <v>0.29446306260434463</v>
      </c>
      <c r="P124" s="31">
        <v>2028041</v>
      </c>
      <c r="Q124" s="31">
        <v>8842032</v>
      </c>
      <c r="R124" s="31">
        <v>10270171</v>
      </c>
      <c r="S124" s="31">
        <v>4243502</v>
      </c>
      <c r="T124" s="36">
        <f t="shared" si="30"/>
        <v>0.47992384555948225</v>
      </c>
      <c r="U124" s="36">
        <f t="shared" si="31"/>
        <v>-0.2747483901952672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15252664</v>
      </c>
      <c r="E126" s="32">
        <f>SUM(E122:E125)</f>
        <v>15252664</v>
      </c>
      <c r="F126" s="32">
        <f>SUM(F122:F125)</f>
        <v>3014386</v>
      </c>
      <c r="G126" s="37">
        <f t="shared" si="24"/>
        <v>0.19763013202152752</v>
      </c>
      <c r="H126" s="32">
        <f>SUM(H122:H125)</f>
        <v>3126845</v>
      </c>
      <c r="I126" s="37">
        <f t="shared" si="25"/>
        <v>0.20500320468607974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6141231</v>
      </c>
      <c r="O126" s="37">
        <f t="shared" si="29"/>
        <v>0.40263333670760726</v>
      </c>
      <c r="P126" s="32">
        <f>SUM(P122:P125)</f>
        <v>3047405</v>
      </c>
      <c r="Q126" s="32">
        <f>SUM(Q122:Q125)</f>
        <v>15631096</v>
      </c>
      <c r="R126" s="32">
        <f>SUM(R122:R125)</f>
        <v>17368474</v>
      </c>
      <c r="S126" s="32">
        <f>SUM(S122:S125)</f>
        <v>6117856</v>
      </c>
      <c r="T126" s="37">
        <f t="shared" si="30"/>
        <v>0.39139008550648013</v>
      </c>
      <c r="U126" s="37">
        <f t="shared" si="31"/>
        <v>2.6068080875367716E-2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807055</v>
      </c>
      <c r="E127" s="31">
        <v>807055</v>
      </c>
      <c r="F127" s="31">
        <v>-31079</v>
      </c>
      <c r="G127" s="36">
        <f t="shared" si="24"/>
        <v>-3.8509147455873513E-2</v>
      </c>
      <c r="H127" s="31">
        <v>-20220</v>
      </c>
      <c r="I127" s="36">
        <f t="shared" si="25"/>
        <v>-2.5054054556380916E-2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-51299</v>
      </c>
      <c r="O127" s="36">
        <f t="shared" si="29"/>
        <v>-6.3563202012254433E-2</v>
      </c>
      <c r="P127" s="31">
        <v>3529</v>
      </c>
      <c r="Q127" s="31">
        <v>633099</v>
      </c>
      <c r="R127" s="31">
        <v>634099</v>
      </c>
      <c r="S127" s="31">
        <v>32832</v>
      </c>
      <c r="T127" s="36">
        <f t="shared" si="30"/>
        <v>5.1859187899522825E-2</v>
      </c>
      <c r="U127" s="36">
        <f t="shared" si="31"/>
        <v>-6.7296684613204878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399984</v>
      </c>
      <c r="E129" s="31">
        <v>399984</v>
      </c>
      <c r="F129" s="31">
        <v>331773</v>
      </c>
      <c r="G129" s="36">
        <f t="shared" si="24"/>
        <v>0.82946567862714504</v>
      </c>
      <c r="H129" s="31">
        <v>1322304</v>
      </c>
      <c r="I129" s="36">
        <f t="shared" si="25"/>
        <v>3.3058922356894276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1654077</v>
      </c>
      <c r="O129" s="36">
        <f t="shared" si="29"/>
        <v>4.1353579143165726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100000</v>
      </c>
      <c r="E130" s="31">
        <v>100000</v>
      </c>
      <c r="F130" s="31">
        <v>6539</v>
      </c>
      <c r="G130" s="36">
        <f t="shared" si="24"/>
        <v>6.5390000000000004E-2</v>
      </c>
      <c r="H130" s="31">
        <v>14765</v>
      </c>
      <c r="I130" s="36">
        <f t="shared" si="25"/>
        <v>0.14765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21304</v>
      </c>
      <c r="O130" s="36">
        <f t="shared" si="29"/>
        <v>0.21304000000000001</v>
      </c>
      <c r="P130" s="31">
        <v>9169</v>
      </c>
      <c r="Q130" s="31">
        <v>250000</v>
      </c>
      <c r="R130" s="31">
        <v>100000</v>
      </c>
      <c r="S130" s="31">
        <v>9169</v>
      </c>
      <c r="T130" s="36">
        <f t="shared" si="30"/>
        <v>3.6676E-2</v>
      </c>
      <c r="U130" s="36">
        <f t="shared" si="31"/>
        <v>0.61031737375940676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1307039</v>
      </c>
      <c r="E132" s="32">
        <f>SUM(E127:E131)</f>
        <v>1307039</v>
      </c>
      <c r="F132" s="32">
        <f>SUM(F127:F131)</f>
        <v>307233</v>
      </c>
      <c r="G132" s="37">
        <f t="shared" si="24"/>
        <v>0.23506031572126004</v>
      </c>
      <c r="H132" s="32">
        <f>SUM(H127:H131)</f>
        <v>1316849</v>
      </c>
      <c r="I132" s="37">
        <f t="shared" si="25"/>
        <v>1.0075055143725626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1624082</v>
      </c>
      <c r="O132" s="37">
        <f t="shared" si="29"/>
        <v>1.2425658300938227</v>
      </c>
      <c r="P132" s="32">
        <f>SUM(P127:P131)</f>
        <v>12698</v>
      </c>
      <c r="Q132" s="32">
        <f>SUM(Q127:Q131)</f>
        <v>883099</v>
      </c>
      <c r="R132" s="32">
        <f>SUM(R127:R131)</f>
        <v>734099</v>
      </c>
      <c r="S132" s="32">
        <f>SUM(S127:S131)</f>
        <v>42001</v>
      </c>
      <c r="T132" s="37">
        <f t="shared" si="30"/>
        <v>4.7560918990962507E-2</v>
      </c>
      <c r="U132" s="37">
        <f t="shared" si="31"/>
        <v>102.70522916994803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72571874</v>
      </c>
      <c r="E133" s="31">
        <v>72571874</v>
      </c>
      <c r="F133" s="31">
        <v>17130654</v>
      </c>
      <c r="G133" s="36">
        <f t="shared" si="24"/>
        <v>0.2360508700657227</v>
      </c>
      <c r="H133" s="31">
        <v>18939202</v>
      </c>
      <c r="I133" s="36">
        <f t="shared" si="25"/>
        <v>0.26097165411492612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36069856</v>
      </c>
      <c r="O133" s="36">
        <f t="shared" si="29"/>
        <v>0.49702252418064885</v>
      </c>
      <c r="P133" s="31">
        <v>38467939</v>
      </c>
      <c r="Q133" s="31">
        <v>630591364</v>
      </c>
      <c r="R133" s="31">
        <v>70735580</v>
      </c>
      <c r="S133" s="31">
        <v>47683955</v>
      </c>
      <c r="T133" s="36">
        <f t="shared" si="30"/>
        <v>7.5617837037171981E-2</v>
      </c>
      <c r="U133" s="36">
        <f t="shared" si="31"/>
        <v>-0.50766267982279989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72571874</v>
      </c>
      <c r="E137" s="32">
        <f>SUM(E133:E136)</f>
        <v>72571874</v>
      </c>
      <c r="F137" s="32">
        <f>SUM(F133:F136)</f>
        <v>17130654</v>
      </c>
      <c r="G137" s="37">
        <f t="shared" ref="G137:G170" si="32">IF(($D137     =0),0,($F137     /$D137     ))</f>
        <v>0.2360508700657227</v>
      </c>
      <c r="H137" s="32">
        <f>SUM(H133:H136)</f>
        <v>18939202</v>
      </c>
      <c r="I137" s="37">
        <f t="shared" ref="I137:I170" si="33">IF(($D137     =0),0,($H137     /$D137     ))</f>
        <v>0.26097165411492612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36069856</v>
      </c>
      <c r="O137" s="37">
        <f t="shared" ref="O137:O170" si="37">IF(($D137     =0),0,($N137     /$D137     ))</f>
        <v>0.49702252418064885</v>
      </c>
      <c r="P137" s="32">
        <f>SUM(P133:P136)</f>
        <v>38467939</v>
      </c>
      <c r="Q137" s="32">
        <f>SUM(Q133:Q136)</f>
        <v>630591364</v>
      </c>
      <c r="R137" s="32">
        <f>SUM(R133:R136)</f>
        <v>70735580</v>
      </c>
      <c r="S137" s="32">
        <f>SUM(S133:S136)</f>
        <v>47683955</v>
      </c>
      <c r="T137" s="37">
        <f t="shared" ref="T137:T170" si="38">IF(($Q137     =0),0,($S137     /$Q137     ))</f>
        <v>7.5617837037171981E-2</v>
      </c>
      <c r="U137" s="37">
        <f t="shared" ref="U137:U170" si="39">IF(($P137     =0),0,(($H137     /$P137     )-1))</f>
        <v>-0.50766267982279989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1640040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2637202</v>
      </c>
      <c r="E140" s="31">
        <v>2637202</v>
      </c>
      <c r="F140" s="31">
        <v>618338</v>
      </c>
      <c r="G140" s="36">
        <f t="shared" si="32"/>
        <v>0.23446743935428535</v>
      </c>
      <c r="H140" s="31">
        <v>765363</v>
      </c>
      <c r="I140" s="36">
        <f t="shared" si="33"/>
        <v>0.29021781418336556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1383701</v>
      </c>
      <c r="O140" s="36">
        <f t="shared" si="37"/>
        <v>0.52468525353765094</v>
      </c>
      <c r="P140" s="31">
        <v>717552</v>
      </c>
      <c r="Q140" s="31">
        <v>2579553</v>
      </c>
      <c r="R140" s="31">
        <v>2510401</v>
      </c>
      <c r="S140" s="31">
        <v>1308026</v>
      </c>
      <c r="T140" s="36">
        <f t="shared" si="38"/>
        <v>0.50707467534103778</v>
      </c>
      <c r="U140" s="36">
        <f t="shared" si="39"/>
        <v>6.6630711084353367E-2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517473</v>
      </c>
      <c r="E141" s="31">
        <v>517473</v>
      </c>
      <c r="F141" s="31">
        <v>135573</v>
      </c>
      <c r="G141" s="36">
        <f t="shared" si="32"/>
        <v>0.26199048066275921</v>
      </c>
      <c r="H141" s="31">
        <v>169668</v>
      </c>
      <c r="I141" s="36">
        <f t="shared" si="33"/>
        <v>0.32787797624223874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305241</v>
      </c>
      <c r="O141" s="36">
        <f t="shared" si="37"/>
        <v>0.5898684569049979</v>
      </c>
      <c r="P141" s="31">
        <v>123797</v>
      </c>
      <c r="Q141" s="31">
        <v>488037</v>
      </c>
      <c r="R141" s="31">
        <v>488037</v>
      </c>
      <c r="S141" s="31">
        <v>246056</v>
      </c>
      <c r="T141" s="36">
        <f t="shared" si="38"/>
        <v>0.50417488837936464</v>
      </c>
      <c r="U141" s="36">
        <f t="shared" si="39"/>
        <v>0.37053401940273178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756871</v>
      </c>
      <c r="E142" s="31">
        <v>756871</v>
      </c>
      <c r="F142" s="31">
        <v>0</v>
      </c>
      <c r="G142" s="36">
        <f t="shared" si="32"/>
        <v>0</v>
      </c>
      <c r="H142" s="31">
        <v>28755</v>
      </c>
      <c r="I142" s="36">
        <f t="shared" si="33"/>
        <v>3.7991943144868812E-2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28755</v>
      </c>
      <c r="O142" s="36">
        <f t="shared" si="37"/>
        <v>3.7991943144868812E-2</v>
      </c>
      <c r="P142" s="31">
        <v>0</v>
      </c>
      <c r="Q142" s="31">
        <v>22565</v>
      </c>
      <c r="R142" s="31">
        <v>8868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3911546</v>
      </c>
      <c r="E144" s="32">
        <f>SUM(E138:E143)</f>
        <v>3911546</v>
      </c>
      <c r="F144" s="32">
        <f>SUM(F138:F143)</f>
        <v>753911</v>
      </c>
      <c r="G144" s="37">
        <f t="shared" si="32"/>
        <v>0.19273990386409875</v>
      </c>
      <c r="H144" s="32">
        <f>SUM(H138:H143)</f>
        <v>963786</v>
      </c>
      <c r="I144" s="37">
        <f t="shared" si="33"/>
        <v>0.24639515935642839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1717697</v>
      </c>
      <c r="O144" s="37">
        <f t="shared" si="37"/>
        <v>0.43913506322052714</v>
      </c>
      <c r="P144" s="32">
        <f>SUM(P138:P143)</f>
        <v>841349</v>
      </c>
      <c r="Q144" s="32">
        <f>SUM(Q138:Q143)</f>
        <v>3090155</v>
      </c>
      <c r="R144" s="32">
        <f>SUM(R138:R143)</f>
        <v>4647346</v>
      </c>
      <c r="S144" s="32">
        <f>SUM(S138:S143)</f>
        <v>1554082</v>
      </c>
      <c r="T144" s="37">
        <f t="shared" si="38"/>
        <v>0.50291393150181785</v>
      </c>
      <c r="U144" s="37">
        <f t="shared" si="39"/>
        <v>0.14552462771097363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1208543</v>
      </c>
      <c r="E146" s="31">
        <v>1208543</v>
      </c>
      <c r="F146" s="31">
        <v>343625</v>
      </c>
      <c r="G146" s="36">
        <f t="shared" si="32"/>
        <v>0.28432997419206435</v>
      </c>
      <c r="H146" s="31">
        <v>337115</v>
      </c>
      <c r="I146" s="36">
        <f t="shared" si="33"/>
        <v>0.27894332266208155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680740</v>
      </c>
      <c r="O146" s="36">
        <f t="shared" si="37"/>
        <v>0.56327329685414584</v>
      </c>
      <c r="P146" s="31">
        <v>297379</v>
      </c>
      <c r="Q146" s="31">
        <v>826195</v>
      </c>
      <c r="R146" s="31">
        <v>2487237</v>
      </c>
      <c r="S146" s="31">
        <v>542370</v>
      </c>
      <c r="T146" s="36">
        <f t="shared" si="38"/>
        <v>0.6564672988822251</v>
      </c>
      <c r="U146" s="36">
        <f t="shared" si="39"/>
        <v>0.13362073313852019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1208543</v>
      </c>
      <c r="E150" s="32">
        <f>SUM(E145:E149)</f>
        <v>1208543</v>
      </c>
      <c r="F150" s="32">
        <f>SUM(F145:F149)</f>
        <v>343625</v>
      </c>
      <c r="G150" s="37">
        <f t="shared" si="32"/>
        <v>0.28432997419206435</v>
      </c>
      <c r="H150" s="32">
        <f>SUM(H145:H149)</f>
        <v>337115</v>
      </c>
      <c r="I150" s="37">
        <f t="shared" si="33"/>
        <v>0.27894332266208155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680740</v>
      </c>
      <c r="O150" s="37">
        <f t="shared" si="37"/>
        <v>0.56327329685414584</v>
      </c>
      <c r="P150" s="32">
        <f>SUM(P145:P149)</f>
        <v>297379</v>
      </c>
      <c r="Q150" s="32">
        <f>SUM(Q145:Q149)</f>
        <v>826195</v>
      </c>
      <c r="R150" s="32">
        <f>SUM(R145:R149)</f>
        <v>2487237</v>
      </c>
      <c r="S150" s="32">
        <f>SUM(S145:S149)</f>
        <v>542370</v>
      </c>
      <c r="T150" s="37">
        <f t="shared" si="38"/>
        <v>0.6564672988822251</v>
      </c>
      <c r="U150" s="37">
        <f t="shared" si="39"/>
        <v>0.13362073313852019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22675800</v>
      </c>
      <c r="E152" s="31">
        <v>106250600</v>
      </c>
      <c r="F152" s="31">
        <v>47122207</v>
      </c>
      <c r="G152" s="36">
        <f t="shared" si="32"/>
        <v>2.0780835516277265</v>
      </c>
      <c r="H152" s="31">
        <v>43728976</v>
      </c>
      <c r="I152" s="36">
        <f t="shared" si="33"/>
        <v>1.9284424805299041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90851183</v>
      </c>
      <c r="O152" s="36">
        <f t="shared" si="37"/>
        <v>4.0065260321576304</v>
      </c>
      <c r="P152" s="31">
        <v>5463726</v>
      </c>
      <c r="Q152" s="31">
        <v>25226500</v>
      </c>
      <c r="R152" s="31">
        <v>22684914</v>
      </c>
      <c r="S152" s="31">
        <v>10740269</v>
      </c>
      <c r="T152" s="36">
        <f t="shared" si="38"/>
        <v>0.42575343388896597</v>
      </c>
      <c r="U152" s="36">
        <f t="shared" si="39"/>
        <v>7.00350822863372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2473670</v>
      </c>
      <c r="E153" s="31">
        <v>2473670</v>
      </c>
      <c r="F153" s="31">
        <v>514577</v>
      </c>
      <c r="G153" s="36">
        <f t="shared" si="32"/>
        <v>0.20802168437988899</v>
      </c>
      <c r="H153" s="31">
        <v>628324</v>
      </c>
      <c r="I153" s="36">
        <f t="shared" si="33"/>
        <v>0.25400477832532231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1142901</v>
      </c>
      <c r="O153" s="36">
        <f t="shared" si="37"/>
        <v>0.4620264627052113</v>
      </c>
      <c r="P153" s="31">
        <v>723416</v>
      </c>
      <c r="Q153" s="31">
        <v>2826170</v>
      </c>
      <c r="R153" s="31">
        <v>2764250</v>
      </c>
      <c r="S153" s="31">
        <v>1329984</v>
      </c>
      <c r="T153" s="36">
        <f t="shared" si="38"/>
        <v>0.47059589479755287</v>
      </c>
      <c r="U153" s="36">
        <f t="shared" si="39"/>
        <v>-0.13144857177612879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100000</v>
      </c>
      <c r="E155" s="31">
        <v>100000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25249470</v>
      </c>
      <c r="E157" s="32">
        <f>SUM(E151:E156)</f>
        <v>108824270</v>
      </c>
      <c r="F157" s="32">
        <f>SUM(F151:F156)</f>
        <v>47636784</v>
      </c>
      <c r="G157" s="37">
        <f t="shared" si="32"/>
        <v>1.8866449077941041</v>
      </c>
      <c r="H157" s="32">
        <f>SUM(H151:H156)</f>
        <v>44357300</v>
      </c>
      <c r="I157" s="37">
        <f t="shared" si="33"/>
        <v>1.7567616270757367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91994084</v>
      </c>
      <c r="O157" s="37">
        <f t="shared" si="37"/>
        <v>3.643406534869841</v>
      </c>
      <c r="P157" s="32">
        <f>SUM(P151:P156)</f>
        <v>6187142</v>
      </c>
      <c r="Q157" s="32">
        <f>SUM(Q151:Q156)</f>
        <v>28052670</v>
      </c>
      <c r="R157" s="32">
        <f>SUM(R151:R156)</f>
        <v>25449164</v>
      </c>
      <c r="S157" s="32">
        <f>SUM(S151:S156)</f>
        <v>12070253</v>
      </c>
      <c r="T157" s="37">
        <f t="shared" si="38"/>
        <v>0.43027109362495619</v>
      </c>
      <c r="U157" s="37">
        <f t="shared" si="39"/>
        <v>6.1692713695596444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20000</v>
      </c>
      <c r="E158" s="31">
        <v>20000</v>
      </c>
      <c r="F158" s="31">
        <v>0</v>
      </c>
      <c r="G158" s="36">
        <f t="shared" si="32"/>
        <v>0</v>
      </c>
      <c r="H158" s="31">
        <v>19950</v>
      </c>
      <c r="I158" s="36">
        <f t="shared" si="33"/>
        <v>0.99750000000000005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19950</v>
      </c>
      <c r="O158" s="36">
        <f t="shared" si="37"/>
        <v>0.99750000000000005</v>
      </c>
      <c r="P158" s="31">
        <v>7560</v>
      </c>
      <c r="Q158" s="31">
        <v>20000</v>
      </c>
      <c r="R158" s="31">
        <v>20000</v>
      </c>
      <c r="S158" s="31">
        <v>10060</v>
      </c>
      <c r="T158" s="36">
        <f t="shared" si="38"/>
        <v>0.503</v>
      </c>
      <c r="U158" s="36">
        <f t="shared" si="39"/>
        <v>1.6388888888888888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77588087</v>
      </c>
      <c r="E159" s="31">
        <v>77588087</v>
      </c>
      <c r="F159" s="31">
        <v>3911309</v>
      </c>
      <c r="G159" s="36">
        <f t="shared" si="32"/>
        <v>5.0411205524373864E-2</v>
      </c>
      <c r="H159" s="31">
        <v>6774356</v>
      </c>
      <c r="I159" s="36">
        <f t="shared" si="33"/>
        <v>8.731180599928956E-2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10685665</v>
      </c>
      <c r="O159" s="36">
        <f t="shared" si="37"/>
        <v>0.13772301152366342</v>
      </c>
      <c r="P159" s="31">
        <v>3829576</v>
      </c>
      <c r="Q159" s="31">
        <v>21189900</v>
      </c>
      <c r="R159" s="31">
        <v>19181835</v>
      </c>
      <c r="S159" s="31">
        <v>8233452</v>
      </c>
      <c r="T159" s="36">
        <f t="shared" si="38"/>
        <v>0.38855549105941983</v>
      </c>
      <c r="U159" s="36">
        <f t="shared" si="39"/>
        <v>0.76895719003879281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9240</v>
      </c>
      <c r="E161" s="31">
        <v>9240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77617327</v>
      </c>
      <c r="E163" s="32">
        <f>SUM(E158:E162)</f>
        <v>77617327</v>
      </c>
      <c r="F163" s="32">
        <f>SUM(F158:F162)</f>
        <v>3911309</v>
      </c>
      <c r="G163" s="37">
        <f t="shared" si="32"/>
        <v>5.0392214614656851E-2</v>
      </c>
      <c r="H163" s="32">
        <f>SUM(H158:H162)</f>
        <v>6794306</v>
      </c>
      <c r="I163" s="37">
        <f t="shared" si="33"/>
        <v>8.7535944132680579E-2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10705615</v>
      </c>
      <c r="O163" s="37">
        <f t="shared" si="37"/>
        <v>0.13792815874733744</v>
      </c>
      <c r="P163" s="32">
        <f>SUM(P158:P162)</f>
        <v>3837136</v>
      </c>
      <c r="Q163" s="32">
        <f>SUM(Q158:Q162)</f>
        <v>21209900</v>
      </c>
      <c r="R163" s="32">
        <f>SUM(R158:R162)</f>
        <v>19201835</v>
      </c>
      <c r="S163" s="32">
        <f>SUM(S158:S162)</f>
        <v>8243512</v>
      </c>
      <c r="T163" s="37">
        <f t="shared" si="38"/>
        <v>0.38866340718249498</v>
      </c>
      <c r="U163" s="37">
        <f t="shared" si="39"/>
        <v>0.77067114639668755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2332272</v>
      </c>
      <c r="E165" s="31">
        <v>2332272</v>
      </c>
      <c r="F165" s="31">
        <v>7205536</v>
      </c>
      <c r="G165" s="36">
        <f t="shared" si="32"/>
        <v>3.0894921347081299</v>
      </c>
      <c r="H165" s="31">
        <v>4293541</v>
      </c>
      <c r="I165" s="36">
        <f t="shared" si="33"/>
        <v>1.8409263585036393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11499077</v>
      </c>
      <c r="O165" s="36">
        <f t="shared" si="37"/>
        <v>4.9304184932117696</v>
      </c>
      <c r="P165" s="31">
        <v>643476</v>
      </c>
      <c r="Q165" s="31">
        <v>2236405</v>
      </c>
      <c r="R165" s="31">
        <v>2250795</v>
      </c>
      <c r="S165" s="31">
        <v>1140475</v>
      </c>
      <c r="T165" s="36">
        <f t="shared" si="38"/>
        <v>0.50995906376528399</v>
      </c>
      <c r="U165" s="36">
        <f t="shared" si="39"/>
        <v>5.6724182409289545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970623</v>
      </c>
      <c r="E167" s="31">
        <v>970623</v>
      </c>
      <c r="F167" s="31">
        <v>53528</v>
      </c>
      <c r="G167" s="36">
        <f t="shared" si="32"/>
        <v>5.514808530191434E-2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53528</v>
      </c>
      <c r="O167" s="36">
        <f t="shared" si="37"/>
        <v>5.514808530191434E-2</v>
      </c>
      <c r="P167" s="31">
        <v>214288</v>
      </c>
      <c r="Q167" s="31">
        <v>600161</v>
      </c>
      <c r="R167" s="31">
        <v>545161</v>
      </c>
      <c r="S167" s="31">
        <v>284526</v>
      </c>
      <c r="T167" s="36">
        <f t="shared" si="38"/>
        <v>0.47408278778527763</v>
      </c>
      <c r="U167" s="36">
        <f t="shared" si="39"/>
        <v>-1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3302895</v>
      </c>
      <c r="E169" s="32">
        <f>SUM(E164:E168)</f>
        <v>3302895</v>
      </c>
      <c r="F169" s="32">
        <f>SUM(F164:F168)</f>
        <v>7259064</v>
      </c>
      <c r="G169" s="37">
        <f t="shared" si="32"/>
        <v>2.1977883038970356</v>
      </c>
      <c r="H169" s="32">
        <f>SUM(H164:H168)</f>
        <v>4293541</v>
      </c>
      <c r="I169" s="37">
        <f t="shared" si="33"/>
        <v>1.2999326348551801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11552605</v>
      </c>
      <c r="O169" s="37">
        <f t="shared" si="37"/>
        <v>3.4977209387522157</v>
      </c>
      <c r="P169" s="32">
        <f>SUM(P164:P168)</f>
        <v>857764</v>
      </c>
      <c r="Q169" s="32">
        <f>SUM(Q164:Q168)</f>
        <v>2836566</v>
      </c>
      <c r="R169" s="32">
        <f>SUM(R164:R168)</f>
        <v>2795956</v>
      </c>
      <c r="S169" s="32">
        <f>SUM(S164:S168)</f>
        <v>1425001</v>
      </c>
      <c r="T169" s="37">
        <f t="shared" si="38"/>
        <v>0.50236835666788648</v>
      </c>
      <c r="U169" s="37">
        <f t="shared" si="39"/>
        <v>4.0055038448804101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924876339</v>
      </c>
      <c r="E170" s="32">
        <f>SUM(E105,E107:E111,E113:E120,E122:E125,E127:E131,E133:E136,E138:E143,E145:E149,E151:E156,E158:E162,E164:E168)</f>
        <v>1008451139</v>
      </c>
      <c r="F170" s="32">
        <f>SUM(F105,F107:F111,F113:F120,F122:F125,F127:F131,F133:F136,F138:F143,F145:F149,F151:F156,F158:F162,F164:F168)</f>
        <v>216996049</v>
      </c>
      <c r="G170" s="37">
        <f t="shared" si="32"/>
        <v>0.23462168924617716</v>
      </c>
      <c r="H170" s="32">
        <f>SUM(H105,H107:H111,H113:H120,H122:H125,H127:H131,H133:H136,H138:H143,H145:H149,H151:H156,H158:H162,H164:H168)</f>
        <v>256574255</v>
      </c>
      <c r="I170" s="37">
        <f t="shared" si="33"/>
        <v>0.27741465986405778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473570304</v>
      </c>
      <c r="O170" s="37">
        <f t="shared" si="37"/>
        <v>0.51203634911023499</v>
      </c>
      <c r="P170" s="32">
        <f>SUM(P105,P107:P111,P113:P120,P122:P125,P127:P131,P133:P136,P138:P143,P145:P149,P151:P156,P158:P162,P164:P168)</f>
        <v>201049245</v>
      </c>
      <c r="Q170" s="32">
        <f>SUM(Q105,Q107:Q111,Q113:Q120,Q122:Q125,Q127:Q131,Q133:Q136,Q138:Q143,Q145:Q149,Q151:Q156,Q158:Q162,Q164:Q168)</f>
        <v>1359641551</v>
      </c>
      <c r="R170" s="32">
        <f>SUM(R105,R107:R111,R113:R120,R122:R125,R127:R131,R133:R136,R138:R143,R145:R149,R151:R156,R158:R162,R164:R168)</f>
        <v>780855788</v>
      </c>
      <c r="S170" s="32">
        <f>SUM(S105,S107:S111,S113:S120,S122:S125,S127:S131,S133:S136,S138:S143,S145:S149,S151:S156,S158:S162,S164:S168)</f>
        <v>346426580</v>
      </c>
      <c r="T170" s="37">
        <f t="shared" si="38"/>
        <v>0.25479258098960528</v>
      </c>
      <c r="U170" s="37">
        <f t="shared" si="39"/>
        <v>0.27617616768468833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1547126</v>
      </c>
      <c r="E173" s="31">
        <v>1547126</v>
      </c>
      <c r="F173" s="31">
        <v>345941</v>
      </c>
      <c r="G173" s="36">
        <f t="shared" ref="G173:G205" si="40">IF(($D173     =0),0,($F173     /$D173     ))</f>
        <v>0.22360234395905698</v>
      </c>
      <c r="H173" s="31">
        <v>334122</v>
      </c>
      <c r="I173" s="36">
        <f t="shared" ref="I173:I205" si="41">IF(($D173     =0),0,($H173     /$D173     ))</f>
        <v>0.21596301787960387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680063</v>
      </c>
      <c r="O173" s="36">
        <f t="shared" ref="O173:O205" si="45">IF(($D173     =0),0,($N173     /$D173     ))</f>
        <v>0.43956536183866085</v>
      </c>
      <c r="P173" s="31">
        <v>336883</v>
      </c>
      <c r="Q173" s="31">
        <v>1458435</v>
      </c>
      <c r="R173" s="31">
        <v>1378830</v>
      </c>
      <c r="S173" s="31">
        <v>643987</v>
      </c>
      <c r="T173" s="36">
        <f t="shared" ref="T173:T205" si="46">IF(($Q173     =0),0,($S173     /$Q173     ))</f>
        <v>0.44156030265318646</v>
      </c>
      <c r="U173" s="36">
        <f t="shared" ref="U173:U205" si="47">IF(($P173     =0),0,(($H173     /$P173     )-1))</f>
        <v>-8.195723737914995E-3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1429364</v>
      </c>
      <c r="E174" s="31">
        <v>1429364</v>
      </c>
      <c r="F174" s="31">
        <v>344794</v>
      </c>
      <c r="G174" s="36">
        <f t="shared" si="40"/>
        <v>0.2412219700510157</v>
      </c>
      <c r="H174" s="31">
        <v>387689</v>
      </c>
      <c r="I174" s="36">
        <f t="shared" si="41"/>
        <v>0.27123182058593892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732483</v>
      </c>
      <c r="O174" s="36">
        <f t="shared" si="45"/>
        <v>0.51245379063695462</v>
      </c>
      <c r="P174" s="31">
        <v>360235</v>
      </c>
      <c r="Q174" s="31">
        <v>896016</v>
      </c>
      <c r="R174" s="31">
        <v>1357420</v>
      </c>
      <c r="S174" s="31">
        <v>687321</v>
      </c>
      <c r="T174" s="36">
        <f t="shared" si="46"/>
        <v>0.7670856323994214</v>
      </c>
      <c r="U174" s="36">
        <f t="shared" si="47"/>
        <v>7.6211362027565288E-2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25568362</v>
      </c>
      <c r="E175" s="31">
        <v>25568362</v>
      </c>
      <c r="F175" s="31">
        <v>2564191</v>
      </c>
      <c r="G175" s="36">
        <f t="shared" si="40"/>
        <v>0.10028765237288177</v>
      </c>
      <c r="H175" s="31">
        <v>3628075</v>
      </c>
      <c r="I175" s="36">
        <f t="shared" si="41"/>
        <v>0.14189704448020565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6192266</v>
      </c>
      <c r="O175" s="36">
        <f t="shared" si="45"/>
        <v>0.24218469685308741</v>
      </c>
      <c r="P175" s="31">
        <v>2861181</v>
      </c>
      <c r="Q175" s="31">
        <v>16463274</v>
      </c>
      <c r="R175" s="31">
        <v>16438274</v>
      </c>
      <c r="S175" s="31">
        <v>5495898</v>
      </c>
      <c r="T175" s="36">
        <f t="shared" si="46"/>
        <v>0.33382776718652679</v>
      </c>
      <c r="U175" s="36">
        <f t="shared" si="47"/>
        <v>0.26803407404145352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28544852</v>
      </c>
      <c r="E179" s="32">
        <f>SUM(E173:E178)</f>
        <v>28544852</v>
      </c>
      <c r="F179" s="32">
        <f>SUM(F173:F178)</f>
        <v>3254926</v>
      </c>
      <c r="G179" s="37">
        <f t="shared" si="40"/>
        <v>0.11402847700874399</v>
      </c>
      <c r="H179" s="32">
        <f>SUM(H173:H178)</f>
        <v>4349886</v>
      </c>
      <c r="I179" s="37">
        <f t="shared" si="41"/>
        <v>0.15238775804477808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7604812</v>
      </c>
      <c r="O179" s="37">
        <f t="shared" si="45"/>
        <v>0.26641623505352208</v>
      </c>
      <c r="P179" s="32">
        <f>SUM(P173:P178)</f>
        <v>3558299</v>
      </c>
      <c r="Q179" s="32">
        <f>SUM(Q173:Q178)</f>
        <v>18817725</v>
      </c>
      <c r="R179" s="32">
        <f>SUM(R173:R178)</f>
        <v>19174524</v>
      </c>
      <c r="S179" s="32">
        <f>SUM(S173:S178)</f>
        <v>6827206</v>
      </c>
      <c r="T179" s="37">
        <f t="shared" si="46"/>
        <v>0.36280719374951009</v>
      </c>
      <c r="U179" s="37">
        <f t="shared" si="47"/>
        <v>0.22246219331202921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2611759</v>
      </c>
      <c r="E180" s="31">
        <v>2611759</v>
      </c>
      <c r="F180" s="31">
        <v>348457</v>
      </c>
      <c r="G180" s="36">
        <f t="shared" si="40"/>
        <v>0.13341851219810097</v>
      </c>
      <c r="H180" s="31">
        <v>387874</v>
      </c>
      <c r="I180" s="36">
        <f t="shared" si="41"/>
        <v>0.14851063976423551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736331</v>
      </c>
      <c r="O180" s="36">
        <f t="shared" si="45"/>
        <v>0.28192915196233648</v>
      </c>
      <c r="P180" s="31">
        <v>408217</v>
      </c>
      <c r="Q180" s="31">
        <v>2848430</v>
      </c>
      <c r="R180" s="31">
        <v>1778423</v>
      </c>
      <c r="S180" s="31">
        <v>742223</v>
      </c>
      <c r="T180" s="36">
        <f t="shared" si="46"/>
        <v>0.26057266634602222</v>
      </c>
      <c r="U180" s="36">
        <f t="shared" si="47"/>
        <v>-4.9833789381627858E-2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95332695</v>
      </c>
      <c r="E181" s="31">
        <v>95332695</v>
      </c>
      <c r="F181" s="31">
        <v>10012673</v>
      </c>
      <c r="G181" s="36">
        <f t="shared" si="40"/>
        <v>0.10502874171342791</v>
      </c>
      <c r="H181" s="31">
        <v>26291440</v>
      </c>
      <c r="I181" s="36">
        <f t="shared" si="41"/>
        <v>0.2757861822746121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36304113</v>
      </c>
      <c r="O181" s="36">
        <f t="shared" si="45"/>
        <v>0.38081492398804001</v>
      </c>
      <c r="P181" s="31">
        <v>22925716</v>
      </c>
      <c r="Q181" s="31">
        <v>71410367</v>
      </c>
      <c r="R181" s="31">
        <v>101596021</v>
      </c>
      <c r="S181" s="31">
        <v>32962982</v>
      </c>
      <c r="T181" s="36">
        <f t="shared" si="46"/>
        <v>0.4615993921442807</v>
      </c>
      <c r="U181" s="36">
        <f t="shared" si="47"/>
        <v>0.14680998403713974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97944454</v>
      </c>
      <c r="E185" s="32">
        <f>SUM(E180:E184)</f>
        <v>97944454</v>
      </c>
      <c r="F185" s="32">
        <f>SUM(F180:F184)</f>
        <v>10361130</v>
      </c>
      <c r="G185" s="37">
        <f t="shared" si="40"/>
        <v>0.10578577527217621</v>
      </c>
      <c r="H185" s="32">
        <f>SUM(H180:H184)</f>
        <v>26679314</v>
      </c>
      <c r="I185" s="37">
        <f t="shared" si="41"/>
        <v>0.27239228879666838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37040444</v>
      </c>
      <c r="O185" s="37">
        <f t="shared" si="45"/>
        <v>0.37817806406884458</v>
      </c>
      <c r="P185" s="32">
        <f>SUM(P180:P184)</f>
        <v>23333933</v>
      </c>
      <c r="Q185" s="32">
        <f>SUM(Q180:Q184)</f>
        <v>74258797</v>
      </c>
      <c r="R185" s="32">
        <f>SUM(R180:R184)</f>
        <v>103374444</v>
      </c>
      <c r="S185" s="32">
        <f>SUM(S180:S184)</f>
        <v>33705205</v>
      </c>
      <c r="T185" s="37">
        <f t="shared" si="46"/>
        <v>0.45388837904282237</v>
      </c>
      <c r="U185" s="37">
        <f t="shared" si="47"/>
        <v>0.14336978682505008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22207113</v>
      </c>
      <c r="E188" s="31">
        <v>22207113</v>
      </c>
      <c r="F188" s="31">
        <v>5828706</v>
      </c>
      <c r="G188" s="36">
        <f t="shared" si="40"/>
        <v>0.26247022744469306</v>
      </c>
      <c r="H188" s="31">
        <v>5727394</v>
      </c>
      <c r="I188" s="36">
        <f t="shared" si="41"/>
        <v>0.25790808557600442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11556100</v>
      </c>
      <c r="O188" s="36">
        <f t="shared" si="45"/>
        <v>0.52037831302069748</v>
      </c>
      <c r="P188" s="31">
        <v>4458668</v>
      </c>
      <c r="Q188" s="31">
        <v>16930375</v>
      </c>
      <c r="R188" s="31">
        <v>16398811</v>
      </c>
      <c r="S188" s="31">
        <v>7574572</v>
      </c>
      <c r="T188" s="36">
        <f t="shared" si="46"/>
        <v>0.4473954061856279</v>
      </c>
      <c r="U188" s="36">
        <f t="shared" si="47"/>
        <v>0.28455269600696886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22207113</v>
      </c>
      <c r="E191" s="32">
        <f>SUM(E186:E190)</f>
        <v>22207113</v>
      </c>
      <c r="F191" s="32">
        <f>SUM(F186:F190)</f>
        <v>5828706</v>
      </c>
      <c r="G191" s="37">
        <f t="shared" si="40"/>
        <v>0.26247022744469306</v>
      </c>
      <c r="H191" s="32">
        <f>SUM(H186:H190)</f>
        <v>5727394</v>
      </c>
      <c r="I191" s="37">
        <f t="shared" si="41"/>
        <v>0.25790808557600442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11556100</v>
      </c>
      <c r="O191" s="37">
        <f t="shared" si="45"/>
        <v>0.52037831302069748</v>
      </c>
      <c r="P191" s="32">
        <f>SUM(P186:P190)</f>
        <v>4458668</v>
      </c>
      <c r="Q191" s="32">
        <f>SUM(Q186:Q190)</f>
        <v>16930375</v>
      </c>
      <c r="R191" s="32">
        <f>SUM(R186:R190)</f>
        <v>16398811</v>
      </c>
      <c r="S191" s="32">
        <f>SUM(S186:S190)</f>
        <v>7574572</v>
      </c>
      <c r="T191" s="37">
        <f t="shared" si="46"/>
        <v>0.4473954061856279</v>
      </c>
      <c r="U191" s="37">
        <f t="shared" si="47"/>
        <v>0.28455269600696886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4225642</v>
      </c>
      <c r="E193" s="31">
        <v>4225642</v>
      </c>
      <c r="F193" s="31">
        <v>820326</v>
      </c>
      <c r="G193" s="36">
        <f t="shared" si="40"/>
        <v>0.19413050135340382</v>
      </c>
      <c r="H193" s="31">
        <v>982010</v>
      </c>
      <c r="I193" s="36">
        <f t="shared" si="41"/>
        <v>0.23239308961809826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1802336</v>
      </c>
      <c r="O193" s="36">
        <f t="shared" si="45"/>
        <v>0.42652359097150211</v>
      </c>
      <c r="P193" s="31">
        <v>1040464</v>
      </c>
      <c r="Q193" s="31">
        <v>3939685</v>
      </c>
      <c r="R193" s="31">
        <v>3997765</v>
      </c>
      <c r="S193" s="31">
        <v>2018134</v>
      </c>
      <c r="T193" s="36">
        <f t="shared" si="46"/>
        <v>0.51225770588257691</v>
      </c>
      <c r="U193" s="36">
        <f t="shared" si="47"/>
        <v>-5.6180703993602865E-2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1221627</v>
      </c>
      <c r="E195" s="31">
        <v>1221627</v>
      </c>
      <c r="F195" s="31">
        <v>212605</v>
      </c>
      <c r="G195" s="36">
        <f t="shared" si="40"/>
        <v>0.17403430015872276</v>
      </c>
      <c r="H195" s="31">
        <v>211008</v>
      </c>
      <c r="I195" s="36">
        <f t="shared" si="41"/>
        <v>0.17272702715313268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423613</v>
      </c>
      <c r="O195" s="36">
        <f t="shared" si="45"/>
        <v>0.34676132731185544</v>
      </c>
      <c r="P195" s="31">
        <v>207824</v>
      </c>
      <c r="Q195" s="31">
        <v>1143470</v>
      </c>
      <c r="R195" s="31">
        <v>1162259</v>
      </c>
      <c r="S195" s="31">
        <v>410795</v>
      </c>
      <c r="T195" s="36">
        <f t="shared" si="46"/>
        <v>0.35925297559183889</v>
      </c>
      <c r="U195" s="36">
        <f t="shared" si="47"/>
        <v>1.532065593964127E-2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5447269</v>
      </c>
      <c r="E198" s="32">
        <f>SUM(E192:E197)</f>
        <v>5447269</v>
      </c>
      <c r="F198" s="32">
        <f>SUM(F192:F197)</f>
        <v>1032931</v>
      </c>
      <c r="G198" s="37">
        <f t="shared" si="40"/>
        <v>0.18962364443540425</v>
      </c>
      <c r="H198" s="32">
        <f>SUM(H192:H197)</f>
        <v>1193018</v>
      </c>
      <c r="I198" s="37">
        <f t="shared" si="41"/>
        <v>0.21901213250162604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2225949</v>
      </c>
      <c r="O198" s="37">
        <f t="shared" si="45"/>
        <v>0.40863577693703029</v>
      </c>
      <c r="P198" s="32">
        <f>SUM(P192:P197)</f>
        <v>1248288</v>
      </c>
      <c r="Q198" s="32">
        <f>SUM(Q192:Q197)</f>
        <v>5083155</v>
      </c>
      <c r="R198" s="32">
        <f>SUM(R192:R197)</f>
        <v>5160024</v>
      </c>
      <c r="S198" s="32">
        <f>SUM(S192:S197)</f>
        <v>2428929</v>
      </c>
      <c r="T198" s="37">
        <f t="shared" si="46"/>
        <v>0.47783886188794167</v>
      </c>
      <c r="U198" s="37">
        <f t="shared" si="47"/>
        <v>-4.427664128790787E-2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9238366</v>
      </c>
      <c r="E199" s="31">
        <v>9238366</v>
      </c>
      <c r="F199" s="31">
        <v>250153</v>
      </c>
      <c r="G199" s="36">
        <f t="shared" si="40"/>
        <v>2.7077623900157236E-2</v>
      </c>
      <c r="H199" s="31">
        <v>397685</v>
      </c>
      <c r="I199" s="36">
        <f t="shared" si="41"/>
        <v>4.3047114608795539E-2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647838</v>
      </c>
      <c r="O199" s="36">
        <f t="shared" si="45"/>
        <v>7.0124738508952775E-2</v>
      </c>
      <c r="P199" s="31">
        <v>2089880</v>
      </c>
      <c r="Q199" s="31">
        <v>10118619</v>
      </c>
      <c r="R199" s="31">
        <v>10118619</v>
      </c>
      <c r="S199" s="31">
        <v>2697072</v>
      </c>
      <c r="T199" s="36">
        <f t="shared" si="46"/>
        <v>0.2665454643563514</v>
      </c>
      <c r="U199" s="36">
        <f t="shared" si="47"/>
        <v>-0.80970916990449215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2000000</v>
      </c>
      <c r="E201" s="31">
        <v>2000000</v>
      </c>
      <c r="F201" s="31">
        <v>265933</v>
      </c>
      <c r="G201" s="36">
        <f t="shared" si="40"/>
        <v>0.13296649999999999</v>
      </c>
      <c r="H201" s="31">
        <v>875173</v>
      </c>
      <c r="I201" s="36">
        <f t="shared" si="41"/>
        <v>0.43758649999999999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1141106</v>
      </c>
      <c r="O201" s="36">
        <f t="shared" si="45"/>
        <v>0.57055299999999998</v>
      </c>
      <c r="P201" s="31">
        <v>1516525</v>
      </c>
      <c r="Q201" s="31">
        <v>2500000</v>
      </c>
      <c r="R201" s="31">
        <v>4000000</v>
      </c>
      <c r="S201" s="31">
        <v>2499190</v>
      </c>
      <c r="T201" s="36">
        <f t="shared" si="46"/>
        <v>0.99967600000000001</v>
      </c>
      <c r="U201" s="36">
        <f t="shared" si="47"/>
        <v>-0.42290895303407461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11238366</v>
      </c>
      <c r="E204" s="32">
        <f>SUM(E199:E203)</f>
        <v>11238366</v>
      </c>
      <c r="F204" s="32">
        <f>SUM(F199:F203)</f>
        <v>516086</v>
      </c>
      <c r="G204" s="37">
        <f t="shared" si="40"/>
        <v>4.5921800375606205E-2</v>
      </c>
      <c r="H204" s="32">
        <f>SUM(H199:H203)</f>
        <v>1272858</v>
      </c>
      <c r="I204" s="37">
        <f t="shared" si="41"/>
        <v>0.11326005933602803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1788944</v>
      </c>
      <c r="O204" s="37">
        <f t="shared" si="45"/>
        <v>0.15918185971163423</v>
      </c>
      <c r="P204" s="32">
        <f>SUM(P199:P203)</f>
        <v>3606405</v>
      </c>
      <c r="Q204" s="32">
        <f>SUM(Q199:Q203)</f>
        <v>12618619</v>
      </c>
      <c r="R204" s="32">
        <f>SUM(R199:R203)</f>
        <v>14118619</v>
      </c>
      <c r="S204" s="32">
        <f>SUM(S199:S203)</f>
        <v>5196262</v>
      </c>
      <c r="T204" s="37">
        <f t="shared" si="46"/>
        <v>0.41179323981491162</v>
      </c>
      <c r="U204" s="37">
        <f t="shared" si="47"/>
        <v>-0.64705627903688023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165382054</v>
      </c>
      <c r="E205" s="32">
        <f>SUM(E173:E178,E180:E184,E186:E190,E192:E197,E199:E203)</f>
        <v>165382054</v>
      </c>
      <c r="F205" s="32">
        <f>SUM(F173:F178,F180:F184,F186:F190,F192:F197,F199:F203)</f>
        <v>20993779</v>
      </c>
      <c r="G205" s="37">
        <f t="shared" si="40"/>
        <v>0.12694109483003518</v>
      </c>
      <c r="H205" s="32">
        <f>SUM(H173:H178,H180:H184,H186:H190,H192:H197,H199:H203)</f>
        <v>39222470</v>
      </c>
      <c r="I205" s="37">
        <f t="shared" si="41"/>
        <v>0.23716279397521572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60216249</v>
      </c>
      <c r="O205" s="37">
        <f t="shared" si="45"/>
        <v>0.36410388880525091</v>
      </c>
      <c r="P205" s="32">
        <f>SUM(P173:P178,P180:P184,P186:P190,P192:P197,P199:P203)</f>
        <v>36205593</v>
      </c>
      <c r="Q205" s="32">
        <f>SUM(Q173:Q178,Q180:Q184,Q186:Q190,Q192:Q197,Q199:Q203)</f>
        <v>127708671</v>
      </c>
      <c r="R205" s="32">
        <f>SUM(R173:R178,R180:R184,R186:R190,R192:R197,R199:R203)</f>
        <v>158226422</v>
      </c>
      <c r="S205" s="32">
        <f>SUM(S173:S178,S180:S184,S186:S190,S192:S197,S199:S203)</f>
        <v>55732174</v>
      </c>
      <c r="T205" s="37">
        <f t="shared" si="46"/>
        <v>0.43640086114434629</v>
      </c>
      <c r="U205" s="37">
        <f t="shared" si="47"/>
        <v>8.3326269507586925E-2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0</v>
      </c>
      <c r="O208" s="36">
        <f t="shared" ref="O208:O231" si="53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IF(($Q208     =0),0,($S208     /$Q208     ))</f>
        <v>0</v>
      </c>
      <c r="U208" s="36">
        <f t="shared" ref="U208:U231" si="55">IF(($P208     =0),0,(($H208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5775694</v>
      </c>
      <c r="E209" s="31">
        <v>5775694</v>
      </c>
      <c r="F209" s="31">
        <v>1191319</v>
      </c>
      <c r="G209" s="36">
        <f t="shared" si="48"/>
        <v>0.20626421690622807</v>
      </c>
      <c r="H209" s="31">
        <v>1199078</v>
      </c>
      <c r="I209" s="36">
        <f t="shared" si="49"/>
        <v>0.20760760525055516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2390397</v>
      </c>
      <c r="O209" s="36">
        <f t="shared" si="53"/>
        <v>0.41387182215678325</v>
      </c>
      <c r="P209" s="31">
        <v>828251</v>
      </c>
      <c r="Q209" s="31">
        <v>4288607</v>
      </c>
      <c r="R209" s="31">
        <v>5295963</v>
      </c>
      <c r="S209" s="31">
        <v>1645396</v>
      </c>
      <c r="T209" s="36">
        <f t="shared" si="54"/>
        <v>0.38366677105176578</v>
      </c>
      <c r="U209" s="36">
        <f t="shared" si="55"/>
        <v>0.44772297286692075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5706024</v>
      </c>
      <c r="E212" s="31">
        <v>5706024</v>
      </c>
      <c r="F212" s="31">
        <v>0</v>
      </c>
      <c r="G212" s="36">
        <f t="shared" si="48"/>
        <v>0</v>
      </c>
      <c r="H212" s="31">
        <v>2262</v>
      </c>
      <c r="I212" s="36">
        <f t="shared" si="49"/>
        <v>3.9642314858822887E-4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2262</v>
      </c>
      <c r="O212" s="36">
        <f t="shared" si="53"/>
        <v>3.9642314858822887E-4</v>
      </c>
      <c r="P212" s="31">
        <v>10871</v>
      </c>
      <c r="Q212" s="31">
        <v>5714740</v>
      </c>
      <c r="R212" s="31">
        <v>5714740</v>
      </c>
      <c r="S212" s="31">
        <v>10871</v>
      </c>
      <c r="T212" s="36">
        <f t="shared" si="54"/>
        <v>1.9022737692353459E-3</v>
      </c>
      <c r="U212" s="36">
        <f t="shared" si="55"/>
        <v>-0.79192346610247444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12943122</v>
      </c>
      <c r="E214" s="31">
        <v>12943122</v>
      </c>
      <c r="F214" s="31">
        <v>2092092</v>
      </c>
      <c r="G214" s="36">
        <f t="shared" si="48"/>
        <v>0.16163735457334019</v>
      </c>
      <c r="H214" s="31">
        <v>2103482</v>
      </c>
      <c r="I214" s="36">
        <f t="shared" si="49"/>
        <v>0.16251735864036512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4195574</v>
      </c>
      <c r="O214" s="36">
        <f t="shared" si="53"/>
        <v>0.32415471321370531</v>
      </c>
      <c r="P214" s="31">
        <v>1948017</v>
      </c>
      <c r="Q214" s="31">
        <v>12483870</v>
      </c>
      <c r="R214" s="31">
        <v>11739870</v>
      </c>
      <c r="S214" s="31">
        <v>3852606</v>
      </c>
      <c r="T214" s="36">
        <f t="shared" si="54"/>
        <v>0.30860670609354313</v>
      </c>
      <c r="U214" s="36">
        <f t="shared" si="55"/>
        <v>7.9806798400629875E-2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24424840</v>
      </c>
      <c r="E216" s="32">
        <f>SUM(E208:E215)</f>
        <v>24424840</v>
      </c>
      <c r="F216" s="32">
        <f>SUM(F208:F215)</f>
        <v>3283411</v>
      </c>
      <c r="G216" s="37">
        <f t="shared" si="48"/>
        <v>0.13442917128628068</v>
      </c>
      <c r="H216" s="32">
        <f>SUM(H208:H215)</f>
        <v>3304822</v>
      </c>
      <c r="I216" s="37">
        <f t="shared" si="49"/>
        <v>0.13530577887101819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6588233</v>
      </c>
      <c r="O216" s="37">
        <f t="shared" si="53"/>
        <v>0.26973495015729887</v>
      </c>
      <c r="P216" s="32">
        <f>SUM(P208:P215)</f>
        <v>2787139</v>
      </c>
      <c r="Q216" s="32">
        <f>SUM(Q208:Q215)</f>
        <v>22487217</v>
      </c>
      <c r="R216" s="32">
        <f>SUM(R208:R215)</f>
        <v>22750573</v>
      </c>
      <c r="S216" s="32">
        <f>SUM(S208:S215)</f>
        <v>5508873</v>
      </c>
      <c r="T216" s="37">
        <f t="shared" si="54"/>
        <v>0.24497798015645955</v>
      </c>
      <c r="U216" s="37">
        <f t="shared" si="55"/>
        <v>0.18573992900964043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116623</v>
      </c>
      <c r="G217" s="36">
        <f t="shared" si="48"/>
        <v>0</v>
      </c>
      <c r="H217" s="31">
        <v>268817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385440</v>
      </c>
      <c r="O217" s="36">
        <f t="shared" si="53"/>
        <v>0</v>
      </c>
      <c r="P217" s="31">
        <v>0</v>
      </c>
      <c r="Q217" s="31">
        <v>261099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13820967</v>
      </c>
      <c r="E218" s="31">
        <v>13820967</v>
      </c>
      <c r="F218" s="31">
        <v>2924249</v>
      </c>
      <c r="G218" s="36">
        <f t="shared" si="48"/>
        <v>0.21158063686860695</v>
      </c>
      <c r="H218" s="31">
        <v>2422712</v>
      </c>
      <c r="I218" s="36">
        <f t="shared" si="49"/>
        <v>0.17529251028527887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5346961</v>
      </c>
      <c r="O218" s="36">
        <f t="shared" si="53"/>
        <v>0.38687314715388582</v>
      </c>
      <c r="P218" s="31">
        <v>3202417</v>
      </c>
      <c r="Q218" s="31">
        <v>14527469</v>
      </c>
      <c r="R218" s="31">
        <v>12544225</v>
      </c>
      <c r="S218" s="31">
        <v>6142102</v>
      </c>
      <c r="T218" s="36">
        <f t="shared" si="54"/>
        <v>0.4227922978187047</v>
      </c>
      <c r="U218" s="36">
        <f t="shared" si="55"/>
        <v>-0.24347391360962678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29656953</v>
      </c>
      <c r="E219" s="31">
        <v>29656953</v>
      </c>
      <c r="F219" s="31">
        <v>6481297</v>
      </c>
      <c r="G219" s="36">
        <f t="shared" si="48"/>
        <v>0.21854224201656861</v>
      </c>
      <c r="H219" s="31">
        <v>6231216</v>
      </c>
      <c r="I219" s="36">
        <f t="shared" si="49"/>
        <v>0.21010978437333061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12712513</v>
      </c>
      <c r="O219" s="36">
        <f t="shared" si="53"/>
        <v>0.42865202638989919</v>
      </c>
      <c r="P219" s="31">
        <v>5859274</v>
      </c>
      <c r="Q219" s="31">
        <v>28792797</v>
      </c>
      <c r="R219" s="31">
        <v>28562208</v>
      </c>
      <c r="S219" s="31">
        <v>11373427</v>
      </c>
      <c r="T219" s="36">
        <f t="shared" si="54"/>
        <v>0.39500945323234837</v>
      </c>
      <c r="U219" s="36">
        <f t="shared" si="55"/>
        <v>6.3479195545386613E-2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3000000</v>
      </c>
      <c r="E222" s="31">
        <v>3000000</v>
      </c>
      <c r="F222" s="31">
        <v>0</v>
      </c>
      <c r="G222" s="36">
        <f t="shared" si="48"/>
        <v>0</v>
      </c>
      <c r="H222" s="31">
        <v>82630</v>
      </c>
      <c r="I222" s="36">
        <f t="shared" si="49"/>
        <v>2.7543333333333333E-2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82630</v>
      </c>
      <c r="O222" s="36">
        <f t="shared" si="53"/>
        <v>2.7543333333333333E-2</v>
      </c>
      <c r="P222" s="31">
        <v>505827</v>
      </c>
      <c r="Q222" s="31">
        <v>3000000</v>
      </c>
      <c r="R222" s="31">
        <v>3000000</v>
      </c>
      <c r="S222" s="31">
        <v>505827</v>
      </c>
      <c r="T222" s="36">
        <f t="shared" si="54"/>
        <v>0.16860900000000001</v>
      </c>
      <c r="U222" s="36">
        <f t="shared" si="55"/>
        <v>-0.83664375369444488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46477920</v>
      </c>
      <c r="E224" s="32">
        <f>SUM(E217:E223)</f>
        <v>46477920</v>
      </c>
      <c r="F224" s="32">
        <f>SUM(F217:F223)</f>
        <v>9522169</v>
      </c>
      <c r="G224" s="37">
        <f t="shared" si="48"/>
        <v>0.2048751105901469</v>
      </c>
      <c r="H224" s="32">
        <f>SUM(H217:H223)</f>
        <v>9005375</v>
      </c>
      <c r="I224" s="37">
        <f t="shared" si="49"/>
        <v>0.19375598133479296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18527544</v>
      </c>
      <c r="O224" s="37">
        <f t="shared" si="53"/>
        <v>0.39863109192493984</v>
      </c>
      <c r="P224" s="32">
        <f>SUM(P217:P223)</f>
        <v>9567518</v>
      </c>
      <c r="Q224" s="32">
        <f>SUM(Q217:Q223)</f>
        <v>46581365</v>
      </c>
      <c r="R224" s="32">
        <f>SUM(R217:R223)</f>
        <v>44106433</v>
      </c>
      <c r="S224" s="32">
        <f>SUM(S217:S223)</f>
        <v>18021356</v>
      </c>
      <c r="T224" s="37">
        <f t="shared" si="54"/>
        <v>0.38687908780689445</v>
      </c>
      <c r="U224" s="37">
        <f t="shared" si="55"/>
        <v>-5.8755363721291198E-2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3000000</v>
      </c>
      <c r="E225" s="31">
        <v>3000000</v>
      </c>
      <c r="F225" s="31">
        <v>0</v>
      </c>
      <c r="G225" s="36">
        <f t="shared" si="48"/>
        <v>0</v>
      </c>
      <c r="H225" s="31">
        <v>902700</v>
      </c>
      <c r="I225" s="36">
        <f t="shared" si="49"/>
        <v>0.3009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902700</v>
      </c>
      <c r="O225" s="36">
        <f t="shared" si="53"/>
        <v>0.3009</v>
      </c>
      <c r="P225" s="31">
        <v>633633</v>
      </c>
      <c r="Q225" s="31">
        <v>2000004</v>
      </c>
      <c r="R225" s="31">
        <v>2000004</v>
      </c>
      <c r="S225" s="31">
        <v>633633</v>
      </c>
      <c r="T225" s="36">
        <f t="shared" si="54"/>
        <v>0.31681586636826725</v>
      </c>
      <c r="U225" s="36">
        <f t="shared" si="55"/>
        <v>0.42464170900189857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8106346</v>
      </c>
      <c r="E227" s="31">
        <v>8106346</v>
      </c>
      <c r="F227" s="31">
        <v>1330727</v>
      </c>
      <c r="G227" s="36">
        <f t="shared" si="48"/>
        <v>0.16415867272381415</v>
      </c>
      <c r="H227" s="31">
        <v>385709</v>
      </c>
      <c r="I227" s="36">
        <f t="shared" si="49"/>
        <v>4.7581117312288423E-2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1716436</v>
      </c>
      <c r="O227" s="36">
        <f t="shared" si="53"/>
        <v>0.21173979003610258</v>
      </c>
      <c r="P227" s="31">
        <v>1254283</v>
      </c>
      <c r="Q227" s="31">
        <v>4200000</v>
      </c>
      <c r="R227" s="31">
        <v>4200000</v>
      </c>
      <c r="S227" s="31">
        <v>3009589</v>
      </c>
      <c r="T227" s="36">
        <f t="shared" si="54"/>
        <v>0.71656880952380952</v>
      </c>
      <c r="U227" s="36">
        <f t="shared" si="55"/>
        <v>-0.69248646437845363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10995219</v>
      </c>
      <c r="E228" s="31">
        <v>10995219</v>
      </c>
      <c r="F228" s="31">
        <v>2948491</v>
      </c>
      <c r="G228" s="36">
        <f t="shared" si="48"/>
        <v>0.26816118896767766</v>
      </c>
      <c r="H228" s="31">
        <v>2789265</v>
      </c>
      <c r="I228" s="36">
        <f t="shared" si="49"/>
        <v>0.25367980392205014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5737756</v>
      </c>
      <c r="O228" s="36">
        <f t="shared" si="53"/>
        <v>0.52184099288972785</v>
      </c>
      <c r="P228" s="31">
        <v>12495652</v>
      </c>
      <c r="Q228" s="31">
        <v>12289758</v>
      </c>
      <c r="R228" s="31">
        <v>20363009</v>
      </c>
      <c r="S228" s="31">
        <v>15240716</v>
      </c>
      <c r="T228" s="36">
        <f t="shared" si="54"/>
        <v>1.2401152244006757</v>
      </c>
      <c r="U228" s="36">
        <f t="shared" si="55"/>
        <v>-0.77678115555714899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22101565</v>
      </c>
      <c r="E230" s="32">
        <f>SUM(E225:E229)</f>
        <v>22101565</v>
      </c>
      <c r="F230" s="32">
        <f>SUM(F225:F229)</f>
        <v>4279218</v>
      </c>
      <c r="G230" s="37">
        <f t="shared" si="48"/>
        <v>0.19361606293490982</v>
      </c>
      <c r="H230" s="32">
        <f>SUM(H225:H229)</f>
        <v>4077674</v>
      </c>
      <c r="I230" s="37">
        <f t="shared" si="49"/>
        <v>0.18449707068255122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8356892</v>
      </c>
      <c r="O230" s="37">
        <f t="shared" si="53"/>
        <v>0.37811313361746102</v>
      </c>
      <c r="P230" s="32">
        <f>SUM(P225:P229)</f>
        <v>14383568</v>
      </c>
      <c r="Q230" s="32">
        <f>SUM(Q225:Q229)</f>
        <v>18489762</v>
      </c>
      <c r="R230" s="32">
        <f>SUM(R225:R229)</f>
        <v>26563013</v>
      </c>
      <c r="S230" s="32">
        <f>SUM(S225:S229)</f>
        <v>18883938</v>
      </c>
      <c r="T230" s="37">
        <f t="shared" si="54"/>
        <v>1.0213186086440702</v>
      </c>
      <c r="U230" s="37">
        <f t="shared" si="55"/>
        <v>-0.71650469480173484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93004325</v>
      </c>
      <c r="E231" s="32">
        <f>SUM(E208:E215,E217:E223,E225:E229)</f>
        <v>93004325</v>
      </c>
      <c r="F231" s="32">
        <f>SUM(F208:F215,F217:F223,F225:F229)</f>
        <v>17084798</v>
      </c>
      <c r="G231" s="37">
        <f t="shared" si="48"/>
        <v>0.18369896238696426</v>
      </c>
      <c r="H231" s="32">
        <f>SUM(H208:H215,H217:H223,H225:H229)</f>
        <v>16387871</v>
      </c>
      <c r="I231" s="37">
        <f t="shared" si="49"/>
        <v>0.17620547216486976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33472669</v>
      </c>
      <c r="O231" s="37">
        <f t="shared" si="53"/>
        <v>0.35990443455183402</v>
      </c>
      <c r="P231" s="32">
        <f>SUM(P208:P215,P217:P223,P225:P229)</f>
        <v>26738225</v>
      </c>
      <c r="Q231" s="32">
        <f>SUM(Q208:Q215,Q217:Q223,Q225:Q229)</f>
        <v>87558344</v>
      </c>
      <c r="R231" s="32">
        <f>SUM(R208:R215,R217:R223,R225:R229)</f>
        <v>93420019</v>
      </c>
      <c r="S231" s="32">
        <f>SUM(S208:S215,S217:S223,S225:S229)</f>
        <v>42414167</v>
      </c>
      <c r="T231" s="37">
        <f t="shared" si="54"/>
        <v>0.48441033786568644</v>
      </c>
      <c r="U231" s="37">
        <f t="shared" si="55"/>
        <v>-0.38709951763813788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0</v>
      </c>
      <c r="O234" s="36">
        <f t="shared" ref="O234:O260" si="61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IF(($Q234     =0),0,($S234     /$Q234     ))</f>
        <v>0</v>
      </c>
      <c r="U234" s="36">
        <f t="shared" ref="U234:U260" si="63">IF(($P234     =0),0,(($H234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5922632</v>
      </c>
      <c r="E235" s="31">
        <v>5922632</v>
      </c>
      <c r="F235" s="31">
        <v>1280063</v>
      </c>
      <c r="G235" s="36">
        <f t="shared" si="56"/>
        <v>0.2161307675371355</v>
      </c>
      <c r="H235" s="31">
        <v>1836169</v>
      </c>
      <c r="I235" s="36">
        <f t="shared" si="57"/>
        <v>0.31002584661684196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3116232</v>
      </c>
      <c r="O235" s="36">
        <f t="shared" si="61"/>
        <v>0.52615661415397752</v>
      </c>
      <c r="P235" s="31">
        <v>1346333</v>
      </c>
      <c r="Q235" s="31">
        <v>5853675</v>
      </c>
      <c r="R235" s="31">
        <v>5900979</v>
      </c>
      <c r="S235" s="31">
        <v>2504857</v>
      </c>
      <c r="T235" s="36">
        <f t="shared" si="62"/>
        <v>0.42791186733120645</v>
      </c>
      <c r="U235" s="36">
        <f t="shared" si="63"/>
        <v>0.36382975088629643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47337967</v>
      </c>
      <c r="E236" s="31">
        <v>47337967</v>
      </c>
      <c r="F236" s="31">
        <v>2630574</v>
      </c>
      <c r="G236" s="36">
        <f t="shared" si="56"/>
        <v>5.5570067045760542E-2</v>
      </c>
      <c r="H236" s="31">
        <v>5608082</v>
      </c>
      <c r="I236" s="36">
        <f t="shared" si="57"/>
        <v>0.1184690081853325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8238656</v>
      </c>
      <c r="O236" s="36">
        <f t="shared" si="61"/>
        <v>0.17403907523109305</v>
      </c>
      <c r="P236" s="31">
        <v>3832301</v>
      </c>
      <c r="Q236" s="31">
        <v>23307890</v>
      </c>
      <c r="R236" s="31">
        <v>23525616</v>
      </c>
      <c r="S236" s="31">
        <v>8675616</v>
      </c>
      <c r="T236" s="36">
        <f t="shared" si="62"/>
        <v>0.3722179914183566</v>
      </c>
      <c r="U236" s="36">
        <f t="shared" si="63"/>
        <v>0.46337200548704294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53260599</v>
      </c>
      <c r="E240" s="32">
        <f>SUM(E234:E239)</f>
        <v>53260599</v>
      </c>
      <c r="F240" s="32">
        <f>SUM(F234:F239)</f>
        <v>3910637</v>
      </c>
      <c r="G240" s="37">
        <f t="shared" si="56"/>
        <v>7.3424577894814894E-2</v>
      </c>
      <c r="H240" s="32">
        <f>SUM(H234:H239)</f>
        <v>7444251</v>
      </c>
      <c r="I240" s="37">
        <f t="shared" si="57"/>
        <v>0.13977032064547379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11354888</v>
      </c>
      <c r="O240" s="37">
        <f t="shared" si="61"/>
        <v>0.21319489854028867</v>
      </c>
      <c r="P240" s="32">
        <f>SUM(P234:P239)</f>
        <v>5178634</v>
      </c>
      <c r="Q240" s="32">
        <f>SUM(Q234:Q239)</f>
        <v>29161565</v>
      </c>
      <c r="R240" s="32">
        <f>SUM(R234:R239)</f>
        <v>29426595</v>
      </c>
      <c r="S240" s="32">
        <f>SUM(S234:S239)</f>
        <v>11180473</v>
      </c>
      <c r="T240" s="37">
        <f t="shared" si="62"/>
        <v>0.38339756456829394</v>
      </c>
      <c r="U240" s="37">
        <f t="shared" si="63"/>
        <v>0.43749316904805391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9120930</v>
      </c>
      <c r="E242" s="31">
        <v>9120930</v>
      </c>
      <c r="F242" s="31">
        <v>337702</v>
      </c>
      <c r="G242" s="36">
        <f t="shared" si="56"/>
        <v>3.7024952499361358E-2</v>
      </c>
      <c r="H242" s="31">
        <v>697207</v>
      </c>
      <c r="I242" s="36">
        <f t="shared" si="57"/>
        <v>7.6440341061711908E-2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1034909</v>
      </c>
      <c r="O242" s="36">
        <f t="shared" si="61"/>
        <v>0.11346529356107327</v>
      </c>
      <c r="P242" s="31">
        <v>700438</v>
      </c>
      <c r="Q242" s="31">
        <v>3262145</v>
      </c>
      <c r="R242" s="31">
        <v>3097861</v>
      </c>
      <c r="S242" s="31">
        <v>1413161</v>
      </c>
      <c r="T242" s="36">
        <f t="shared" si="62"/>
        <v>0.43319993439899207</v>
      </c>
      <c r="U242" s="36">
        <f t="shared" si="63"/>
        <v>-4.612827973353828E-3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9517612</v>
      </c>
      <c r="E243" s="31">
        <v>9517612</v>
      </c>
      <c r="F243" s="31">
        <v>2538930</v>
      </c>
      <c r="G243" s="36">
        <f t="shared" si="56"/>
        <v>0.2667612422107562</v>
      </c>
      <c r="H243" s="31">
        <v>2779746</v>
      </c>
      <c r="I243" s="36">
        <f t="shared" si="57"/>
        <v>0.29206338732867027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5318676</v>
      </c>
      <c r="O243" s="36">
        <f t="shared" si="61"/>
        <v>0.55882462953942647</v>
      </c>
      <c r="P243" s="31">
        <v>2589305</v>
      </c>
      <c r="Q243" s="31">
        <v>8224380</v>
      </c>
      <c r="R243" s="31">
        <v>8994380</v>
      </c>
      <c r="S243" s="31">
        <v>4995225</v>
      </c>
      <c r="T243" s="36">
        <f t="shared" si="62"/>
        <v>0.60736797181064106</v>
      </c>
      <c r="U243" s="36">
        <f t="shared" si="63"/>
        <v>7.354907977237124E-2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9737124</v>
      </c>
      <c r="E244" s="31">
        <v>9737124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4265511</v>
      </c>
      <c r="R244" s="31">
        <v>4265511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650532</v>
      </c>
      <c r="E245" s="31">
        <v>650532</v>
      </c>
      <c r="F245" s="31">
        <v>120285</v>
      </c>
      <c r="G245" s="36">
        <f t="shared" si="56"/>
        <v>0.18490251056058735</v>
      </c>
      <c r="H245" s="31">
        <v>99362</v>
      </c>
      <c r="I245" s="36">
        <f t="shared" si="57"/>
        <v>0.15273960389342875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219647</v>
      </c>
      <c r="O245" s="36">
        <f t="shared" si="61"/>
        <v>0.3376421144540161</v>
      </c>
      <c r="P245" s="31">
        <v>94415</v>
      </c>
      <c r="Q245" s="31">
        <v>405436</v>
      </c>
      <c r="R245" s="31">
        <v>405436</v>
      </c>
      <c r="S245" s="31">
        <v>227985</v>
      </c>
      <c r="T245" s="36">
        <f t="shared" si="62"/>
        <v>0.56232056354147142</v>
      </c>
      <c r="U245" s="36">
        <f t="shared" si="63"/>
        <v>5.2396335328072974E-2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29026198</v>
      </c>
      <c r="E247" s="32">
        <f>SUM(E241:E246)</f>
        <v>29026198</v>
      </c>
      <c r="F247" s="32">
        <f>SUM(F241:F246)</f>
        <v>2996917</v>
      </c>
      <c r="G247" s="37">
        <f t="shared" si="56"/>
        <v>0.10324869278435984</v>
      </c>
      <c r="H247" s="32">
        <f>SUM(H241:H246)</f>
        <v>3576315</v>
      </c>
      <c r="I247" s="37">
        <f t="shared" si="57"/>
        <v>0.12320990162059806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6573232</v>
      </c>
      <c r="O247" s="37">
        <f t="shared" si="61"/>
        <v>0.22645859440495789</v>
      </c>
      <c r="P247" s="32">
        <f>SUM(P241:P246)</f>
        <v>3384158</v>
      </c>
      <c r="Q247" s="32">
        <f>SUM(Q241:Q246)</f>
        <v>16157472</v>
      </c>
      <c r="R247" s="32">
        <f>SUM(R241:R246)</f>
        <v>16763188</v>
      </c>
      <c r="S247" s="32">
        <f>SUM(S241:S246)</f>
        <v>6636371</v>
      </c>
      <c r="T247" s="37">
        <f t="shared" si="62"/>
        <v>0.41073077521037943</v>
      </c>
      <c r="U247" s="37">
        <f t="shared" si="63"/>
        <v>5.6781332313680322E-2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5077334</v>
      </c>
      <c r="E248" s="31">
        <v>5077334</v>
      </c>
      <c r="F248" s="31">
        <v>510919</v>
      </c>
      <c r="G248" s="36">
        <f t="shared" si="56"/>
        <v>0.10062741588400527</v>
      </c>
      <c r="H248" s="31">
        <v>3132450</v>
      </c>
      <c r="I248" s="36">
        <f t="shared" si="57"/>
        <v>0.61694779189235927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3643369</v>
      </c>
      <c r="O248" s="36">
        <f t="shared" si="61"/>
        <v>0.71757520777636452</v>
      </c>
      <c r="P248" s="31">
        <v>1493687</v>
      </c>
      <c r="Q248" s="31">
        <v>5760388</v>
      </c>
      <c r="R248" s="31">
        <v>5662388</v>
      </c>
      <c r="S248" s="31">
        <v>2823826</v>
      </c>
      <c r="T248" s="36">
        <f t="shared" si="62"/>
        <v>0.49021454804780512</v>
      </c>
      <c r="U248" s="36">
        <f t="shared" si="63"/>
        <v>1.0971261047327854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990218</v>
      </c>
      <c r="E250" s="31">
        <v>990218</v>
      </c>
      <c r="F250" s="31">
        <v>62472</v>
      </c>
      <c r="G250" s="36">
        <f t="shared" si="56"/>
        <v>6.308913794740148E-2</v>
      </c>
      <c r="H250" s="31">
        <v>66527</v>
      </c>
      <c r="I250" s="36">
        <f t="shared" si="57"/>
        <v>6.7184195803348348E-2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128999</v>
      </c>
      <c r="O250" s="36">
        <f t="shared" si="61"/>
        <v>0.13027333375074984</v>
      </c>
      <c r="P250" s="31">
        <v>0</v>
      </c>
      <c r="Q250" s="31">
        <v>925437</v>
      </c>
      <c r="R250" s="31">
        <v>925437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73710</v>
      </c>
      <c r="E251" s="31">
        <v>73710</v>
      </c>
      <c r="F251" s="31">
        <v>7499</v>
      </c>
      <c r="G251" s="36">
        <f t="shared" si="56"/>
        <v>0.10173653506986841</v>
      </c>
      <c r="H251" s="31">
        <v>17150</v>
      </c>
      <c r="I251" s="36">
        <f t="shared" si="57"/>
        <v>0.23266856600189934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24649</v>
      </c>
      <c r="O251" s="36">
        <f t="shared" si="61"/>
        <v>0.33440510107176774</v>
      </c>
      <c r="P251" s="31">
        <v>0</v>
      </c>
      <c r="Q251" s="31">
        <v>70000</v>
      </c>
      <c r="R251" s="31">
        <v>70000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6141262</v>
      </c>
      <c r="E254" s="32">
        <f>SUM(E248:E253)</f>
        <v>6141262</v>
      </c>
      <c r="F254" s="32">
        <f>SUM(F248:F253)</f>
        <v>580890</v>
      </c>
      <c r="G254" s="37">
        <f t="shared" si="56"/>
        <v>9.4588050469105539E-2</v>
      </c>
      <c r="H254" s="32">
        <f>SUM(H248:H253)</f>
        <v>3216127</v>
      </c>
      <c r="I254" s="37">
        <f t="shared" si="57"/>
        <v>0.5236915474376439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3797017</v>
      </c>
      <c r="O254" s="37">
        <f t="shared" si="61"/>
        <v>0.61827959790674947</v>
      </c>
      <c r="P254" s="32">
        <f>SUM(P248:P253)</f>
        <v>1493687</v>
      </c>
      <c r="Q254" s="32">
        <f>SUM(Q248:Q253)</f>
        <v>6755825</v>
      </c>
      <c r="R254" s="32">
        <f>SUM(R248:R253)</f>
        <v>6657825</v>
      </c>
      <c r="S254" s="32">
        <f>SUM(S248:S253)</f>
        <v>2823826</v>
      </c>
      <c r="T254" s="37">
        <f t="shared" si="62"/>
        <v>0.41798388797815217</v>
      </c>
      <c r="U254" s="37">
        <f t="shared" si="63"/>
        <v>1.1531465427495853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19390178</v>
      </c>
      <c r="E255" s="31">
        <v>19390178</v>
      </c>
      <c r="F255" s="31">
        <v>2848615</v>
      </c>
      <c r="G255" s="36">
        <f t="shared" si="56"/>
        <v>0.14691020371241564</v>
      </c>
      <c r="H255" s="31">
        <v>8563000</v>
      </c>
      <c r="I255" s="36">
        <f t="shared" si="57"/>
        <v>0.44161533741464365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11411615</v>
      </c>
      <c r="O255" s="36">
        <f t="shared" si="61"/>
        <v>0.58852554112705924</v>
      </c>
      <c r="P255" s="31">
        <v>3262092</v>
      </c>
      <c r="Q255" s="31">
        <v>6903414</v>
      </c>
      <c r="R255" s="31">
        <v>13153414</v>
      </c>
      <c r="S255" s="31">
        <v>7107236</v>
      </c>
      <c r="T255" s="36">
        <f t="shared" si="62"/>
        <v>1.0295248119263889</v>
      </c>
      <c r="U255" s="36">
        <f t="shared" si="63"/>
        <v>1.6250026056898457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3835333</v>
      </c>
      <c r="E256" s="31">
        <v>3835333</v>
      </c>
      <c r="F256" s="31">
        <v>692945</v>
      </c>
      <c r="G256" s="36">
        <f t="shared" si="56"/>
        <v>0.18067401187849921</v>
      </c>
      <c r="H256" s="31">
        <v>725820</v>
      </c>
      <c r="I256" s="36">
        <f t="shared" si="57"/>
        <v>0.18924562743313292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1418765</v>
      </c>
      <c r="O256" s="36">
        <f t="shared" si="61"/>
        <v>0.36991963931163213</v>
      </c>
      <c r="P256" s="31">
        <v>868771</v>
      </c>
      <c r="Q256" s="31">
        <v>3675652</v>
      </c>
      <c r="R256" s="31">
        <v>3775652</v>
      </c>
      <c r="S256" s="31">
        <v>1595320</v>
      </c>
      <c r="T256" s="36">
        <f t="shared" si="62"/>
        <v>0.43402367797604341</v>
      </c>
      <c r="U256" s="36">
        <f t="shared" si="63"/>
        <v>-0.16454393620413199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23225511</v>
      </c>
      <c r="E259" s="32">
        <f>SUM(E255:E258)</f>
        <v>23225511</v>
      </c>
      <c r="F259" s="32">
        <f>SUM(F255:F258)</f>
        <v>3541560</v>
      </c>
      <c r="G259" s="37">
        <f t="shared" si="56"/>
        <v>0.15248577307943839</v>
      </c>
      <c r="H259" s="32">
        <f>SUM(H255:H258)</f>
        <v>9288820</v>
      </c>
      <c r="I259" s="37">
        <f t="shared" si="57"/>
        <v>0.39994039313063984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12830380</v>
      </c>
      <c r="O259" s="37">
        <f t="shared" si="61"/>
        <v>0.55242616621007823</v>
      </c>
      <c r="P259" s="32">
        <f>SUM(P255:P258)</f>
        <v>4130863</v>
      </c>
      <c r="Q259" s="32">
        <f>SUM(Q255:Q258)</f>
        <v>10579066</v>
      </c>
      <c r="R259" s="32">
        <f>SUM(R255:R258)</f>
        <v>16929066</v>
      </c>
      <c r="S259" s="32">
        <f>SUM(S255:S258)</f>
        <v>8702556</v>
      </c>
      <c r="T259" s="37">
        <f t="shared" si="62"/>
        <v>0.82262044683339719</v>
      </c>
      <c r="U259" s="37">
        <f t="shared" si="63"/>
        <v>1.2486390858278282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111653570</v>
      </c>
      <c r="E260" s="32">
        <f>SUM(E234:E239,E241:E246,E248:E253,E255:E258)</f>
        <v>111653570</v>
      </c>
      <c r="F260" s="32">
        <f>SUM(F234:F239,F241:F246,F248:F253,F255:F258)</f>
        <v>11030004</v>
      </c>
      <c r="G260" s="37">
        <f t="shared" si="56"/>
        <v>9.8787741404059007E-2</v>
      </c>
      <c r="H260" s="32">
        <f>SUM(H234:H239,H241:H246,H248:H253,H255:H258)</f>
        <v>23525513</v>
      </c>
      <c r="I260" s="37">
        <f t="shared" si="57"/>
        <v>0.21070094758277769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34555517</v>
      </c>
      <c r="O260" s="37">
        <f t="shared" si="61"/>
        <v>0.30948868898683668</v>
      </c>
      <c r="P260" s="32">
        <f>SUM(P234:P239,P241:P246,P248:P253,P255:P258)</f>
        <v>14187342</v>
      </c>
      <c r="Q260" s="32">
        <f>SUM(Q234:Q239,Q241:Q246,Q248:Q253,Q255:Q258)</f>
        <v>62653928</v>
      </c>
      <c r="R260" s="32">
        <f>SUM(R234:R239,R241:R246,R248:R253,R255:R258)</f>
        <v>69776674</v>
      </c>
      <c r="S260" s="32">
        <f>SUM(S234:S239,S241:S246,S248:S253,S255:S258)</f>
        <v>29343226</v>
      </c>
      <c r="T260" s="37">
        <f t="shared" si="62"/>
        <v>0.46833817027401697</v>
      </c>
      <c r="U260" s="37">
        <f t="shared" si="63"/>
        <v>0.65820440502526822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14090976</v>
      </c>
      <c r="E263" s="31">
        <v>14090976</v>
      </c>
      <c r="F263" s="31">
        <v>326603</v>
      </c>
      <c r="G263" s="36">
        <f t="shared" ref="G263:G299" si="64">IF(($D263     =0),0,($F263     /$D263     ))</f>
        <v>2.3178167360444018E-2</v>
      </c>
      <c r="H263" s="31">
        <v>377943</v>
      </c>
      <c r="I263" s="36">
        <f t="shared" ref="I263:I299" si="65">IF(($D263     =0),0,($H263     /$D263     ))</f>
        <v>2.6821633930822108E-2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704546</v>
      </c>
      <c r="O263" s="36">
        <f t="shared" ref="O263:O299" si="69">IF(($D263     =0),0,($N263     /$D263     ))</f>
        <v>4.9999801291266126E-2</v>
      </c>
      <c r="P263" s="31">
        <v>31626</v>
      </c>
      <c r="Q263" s="31">
        <v>3557200</v>
      </c>
      <c r="R263" s="31">
        <v>5624094</v>
      </c>
      <c r="S263" s="31">
        <v>31626</v>
      </c>
      <c r="T263" s="36">
        <f t="shared" ref="T263:T299" si="70">IF(($Q263     =0),0,($S263     /$Q263     ))</f>
        <v>8.8907005509951641E-3</v>
      </c>
      <c r="U263" s="36">
        <f t="shared" ref="U263:U299" si="71">IF(($P263     =0),0,(($H263     /$P263     )-1))</f>
        <v>10.950388920508443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0</v>
      </c>
      <c r="O264" s="36">
        <f t="shared" si="69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70"/>
        <v>0</v>
      </c>
      <c r="U264" s="36">
        <f t="shared" si="71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3035141</v>
      </c>
      <c r="E265" s="31">
        <v>3035141</v>
      </c>
      <c r="F265" s="31">
        <v>397013</v>
      </c>
      <c r="G265" s="36">
        <f t="shared" si="64"/>
        <v>0.13080545516666275</v>
      </c>
      <c r="H265" s="31">
        <v>305578</v>
      </c>
      <c r="I265" s="36">
        <f t="shared" si="65"/>
        <v>0.10068000135743282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702591</v>
      </c>
      <c r="O265" s="36">
        <f t="shared" si="69"/>
        <v>0.23148545652409558</v>
      </c>
      <c r="P265" s="31">
        <v>274182</v>
      </c>
      <c r="Q265" s="31">
        <v>1185863</v>
      </c>
      <c r="R265" s="31">
        <v>1506624</v>
      </c>
      <c r="S265" s="31">
        <v>589645</v>
      </c>
      <c r="T265" s="36">
        <f t="shared" si="70"/>
        <v>0.4972286006056349</v>
      </c>
      <c r="U265" s="36">
        <f t="shared" si="71"/>
        <v>0.11450788162607317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6738701</v>
      </c>
      <c r="E266" s="31">
        <v>6738701</v>
      </c>
      <c r="F266" s="31">
        <v>1081261</v>
      </c>
      <c r="G266" s="36">
        <f t="shared" si="64"/>
        <v>0.16045540527766405</v>
      </c>
      <c r="H266" s="31">
        <v>2477948</v>
      </c>
      <c r="I266" s="36">
        <f t="shared" si="65"/>
        <v>0.36771894167733515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3559209</v>
      </c>
      <c r="O266" s="36">
        <f t="shared" si="69"/>
        <v>0.52817434695499921</v>
      </c>
      <c r="P266" s="31">
        <v>2125496</v>
      </c>
      <c r="Q266" s="31">
        <v>7522230</v>
      </c>
      <c r="R266" s="31">
        <v>46972698</v>
      </c>
      <c r="S266" s="31">
        <v>3568164</v>
      </c>
      <c r="T266" s="36">
        <f t="shared" si="70"/>
        <v>0.47434922888558312</v>
      </c>
      <c r="U266" s="36">
        <f t="shared" si="71"/>
        <v>0.16582106011961439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23864818</v>
      </c>
      <c r="E267" s="32">
        <f>SUM(E263:E266)</f>
        <v>23864818</v>
      </c>
      <c r="F267" s="32">
        <f>SUM(F263:F266)</f>
        <v>1804877</v>
      </c>
      <c r="G267" s="37">
        <f t="shared" si="64"/>
        <v>7.562919608270216E-2</v>
      </c>
      <c r="H267" s="32">
        <f>SUM(H263:H266)</f>
        <v>3161469</v>
      </c>
      <c r="I267" s="37">
        <f t="shared" si="65"/>
        <v>0.13247404610418567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4966346</v>
      </c>
      <c r="O267" s="37">
        <f t="shared" si="69"/>
        <v>0.20810324218688783</v>
      </c>
      <c r="P267" s="32">
        <f>SUM(P263:P266)</f>
        <v>2431304</v>
      </c>
      <c r="Q267" s="32">
        <f>SUM(Q263:Q266)</f>
        <v>12265293</v>
      </c>
      <c r="R267" s="32">
        <f>SUM(R263:R266)</f>
        <v>54103416</v>
      </c>
      <c r="S267" s="32">
        <f>SUM(S263:S266)</f>
        <v>4189435</v>
      </c>
      <c r="T267" s="37">
        <f t="shared" si="70"/>
        <v>0.34156827725191724</v>
      </c>
      <c r="U267" s="37">
        <f t="shared" si="71"/>
        <v>0.30031826542464457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2511940</v>
      </c>
      <c r="E268" s="31">
        <v>2511940</v>
      </c>
      <c r="F268" s="31">
        <v>0</v>
      </c>
      <c r="G268" s="36">
        <f t="shared" si="64"/>
        <v>0</v>
      </c>
      <c r="H268" s="31">
        <v>19330</v>
      </c>
      <c r="I268" s="36">
        <f t="shared" si="65"/>
        <v>7.6952474979497922E-3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19330</v>
      </c>
      <c r="O268" s="36">
        <f t="shared" si="69"/>
        <v>7.6952474979497922E-3</v>
      </c>
      <c r="P268" s="31">
        <v>11315</v>
      </c>
      <c r="Q268" s="31">
        <v>2115476</v>
      </c>
      <c r="R268" s="31">
        <v>2293186</v>
      </c>
      <c r="S268" s="31">
        <v>15911</v>
      </c>
      <c r="T268" s="36">
        <f t="shared" si="70"/>
        <v>7.5212387188509817E-3</v>
      </c>
      <c r="U268" s="36">
        <f t="shared" si="71"/>
        <v>0.7083517454706143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812009</v>
      </c>
      <c r="E274" s="31">
        <v>812009</v>
      </c>
      <c r="F274" s="31">
        <v>123328</v>
      </c>
      <c r="G274" s="36">
        <f t="shared" si="64"/>
        <v>0.15188008999900249</v>
      </c>
      <c r="H274" s="31">
        <v>216838</v>
      </c>
      <c r="I274" s="36">
        <f t="shared" si="65"/>
        <v>0.26703891213028425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340166</v>
      </c>
      <c r="O274" s="36">
        <f t="shared" si="69"/>
        <v>0.41891900212928673</v>
      </c>
      <c r="P274" s="31">
        <v>385393</v>
      </c>
      <c r="Q274" s="31">
        <v>1249245</v>
      </c>
      <c r="R274" s="31">
        <v>1126618</v>
      </c>
      <c r="S274" s="31">
        <v>730753</v>
      </c>
      <c r="T274" s="36">
        <f t="shared" si="70"/>
        <v>0.58495571325080353</v>
      </c>
      <c r="U274" s="36">
        <f t="shared" si="71"/>
        <v>-0.43735874808312558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3323949</v>
      </c>
      <c r="E275" s="32">
        <f>SUM(E268:E274)</f>
        <v>3323949</v>
      </c>
      <c r="F275" s="32">
        <f>SUM(F268:F274)</f>
        <v>123328</v>
      </c>
      <c r="G275" s="37">
        <f t="shared" si="64"/>
        <v>3.7102855669566531E-2</v>
      </c>
      <c r="H275" s="32">
        <f>SUM(H268:H274)</f>
        <v>236168</v>
      </c>
      <c r="I275" s="37">
        <f t="shared" si="65"/>
        <v>7.1050428270710536E-2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359496</v>
      </c>
      <c r="O275" s="37">
        <f t="shared" si="69"/>
        <v>0.10815328394027707</v>
      </c>
      <c r="P275" s="32">
        <f>SUM(P268:P274)</f>
        <v>396708</v>
      </c>
      <c r="Q275" s="32">
        <f>SUM(Q268:Q274)</f>
        <v>3364721</v>
      </c>
      <c r="R275" s="32">
        <f>SUM(R268:R274)</f>
        <v>3419804</v>
      </c>
      <c r="S275" s="32">
        <f>SUM(S268:S274)</f>
        <v>746664</v>
      </c>
      <c r="T275" s="37">
        <f t="shared" si="70"/>
        <v>0.22190963232909949</v>
      </c>
      <c r="U275" s="37">
        <f t="shared" si="71"/>
        <v>-0.40468052068523952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1864605</v>
      </c>
      <c r="E277" s="31">
        <v>1864605</v>
      </c>
      <c r="F277" s="31">
        <v>274070</v>
      </c>
      <c r="G277" s="36">
        <f t="shared" si="64"/>
        <v>0.14698555458126519</v>
      </c>
      <c r="H277" s="31">
        <v>299474</v>
      </c>
      <c r="I277" s="36">
        <f t="shared" si="65"/>
        <v>0.16060988788510167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573544</v>
      </c>
      <c r="O277" s="36">
        <f t="shared" si="69"/>
        <v>0.30759544246636689</v>
      </c>
      <c r="P277" s="31">
        <v>282898</v>
      </c>
      <c r="Q277" s="31">
        <v>1766971</v>
      </c>
      <c r="R277" s="31">
        <v>1712462</v>
      </c>
      <c r="S277" s="31">
        <v>543607</v>
      </c>
      <c r="T277" s="36">
        <f t="shared" si="70"/>
        <v>0.30764907856439072</v>
      </c>
      <c r="U277" s="36">
        <f t="shared" si="71"/>
        <v>5.859355668827626E-2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3272459</v>
      </c>
      <c r="E278" s="31">
        <v>3272459</v>
      </c>
      <c r="F278" s="31">
        <v>147871</v>
      </c>
      <c r="G278" s="36">
        <f t="shared" si="64"/>
        <v>4.5186509594161456E-2</v>
      </c>
      <c r="H278" s="31">
        <v>7504</v>
      </c>
      <c r="I278" s="36">
        <f t="shared" si="65"/>
        <v>2.2930768574946241E-3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155375</v>
      </c>
      <c r="O278" s="36">
        <f t="shared" si="69"/>
        <v>4.7479586451656078E-2</v>
      </c>
      <c r="P278" s="31">
        <v>387879</v>
      </c>
      <c r="Q278" s="31">
        <v>2536723</v>
      </c>
      <c r="R278" s="31">
        <v>2564872</v>
      </c>
      <c r="S278" s="31">
        <v>968663</v>
      </c>
      <c r="T278" s="36">
        <f t="shared" si="70"/>
        <v>0.38185604025350817</v>
      </c>
      <c r="U278" s="36">
        <f t="shared" si="71"/>
        <v>-0.98065376057997466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15825</v>
      </c>
      <c r="E279" s="31">
        <v>15825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15395</v>
      </c>
      <c r="R279" s="31">
        <v>6977</v>
      </c>
      <c r="S279" s="31">
        <v>902</v>
      </c>
      <c r="T279" s="36">
        <f t="shared" si="70"/>
        <v>5.8590451445274437E-2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2076266</v>
      </c>
      <c r="E284" s="31">
        <v>2076266</v>
      </c>
      <c r="F284" s="31">
        <v>465257</v>
      </c>
      <c r="G284" s="36">
        <f t="shared" si="64"/>
        <v>0.22408352301680035</v>
      </c>
      <c r="H284" s="31">
        <v>334276</v>
      </c>
      <c r="I284" s="36">
        <f t="shared" si="65"/>
        <v>0.16099863890272248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799533</v>
      </c>
      <c r="O284" s="36">
        <f t="shared" si="69"/>
        <v>0.38508216191952283</v>
      </c>
      <c r="P284" s="31">
        <v>573737</v>
      </c>
      <c r="Q284" s="31">
        <v>2514962</v>
      </c>
      <c r="R284" s="31">
        <v>2403825</v>
      </c>
      <c r="S284" s="31">
        <v>1216738</v>
      </c>
      <c r="T284" s="36">
        <f t="shared" si="70"/>
        <v>0.48379975522492985</v>
      </c>
      <c r="U284" s="36">
        <f t="shared" si="71"/>
        <v>-0.41737067680836337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7229155</v>
      </c>
      <c r="E285" s="32">
        <f>SUM(E276:E284)</f>
        <v>7229155</v>
      </c>
      <c r="F285" s="32">
        <f>SUM(F276:F284)</f>
        <v>887198</v>
      </c>
      <c r="G285" s="37">
        <f t="shared" si="64"/>
        <v>0.1227249934466753</v>
      </c>
      <c r="H285" s="32">
        <f>SUM(H276:H284)</f>
        <v>641254</v>
      </c>
      <c r="I285" s="37">
        <f t="shared" si="65"/>
        <v>8.870386649615343E-2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1528452</v>
      </c>
      <c r="O285" s="37">
        <f t="shared" si="69"/>
        <v>0.21142885994282873</v>
      </c>
      <c r="P285" s="32">
        <f>SUM(P276:P284)</f>
        <v>1244514</v>
      </c>
      <c r="Q285" s="32">
        <f>SUM(Q276:Q284)</f>
        <v>6834051</v>
      </c>
      <c r="R285" s="32">
        <f>SUM(R276:R284)</f>
        <v>6688136</v>
      </c>
      <c r="S285" s="32">
        <f>SUM(S276:S284)</f>
        <v>2729910</v>
      </c>
      <c r="T285" s="37">
        <f t="shared" si="70"/>
        <v>0.39945707165486471</v>
      </c>
      <c r="U285" s="37">
        <f t="shared" si="71"/>
        <v>-0.48473540675315829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2995101</v>
      </c>
      <c r="E286" s="31">
        <v>2995101</v>
      </c>
      <c r="F286" s="31">
        <v>487242</v>
      </c>
      <c r="G286" s="36">
        <f t="shared" si="64"/>
        <v>0.16267965587804886</v>
      </c>
      <c r="H286" s="31">
        <v>423644</v>
      </c>
      <c r="I286" s="36">
        <f t="shared" si="65"/>
        <v>0.14144564740888538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910886</v>
      </c>
      <c r="O286" s="36">
        <f t="shared" si="69"/>
        <v>0.30412530328693421</v>
      </c>
      <c r="P286" s="31">
        <v>755871</v>
      </c>
      <c r="Q286" s="31">
        <v>3250339</v>
      </c>
      <c r="R286" s="31">
        <v>2714262</v>
      </c>
      <c r="S286" s="31">
        <v>1372779</v>
      </c>
      <c r="T286" s="36">
        <f t="shared" si="70"/>
        <v>0.42234948416149826</v>
      </c>
      <c r="U286" s="36">
        <f t="shared" si="71"/>
        <v>-0.43952870264899702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6364</v>
      </c>
      <c r="E288" s="31">
        <v>6364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2797</v>
      </c>
      <c r="Q288" s="31">
        <v>112261</v>
      </c>
      <c r="R288" s="31">
        <v>42934</v>
      </c>
      <c r="S288" s="31">
        <v>5467</v>
      </c>
      <c r="T288" s="36">
        <f t="shared" si="70"/>
        <v>4.8699013905096157E-2</v>
      </c>
      <c r="U288" s="36">
        <f t="shared" si="71"/>
        <v>-1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5297491</v>
      </c>
      <c r="E290" s="31">
        <v>5297491</v>
      </c>
      <c r="F290" s="31">
        <v>1271903</v>
      </c>
      <c r="G290" s="36">
        <f t="shared" si="64"/>
        <v>0.24009535834983015</v>
      </c>
      <c r="H290" s="31">
        <v>1319791</v>
      </c>
      <c r="I290" s="36">
        <f t="shared" si="65"/>
        <v>0.24913510943199338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2591694</v>
      </c>
      <c r="O290" s="36">
        <f t="shared" si="69"/>
        <v>0.4892304677818235</v>
      </c>
      <c r="P290" s="31">
        <v>1254907</v>
      </c>
      <c r="Q290" s="31">
        <v>5439885</v>
      </c>
      <c r="R290" s="31">
        <v>5363866</v>
      </c>
      <c r="S290" s="31">
        <v>2528832</v>
      </c>
      <c r="T290" s="36">
        <f t="shared" si="70"/>
        <v>0.46486865071596184</v>
      </c>
      <c r="U290" s="36">
        <f t="shared" si="71"/>
        <v>5.1704229875201957E-2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8298956</v>
      </c>
      <c r="E292" s="32">
        <f>SUM(E286:E291)</f>
        <v>8298956</v>
      </c>
      <c r="F292" s="32">
        <f>SUM(F286:F291)</f>
        <v>1759145</v>
      </c>
      <c r="G292" s="37">
        <f t="shared" si="64"/>
        <v>0.21197184320533813</v>
      </c>
      <c r="H292" s="32">
        <f>SUM(H286:H291)</f>
        <v>1743435</v>
      </c>
      <c r="I292" s="37">
        <f t="shared" si="65"/>
        <v>0.21007883401237457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3502580</v>
      </c>
      <c r="O292" s="37">
        <f t="shared" si="69"/>
        <v>0.42205067721771267</v>
      </c>
      <c r="P292" s="32">
        <f>SUM(P286:P291)</f>
        <v>2013575</v>
      </c>
      <c r="Q292" s="32">
        <f>SUM(Q286:Q291)</f>
        <v>8802485</v>
      </c>
      <c r="R292" s="32">
        <f>SUM(R286:R291)</f>
        <v>8121062</v>
      </c>
      <c r="S292" s="32">
        <f>SUM(S286:S291)</f>
        <v>3907078</v>
      </c>
      <c r="T292" s="37">
        <f t="shared" si="70"/>
        <v>0.44386079612745721</v>
      </c>
      <c r="U292" s="37">
        <f t="shared" si="71"/>
        <v>-0.13415939311920344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26752470</v>
      </c>
      <c r="E293" s="31">
        <v>26752470</v>
      </c>
      <c r="F293" s="31">
        <v>5170140</v>
      </c>
      <c r="G293" s="36">
        <f t="shared" si="64"/>
        <v>0.193258416886366</v>
      </c>
      <c r="H293" s="31">
        <v>5999104</v>
      </c>
      <c r="I293" s="36">
        <f t="shared" si="65"/>
        <v>0.22424486411908881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11169244</v>
      </c>
      <c r="O293" s="36">
        <f t="shared" si="69"/>
        <v>0.41750328100545481</v>
      </c>
      <c r="P293" s="31">
        <v>5727702</v>
      </c>
      <c r="Q293" s="31">
        <v>22768224</v>
      </c>
      <c r="R293" s="31">
        <v>23468224</v>
      </c>
      <c r="S293" s="31">
        <v>10587923</v>
      </c>
      <c r="T293" s="36">
        <f t="shared" si="70"/>
        <v>0.46503069365445454</v>
      </c>
      <c r="U293" s="36">
        <f t="shared" si="71"/>
        <v>4.7384099242593347E-2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1218793</v>
      </c>
      <c r="E295" s="31">
        <v>1218793</v>
      </c>
      <c r="F295" s="31">
        <v>186377</v>
      </c>
      <c r="G295" s="36">
        <f t="shared" si="64"/>
        <v>0.15291932264133451</v>
      </c>
      <c r="H295" s="31">
        <v>433627</v>
      </c>
      <c r="I295" s="36">
        <f t="shared" si="65"/>
        <v>0.35578396003258961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620004</v>
      </c>
      <c r="O295" s="36">
        <f t="shared" si="69"/>
        <v>0.50870328267392417</v>
      </c>
      <c r="P295" s="31">
        <v>319752</v>
      </c>
      <c r="Q295" s="31">
        <v>1145765</v>
      </c>
      <c r="R295" s="31">
        <v>1102180</v>
      </c>
      <c r="S295" s="31">
        <v>596168</v>
      </c>
      <c r="T295" s="36">
        <f t="shared" si="70"/>
        <v>0.52032310290504602</v>
      </c>
      <c r="U295" s="36">
        <f t="shared" si="71"/>
        <v>0.35613537991943756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4305749</v>
      </c>
      <c r="E297" s="31">
        <v>4305749</v>
      </c>
      <c r="F297" s="31">
        <v>833839</v>
      </c>
      <c r="G297" s="36">
        <f t="shared" si="64"/>
        <v>0.19365713143055946</v>
      </c>
      <c r="H297" s="31">
        <v>781922</v>
      </c>
      <c r="I297" s="36">
        <f t="shared" si="65"/>
        <v>0.18159953123138389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1615761</v>
      </c>
      <c r="O297" s="36">
        <f t="shared" si="69"/>
        <v>0.37525666266194335</v>
      </c>
      <c r="P297" s="31">
        <v>1232894</v>
      </c>
      <c r="Q297" s="31">
        <v>4362560</v>
      </c>
      <c r="R297" s="31">
        <v>4244060</v>
      </c>
      <c r="S297" s="31">
        <v>2039944</v>
      </c>
      <c r="T297" s="36">
        <f t="shared" si="70"/>
        <v>0.46760250861879266</v>
      </c>
      <c r="U297" s="36">
        <f t="shared" si="71"/>
        <v>-0.36578327090569018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32277012</v>
      </c>
      <c r="E298" s="32">
        <f>SUM(E293:E297)</f>
        <v>32277012</v>
      </c>
      <c r="F298" s="32">
        <f>SUM(F293:F297)</f>
        <v>6190356</v>
      </c>
      <c r="G298" s="37">
        <f t="shared" si="64"/>
        <v>0.1917883848728005</v>
      </c>
      <c r="H298" s="32">
        <f>SUM(H293:H297)</f>
        <v>7214653</v>
      </c>
      <c r="I298" s="37">
        <f t="shared" si="65"/>
        <v>0.22352295187671029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13405009</v>
      </c>
      <c r="O298" s="37">
        <f t="shared" si="69"/>
        <v>0.41531133674951076</v>
      </c>
      <c r="P298" s="32">
        <f>SUM(P293:P297)</f>
        <v>7280348</v>
      </c>
      <c r="Q298" s="32">
        <f>SUM(Q293:Q297)</f>
        <v>28276549</v>
      </c>
      <c r="R298" s="32">
        <f>SUM(R293:R297)</f>
        <v>28814464</v>
      </c>
      <c r="S298" s="32">
        <f>SUM(S293:S297)</f>
        <v>13224035</v>
      </c>
      <c r="T298" s="37">
        <f t="shared" si="70"/>
        <v>0.46766792510641947</v>
      </c>
      <c r="U298" s="37">
        <f t="shared" si="71"/>
        <v>-9.0236071132863138E-3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74993890</v>
      </c>
      <c r="E299" s="32">
        <f>SUM(E263:E266,E268:E274,E276:E284,E286:E291,E293:E297)</f>
        <v>74993890</v>
      </c>
      <c r="F299" s="32">
        <f>SUM(F263:F266,F268:F274,F276:F284,F286:F291,F293:F297)</f>
        <v>10764904</v>
      </c>
      <c r="G299" s="37">
        <f t="shared" si="64"/>
        <v>0.14354374736395192</v>
      </c>
      <c r="H299" s="32">
        <f>SUM(H263:H266,H268:H274,H276:H284,H286:H291,H293:H297)</f>
        <v>12996979</v>
      </c>
      <c r="I299" s="37">
        <f t="shared" si="65"/>
        <v>0.173307172090953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23761883</v>
      </c>
      <c r="O299" s="37">
        <f t="shared" si="69"/>
        <v>0.3168509194549049</v>
      </c>
      <c r="P299" s="32">
        <f>SUM(P263:P266,P268:P274,P276:P284,P286:P291,P293:P297)</f>
        <v>13366449</v>
      </c>
      <c r="Q299" s="32">
        <f>SUM(Q263:Q266,Q268:Q274,Q276:Q284,Q286:Q291,Q293:Q297)</f>
        <v>59543099</v>
      </c>
      <c r="R299" s="32">
        <f>SUM(R263:R266,R268:R274,R276:R284,R286:R291,R293:R297)</f>
        <v>101146882</v>
      </c>
      <c r="S299" s="32">
        <f>SUM(S263:S266,S268:S274,S276:S284,S286:S291,S293:S297)</f>
        <v>24797122</v>
      </c>
      <c r="T299" s="37">
        <f t="shared" si="70"/>
        <v>0.41645669131195201</v>
      </c>
      <c r="U299" s="37">
        <f t="shared" si="71"/>
        <v>-2.7641597255935402E-2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1618494920</v>
      </c>
      <c r="E302" s="31">
        <v>1636370637</v>
      </c>
      <c r="F302" s="31">
        <v>295772204</v>
      </c>
      <c r="G302" s="36">
        <f t="shared" ref="G302:G339" si="72">IF(($D302     =0),0,($F302     /$D302     ))</f>
        <v>0.18274521615427747</v>
      </c>
      <c r="H302" s="31">
        <v>467458688</v>
      </c>
      <c r="I302" s="36">
        <f t="shared" ref="I302:I339" si="73">IF(($D302     =0),0,($H302     /$D302     ))</f>
        <v>0.288823080149056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763230892</v>
      </c>
      <c r="O302" s="36">
        <f t="shared" ref="O302:O339" si="77">IF(($D302     =0),0,($N302     /$D302     ))</f>
        <v>0.47156829630333347</v>
      </c>
      <c r="P302" s="31">
        <v>409336905</v>
      </c>
      <c r="Q302" s="31">
        <v>1493967809</v>
      </c>
      <c r="R302" s="31">
        <v>1572325226</v>
      </c>
      <c r="S302" s="31">
        <v>690883007</v>
      </c>
      <c r="T302" s="36">
        <f t="shared" ref="T302:T339" si="78">IF(($Q302     =0),0,($S302     /$Q302     ))</f>
        <v>0.46244838934143329</v>
      </c>
      <c r="U302" s="36">
        <f t="shared" ref="U302:U339" si="79">IF(($P302     =0),0,(($H302     /$P302     )-1))</f>
        <v>0.14199008760277798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1618494920</v>
      </c>
      <c r="E303" s="32">
        <f>E302</f>
        <v>1636370637</v>
      </c>
      <c r="F303" s="32">
        <f>F302</f>
        <v>295772204</v>
      </c>
      <c r="G303" s="37">
        <f t="shared" si="72"/>
        <v>0.18274521615427747</v>
      </c>
      <c r="H303" s="32">
        <f>H302</f>
        <v>467458688</v>
      </c>
      <c r="I303" s="37">
        <f t="shared" si="73"/>
        <v>0.288823080149056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763230892</v>
      </c>
      <c r="O303" s="37">
        <f t="shared" si="77"/>
        <v>0.47156829630333347</v>
      </c>
      <c r="P303" s="32">
        <f>P302</f>
        <v>409336905</v>
      </c>
      <c r="Q303" s="32">
        <f>Q302</f>
        <v>1493967809</v>
      </c>
      <c r="R303" s="32">
        <f>R302</f>
        <v>1572325226</v>
      </c>
      <c r="S303" s="32">
        <f>S302</f>
        <v>690883007</v>
      </c>
      <c r="T303" s="37">
        <f t="shared" si="78"/>
        <v>0.46244838934143329</v>
      </c>
      <c r="U303" s="37">
        <f t="shared" si="79"/>
        <v>0.14199008760277798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2295419</v>
      </c>
      <c r="E304" s="31">
        <v>2283278</v>
      </c>
      <c r="F304" s="31">
        <v>497474</v>
      </c>
      <c r="G304" s="36">
        <f t="shared" si="72"/>
        <v>0.21672470254885928</v>
      </c>
      <c r="H304" s="31">
        <v>637250</v>
      </c>
      <c r="I304" s="36">
        <f t="shared" si="73"/>
        <v>0.27761816034458198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1134724</v>
      </c>
      <c r="O304" s="36">
        <f t="shared" si="77"/>
        <v>0.49434286289344126</v>
      </c>
      <c r="P304" s="31">
        <v>1881095</v>
      </c>
      <c r="Q304" s="31">
        <v>7752232</v>
      </c>
      <c r="R304" s="31">
        <v>8137772</v>
      </c>
      <c r="S304" s="31">
        <v>2346386</v>
      </c>
      <c r="T304" s="36">
        <f t="shared" si="78"/>
        <v>0.30267231424446533</v>
      </c>
      <c r="U304" s="36">
        <f t="shared" si="79"/>
        <v>-0.66123454689954519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3631275</v>
      </c>
      <c r="E305" s="31">
        <v>3821275</v>
      </c>
      <c r="F305" s="31">
        <v>718944</v>
      </c>
      <c r="G305" s="36">
        <f t="shared" si="72"/>
        <v>0.19798665757894954</v>
      </c>
      <c r="H305" s="31">
        <v>735716</v>
      </c>
      <c r="I305" s="36">
        <f t="shared" si="73"/>
        <v>0.20260542096095724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1454660</v>
      </c>
      <c r="O305" s="36">
        <f t="shared" si="77"/>
        <v>0.4005920785399068</v>
      </c>
      <c r="P305" s="31">
        <v>623757</v>
      </c>
      <c r="Q305" s="31">
        <v>26877250</v>
      </c>
      <c r="R305" s="31">
        <v>25941155</v>
      </c>
      <c r="S305" s="31">
        <v>10856664</v>
      </c>
      <c r="T305" s="36">
        <f t="shared" si="78"/>
        <v>0.40393507520300626</v>
      </c>
      <c r="U305" s="36">
        <f t="shared" si="79"/>
        <v>0.1794913724415117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12689641</v>
      </c>
      <c r="E306" s="31">
        <v>12689641</v>
      </c>
      <c r="F306" s="31">
        <v>447558</v>
      </c>
      <c r="G306" s="36">
        <f t="shared" si="72"/>
        <v>3.526955569507443E-2</v>
      </c>
      <c r="H306" s="31">
        <v>549988</v>
      </c>
      <c r="I306" s="36">
        <f t="shared" si="73"/>
        <v>4.3341494058027334E-2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997546</v>
      </c>
      <c r="O306" s="36">
        <f t="shared" si="77"/>
        <v>7.8611049753101764E-2</v>
      </c>
      <c r="P306" s="31">
        <v>549108</v>
      </c>
      <c r="Q306" s="31">
        <v>3657000</v>
      </c>
      <c r="R306" s="31">
        <v>1922290</v>
      </c>
      <c r="S306" s="31">
        <v>970759</v>
      </c>
      <c r="T306" s="36">
        <f t="shared" si="78"/>
        <v>0.26545228329231613</v>
      </c>
      <c r="U306" s="36">
        <f t="shared" si="79"/>
        <v>1.6025991243981963E-3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39009342</v>
      </c>
      <c r="E307" s="31">
        <v>44141474</v>
      </c>
      <c r="F307" s="31">
        <v>2058506</v>
      </c>
      <c r="G307" s="36">
        <f t="shared" si="72"/>
        <v>5.2769564787839798E-2</v>
      </c>
      <c r="H307" s="31">
        <v>3227367</v>
      </c>
      <c r="I307" s="36">
        <f t="shared" si="73"/>
        <v>8.2733182220812648E-2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5285873</v>
      </c>
      <c r="O307" s="36">
        <f t="shared" si="77"/>
        <v>0.13550274700865245</v>
      </c>
      <c r="P307" s="31">
        <v>3816502</v>
      </c>
      <c r="Q307" s="31">
        <v>20479185</v>
      </c>
      <c r="R307" s="31">
        <v>22114175</v>
      </c>
      <c r="S307" s="31">
        <v>7126724</v>
      </c>
      <c r="T307" s="36">
        <f t="shared" si="78"/>
        <v>0.34799841888239202</v>
      </c>
      <c r="U307" s="36">
        <f t="shared" si="79"/>
        <v>-0.15436517523114102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4700823</v>
      </c>
      <c r="E308" s="31">
        <v>4764453</v>
      </c>
      <c r="F308" s="31">
        <v>713641</v>
      </c>
      <c r="G308" s="36">
        <f t="shared" si="72"/>
        <v>0.15181192740079769</v>
      </c>
      <c r="H308" s="31">
        <v>1502403</v>
      </c>
      <c r="I308" s="36">
        <f t="shared" si="73"/>
        <v>0.31960424802210169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2216044</v>
      </c>
      <c r="O308" s="36">
        <f t="shared" si="77"/>
        <v>0.47141617542289938</v>
      </c>
      <c r="P308" s="31">
        <v>10097947</v>
      </c>
      <c r="Q308" s="31">
        <v>38458427</v>
      </c>
      <c r="R308" s="31">
        <v>38443562</v>
      </c>
      <c r="S308" s="31">
        <v>20262024</v>
      </c>
      <c r="T308" s="36">
        <f t="shared" si="78"/>
        <v>0.52685524553565333</v>
      </c>
      <c r="U308" s="36">
        <f t="shared" si="79"/>
        <v>-0.85121698499704945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62326500</v>
      </c>
      <c r="E310" s="32">
        <f>SUM(E304:E309)</f>
        <v>67700121</v>
      </c>
      <c r="F310" s="32">
        <f>SUM(F304:F309)</f>
        <v>4436123</v>
      </c>
      <c r="G310" s="37">
        <f t="shared" si="72"/>
        <v>7.1175551330493456E-2</v>
      </c>
      <c r="H310" s="32">
        <f>SUM(H304:H309)</f>
        <v>6652724</v>
      </c>
      <c r="I310" s="37">
        <f t="shared" si="73"/>
        <v>0.10673989394559297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11088847</v>
      </c>
      <c r="O310" s="37">
        <f t="shared" si="77"/>
        <v>0.17791544527608641</v>
      </c>
      <c r="P310" s="32">
        <f>SUM(P304:P309)</f>
        <v>16968409</v>
      </c>
      <c r="Q310" s="32">
        <f>SUM(Q304:Q309)</f>
        <v>97224094</v>
      </c>
      <c r="R310" s="32">
        <f>SUM(R304:R309)</f>
        <v>96558954</v>
      </c>
      <c r="S310" s="32">
        <f>SUM(S304:S309)</f>
        <v>41562557</v>
      </c>
      <c r="T310" s="37">
        <f t="shared" si="78"/>
        <v>0.42749235595859603</v>
      </c>
      <c r="U310" s="37">
        <f t="shared" si="79"/>
        <v>-0.60793472151690819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11667065</v>
      </c>
      <c r="E311" s="31">
        <v>11667065</v>
      </c>
      <c r="F311" s="31">
        <v>1133022</v>
      </c>
      <c r="G311" s="36">
        <f t="shared" si="72"/>
        <v>9.7112855718211905E-2</v>
      </c>
      <c r="H311" s="31">
        <v>1208136</v>
      </c>
      <c r="I311" s="36">
        <f t="shared" si="73"/>
        <v>0.1035509787594395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2341158</v>
      </c>
      <c r="O311" s="36">
        <f t="shared" si="77"/>
        <v>0.2006638344776514</v>
      </c>
      <c r="P311" s="31">
        <v>1176881</v>
      </c>
      <c r="Q311" s="31">
        <v>17171558</v>
      </c>
      <c r="R311" s="31">
        <v>10577053</v>
      </c>
      <c r="S311" s="31">
        <v>2296017</v>
      </c>
      <c r="T311" s="36">
        <f t="shared" si="78"/>
        <v>0.1337104647114723</v>
      </c>
      <c r="U311" s="36">
        <f t="shared" si="79"/>
        <v>2.6557485421210725E-2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115550206</v>
      </c>
      <c r="E312" s="31">
        <v>111707358</v>
      </c>
      <c r="F312" s="31">
        <v>7250149</v>
      </c>
      <c r="G312" s="36">
        <f t="shared" si="72"/>
        <v>6.2744578750469737E-2</v>
      </c>
      <c r="H312" s="31">
        <v>31340642</v>
      </c>
      <c r="I312" s="36">
        <f t="shared" si="73"/>
        <v>0.27122965059880549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38590791</v>
      </c>
      <c r="O312" s="36">
        <f t="shared" si="77"/>
        <v>0.33397422934927523</v>
      </c>
      <c r="P312" s="31">
        <v>29562240</v>
      </c>
      <c r="Q312" s="31">
        <v>110196001</v>
      </c>
      <c r="R312" s="31">
        <v>92711157</v>
      </c>
      <c r="S312" s="31">
        <v>37735679</v>
      </c>
      <c r="T312" s="36">
        <f t="shared" si="78"/>
        <v>0.34244145574756385</v>
      </c>
      <c r="U312" s="36">
        <f t="shared" si="79"/>
        <v>6.0157890606395092E-2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31096155</v>
      </c>
      <c r="E313" s="31">
        <v>45844722</v>
      </c>
      <c r="F313" s="31">
        <v>2311180</v>
      </c>
      <c r="G313" s="36">
        <f t="shared" si="72"/>
        <v>7.4323658342968765E-2</v>
      </c>
      <c r="H313" s="31">
        <v>8183616</v>
      </c>
      <c r="I313" s="36">
        <f t="shared" si="73"/>
        <v>0.26317131491015527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10494796</v>
      </c>
      <c r="O313" s="36">
        <f t="shared" si="77"/>
        <v>0.33749497325312405</v>
      </c>
      <c r="P313" s="31">
        <v>8586020</v>
      </c>
      <c r="Q313" s="31">
        <v>33154840</v>
      </c>
      <c r="R313" s="31">
        <v>36070366</v>
      </c>
      <c r="S313" s="31">
        <v>14883093</v>
      </c>
      <c r="T313" s="36">
        <f t="shared" si="78"/>
        <v>0.44889654119881139</v>
      </c>
      <c r="U313" s="36">
        <f t="shared" si="79"/>
        <v>-4.6867349482065057E-2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28497691</v>
      </c>
      <c r="E314" s="31">
        <v>28497691</v>
      </c>
      <c r="F314" s="31">
        <v>2058124</v>
      </c>
      <c r="G314" s="36">
        <f t="shared" si="72"/>
        <v>7.2220728339008236E-2</v>
      </c>
      <c r="H314" s="31">
        <v>4360815</v>
      </c>
      <c r="I314" s="36">
        <f t="shared" si="73"/>
        <v>0.15302345021566835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6418939</v>
      </c>
      <c r="O314" s="36">
        <f t="shared" si="77"/>
        <v>0.2252441785546766</v>
      </c>
      <c r="P314" s="31">
        <v>2287327</v>
      </c>
      <c r="Q314" s="31">
        <v>28594890</v>
      </c>
      <c r="R314" s="31">
        <v>27253330</v>
      </c>
      <c r="S314" s="31">
        <v>4265167</v>
      </c>
      <c r="T314" s="36">
        <f t="shared" si="78"/>
        <v>0.14915836360972187</v>
      </c>
      <c r="U314" s="36">
        <f t="shared" si="79"/>
        <v>0.90651139955065463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26110649</v>
      </c>
      <c r="E315" s="31">
        <v>41595388</v>
      </c>
      <c r="F315" s="31">
        <v>1793743</v>
      </c>
      <c r="G315" s="36">
        <f t="shared" si="72"/>
        <v>6.8697756229651741E-2</v>
      </c>
      <c r="H315" s="31">
        <v>1031946</v>
      </c>
      <c r="I315" s="36">
        <f t="shared" si="73"/>
        <v>3.952203562615391E-2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2825689</v>
      </c>
      <c r="O315" s="36">
        <f t="shared" si="77"/>
        <v>0.10821979185580566</v>
      </c>
      <c r="P315" s="31">
        <v>7785435</v>
      </c>
      <c r="Q315" s="31">
        <v>25263202</v>
      </c>
      <c r="R315" s="31">
        <v>28182093</v>
      </c>
      <c r="S315" s="31">
        <v>13566398</v>
      </c>
      <c r="T315" s="36">
        <f t="shared" si="78"/>
        <v>0.53700231665012221</v>
      </c>
      <c r="U315" s="36">
        <f t="shared" si="79"/>
        <v>-0.86745172235077428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212921766</v>
      </c>
      <c r="E317" s="32">
        <f>SUM(E311:E316)</f>
        <v>239312224</v>
      </c>
      <c r="F317" s="32">
        <f>SUM(F311:F316)</f>
        <v>14546218</v>
      </c>
      <c r="G317" s="37">
        <f t="shared" si="72"/>
        <v>6.8317195903776232E-2</v>
      </c>
      <c r="H317" s="32">
        <f>SUM(H311:H316)</f>
        <v>46125155</v>
      </c>
      <c r="I317" s="37">
        <f t="shared" si="73"/>
        <v>0.21662959060747222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60671373</v>
      </c>
      <c r="O317" s="37">
        <f t="shared" si="77"/>
        <v>0.28494678651124844</v>
      </c>
      <c r="P317" s="32">
        <f>SUM(P311:P316)</f>
        <v>49397903</v>
      </c>
      <c r="Q317" s="32">
        <f>SUM(Q311:Q316)</f>
        <v>214380491</v>
      </c>
      <c r="R317" s="32">
        <f>SUM(R311:R316)</f>
        <v>194793999</v>
      </c>
      <c r="S317" s="32">
        <f>SUM(S311:S316)</f>
        <v>72746354</v>
      </c>
      <c r="T317" s="37">
        <f t="shared" si="78"/>
        <v>0.33933290133195937</v>
      </c>
      <c r="U317" s="37">
        <f t="shared" si="79"/>
        <v>-6.6252771904102947E-2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20713756</v>
      </c>
      <c r="E318" s="31">
        <v>22492524</v>
      </c>
      <c r="F318" s="31">
        <v>5144194</v>
      </c>
      <c r="G318" s="36">
        <f t="shared" si="72"/>
        <v>0.24834675082587629</v>
      </c>
      <c r="H318" s="31">
        <v>3217303</v>
      </c>
      <c r="I318" s="36">
        <f t="shared" si="73"/>
        <v>0.15532204782174705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8361497</v>
      </c>
      <c r="O318" s="36">
        <f t="shared" si="77"/>
        <v>0.40366879864762334</v>
      </c>
      <c r="P318" s="31">
        <v>5130743</v>
      </c>
      <c r="Q318" s="31">
        <v>18719432</v>
      </c>
      <c r="R318" s="31">
        <v>35903494</v>
      </c>
      <c r="S318" s="31">
        <v>13662465</v>
      </c>
      <c r="T318" s="36">
        <f t="shared" si="78"/>
        <v>0.7298546772145651</v>
      </c>
      <c r="U318" s="36">
        <f t="shared" si="79"/>
        <v>-0.37293623944914023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77620297</v>
      </c>
      <c r="E319" s="31">
        <v>77620297</v>
      </c>
      <c r="F319" s="31">
        <v>13333777</v>
      </c>
      <c r="G319" s="36">
        <f t="shared" si="72"/>
        <v>0.17178209199586031</v>
      </c>
      <c r="H319" s="31">
        <v>38357938</v>
      </c>
      <c r="I319" s="36">
        <f t="shared" si="73"/>
        <v>0.49417406892941934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51691715</v>
      </c>
      <c r="O319" s="36">
        <f t="shared" si="77"/>
        <v>0.66595616092527965</v>
      </c>
      <c r="P319" s="31">
        <v>31153800</v>
      </c>
      <c r="Q319" s="31">
        <v>63829248</v>
      </c>
      <c r="R319" s="31">
        <v>63083894</v>
      </c>
      <c r="S319" s="31">
        <v>34934977</v>
      </c>
      <c r="T319" s="36">
        <f t="shared" si="78"/>
        <v>0.54731926341980408</v>
      </c>
      <c r="U319" s="36">
        <f t="shared" si="79"/>
        <v>0.23124427838658534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7637900</v>
      </c>
      <c r="E320" s="31">
        <v>7637900</v>
      </c>
      <c r="F320" s="31">
        <v>777117</v>
      </c>
      <c r="G320" s="36">
        <f t="shared" si="72"/>
        <v>0.10174485133348171</v>
      </c>
      <c r="H320" s="31">
        <v>980466</v>
      </c>
      <c r="I320" s="36">
        <f t="shared" si="73"/>
        <v>0.12836853061705442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1757583</v>
      </c>
      <c r="O320" s="36">
        <f t="shared" si="77"/>
        <v>0.23011338195053616</v>
      </c>
      <c r="P320" s="31">
        <v>934426</v>
      </c>
      <c r="Q320" s="31">
        <v>3797700</v>
      </c>
      <c r="R320" s="31">
        <v>20549400</v>
      </c>
      <c r="S320" s="31">
        <v>1723628</v>
      </c>
      <c r="T320" s="36">
        <f t="shared" si="78"/>
        <v>0.45386102114437687</v>
      </c>
      <c r="U320" s="36">
        <f t="shared" si="79"/>
        <v>4.9270889294604325E-2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62957344</v>
      </c>
      <c r="E321" s="31">
        <v>63913298</v>
      </c>
      <c r="F321" s="31">
        <v>537983</v>
      </c>
      <c r="G321" s="36">
        <f t="shared" si="72"/>
        <v>8.5451984759712871E-3</v>
      </c>
      <c r="H321" s="31">
        <v>15919571</v>
      </c>
      <c r="I321" s="36">
        <f t="shared" si="73"/>
        <v>0.25286281136637528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16457554</v>
      </c>
      <c r="O321" s="36">
        <f t="shared" si="77"/>
        <v>0.26140800984234658</v>
      </c>
      <c r="P321" s="31">
        <v>1222821</v>
      </c>
      <c r="Q321" s="31">
        <v>7765931</v>
      </c>
      <c r="R321" s="31">
        <v>11955581</v>
      </c>
      <c r="S321" s="31">
        <v>3480847</v>
      </c>
      <c r="T321" s="36">
        <f t="shared" si="78"/>
        <v>0.44822018119913759</v>
      </c>
      <c r="U321" s="36">
        <f t="shared" si="79"/>
        <v>12.018725553453859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168929297</v>
      </c>
      <c r="E323" s="32">
        <f>SUM(E318:E322)</f>
        <v>171664019</v>
      </c>
      <c r="F323" s="32">
        <f>SUM(F318:F322)</f>
        <v>19793071</v>
      </c>
      <c r="G323" s="37">
        <f t="shared" si="72"/>
        <v>0.11716778173770533</v>
      </c>
      <c r="H323" s="32">
        <f>SUM(H318:H322)</f>
        <v>58475278</v>
      </c>
      <c r="I323" s="37">
        <f t="shared" si="73"/>
        <v>0.34615237876707672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78268349</v>
      </c>
      <c r="O323" s="37">
        <f t="shared" si="77"/>
        <v>0.46332016050478209</v>
      </c>
      <c r="P323" s="32">
        <f>SUM(P318:P322)</f>
        <v>38441790</v>
      </c>
      <c r="Q323" s="32">
        <f>SUM(Q318:Q322)</f>
        <v>94112311</v>
      </c>
      <c r="R323" s="32">
        <f>SUM(R318:R322)</f>
        <v>131492369</v>
      </c>
      <c r="S323" s="32">
        <f>SUM(S318:S322)</f>
        <v>53801917</v>
      </c>
      <c r="T323" s="37">
        <f t="shared" si="78"/>
        <v>0.57167777975402179</v>
      </c>
      <c r="U323" s="37">
        <f t="shared" si="79"/>
        <v>0.52113827165696502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21469410</v>
      </c>
      <c r="E324" s="31">
        <v>21469410</v>
      </c>
      <c r="F324" s="31">
        <v>274601</v>
      </c>
      <c r="G324" s="36">
        <f t="shared" si="72"/>
        <v>1.2790337508110377E-2</v>
      </c>
      <c r="H324" s="31">
        <v>341450</v>
      </c>
      <c r="I324" s="36">
        <f t="shared" si="73"/>
        <v>1.5904023445450992E-2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616051</v>
      </c>
      <c r="O324" s="36">
        <f t="shared" si="77"/>
        <v>2.8694360953561371E-2</v>
      </c>
      <c r="P324" s="31">
        <v>314288</v>
      </c>
      <c r="Q324" s="31">
        <v>2841120</v>
      </c>
      <c r="R324" s="31">
        <v>1045150</v>
      </c>
      <c r="S324" s="31">
        <v>562246</v>
      </c>
      <c r="T324" s="36">
        <f t="shared" si="78"/>
        <v>0.19789590020836853</v>
      </c>
      <c r="U324" s="36">
        <f t="shared" si="79"/>
        <v>8.6423916916967825E-2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32914263</v>
      </c>
      <c r="E325" s="31">
        <v>34878892</v>
      </c>
      <c r="F325" s="31">
        <v>4085033</v>
      </c>
      <c r="G325" s="36">
        <f t="shared" si="72"/>
        <v>0.12411133130946909</v>
      </c>
      <c r="H325" s="31">
        <v>6220199</v>
      </c>
      <c r="I325" s="36">
        <f t="shared" si="73"/>
        <v>0.18898187086856541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10305232</v>
      </c>
      <c r="O325" s="36">
        <f t="shared" si="77"/>
        <v>0.31309320217803449</v>
      </c>
      <c r="P325" s="31">
        <v>578431</v>
      </c>
      <c r="Q325" s="31">
        <v>38324851</v>
      </c>
      <c r="R325" s="31">
        <v>41664851</v>
      </c>
      <c r="S325" s="31">
        <v>997780</v>
      </c>
      <c r="T325" s="36">
        <f t="shared" si="78"/>
        <v>2.6034804414503791E-2</v>
      </c>
      <c r="U325" s="36">
        <f t="shared" si="79"/>
        <v>9.7535712989103285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68473751</v>
      </c>
      <c r="E326" s="31">
        <v>76736475</v>
      </c>
      <c r="F326" s="31">
        <v>1571648</v>
      </c>
      <c r="G326" s="36">
        <f t="shared" si="72"/>
        <v>2.2952561778016221E-2</v>
      </c>
      <c r="H326" s="31">
        <v>2832925</v>
      </c>
      <c r="I326" s="36">
        <f t="shared" si="73"/>
        <v>4.137242313481556E-2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4404573</v>
      </c>
      <c r="O326" s="36">
        <f t="shared" si="77"/>
        <v>6.4324984912831784E-2</v>
      </c>
      <c r="P326" s="31">
        <v>3486146</v>
      </c>
      <c r="Q326" s="31">
        <v>18669104</v>
      </c>
      <c r="R326" s="31">
        <v>25201648</v>
      </c>
      <c r="S326" s="31">
        <v>6288889</v>
      </c>
      <c r="T326" s="36">
        <f t="shared" si="78"/>
        <v>0.33686078346341636</v>
      </c>
      <c r="U326" s="36">
        <f t="shared" si="79"/>
        <v>-0.1873762602025274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54256010</v>
      </c>
      <c r="E327" s="31">
        <v>59975586</v>
      </c>
      <c r="F327" s="31">
        <v>6562718</v>
      </c>
      <c r="G327" s="36">
        <f t="shared" si="72"/>
        <v>0.12095836018903712</v>
      </c>
      <c r="H327" s="31">
        <v>8904755</v>
      </c>
      <c r="I327" s="36">
        <f t="shared" si="73"/>
        <v>0.16412476700737855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15467473</v>
      </c>
      <c r="O327" s="36">
        <f t="shared" si="77"/>
        <v>0.28508312719641565</v>
      </c>
      <c r="P327" s="31">
        <v>9980845</v>
      </c>
      <c r="Q327" s="31">
        <v>52514000</v>
      </c>
      <c r="R327" s="31">
        <v>71988969</v>
      </c>
      <c r="S327" s="31">
        <v>19249176</v>
      </c>
      <c r="T327" s="36">
        <f t="shared" si="78"/>
        <v>0.36655322390219752</v>
      </c>
      <c r="U327" s="36">
        <f t="shared" si="79"/>
        <v>-0.10781552062976629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15090500</v>
      </c>
      <c r="E328" s="31">
        <v>15090500</v>
      </c>
      <c r="F328" s="31">
        <v>2183603</v>
      </c>
      <c r="G328" s="36">
        <f t="shared" si="72"/>
        <v>0.14470050694145323</v>
      </c>
      <c r="H328" s="31">
        <v>3680741</v>
      </c>
      <c r="I328" s="36">
        <f t="shared" si="73"/>
        <v>0.24391113614525695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5864344</v>
      </c>
      <c r="O328" s="36">
        <f t="shared" si="77"/>
        <v>0.3886116430867102</v>
      </c>
      <c r="P328" s="31">
        <v>3965671</v>
      </c>
      <c r="Q328" s="31">
        <v>15745400</v>
      </c>
      <c r="R328" s="31">
        <v>15059300</v>
      </c>
      <c r="S328" s="31">
        <v>6312691</v>
      </c>
      <c r="T328" s="36">
        <f t="shared" si="78"/>
        <v>0.4009228727120302</v>
      </c>
      <c r="U328" s="36">
        <f t="shared" si="79"/>
        <v>-7.1849127171669025E-2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9539212</v>
      </c>
      <c r="E329" s="31">
        <v>12594212</v>
      </c>
      <c r="F329" s="31">
        <v>2314272</v>
      </c>
      <c r="G329" s="36">
        <f t="shared" si="72"/>
        <v>0.2426062026926333</v>
      </c>
      <c r="H329" s="31">
        <v>1738972</v>
      </c>
      <c r="I329" s="36">
        <f t="shared" si="73"/>
        <v>0.18229723796892239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4053244</v>
      </c>
      <c r="O329" s="36">
        <f t="shared" si="77"/>
        <v>0.42490344066155566</v>
      </c>
      <c r="P329" s="31">
        <v>2901999</v>
      </c>
      <c r="Q329" s="31">
        <v>17511702</v>
      </c>
      <c r="R329" s="31">
        <v>29228769</v>
      </c>
      <c r="S329" s="31">
        <v>5470253</v>
      </c>
      <c r="T329" s="36">
        <f t="shared" si="78"/>
        <v>0.31237700367445725</v>
      </c>
      <c r="U329" s="36">
        <f t="shared" si="79"/>
        <v>-0.40076753989232938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48326728</v>
      </c>
      <c r="E330" s="31">
        <v>48326728</v>
      </c>
      <c r="F330" s="31">
        <v>11283990</v>
      </c>
      <c r="G330" s="36">
        <f t="shared" si="72"/>
        <v>0.23349377181091177</v>
      </c>
      <c r="H330" s="31">
        <v>12341289</v>
      </c>
      <c r="I330" s="36">
        <f t="shared" si="73"/>
        <v>0.25537191344715082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23625279</v>
      </c>
      <c r="O330" s="36">
        <f t="shared" si="77"/>
        <v>0.48886568525806257</v>
      </c>
      <c r="P330" s="31">
        <v>12372093</v>
      </c>
      <c r="Q330" s="31">
        <v>43261578</v>
      </c>
      <c r="R330" s="31">
        <v>65895588</v>
      </c>
      <c r="S330" s="31">
        <v>24018534</v>
      </c>
      <c r="T330" s="36">
        <f t="shared" si="78"/>
        <v>0.55519320169042374</v>
      </c>
      <c r="U330" s="36">
        <f t="shared" si="79"/>
        <v>-2.489796997161231E-3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250069874</v>
      </c>
      <c r="E332" s="32">
        <f>SUM(E324:E331)</f>
        <v>269071803</v>
      </c>
      <c r="F332" s="32">
        <f>SUM(F324:F331)</f>
        <v>28275865</v>
      </c>
      <c r="G332" s="37">
        <f t="shared" si="72"/>
        <v>0.11307185686829274</v>
      </c>
      <c r="H332" s="32">
        <f>SUM(H324:H331)</f>
        <v>36060331</v>
      </c>
      <c r="I332" s="37">
        <f t="shared" si="73"/>
        <v>0.14420102039160462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64336196</v>
      </c>
      <c r="O332" s="37">
        <f t="shared" si="77"/>
        <v>0.25727287725989739</v>
      </c>
      <c r="P332" s="32">
        <f>SUM(P324:P331)</f>
        <v>33599473</v>
      </c>
      <c r="Q332" s="32">
        <f>SUM(Q324:Q331)</f>
        <v>188867755</v>
      </c>
      <c r="R332" s="32">
        <f>SUM(R324:R331)</f>
        <v>250084275</v>
      </c>
      <c r="S332" s="32">
        <f>SUM(S324:S331)</f>
        <v>62899569</v>
      </c>
      <c r="T332" s="37">
        <f t="shared" si="78"/>
        <v>0.33303497995197751</v>
      </c>
      <c r="U332" s="37">
        <f t="shared" si="79"/>
        <v>7.3240970178312104E-2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7968</v>
      </c>
      <c r="E333" s="31">
        <v>7968</v>
      </c>
      <c r="F333" s="31">
        <v>1614</v>
      </c>
      <c r="G333" s="36">
        <f t="shared" si="72"/>
        <v>0.20256024096385541</v>
      </c>
      <c r="H333" s="31">
        <v>1488</v>
      </c>
      <c r="I333" s="36">
        <f t="shared" si="73"/>
        <v>0.18674698795180722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3102</v>
      </c>
      <c r="O333" s="36">
        <f t="shared" si="77"/>
        <v>0.38930722891566266</v>
      </c>
      <c r="P333" s="31">
        <v>0</v>
      </c>
      <c r="Q333" s="31">
        <v>24876</v>
      </c>
      <c r="R333" s="31">
        <v>7572</v>
      </c>
      <c r="S333" s="31">
        <v>6376</v>
      </c>
      <c r="T333" s="36">
        <f t="shared" si="78"/>
        <v>0.25631130406817815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180000</v>
      </c>
      <c r="E334" s="31">
        <v>180000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200000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2521698</v>
      </c>
      <c r="E335" s="31">
        <v>2521698</v>
      </c>
      <c r="F335" s="31">
        <v>305181</v>
      </c>
      <c r="G335" s="36">
        <f t="shared" si="72"/>
        <v>0.12102202563510778</v>
      </c>
      <c r="H335" s="31">
        <v>344245</v>
      </c>
      <c r="I335" s="36">
        <f t="shared" si="73"/>
        <v>0.13651317485281741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649426</v>
      </c>
      <c r="O335" s="36">
        <f t="shared" si="77"/>
        <v>0.25753520048792522</v>
      </c>
      <c r="P335" s="31">
        <v>457583</v>
      </c>
      <c r="Q335" s="31">
        <v>3352346</v>
      </c>
      <c r="R335" s="31">
        <v>1675871</v>
      </c>
      <c r="S335" s="31">
        <v>888643</v>
      </c>
      <c r="T335" s="36">
        <f t="shared" si="78"/>
        <v>0.26508093138357436</v>
      </c>
      <c r="U335" s="36">
        <f t="shared" si="79"/>
        <v>-0.24768839751476779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2709666</v>
      </c>
      <c r="E337" s="32">
        <f>SUM(E333:E336)</f>
        <v>2709666</v>
      </c>
      <c r="F337" s="32">
        <f>SUM(F333:F336)</f>
        <v>306795</v>
      </c>
      <c r="G337" s="37">
        <f t="shared" si="72"/>
        <v>0.11322244143743178</v>
      </c>
      <c r="H337" s="32">
        <f>SUM(H333:H336)</f>
        <v>345733</v>
      </c>
      <c r="I337" s="37">
        <f t="shared" si="73"/>
        <v>0.12759247818734856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652528</v>
      </c>
      <c r="O337" s="37">
        <f t="shared" si="77"/>
        <v>0.24081491962478033</v>
      </c>
      <c r="P337" s="32">
        <f>SUM(P333:P336)</f>
        <v>457583</v>
      </c>
      <c r="Q337" s="32">
        <f>SUM(Q333:Q336)</f>
        <v>3377222</v>
      </c>
      <c r="R337" s="32">
        <f>SUM(R333:R336)</f>
        <v>1883443</v>
      </c>
      <c r="S337" s="32">
        <f>SUM(S333:S336)</f>
        <v>895019</v>
      </c>
      <c r="T337" s="37">
        <f t="shared" si="78"/>
        <v>0.26501633591158652</v>
      </c>
      <c r="U337" s="37">
        <f t="shared" si="79"/>
        <v>-0.24443652845494701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2315452023</v>
      </c>
      <c r="E338" s="32">
        <f>SUM(E302,E304:E309,E311:E316,E318:E322,E324:E331,E333:E336)</f>
        <v>2386828470</v>
      </c>
      <c r="F338" s="32">
        <f>SUM(F302,F304:F309,F311:F316,F318:F322,F324:F331,F333:F336)</f>
        <v>363130276</v>
      </c>
      <c r="G338" s="37">
        <f t="shared" si="72"/>
        <v>0.15682910826608823</v>
      </c>
      <c r="H338" s="32">
        <f>SUM(H302,H304:H309,H311:H316,H318:H322,H324:H331,H333:H336)</f>
        <v>615117909</v>
      </c>
      <c r="I338" s="37">
        <f t="shared" si="73"/>
        <v>0.26565780801755789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978248185</v>
      </c>
      <c r="O338" s="37">
        <f t="shared" si="77"/>
        <v>0.4224869162836461</v>
      </c>
      <c r="P338" s="32">
        <f>SUM(P302,P304:P309,P311:P316,P318:P322,P324:P331,P333:P336)</f>
        <v>548202063</v>
      </c>
      <c r="Q338" s="32">
        <f>SUM(Q302,Q304:Q309,Q311:Q316,Q318:Q322,Q324:Q331,Q333:Q336)</f>
        <v>2091929682</v>
      </c>
      <c r="R338" s="32">
        <f>SUM(R302,R304:R309,R311:R316,R318:R322,R324:R331,R333:R336)</f>
        <v>2247138266</v>
      </c>
      <c r="S338" s="32">
        <f>SUM(S302,S304:S309,S311:S316,S318:S322,S324:S331,S333:S336)</f>
        <v>922788423</v>
      </c>
      <c r="T338" s="37">
        <f t="shared" si="78"/>
        <v>0.44111827990210617</v>
      </c>
      <c r="U338" s="37">
        <f t="shared" si="79"/>
        <v>0.12206419952855962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8026532729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8184553688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1487062762</v>
      </c>
      <c r="G339" s="39">
        <f t="shared" si="72"/>
        <v>0.18526838576602533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2169190384</v>
      </c>
      <c r="I339" s="39">
        <f t="shared" si="73"/>
        <v>0.27025248101994004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3656253146</v>
      </c>
      <c r="O339" s="39">
        <f t="shared" si="77"/>
        <v>0.45552086678596537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1313863578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11341233520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7618576225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3295999907</v>
      </c>
      <c r="T339" s="39">
        <f t="shared" si="78"/>
        <v>0.29062093653107318</v>
      </c>
      <c r="U339" s="39">
        <f t="shared" si="79"/>
        <v>0.65100123050979342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609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46248752</v>
      </c>
      <c r="E8" s="31">
        <v>46248752</v>
      </c>
      <c r="F8" s="31">
        <v>11727099</v>
      </c>
      <c r="G8" s="36">
        <f>IF(($D8       =0),0,($F8       /$D8       ))</f>
        <v>0.25356573946038585</v>
      </c>
      <c r="H8" s="31">
        <v>12220220</v>
      </c>
      <c r="I8" s="36">
        <f>IF(($D8       =0),0,($H8       /$D8       ))</f>
        <v>0.26422810284696979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23947319</v>
      </c>
      <c r="O8" s="36">
        <f>IF(($D8       =0),0,($N8       /$D8       ))</f>
        <v>0.5177938423073557</v>
      </c>
      <c r="P8" s="31">
        <v>12809071</v>
      </c>
      <c r="Q8" s="31">
        <v>54720039</v>
      </c>
      <c r="R8" s="31">
        <v>49123739</v>
      </c>
      <c r="S8" s="31">
        <v>24621348</v>
      </c>
      <c r="T8" s="36">
        <f>IF(($Q8       =0),0,($S8       /$Q8       ))</f>
        <v>0.44995121439880553</v>
      </c>
      <c r="U8" s="36">
        <f>IF(($P8       =0),0,(($H8       /$P8       )-1))</f>
        <v>-4.5971405732702975E-2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222396610</v>
      </c>
      <c r="E9" s="31">
        <v>222396610</v>
      </c>
      <c r="F9" s="31">
        <v>21598108</v>
      </c>
      <c r="G9" s="36">
        <f>IF(($D9       =0),0,($F9       /$D9       ))</f>
        <v>9.7115275273305643E-2</v>
      </c>
      <c r="H9" s="31">
        <v>24361013</v>
      </c>
      <c r="I9" s="36">
        <f>IF(($D9       =0),0,($H9       /$D9       ))</f>
        <v>0.1095385986324162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45959121</v>
      </c>
      <c r="O9" s="36">
        <f>IF(($D9       =0),0,($N9       /$D9       ))</f>
        <v>0.20665387390572185</v>
      </c>
      <c r="P9" s="31">
        <v>22235134</v>
      </c>
      <c r="Q9" s="31">
        <v>112059440</v>
      </c>
      <c r="R9" s="31">
        <v>105788200</v>
      </c>
      <c r="S9" s="31">
        <v>41443784</v>
      </c>
      <c r="T9" s="36">
        <f>IF(($Q9       =0),0,($S9       /$Q9       ))</f>
        <v>0.36983750766557461</v>
      </c>
      <c r="U9" s="36">
        <f>IF(($P9       =0),0,(($H9       /$P9       )-1))</f>
        <v>9.5609003300812123E-2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268645362</v>
      </c>
      <c r="E10" s="32">
        <f>SUM(E8:E9)</f>
        <v>268645362</v>
      </c>
      <c r="F10" s="32">
        <f>SUM(F8:F9)</f>
        <v>33325207</v>
      </c>
      <c r="G10" s="37">
        <f t="shared" ref="G10:G54" si="0">IF(($D10      =0),0,($F10      /$D10      ))</f>
        <v>0.12404906882405065</v>
      </c>
      <c r="H10" s="32">
        <f>SUM(H8:H9)</f>
        <v>36581233</v>
      </c>
      <c r="I10" s="37">
        <f t="shared" ref="I10:I54" si="1">IF(($D10      =0),0,($H10      /$D10      ))</f>
        <v>0.13616923339997955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69906440</v>
      </c>
      <c r="O10" s="37">
        <f t="shared" ref="O10:O54" si="5">IF(($D10      =0),0,($N10      /$D10      ))</f>
        <v>0.2602183022240302</v>
      </c>
      <c r="P10" s="32">
        <f>SUM(P8:P9)</f>
        <v>35044205</v>
      </c>
      <c r="Q10" s="32">
        <f>SUM(Q8:Q9)</f>
        <v>166779479</v>
      </c>
      <c r="R10" s="32">
        <f>SUM(R8:R9)</f>
        <v>154911939</v>
      </c>
      <c r="S10" s="32">
        <f>SUM(S8:S9)</f>
        <v>66065132</v>
      </c>
      <c r="T10" s="37">
        <f t="shared" ref="T10:T54" si="6">IF(($Q10      =0),0,($S10      /$Q10      ))</f>
        <v>0.39612266686598774</v>
      </c>
      <c r="U10" s="37">
        <f t="shared" ref="U10:U54" si="7">IF(($P10      =0),0,(($H10      /$P10      )-1))</f>
        <v>4.3859690924647809E-2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3535089</v>
      </c>
      <c r="E11" s="31">
        <v>3535089</v>
      </c>
      <c r="F11" s="31">
        <v>546337</v>
      </c>
      <c r="G11" s="36">
        <f t="shared" si="0"/>
        <v>0.15454688693834864</v>
      </c>
      <c r="H11" s="31">
        <v>426551</v>
      </c>
      <c r="I11" s="36">
        <f t="shared" si="1"/>
        <v>0.12066202576512218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972888</v>
      </c>
      <c r="O11" s="36">
        <f t="shared" si="5"/>
        <v>0.27520891270347081</v>
      </c>
      <c r="P11" s="31">
        <v>743524</v>
      </c>
      <c r="Q11" s="31">
        <v>2870003</v>
      </c>
      <c r="R11" s="31">
        <v>3454098</v>
      </c>
      <c r="S11" s="31">
        <v>1464083</v>
      </c>
      <c r="T11" s="36">
        <f t="shared" si="6"/>
        <v>0.51013291623736978</v>
      </c>
      <c r="U11" s="36">
        <f t="shared" si="7"/>
        <v>-0.42631172631952696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6517099</v>
      </c>
      <c r="E13" s="31">
        <v>6517099</v>
      </c>
      <c r="F13" s="31">
        <v>122790</v>
      </c>
      <c r="G13" s="36">
        <f t="shared" si="0"/>
        <v>1.8841205266330926E-2</v>
      </c>
      <c r="H13" s="31">
        <v>1589289</v>
      </c>
      <c r="I13" s="36">
        <f t="shared" si="1"/>
        <v>0.24386448633049768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1712079</v>
      </c>
      <c r="O13" s="36">
        <f t="shared" si="5"/>
        <v>0.26270569159682861</v>
      </c>
      <c r="P13" s="31">
        <v>2363223</v>
      </c>
      <c r="Q13" s="31">
        <v>12092616</v>
      </c>
      <c r="R13" s="31">
        <v>9648616</v>
      </c>
      <c r="S13" s="31">
        <v>3757754</v>
      </c>
      <c r="T13" s="36">
        <f t="shared" si="6"/>
        <v>0.31074781503026311</v>
      </c>
      <c r="U13" s="36">
        <f t="shared" si="7"/>
        <v>-0.32749088850269314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2586116</v>
      </c>
      <c r="E14" s="31">
        <v>2586116</v>
      </c>
      <c r="F14" s="31">
        <v>379918</v>
      </c>
      <c r="G14" s="36">
        <f t="shared" si="0"/>
        <v>0.14690678995064413</v>
      </c>
      <c r="H14" s="31">
        <v>601037</v>
      </c>
      <c r="I14" s="36">
        <f t="shared" si="1"/>
        <v>0.23240914173996835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980955</v>
      </c>
      <c r="O14" s="36">
        <f t="shared" si="5"/>
        <v>0.37931593169061251</v>
      </c>
      <c r="P14" s="31">
        <v>652761</v>
      </c>
      <c r="Q14" s="31">
        <v>3331566</v>
      </c>
      <c r="R14" s="31">
        <v>3602866</v>
      </c>
      <c r="S14" s="31">
        <v>1148865</v>
      </c>
      <c r="T14" s="36">
        <f t="shared" si="6"/>
        <v>0.34484233540623238</v>
      </c>
      <c r="U14" s="36">
        <f t="shared" si="7"/>
        <v>-7.9238802563265875E-2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7823783</v>
      </c>
      <c r="E16" s="31">
        <v>7832180</v>
      </c>
      <c r="F16" s="31">
        <v>1642055</v>
      </c>
      <c r="G16" s="36">
        <f t="shared" si="0"/>
        <v>0.20987992637321357</v>
      </c>
      <c r="H16" s="31">
        <v>2027899</v>
      </c>
      <c r="I16" s="36">
        <f t="shared" si="1"/>
        <v>0.2591967338562432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3669954</v>
      </c>
      <c r="O16" s="36">
        <f t="shared" si="5"/>
        <v>0.46907666022945677</v>
      </c>
      <c r="P16" s="31">
        <v>2100809</v>
      </c>
      <c r="Q16" s="31">
        <v>7390500</v>
      </c>
      <c r="R16" s="31">
        <v>7422168</v>
      </c>
      <c r="S16" s="31">
        <v>3630652</v>
      </c>
      <c r="T16" s="36">
        <f t="shared" si="6"/>
        <v>0.49125931939652256</v>
      </c>
      <c r="U16" s="36">
        <f t="shared" si="7"/>
        <v>-3.470567766988808E-2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126768</v>
      </c>
      <c r="E17" s="31">
        <v>126768</v>
      </c>
      <c r="F17" s="31">
        <v>0</v>
      </c>
      <c r="G17" s="36">
        <f t="shared" si="0"/>
        <v>0</v>
      </c>
      <c r="H17" s="31">
        <v>21129</v>
      </c>
      <c r="I17" s="36">
        <f t="shared" si="1"/>
        <v>0.16667455509276788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21129</v>
      </c>
      <c r="O17" s="36">
        <f t="shared" si="5"/>
        <v>0.16667455509276788</v>
      </c>
      <c r="P17" s="31">
        <v>0</v>
      </c>
      <c r="Q17" s="31">
        <v>0</v>
      </c>
      <c r="R17" s="31">
        <v>120387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15609318</v>
      </c>
      <c r="E18" s="31">
        <v>18887038</v>
      </c>
      <c r="F18" s="31">
        <v>2387393</v>
      </c>
      <c r="G18" s="36">
        <f t="shared" si="0"/>
        <v>0.15294665660600931</v>
      </c>
      <c r="H18" s="31">
        <v>3373859</v>
      </c>
      <c r="I18" s="36">
        <f t="shared" si="1"/>
        <v>0.21614390840137923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5761252</v>
      </c>
      <c r="O18" s="36">
        <f t="shared" si="5"/>
        <v>0.36909056500738852</v>
      </c>
      <c r="P18" s="31">
        <v>4689393</v>
      </c>
      <c r="Q18" s="31">
        <v>16436886</v>
      </c>
      <c r="R18" s="31">
        <v>22261886</v>
      </c>
      <c r="S18" s="31">
        <v>7448595</v>
      </c>
      <c r="T18" s="36">
        <f t="shared" si="6"/>
        <v>0.45316339116788912</v>
      </c>
      <c r="U18" s="36">
        <f t="shared" si="7"/>
        <v>-0.28053396249791818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36198173</v>
      </c>
      <c r="E19" s="32">
        <f>SUM(E11:E18)</f>
        <v>39484290</v>
      </c>
      <c r="F19" s="32">
        <f>SUM(F11:F18)</f>
        <v>5078493</v>
      </c>
      <c r="G19" s="37">
        <f t="shared" si="0"/>
        <v>0.14029694261088813</v>
      </c>
      <c r="H19" s="32">
        <f>SUM(H11:H18)</f>
        <v>8039764</v>
      </c>
      <c r="I19" s="37">
        <f t="shared" si="1"/>
        <v>0.22210413768672801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13118257</v>
      </c>
      <c r="O19" s="37">
        <f t="shared" si="5"/>
        <v>0.36240108029761614</v>
      </c>
      <c r="P19" s="32">
        <f>SUM(P11:P18)</f>
        <v>10549710</v>
      </c>
      <c r="Q19" s="32">
        <f>SUM(Q11:Q18)</f>
        <v>42121571</v>
      </c>
      <c r="R19" s="32">
        <f>SUM(R11:R18)</f>
        <v>46510021</v>
      </c>
      <c r="S19" s="32">
        <f>SUM(S11:S18)</f>
        <v>17449949</v>
      </c>
      <c r="T19" s="37">
        <f t="shared" si="6"/>
        <v>0.4142758350584787</v>
      </c>
      <c r="U19" s="37">
        <f t="shared" si="7"/>
        <v>-0.23791611333392104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515000</v>
      </c>
      <c r="E20" s="31">
        <v>515000</v>
      </c>
      <c r="F20" s="31">
        <v>61821</v>
      </c>
      <c r="G20" s="36">
        <f t="shared" si="0"/>
        <v>0.12004077669902913</v>
      </c>
      <c r="H20" s="31">
        <v>147252</v>
      </c>
      <c r="I20" s="36">
        <f t="shared" si="1"/>
        <v>0.28592621359223303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209073</v>
      </c>
      <c r="O20" s="36">
        <f t="shared" si="5"/>
        <v>0.40596699029126215</v>
      </c>
      <c r="P20" s="31">
        <v>44260</v>
      </c>
      <c r="Q20" s="31">
        <v>515000</v>
      </c>
      <c r="R20" s="31">
        <v>505000</v>
      </c>
      <c r="S20" s="31">
        <v>208309</v>
      </c>
      <c r="T20" s="36">
        <f t="shared" si="6"/>
        <v>0.40448349514563109</v>
      </c>
      <c r="U20" s="36">
        <f t="shared" si="7"/>
        <v>2.3269769543605965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43198474</v>
      </c>
      <c r="E26" s="31">
        <v>43198474</v>
      </c>
      <c r="F26" s="31">
        <v>7978776</v>
      </c>
      <c r="G26" s="36">
        <f t="shared" si="0"/>
        <v>0.18470041325996839</v>
      </c>
      <c r="H26" s="31">
        <v>7659513</v>
      </c>
      <c r="I26" s="36">
        <f t="shared" si="1"/>
        <v>0.17730980497135154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15638289</v>
      </c>
      <c r="O26" s="36">
        <f t="shared" si="5"/>
        <v>0.36201021823131996</v>
      </c>
      <c r="P26" s="31">
        <v>8396109</v>
      </c>
      <c r="Q26" s="31">
        <v>50095472</v>
      </c>
      <c r="R26" s="31">
        <v>49128732</v>
      </c>
      <c r="S26" s="31">
        <v>16285378</v>
      </c>
      <c r="T26" s="36">
        <f t="shared" si="6"/>
        <v>0.32508682621056051</v>
      </c>
      <c r="U26" s="36">
        <f t="shared" si="7"/>
        <v>-8.7730638084855705E-2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43713474</v>
      </c>
      <c r="E27" s="32">
        <f>SUM(E20:E26)</f>
        <v>43713474</v>
      </c>
      <c r="F27" s="32">
        <f>SUM(F20:F26)</f>
        <v>8040597</v>
      </c>
      <c r="G27" s="37">
        <f t="shared" si="0"/>
        <v>0.18393864097829424</v>
      </c>
      <c r="H27" s="32">
        <f>SUM(H20:H26)</f>
        <v>7806765</v>
      </c>
      <c r="I27" s="37">
        <f t="shared" si="1"/>
        <v>0.17858944361182549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15847362</v>
      </c>
      <c r="O27" s="37">
        <f t="shared" si="5"/>
        <v>0.36252808459011976</v>
      </c>
      <c r="P27" s="32">
        <f>SUM(P20:P26)</f>
        <v>8440369</v>
      </c>
      <c r="Q27" s="32">
        <f>SUM(Q20:Q26)</f>
        <v>50610472</v>
      </c>
      <c r="R27" s="32">
        <f>SUM(R20:R26)</f>
        <v>49633732</v>
      </c>
      <c r="S27" s="32">
        <f>SUM(S20:S26)</f>
        <v>16493687</v>
      </c>
      <c r="T27" s="37">
        <f t="shared" si="6"/>
        <v>0.32589474763246629</v>
      </c>
      <c r="U27" s="37">
        <f t="shared" si="7"/>
        <v>-7.5068281967293093E-2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94</v>
      </c>
      <c r="E28" s="31">
        <v>94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94</v>
      </c>
      <c r="R28" s="31">
        <v>94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109851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109851</v>
      </c>
      <c r="O29" s="36">
        <f t="shared" si="5"/>
        <v>0</v>
      </c>
      <c r="P29" s="31">
        <v>36851</v>
      </c>
      <c r="Q29" s="31">
        <v>150000</v>
      </c>
      <c r="R29" s="31">
        <v>130000</v>
      </c>
      <c r="S29" s="31">
        <v>36851</v>
      </c>
      <c r="T29" s="36">
        <f t="shared" si="6"/>
        <v>0.24567333333333333</v>
      </c>
      <c r="U29" s="36">
        <f t="shared" si="7"/>
        <v>1.9809503134243305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522800</v>
      </c>
      <c r="R33" s="31">
        <v>522800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2868477</v>
      </c>
      <c r="E34" s="31">
        <v>2868477</v>
      </c>
      <c r="F34" s="31">
        <v>200828</v>
      </c>
      <c r="G34" s="36">
        <f t="shared" si="0"/>
        <v>7.0012065636224377E-2</v>
      </c>
      <c r="H34" s="31">
        <v>349701</v>
      </c>
      <c r="I34" s="36">
        <f t="shared" si="1"/>
        <v>0.12191173225373604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550529</v>
      </c>
      <c r="O34" s="36">
        <f t="shared" si="5"/>
        <v>0.19192379788996042</v>
      </c>
      <c r="P34" s="31">
        <v>459799</v>
      </c>
      <c r="Q34" s="31">
        <v>2803928</v>
      </c>
      <c r="R34" s="31">
        <v>2808698</v>
      </c>
      <c r="S34" s="31">
        <v>679477</v>
      </c>
      <c r="T34" s="36">
        <f t="shared" si="6"/>
        <v>0.24233040220718935</v>
      </c>
      <c r="U34" s="36">
        <f t="shared" si="7"/>
        <v>-0.23944810667269834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2868571</v>
      </c>
      <c r="E35" s="32">
        <f>SUM(E28:E34)</f>
        <v>2868571</v>
      </c>
      <c r="F35" s="32">
        <f>SUM(F28:F34)</f>
        <v>200828</v>
      </c>
      <c r="G35" s="37">
        <f t="shared" si="0"/>
        <v>7.0009771415802502E-2</v>
      </c>
      <c r="H35" s="32">
        <f>SUM(H28:H34)</f>
        <v>459552</v>
      </c>
      <c r="I35" s="37">
        <f t="shared" si="1"/>
        <v>0.16020241437287067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660380</v>
      </c>
      <c r="O35" s="37">
        <f t="shared" si="5"/>
        <v>0.23021218578867317</v>
      </c>
      <c r="P35" s="32">
        <f>SUM(P28:P34)</f>
        <v>496650</v>
      </c>
      <c r="Q35" s="32">
        <f>SUM(Q28:Q34)</f>
        <v>3476822</v>
      </c>
      <c r="R35" s="32">
        <f>SUM(R28:R34)</f>
        <v>3461592</v>
      </c>
      <c r="S35" s="32">
        <f>SUM(S28:S34)</f>
        <v>716328</v>
      </c>
      <c r="T35" s="37">
        <f t="shared" si="6"/>
        <v>0.2060295292655189</v>
      </c>
      <c r="U35" s="37">
        <f t="shared" si="7"/>
        <v>-7.4696466324373323E-2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23313865</v>
      </c>
      <c r="E39" s="31">
        <v>23313865</v>
      </c>
      <c r="F39" s="31">
        <v>4521947</v>
      </c>
      <c r="G39" s="36">
        <f t="shared" si="0"/>
        <v>0.19395956011583665</v>
      </c>
      <c r="H39" s="31">
        <v>4838904</v>
      </c>
      <c r="I39" s="36">
        <f t="shared" si="1"/>
        <v>0.20755477480889592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9360851</v>
      </c>
      <c r="O39" s="36">
        <f t="shared" si="5"/>
        <v>0.40151433492473254</v>
      </c>
      <c r="P39" s="31">
        <v>4646378</v>
      </c>
      <c r="Q39" s="31">
        <v>23605651</v>
      </c>
      <c r="R39" s="31">
        <v>22154950</v>
      </c>
      <c r="S39" s="31">
        <v>8467618</v>
      </c>
      <c r="T39" s="36">
        <f t="shared" si="6"/>
        <v>0.35871147972152939</v>
      </c>
      <c r="U39" s="36">
        <f t="shared" si="7"/>
        <v>4.143571616428976E-2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23313865</v>
      </c>
      <c r="E40" s="32">
        <f>SUM(E36:E39)</f>
        <v>23313865</v>
      </c>
      <c r="F40" s="32">
        <f>SUM(F36:F39)</f>
        <v>4521947</v>
      </c>
      <c r="G40" s="37">
        <f t="shared" si="0"/>
        <v>0.19395956011583665</v>
      </c>
      <c r="H40" s="32">
        <f>SUM(H36:H39)</f>
        <v>4838904</v>
      </c>
      <c r="I40" s="37">
        <f t="shared" si="1"/>
        <v>0.20755477480889592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9360851</v>
      </c>
      <c r="O40" s="37">
        <f t="shared" si="5"/>
        <v>0.40151433492473254</v>
      </c>
      <c r="P40" s="32">
        <f>SUM(P36:P39)</f>
        <v>4646378</v>
      </c>
      <c r="Q40" s="32">
        <f>SUM(Q36:Q39)</f>
        <v>23605651</v>
      </c>
      <c r="R40" s="32">
        <f>SUM(R36:R39)</f>
        <v>22154950</v>
      </c>
      <c r="S40" s="32">
        <f>SUM(S36:S39)</f>
        <v>8467618</v>
      </c>
      <c r="T40" s="37">
        <f t="shared" si="6"/>
        <v>0.35871147972152939</v>
      </c>
      <c r="U40" s="37">
        <f t="shared" si="7"/>
        <v>4.143571616428976E-2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1106387</v>
      </c>
      <c r="E43" s="31">
        <v>1106387</v>
      </c>
      <c r="F43" s="31">
        <v>104700</v>
      </c>
      <c r="G43" s="36">
        <f t="shared" si="0"/>
        <v>9.463234835550309E-2</v>
      </c>
      <c r="H43" s="31">
        <v>285610</v>
      </c>
      <c r="I43" s="36">
        <f t="shared" si="1"/>
        <v>0.25814656173653522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390310</v>
      </c>
      <c r="O43" s="36">
        <f t="shared" si="5"/>
        <v>0.35277891009203832</v>
      </c>
      <c r="P43" s="31">
        <v>239952</v>
      </c>
      <c r="Q43" s="31">
        <v>1050700</v>
      </c>
      <c r="R43" s="31">
        <v>1307575</v>
      </c>
      <c r="S43" s="31">
        <v>437652</v>
      </c>
      <c r="T43" s="36">
        <f t="shared" si="6"/>
        <v>0.4165337394118207</v>
      </c>
      <c r="U43" s="36">
        <f t="shared" si="7"/>
        <v>0.19027972261118897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27027863</v>
      </c>
      <c r="E46" s="31">
        <v>27027863</v>
      </c>
      <c r="F46" s="31">
        <v>2123707</v>
      </c>
      <c r="G46" s="36">
        <f t="shared" si="0"/>
        <v>7.8574728605069519E-2</v>
      </c>
      <c r="H46" s="31">
        <v>9691279</v>
      </c>
      <c r="I46" s="36">
        <f t="shared" si="1"/>
        <v>0.3585662321878722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11814986</v>
      </c>
      <c r="O46" s="36">
        <f t="shared" si="5"/>
        <v>0.43714096079294174</v>
      </c>
      <c r="P46" s="31">
        <v>5458564</v>
      </c>
      <c r="Q46" s="31">
        <v>26520059</v>
      </c>
      <c r="R46" s="31">
        <v>24605297</v>
      </c>
      <c r="S46" s="31">
        <v>10206219</v>
      </c>
      <c r="T46" s="36">
        <f t="shared" si="6"/>
        <v>0.38484903069031634</v>
      </c>
      <c r="U46" s="36">
        <f t="shared" si="7"/>
        <v>0.77542646747386312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28134250</v>
      </c>
      <c r="E47" s="32">
        <f>SUM(E41:E46)</f>
        <v>28134250</v>
      </c>
      <c r="F47" s="32">
        <f>SUM(F41:F46)</f>
        <v>2228407</v>
      </c>
      <c r="G47" s="37">
        <f t="shared" si="0"/>
        <v>7.9206198850155951E-2</v>
      </c>
      <c r="H47" s="32">
        <f>SUM(H41:H46)</f>
        <v>9976889</v>
      </c>
      <c r="I47" s="37">
        <f t="shared" si="1"/>
        <v>0.35461720145374409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12205296</v>
      </c>
      <c r="O47" s="37">
        <f t="shared" si="5"/>
        <v>0.43382340030390004</v>
      </c>
      <c r="P47" s="32">
        <f>SUM(P41:P46)</f>
        <v>5698516</v>
      </c>
      <c r="Q47" s="32">
        <f>SUM(Q41:Q46)</f>
        <v>27570759</v>
      </c>
      <c r="R47" s="32">
        <f>SUM(R41:R46)</f>
        <v>25912872</v>
      </c>
      <c r="S47" s="32">
        <f>SUM(S41:S46)</f>
        <v>10643871</v>
      </c>
      <c r="T47" s="37">
        <f t="shared" si="6"/>
        <v>0.38605651008737191</v>
      </c>
      <c r="U47" s="37">
        <f t="shared" si="7"/>
        <v>0.75078722249792751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30119344</v>
      </c>
      <c r="E52" s="31">
        <v>30569344</v>
      </c>
      <c r="F52" s="31">
        <v>7450245</v>
      </c>
      <c r="G52" s="36">
        <f t="shared" si="0"/>
        <v>0.24735747896766941</v>
      </c>
      <c r="H52" s="31">
        <v>6979711</v>
      </c>
      <c r="I52" s="36">
        <f t="shared" si="1"/>
        <v>0.2317351599689555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14429956</v>
      </c>
      <c r="O52" s="36">
        <f t="shared" si="5"/>
        <v>0.4790926389366249</v>
      </c>
      <c r="P52" s="31">
        <v>6952288</v>
      </c>
      <c r="Q52" s="31">
        <v>26234911</v>
      </c>
      <c r="R52" s="31">
        <v>26855550</v>
      </c>
      <c r="S52" s="31">
        <v>12084016</v>
      </c>
      <c r="T52" s="36">
        <f t="shared" si="6"/>
        <v>0.46060823305251541</v>
      </c>
      <c r="U52" s="36">
        <f t="shared" si="7"/>
        <v>3.9444568464368501E-3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30119344</v>
      </c>
      <c r="E53" s="32">
        <f>SUM(E48:E52)</f>
        <v>30569344</v>
      </c>
      <c r="F53" s="32">
        <f>SUM(F48:F52)</f>
        <v>7450245</v>
      </c>
      <c r="G53" s="37">
        <f t="shared" si="0"/>
        <v>0.24735747896766941</v>
      </c>
      <c r="H53" s="32">
        <f>SUM(H48:H52)</f>
        <v>6979711</v>
      </c>
      <c r="I53" s="37">
        <f t="shared" si="1"/>
        <v>0.2317351599689555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14429956</v>
      </c>
      <c r="O53" s="37">
        <f t="shared" si="5"/>
        <v>0.4790926389366249</v>
      </c>
      <c r="P53" s="32">
        <f>SUM(P48:P52)</f>
        <v>6952288</v>
      </c>
      <c r="Q53" s="32">
        <f>SUM(Q48:Q52)</f>
        <v>26234911</v>
      </c>
      <c r="R53" s="32">
        <f>SUM(R48:R52)</f>
        <v>26855550</v>
      </c>
      <c r="S53" s="32">
        <f>SUM(S48:S52)</f>
        <v>12084016</v>
      </c>
      <c r="T53" s="37">
        <f t="shared" si="6"/>
        <v>0.46060823305251541</v>
      </c>
      <c r="U53" s="37">
        <f t="shared" si="7"/>
        <v>3.9444568464368501E-3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432993039</v>
      </c>
      <c r="E54" s="32">
        <f>SUM(E8:E9,E11:E18,E20:E26,E28:E34,E36:E39,E41:E46,E48:E52)</f>
        <v>436729156</v>
      </c>
      <c r="F54" s="32">
        <f>SUM(F8:F9,F11:F18,F20:F26,F28:F34,F36:F39,F41:F46,F48:F52)</f>
        <v>60845724</v>
      </c>
      <c r="G54" s="37">
        <f t="shared" si="0"/>
        <v>0.14052356162704963</v>
      </c>
      <c r="H54" s="32">
        <f>SUM(H8:H9,H11:H18,H20:H26,H28:H34,H36:H39,H41:H46,H48:H52)</f>
        <v>74682818</v>
      </c>
      <c r="I54" s="37">
        <f t="shared" si="1"/>
        <v>0.17248041255462307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135528542</v>
      </c>
      <c r="O54" s="37">
        <f t="shared" si="5"/>
        <v>0.3130039741816727</v>
      </c>
      <c r="P54" s="32">
        <f>SUM(P8:P9,P11:P18,P20:P26,P28:P34,P36:P39,P41:P46,P48:P52)</f>
        <v>71828116</v>
      </c>
      <c r="Q54" s="32">
        <f>SUM(Q8:Q9,Q11:Q18,Q20:Q26,Q28:Q34,Q36:Q39,Q41:Q46,Q48:Q52)</f>
        <v>340399665</v>
      </c>
      <c r="R54" s="32">
        <f>SUM(R8:R9,R11:R18,R20:R26,R28:R34,R36:R39,R41:R46,R48:R52)</f>
        <v>329440656</v>
      </c>
      <c r="S54" s="32">
        <f>SUM(S8:S9,S11:S18,S20:S26,S28:S34,S36:S39,S41:S46,S48:S52)</f>
        <v>131920601</v>
      </c>
      <c r="T54" s="37">
        <f t="shared" si="6"/>
        <v>0.38754621277315299</v>
      </c>
      <c r="U54" s="37">
        <f t="shared" si="7"/>
        <v>3.9743517705518094E-2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17103910</v>
      </c>
      <c r="E57" s="31">
        <v>17103910</v>
      </c>
      <c r="F57" s="31">
        <v>4098600</v>
      </c>
      <c r="G57" s="36">
        <f t="shared" ref="G57:G85" si="8">IF(($D57      =0),0,($F57      /$D57      ))</f>
        <v>0.239629418068734</v>
      </c>
      <c r="H57" s="31">
        <v>4191925</v>
      </c>
      <c r="I57" s="36">
        <f t="shared" ref="I57:I85" si="9">IF(($D57      =0),0,($H57      /$D57      ))</f>
        <v>0.24508577278528712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8290525</v>
      </c>
      <c r="O57" s="36">
        <f t="shared" ref="O57:O85" si="13">IF(($D57      =0),0,($N57      /$D57      ))</f>
        <v>0.48471519085402109</v>
      </c>
      <c r="P57" s="31">
        <v>4077926</v>
      </c>
      <c r="Q57" s="31">
        <v>15459160</v>
      </c>
      <c r="R57" s="31">
        <v>18670956</v>
      </c>
      <c r="S57" s="31">
        <v>8030479</v>
      </c>
      <c r="T57" s="36">
        <f t="shared" ref="T57:T85" si="14">IF(($Q57      =0),0,($S57      /$Q57      ))</f>
        <v>0.5194641235358195</v>
      </c>
      <c r="U57" s="36">
        <f t="shared" ref="U57:U85" si="15">IF(($P57      =0),0,(($H57      /$P57      )-1))</f>
        <v>2.7955141903016401E-2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17103910</v>
      </c>
      <c r="E58" s="32">
        <f>E57</f>
        <v>17103910</v>
      </c>
      <c r="F58" s="32">
        <f>F57</f>
        <v>4098600</v>
      </c>
      <c r="G58" s="37">
        <f t="shared" si="8"/>
        <v>0.239629418068734</v>
      </c>
      <c r="H58" s="32">
        <f>H57</f>
        <v>4191925</v>
      </c>
      <c r="I58" s="37">
        <f t="shared" si="9"/>
        <v>0.24508577278528712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8290525</v>
      </c>
      <c r="O58" s="37">
        <f t="shared" si="13"/>
        <v>0.48471519085402109</v>
      </c>
      <c r="P58" s="32">
        <f>P57</f>
        <v>4077926</v>
      </c>
      <c r="Q58" s="32">
        <f>Q57</f>
        <v>15459160</v>
      </c>
      <c r="R58" s="32">
        <f>R57</f>
        <v>18670956</v>
      </c>
      <c r="S58" s="32">
        <f>S57</f>
        <v>8030479</v>
      </c>
      <c r="T58" s="37">
        <f t="shared" si="14"/>
        <v>0.5194641235358195</v>
      </c>
      <c r="U58" s="37">
        <f t="shared" si="15"/>
        <v>2.7955141903016401E-2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160000</v>
      </c>
      <c r="E59" s="31">
        <v>160000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167700</v>
      </c>
      <c r="Q59" s="31">
        <v>150000</v>
      </c>
      <c r="R59" s="31">
        <v>180000</v>
      </c>
      <c r="S59" s="31">
        <v>167700</v>
      </c>
      <c r="T59" s="36">
        <f t="shared" si="14"/>
        <v>1.1180000000000001</v>
      </c>
      <c r="U59" s="36">
        <f t="shared" si="15"/>
        <v>-1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160000</v>
      </c>
      <c r="E63" s="32">
        <f>SUM(E59:E62)</f>
        <v>160000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167700</v>
      </c>
      <c r="Q63" s="32">
        <f>SUM(Q59:Q62)</f>
        <v>150000</v>
      </c>
      <c r="R63" s="32">
        <f>SUM(R59:R62)</f>
        <v>180000</v>
      </c>
      <c r="S63" s="32">
        <f>SUM(S59:S62)</f>
        <v>167700</v>
      </c>
      <c r="T63" s="37">
        <f t="shared" si="14"/>
        <v>1.1180000000000001</v>
      </c>
      <c r="U63" s="37">
        <f t="shared" si="15"/>
        <v>-1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365000</v>
      </c>
      <c r="E64" s="31">
        <v>365000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17665737</v>
      </c>
      <c r="E67" s="31">
        <v>17665737</v>
      </c>
      <c r="F67" s="31">
        <v>2759771</v>
      </c>
      <c r="G67" s="36">
        <f t="shared" si="8"/>
        <v>0.15622167362731598</v>
      </c>
      <c r="H67" s="31">
        <v>2393761</v>
      </c>
      <c r="I67" s="36">
        <f t="shared" si="9"/>
        <v>0.13550303618807413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5153532</v>
      </c>
      <c r="O67" s="36">
        <f t="shared" si="13"/>
        <v>0.29172470981539012</v>
      </c>
      <c r="P67" s="31">
        <v>2791727</v>
      </c>
      <c r="Q67" s="31">
        <v>17204705</v>
      </c>
      <c r="R67" s="31">
        <v>17204705</v>
      </c>
      <c r="S67" s="31">
        <v>4867142</v>
      </c>
      <c r="T67" s="36">
        <f t="shared" si="14"/>
        <v>0.28289598688265799</v>
      </c>
      <c r="U67" s="36">
        <f t="shared" si="15"/>
        <v>-0.14255190425138276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25299514</v>
      </c>
      <c r="E69" s="31">
        <v>25299514</v>
      </c>
      <c r="F69" s="31">
        <v>5821255</v>
      </c>
      <c r="G69" s="36">
        <f t="shared" si="8"/>
        <v>0.23009355041365617</v>
      </c>
      <c r="H69" s="31">
        <v>5809527</v>
      </c>
      <c r="I69" s="36">
        <f t="shared" si="9"/>
        <v>0.22962998419653438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11630782</v>
      </c>
      <c r="O69" s="36">
        <f t="shared" si="13"/>
        <v>0.45972353461019055</v>
      </c>
      <c r="P69" s="31">
        <v>3481282</v>
      </c>
      <c r="Q69" s="31">
        <v>22892554</v>
      </c>
      <c r="R69" s="31">
        <v>22918691</v>
      </c>
      <c r="S69" s="31">
        <v>8888816</v>
      </c>
      <c r="T69" s="36">
        <f t="shared" si="14"/>
        <v>0.38828415562544921</v>
      </c>
      <c r="U69" s="36">
        <f t="shared" si="15"/>
        <v>0.66878954362214849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43330251</v>
      </c>
      <c r="E70" s="32">
        <f>SUM(E64:E69)</f>
        <v>43330251</v>
      </c>
      <c r="F70" s="32">
        <f>SUM(F64:F69)</f>
        <v>8581026</v>
      </c>
      <c r="G70" s="37">
        <f t="shared" si="8"/>
        <v>0.19803776350153152</v>
      </c>
      <c r="H70" s="32">
        <f>SUM(H64:H69)</f>
        <v>8203288</v>
      </c>
      <c r="I70" s="37">
        <f t="shared" si="9"/>
        <v>0.18932011263908902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16784314</v>
      </c>
      <c r="O70" s="37">
        <f t="shared" si="13"/>
        <v>0.38735787614062056</v>
      </c>
      <c r="P70" s="32">
        <f>SUM(P64:P69)</f>
        <v>6273009</v>
      </c>
      <c r="Q70" s="32">
        <f>SUM(Q64:Q69)</f>
        <v>40097259</v>
      </c>
      <c r="R70" s="32">
        <f>SUM(R64:R69)</f>
        <v>40123396</v>
      </c>
      <c r="S70" s="32">
        <f>SUM(S64:S69)</f>
        <v>13755958</v>
      </c>
      <c r="T70" s="37">
        <f t="shared" si="14"/>
        <v>0.34306479652387212</v>
      </c>
      <c r="U70" s="37">
        <f t="shared" si="15"/>
        <v>0.30771181740692555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8"/>
        <v>0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0</v>
      </c>
      <c r="O72" s="36">
        <f t="shared" si="13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4"/>
        <v>0</v>
      </c>
      <c r="U72" s="36">
        <f t="shared" si="15"/>
        <v>0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7481448</v>
      </c>
      <c r="E77" s="31">
        <v>7481448</v>
      </c>
      <c r="F77" s="31">
        <v>35131</v>
      </c>
      <c r="G77" s="36">
        <f t="shared" si="8"/>
        <v>4.6957487374101915E-3</v>
      </c>
      <c r="H77" s="31">
        <v>64310</v>
      </c>
      <c r="I77" s="36">
        <f t="shared" si="9"/>
        <v>8.5959295580213882E-3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99441</v>
      </c>
      <c r="O77" s="36">
        <f t="shared" si="13"/>
        <v>1.329167829543158E-2</v>
      </c>
      <c r="P77" s="31">
        <v>59964</v>
      </c>
      <c r="Q77" s="31">
        <v>250500</v>
      </c>
      <c r="R77" s="31">
        <v>300504</v>
      </c>
      <c r="S77" s="31">
        <v>111595</v>
      </c>
      <c r="T77" s="36">
        <f t="shared" si="14"/>
        <v>0.44548902195608781</v>
      </c>
      <c r="U77" s="36">
        <f t="shared" si="15"/>
        <v>7.2476819424988292E-2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7481448</v>
      </c>
      <c r="E78" s="32">
        <f>SUM(E71:E77)</f>
        <v>7481448</v>
      </c>
      <c r="F78" s="32">
        <f>SUM(F71:F77)</f>
        <v>35131</v>
      </c>
      <c r="G78" s="37">
        <f t="shared" si="8"/>
        <v>4.6957487374101915E-3</v>
      </c>
      <c r="H78" s="32">
        <f>SUM(H71:H77)</f>
        <v>64310</v>
      </c>
      <c r="I78" s="37">
        <f t="shared" si="9"/>
        <v>8.5959295580213882E-3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99441</v>
      </c>
      <c r="O78" s="37">
        <f t="shared" si="13"/>
        <v>1.329167829543158E-2</v>
      </c>
      <c r="P78" s="32">
        <f>SUM(P71:P77)</f>
        <v>59964</v>
      </c>
      <c r="Q78" s="32">
        <f>SUM(Q71:Q77)</f>
        <v>250500</v>
      </c>
      <c r="R78" s="32">
        <f>SUM(R71:R77)</f>
        <v>300504</v>
      </c>
      <c r="S78" s="32">
        <f>SUM(S71:S77)</f>
        <v>111595</v>
      </c>
      <c r="T78" s="37">
        <f t="shared" si="14"/>
        <v>0.44548902195608781</v>
      </c>
      <c r="U78" s="37">
        <f t="shared" si="15"/>
        <v>7.2476819424988292E-2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2121000</v>
      </c>
      <c r="E83" s="31">
        <v>2121000</v>
      </c>
      <c r="F83" s="31">
        <v>130470</v>
      </c>
      <c r="G83" s="36">
        <f t="shared" si="8"/>
        <v>6.1513437057991512E-2</v>
      </c>
      <c r="H83" s="31">
        <v>468798</v>
      </c>
      <c r="I83" s="36">
        <f t="shared" si="9"/>
        <v>0.22102687411598301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599268</v>
      </c>
      <c r="O83" s="36">
        <f t="shared" si="13"/>
        <v>0.28254031117397455</v>
      </c>
      <c r="P83" s="31">
        <v>9897</v>
      </c>
      <c r="Q83" s="31">
        <v>2385920</v>
      </c>
      <c r="R83" s="31">
        <v>1115000</v>
      </c>
      <c r="S83" s="31">
        <v>481756</v>
      </c>
      <c r="T83" s="36">
        <f t="shared" si="14"/>
        <v>0.2019162419527897</v>
      </c>
      <c r="U83" s="36">
        <f t="shared" si="15"/>
        <v>46.367687177932709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2121000</v>
      </c>
      <c r="E84" s="32">
        <f>SUM(E79:E83)</f>
        <v>2121000</v>
      </c>
      <c r="F84" s="32">
        <f>SUM(F79:F83)</f>
        <v>130470</v>
      </c>
      <c r="G84" s="37">
        <f t="shared" si="8"/>
        <v>6.1513437057991512E-2</v>
      </c>
      <c r="H84" s="32">
        <f>SUM(H79:H83)</f>
        <v>468798</v>
      </c>
      <c r="I84" s="37">
        <f t="shared" si="9"/>
        <v>0.22102687411598301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599268</v>
      </c>
      <c r="O84" s="37">
        <f t="shared" si="13"/>
        <v>0.28254031117397455</v>
      </c>
      <c r="P84" s="32">
        <f>SUM(P79:P83)</f>
        <v>9897</v>
      </c>
      <c r="Q84" s="32">
        <f>SUM(Q79:Q83)</f>
        <v>2385920</v>
      </c>
      <c r="R84" s="32">
        <f>SUM(R79:R83)</f>
        <v>1115000</v>
      </c>
      <c r="S84" s="32">
        <f>SUM(S79:S83)</f>
        <v>481756</v>
      </c>
      <c r="T84" s="37">
        <f t="shared" si="14"/>
        <v>0.2019162419527897</v>
      </c>
      <c r="U84" s="37">
        <f t="shared" si="15"/>
        <v>46.367687177932709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70196609</v>
      </c>
      <c r="E85" s="32">
        <f>SUM(E57,E59:E62,E64:E69,E71:E77,E79:E83)</f>
        <v>70196609</v>
      </c>
      <c r="F85" s="32">
        <f>SUM(F57,F59:F62,F64:F69,F71:F77,F79:F83)</f>
        <v>12845227</v>
      </c>
      <c r="G85" s="37">
        <f t="shared" si="8"/>
        <v>0.1829892808639802</v>
      </c>
      <c r="H85" s="32">
        <f>SUM(H57,H59:H62,H64:H69,H71:H77,H79:H83)</f>
        <v>12928321</v>
      </c>
      <c r="I85" s="37">
        <f t="shared" si="9"/>
        <v>0.18417301325766319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25773548</v>
      </c>
      <c r="O85" s="37">
        <f t="shared" si="13"/>
        <v>0.36716229412164342</v>
      </c>
      <c r="P85" s="32">
        <f>SUM(P57,P59:P62,P64:P69,P71:P77,P79:P83)</f>
        <v>10588496</v>
      </c>
      <c r="Q85" s="32">
        <f>SUM(Q57,Q59:Q62,Q64:Q69,Q71:Q77,Q79:Q83)</f>
        <v>58342839</v>
      </c>
      <c r="R85" s="32">
        <f>SUM(R57,R59:R62,R64:R69,R71:R77,R79:R83)</f>
        <v>60389856</v>
      </c>
      <c r="S85" s="32">
        <f>SUM(S57,S59:S62,S64:S69,S71:S77,S79:S83)</f>
        <v>22547488</v>
      </c>
      <c r="T85" s="37">
        <f t="shared" si="14"/>
        <v>0.38646538952278275</v>
      </c>
      <c r="U85" s="37">
        <f t="shared" si="15"/>
        <v>0.22097803125203042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1488158054</v>
      </c>
      <c r="E88" s="31">
        <v>1488158054</v>
      </c>
      <c r="F88" s="31">
        <v>287747372</v>
      </c>
      <c r="G88" s="36">
        <f t="shared" ref="G88:G99" si="16">IF(($D88      =0),0,($F88      /$D88      ))</f>
        <v>0.19335807189738194</v>
      </c>
      <c r="H88" s="31">
        <v>289389106</v>
      </c>
      <c r="I88" s="36">
        <f t="shared" ref="I88:I99" si="17">IF(($D88      =0),0,($H88      /$D88      ))</f>
        <v>0.19446127057684157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577136478</v>
      </c>
      <c r="O88" s="36">
        <f t="shared" ref="O88:O99" si="21">IF(($D88      =0),0,($N88      /$D88      ))</f>
        <v>0.38781934247422351</v>
      </c>
      <c r="P88" s="31">
        <v>296142046</v>
      </c>
      <c r="Q88" s="31">
        <v>1415395050</v>
      </c>
      <c r="R88" s="31">
        <v>1389927986</v>
      </c>
      <c r="S88" s="31">
        <v>594824211</v>
      </c>
      <c r="T88" s="36">
        <f t="shared" ref="T88:T99" si="22">IF(($Q88      =0),0,($S88      /$Q88      ))</f>
        <v>0.42025313780770956</v>
      </c>
      <c r="U88" s="36">
        <f t="shared" ref="U88:U99" si="23">IF(($P88      =0),0,(($H88      /$P88      )-1))</f>
        <v>-2.2803043644805454E-2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1140592000</v>
      </c>
      <c r="E89" s="31">
        <v>1140592000</v>
      </c>
      <c r="F89" s="31">
        <v>292165555</v>
      </c>
      <c r="G89" s="36">
        <f t="shared" si="16"/>
        <v>0.2561525549889882</v>
      </c>
      <c r="H89" s="31">
        <v>325564018</v>
      </c>
      <c r="I89" s="36">
        <f t="shared" si="17"/>
        <v>0.28543424642641718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617729573</v>
      </c>
      <c r="O89" s="36">
        <f t="shared" si="21"/>
        <v>0.54158680141540538</v>
      </c>
      <c r="P89" s="31">
        <v>307457023</v>
      </c>
      <c r="Q89" s="31">
        <v>1119010000</v>
      </c>
      <c r="R89" s="31">
        <v>1078647000</v>
      </c>
      <c r="S89" s="31">
        <v>556964955</v>
      </c>
      <c r="T89" s="36">
        <f t="shared" si="22"/>
        <v>0.49773009624578868</v>
      </c>
      <c r="U89" s="36">
        <f t="shared" si="23"/>
        <v>5.8892767591781414E-2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1127202861</v>
      </c>
      <c r="E90" s="31">
        <v>1127202861</v>
      </c>
      <c r="F90" s="31">
        <v>209313367</v>
      </c>
      <c r="G90" s="36">
        <f t="shared" si="16"/>
        <v>0.18569272155174205</v>
      </c>
      <c r="H90" s="31">
        <v>285035456</v>
      </c>
      <c r="I90" s="36">
        <f t="shared" si="17"/>
        <v>0.25286970594372898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494348823</v>
      </c>
      <c r="O90" s="36">
        <f t="shared" si="21"/>
        <v>0.43856242749547103</v>
      </c>
      <c r="P90" s="31">
        <v>73505116</v>
      </c>
      <c r="Q90" s="31">
        <v>940581151</v>
      </c>
      <c r="R90" s="31">
        <v>1006743716</v>
      </c>
      <c r="S90" s="31">
        <v>317559504</v>
      </c>
      <c r="T90" s="36">
        <f t="shared" si="22"/>
        <v>0.33762052712025908</v>
      </c>
      <c r="U90" s="36">
        <f t="shared" si="23"/>
        <v>2.8777635015228054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3755952915</v>
      </c>
      <c r="E91" s="32">
        <f>SUM(E88:E90)</f>
        <v>3755952915</v>
      </c>
      <c r="F91" s="32">
        <f>SUM(F88:F90)</f>
        <v>789226294</v>
      </c>
      <c r="G91" s="37">
        <f t="shared" si="16"/>
        <v>0.21012678056961212</v>
      </c>
      <c r="H91" s="32">
        <f>SUM(H88:H90)</f>
        <v>899988580</v>
      </c>
      <c r="I91" s="37">
        <f t="shared" si="17"/>
        <v>0.23961657676957326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1689214874</v>
      </c>
      <c r="O91" s="37">
        <f t="shared" si="21"/>
        <v>0.44974335733918541</v>
      </c>
      <c r="P91" s="32">
        <f>SUM(P88:P90)</f>
        <v>677104185</v>
      </c>
      <c r="Q91" s="32">
        <f>SUM(Q88:Q90)</f>
        <v>3474986201</v>
      </c>
      <c r="R91" s="32">
        <f>SUM(R88:R90)</f>
        <v>3475318702</v>
      </c>
      <c r="S91" s="32">
        <f>SUM(S88:S90)</f>
        <v>1469348670</v>
      </c>
      <c r="T91" s="37">
        <f t="shared" si="22"/>
        <v>0.42283582869398567</v>
      </c>
      <c r="U91" s="37">
        <f t="shared" si="23"/>
        <v>0.32917296914949645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75315087</v>
      </c>
      <c r="E92" s="31">
        <v>75315087</v>
      </c>
      <c r="F92" s="31">
        <v>17370019</v>
      </c>
      <c r="G92" s="36">
        <f t="shared" si="16"/>
        <v>0.23063133419735676</v>
      </c>
      <c r="H92" s="31">
        <v>18201662</v>
      </c>
      <c r="I92" s="36">
        <f t="shared" si="17"/>
        <v>0.2416735175516693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35571681</v>
      </c>
      <c r="O92" s="36">
        <f t="shared" si="21"/>
        <v>0.47230485174902609</v>
      </c>
      <c r="P92" s="31">
        <v>18037479</v>
      </c>
      <c r="Q92" s="31">
        <v>120872621</v>
      </c>
      <c r="R92" s="31">
        <v>110020523</v>
      </c>
      <c r="S92" s="31">
        <v>36282430</v>
      </c>
      <c r="T92" s="36">
        <f t="shared" si="22"/>
        <v>0.30017078888361326</v>
      </c>
      <c r="U92" s="36">
        <f t="shared" si="23"/>
        <v>9.1023252196162918E-3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5701362</v>
      </c>
      <c r="E93" s="31">
        <v>5701362</v>
      </c>
      <c r="F93" s="31">
        <v>925672</v>
      </c>
      <c r="G93" s="36">
        <f t="shared" si="16"/>
        <v>0.16235980104403122</v>
      </c>
      <c r="H93" s="31">
        <v>987968</v>
      </c>
      <c r="I93" s="36">
        <f t="shared" si="17"/>
        <v>0.17328631298977332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1913640</v>
      </c>
      <c r="O93" s="36">
        <f t="shared" si="21"/>
        <v>0.33564611403380457</v>
      </c>
      <c r="P93" s="31">
        <v>1010875</v>
      </c>
      <c r="Q93" s="31">
        <v>5831376</v>
      </c>
      <c r="R93" s="31">
        <v>5603263</v>
      </c>
      <c r="S93" s="31">
        <v>1868776</v>
      </c>
      <c r="T93" s="36">
        <f t="shared" si="22"/>
        <v>0.32046913112788472</v>
      </c>
      <c r="U93" s="36">
        <f t="shared" si="23"/>
        <v>-2.2660566341041188E-2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6930081</v>
      </c>
      <c r="E94" s="31">
        <v>6930081</v>
      </c>
      <c r="F94" s="31">
        <v>1725305</v>
      </c>
      <c r="G94" s="36">
        <f t="shared" si="16"/>
        <v>0.24895885055311764</v>
      </c>
      <c r="H94" s="31">
        <v>1272855</v>
      </c>
      <c r="I94" s="36">
        <f t="shared" si="17"/>
        <v>0.18367101336910779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2998160</v>
      </c>
      <c r="O94" s="36">
        <f t="shared" si="21"/>
        <v>0.43262986392222547</v>
      </c>
      <c r="P94" s="31">
        <v>1163017</v>
      </c>
      <c r="Q94" s="31">
        <v>6319694</v>
      </c>
      <c r="R94" s="31">
        <v>6155230</v>
      </c>
      <c r="S94" s="31">
        <v>2459737</v>
      </c>
      <c r="T94" s="36">
        <f t="shared" si="22"/>
        <v>0.38921773744108495</v>
      </c>
      <c r="U94" s="36">
        <f t="shared" si="23"/>
        <v>9.4442299639644123E-2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26351060</v>
      </c>
      <c r="E95" s="31">
        <v>26351060</v>
      </c>
      <c r="F95" s="31">
        <v>1996021</v>
      </c>
      <c r="G95" s="36">
        <f t="shared" si="16"/>
        <v>7.5747275441671036E-2</v>
      </c>
      <c r="H95" s="31">
        <v>4028805</v>
      </c>
      <c r="I95" s="36">
        <f t="shared" si="17"/>
        <v>0.15288967502635567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6024826</v>
      </c>
      <c r="O95" s="36">
        <f t="shared" si="21"/>
        <v>0.22863695046802671</v>
      </c>
      <c r="P95" s="31">
        <v>1118324</v>
      </c>
      <c r="Q95" s="31">
        <v>24640228</v>
      </c>
      <c r="R95" s="31">
        <v>24690929</v>
      </c>
      <c r="S95" s="31">
        <v>2232550</v>
      </c>
      <c r="T95" s="36">
        <f t="shared" si="22"/>
        <v>9.0605898614249836E-2</v>
      </c>
      <c r="U95" s="36">
        <f t="shared" si="23"/>
        <v>2.6025382626144125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114297590</v>
      </c>
      <c r="E96" s="32">
        <f>SUM(E92:E95)</f>
        <v>114297590</v>
      </c>
      <c r="F96" s="32">
        <f>SUM(F92:F95)</f>
        <v>22017017</v>
      </c>
      <c r="G96" s="37">
        <f t="shared" si="16"/>
        <v>0.19262888220127827</v>
      </c>
      <c r="H96" s="32">
        <f>SUM(H92:H95)</f>
        <v>24491290</v>
      </c>
      <c r="I96" s="37">
        <f t="shared" si="17"/>
        <v>0.21427652149096058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46508307</v>
      </c>
      <c r="O96" s="37">
        <f t="shared" si="21"/>
        <v>0.40690540369223882</v>
      </c>
      <c r="P96" s="32">
        <f>SUM(P92:P95)</f>
        <v>21329695</v>
      </c>
      <c r="Q96" s="32">
        <f>SUM(Q92:Q95)</f>
        <v>157663919</v>
      </c>
      <c r="R96" s="32">
        <f>SUM(R92:R95)</f>
        <v>146469945</v>
      </c>
      <c r="S96" s="32">
        <f>SUM(S92:S95)</f>
        <v>42843493</v>
      </c>
      <c r="T96" s="37">
        <f t="shared" si="22"/>
        <v>0.27173936352552547</v>
      </c>
      <c r="U96" s="37">
        <f t="shared" si="23"/>
        <v>0.14822504494321187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41301752</v>
      </c>
      <c r="E97" s="31">
        <v>41301752</v>
      </c>
      <c r="F97" s="31">
        <v>8628951</v>
      </c>
      <c r="G97" s="36">
        <f t="shared" si="16"/>
        <v>0.20892457540299986</v>
      </c>
      <c r="H97" s="31">
        <v>9410086</v>
      </c>
      <c r="I97" s="36">
        <f t="shared" si="17"/>
        <v>0.22783745348139225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18039037</v>
      </c>
      <c r="O97" s="36">
        <f t="shared" si="21"/>
        <v>0.43676202888439214</v>
      </c>
      <c r="P97" s="31">
        <v>8594610</v>
      </c>
      <c r="Q97" s="31">
        <v>39759768</v>
      </c>
      <c r="R97" s="31">
        <v>36171324</v>
      </c>
      <c r="S97" s="31">
        <v>16295289</v>
      </c>
      <c r="T97" s="36">
        <f t="shared" si="22"/>
        <v>0.40984366407771794</v>
      </c>
      <c r="U97" s="36">
        <f t="shared" si="23"/>
        <v>9.4882257600984898E-2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11611674</v>
      </c>
      <c r="E99" s="31">
        <v>11611674</v>
      </c>
      <c r="F99" s="31">
        <v>2509628</v>
      </c>
      <c r="G99" s="36">
        <f t="shared" si="16"/>
        <v>0.21612973288778173</v>
      </c>
      <c r="H99" s="31">
        <v>2726912</v>
      </c>
      <c r="I99" s="36">
        <f t="shared" si="17"/>
        <v>0.2348422802775896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5236540</v>
      </c>
      <c r="O99" s="36">
        <f t="shared" si="21"/>
        <v>0.45097201316537133</v>
      </c>
      <c r="P99" s="31">
        <v>3480461</v>
      </c>
      <c r="Q99" s="31">
        <v>10674817</v>
      </c>
      <c r="R99" s="31">
        <v>11148242</v>
      </c>
      <c r="S99" s="31">
        <v>5655802</v>
      </c>
      <c r="T99" s="36">
        <f t="shared" si="22"/>
        <v>0.52982660030612239</v>
      </c>
      <c r="U99" s="36">
        <f t="shared" si="23"/>
        <v>-0.21650838782563575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49513576</v>
      </c>
      <c r="E100" s="31">
        <v>49513576</v>
      </c>
      <c r="F100" s="31">
        <v>9064908</v>
      </c>
      <c r="G100" s="36">
        <f>IF(($D100     =0),0,($F100     /$D100     ))</f>
        <v>0.18307924275152335</v>
      </c>
      <c r="H100" s="31">
        <v>20577757</v>
      </c>
      <c r="I100" s="36">
        <f>IF(($D100     =0),0,($H100     /$D100     ))</f>
        <v>0.41559827955064282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29642665</v>
      </c>
      <c r="O100" s="36">
        <f>IF(($D100     =0),0,($N100     /$D100     ))</f>
        <v>0.5986775223021662</v>
      </c>
      <c r="P100" s="31">
        <v>15240440</v>
      </c>
      <c r="Q100" s="31">
        <v>43716958</v>
      </c>
      <c r="R100" s="31">
        <v>44946954</v>
      </c>
      <c r="S100" s="31">
        <v>23941381</v>
      </c>
      <c r="T100" s="36">
        <f>IF(($Q100     =0),0,($S100     /$Q100     ))</f>
        <v>0.54764517238367771</v>
      </c>
      <c r="U100" s="36">
        <f>IF(($P100     =0),0,(($H100     /$P100     )-1))</f>
        <v>0.3502075399397917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102427002</v>
      </c>
      <c r="E101" s="32">
        <f>SUM(E97:E100)</f>
        <v>102427002</v>
      </c>
      <c r="F101" s="32">
        <f>SUM(F97:F100)</f>
        <v>20203487</v>
      </c>
      <c r="G101" s="37">
        <f>IF(($D101     =0),0,($F101     /$D101     ))</f>
        <v>0.19724766522015358</v>
      </c>
      <c r="H101" s="32">
        <f>SUM(H97:H100)</f>
        <v>32714755</v>
      </c>
      <c r="I101" s="37">
        <f>IF(($D101     =0),0,($H101     /$D101     ))</f>
        <v>0.31939580736727996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52918242</v>
      </c>
      <c r="O101" s="37">
        <f>IF(($D101     =0),0,($N101     /$D101     ))</f>
        <v>0.51664347258743348</v>
      </c>
      <c r="P101" s="32">
        <f>SUM(P97:P100)</f>
        <v>27315511</v>
      </c>
      <c r="Q101" s="32">
        <f>SUM(Q97:Q100)</f>
        <v>94151543</v>
      </c>
      <c r="R101" s="32">
        <f>SUM(R97:R100)</f>
        <v>92266520</v>
      </c>
      <c r="S101" s="32">
        <f>SUM(S97:S100)</f>
        <v>45892472</v>
      </c>
      <c r="T101" s="37">
        <f>IF(($Q101     =0),0,($S101     /$Q101     ))</f>
        <v>0.48743196911812692</v>
      </c>
      <c r="U101" s="37">
        <f>IF(($P101     =0),0,(($H101     /$P101     )-1))</f>
        <v>0.19766220005915325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3972677507</v>
      </c>
      <c r="E102" s="32">
        <f>SUM(E88:E90,E92:E95,E97:E100)</f>
        <v>3972677507</v>
      </c>
      <c r="F102" s="32">
        <f>SUM(F88:F90,F92:F95,F97:F100)</f>
        <v>831446798</v>
      </c>
      <c r="G102" s="37">
        <f>IF(($D102     =0),0,($F102     /$D102     ))</f>
        <v>0.2092912894477241</v>
      </c>
      <c r="H102" s="32">
        <f>SUM(H88:H90,H92:H95,H97:H100)</f>
        <v>957194625</v>
      </c>
      <c r="I102" s="37">
        <f>IF(($D102     =0),0,($H102     /$D102     ))</f>
        <v>0.24094445706035508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1788641423</v>
      </c>
      <c r="O102" s="37">
        <f>IF(($D102     =0),0,($N102     /$D102     ))</f>
        <v>0.45023574650807918</v>
      </c>
      <c r="P102" s="32">
        <f>SUM(P88:P90,P92:P95,P97:P100)</f>
        <v>725749391</v>
      </c>
      <c r="Q102" s="32">
        <f>SUM(Q88:Q90,Q92:Q95,Q97:Q100)</f>
        <v>3726801663</v>
      </c>
      <c r="R102" s="32">
        <f>SUM(R88:R90,R92:R95,R97:R100)</f>
        <v>3714055167</v>
      </c>
      <c r="S102" s="32">
        <f>SUM(S88:S90,S92:S95,S97:S100)</f>
        <v>1558084635</v>
      </c>
      <c r="T102" s="37">
        <f>IF(($Q102     =0),0,($S102     /$Q102     ))</f>
        <v>0.41807554463356478</v>
      </c>
      <c r="U102" s="37">
        <f>IF(($P102     =0),0,(($H102     /$P102     )-1))</f>
        <v>0.31890517149603781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685519460</v>
      </c>
      <c r="E105" s="31">
        <v>685519460</v>
      </c>
      <c r="F105" s="31">
        <v>141816871</v>
      </c>
      <c r="G105" s="36">
        <f t="shared" ref="G105:G136" si="24">IF(($D105     =0),0,($F105     /$D105     ))</f>
        <v>0.20687504771928722</v>
      </c>
      <c r="H105" s="31">
        <v>172660441</v>
      </c>
      <c r="I105" s="36">
        <f t="shared" ref="I105:I136" si="25">IF(($D105     =0),0,($H105     /$D105     ))</f>
        <v>0.25186803741501373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314477312</v>
      </c>
      <c r="O105" s="36">
        <f t="shared" ref="O105:O136" si="29">IF(($D105     =0),0,($N105     /$D105     ))</f>
        <v>0.45874308513430095</v>
      </c>
      <c r="P105" s="31">
        <v>170727721</v>
      </c>
      <c r="Q105" s="31">
        <v>665500100</v>
      </c>
      <c r="R105" s="31">
        <v>660742930</v>
      </c>
      <c r="S105" s="31">
        <v>310967473</v>
      </c>
      <c r="T105" s="36">
        <f t="shared" ref="T105:T136" si="30">IF(($Q105     =0),0,($S105     /$Q105     ))</f>
        <v>0.46726885991452144</v>
      </c>
      <c r="U105" s="36">
        <f t="shared" ref="U105:U136" si="31">IF(($P105     =0),0,(($H105     /$P105     )-1))</f>
        <v>1.1320481458309883E-2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685519460</v>
      </c>
      <c r="E106" s="32">
        <f>E105</f>
        <v>685519460</v>
      </c>
      <c r="F106" s="32">
        <f>F105</f>
        <v>141816871</v>
      </c>
      <c r="G106" s="37">
        <f t="shared" si="24"/>
        <v>0.20687504771928722</v>
      </c>
      <c r="H106" s="32">
        <f>H105</f>
        <v>172660441</v>
      </c>
      <c r="I106" s="37">
        <f t="shared" si="25"/>
        <v>0.25186803741501373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314477312</v>
      </c>
      <c r="O106" s="37">
        <f t="shared" si="29"/>
        <v>0.45874308513430095</v>
      </c>
      <c r="P106" s="32">
        <f>P105</f>
        <v>170727721</v>
      </c>
      <c r="Q106" s="32">
        <f>Q105</f>
        <v>665500100</v>
      </c>
      <c r="R106" s="32">
        <f>R105</f>
        <v>660742930</v>
      </c>
      <c r="S106" s="32">
        <f>S105</f>
        <v>310967473</v>
      </c>
      <c r="T106" s="37">
        <f t="shared" si="30"/>
        <v>0.46726885991452144</v>
      </c>
      <c r="U106" s="37">
        <f t="shared" si="31"/>
        <v>1.1320481458309883E-2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700000</v>
      </c>
      <c r="E111" s="31">
        <v>700000</v>
      </c>
      <c r="F111" s="31">
        <v>2038621</v>
      </c>
      <c r="G111" s="36">
        <f t="shared" si="24"/>
        <v>2.9123157142857141</v>
      </c>
      <c r="H111" s="31">
        <v>19794</v>
      </c>
      <c r="I111" s="36">
        <f t="shared" si="25"/>
        <v>2.8277142857142858E-2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2058415</v>
      </c>
      <c r="O111" s="36">
        <f t="shared" si="29"/>
        <v>2.9405928571428572</v>
      </c>
      <c r="P111" s="31">
        <v>0</v>
      </c>
      <c r="Q111" s="31">
        <v>200000</v>
      </c>
      <c r="R111" s="31">
        <v>200000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700000</v>
      </c>
      <c r="E112" s="32">
        <f>SUM(E107:E111)</f>
        <v>700000</v>
      </c>
      <c r="F112" s="32">
        <f>SUM(F107:F111)</f>
        <v>2038621</v>
      </c>
      <c r="G112" s="37">
        <f t="shared" si="24"/>
        <v>2.9123157142857141</v>
      </c>
      <c r="H112" s="32">
        <f>SUM(H107:H111)</f>
        <v>19794</v>
      </c>
      <c r="I112" s="37">
        <f t="shared" si="25"/>
        <v>2.8277142857142858E-2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2058415</v>
      </c>
      <c r="O112" s="37">
        <f t="shared" si="29"/>
        <v>2.9405928571428572</v>
      </c>
      <c r="P112" s="32">
        <f>SUM(P107:P111)</f>
        <v>0</v>
      </c>
      <c r="Q112" s="32">
        <f>SUM(Q107:Q111)</f>
        <v>200000</v>
      </c>
      <c r="R112" s="32">
        <f>SUM(R107:R111)</f>
        <v>200000</v>
      </c>
      <c r="S112" s="32">
        <f>SUM(S107:S111)</f>
        <v>0</v>
      </c>
      <c r="T112" s="37">
        <f t="shared" si="30"/>
        <v>0</v>
      </c>
      <c r="U112" s="37">
        <f t="shared" si="31"/>
        <v>0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460000</v>
      </c>
      <c r="E113" s="31">
        <v>460000</v>
      </c>
      <c r="F113" s="31">
        <v>17550</v>
      </c>
      <c r="G113" s="36">
        <f t="shared" si="24"/>
        <v>3.8152173913043479E-2</v>
      </c>
      <c r="H113" s="31">
        <v>185396</v>
      </c>
      <c r="I113" s="36">
        <f t="shared" si="25"/>
        <v>0.40303478260869563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202946</v>
      </c>
      <c r="O113" s="36">
        <f t="shared" si="29"/>
        <v>0.44118695652173912</v>
      </c>
      <c r="P113" s="31">
        <v>43860</v>
      </c>
      <c r="Q113" s="31">
        <v>255000</v>
      </c>
      <c r="R113" s="31">
        <v>757600</v>
      </c>
      <c r="S113" s="31">
        <v>125753</v>
      </c>
      <c r="T113" s="36">
        <f t="shared" si="30"/>
        <v>0.49314901960784313</v>
      </c>
      <c r="U113" s="36">
        <f t="shared" si="31"/>
        <v>3.226994984040128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20000</v>
      </c>
      <c r="E116" s="31">
        <v>20000</v>
      </c>
      <c r="F116" s="31">
        <v>0</v>
      </c>
      <c r="G116" s="36">
        <f t="shared" si="24"/>
        <v>0</v>
      </c>
      <c r="H116" s="31">
        <v>7563</v>
      </c>
      <c r="I116" s="36">
        <f t="shared" si="25"/>
        <v>0.37814999999999999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7563</v>
      </c>
      <c r="O116" s="36">
        <f t="shared" si="29"/>
        <v>0.37814999999999999</v>
      </c>
      <c r="P116" s="31">
        <v>5000</v>
      </c>
      <c r="Q116" s="31">
        <v>0</v>
      </c>
      <c r="R116" s="31">
        <v>6500</v>
      </c>
      <c r="S116" s="31">
        <v>5000</v>
      </c>
      <c r="T116" s="36">
        <f t="shared" si="30"/>
        <v>0</v>
      </c>
      <c r="U116" s="36">
        <f t="shared" si="31"/>
        <v>0.51259999999999994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2384246</v>
      </c>
      <c r="G117" s="36">
        <f t="shared" si="24"/>
        <v>0</v>
      </c>
      <c r="H117" s="31">
        <v>3006735</v>
      </c>
      <c r="I117" s="36">
        <f t="shared" si="25"/>
        <v>0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5390981</v>
      </c>
      <c r="O117" s="36">
        <f t="shared" si="29"/>
        <v>0</v>
      </c>
      <c r="P117" s="31">
        <v>1901447</v>
      </c>
      <c r="Q117" s="31">
        <v>0</v>
      </c>
      <c r="R117" s="31">
        <v>12854386</v>
      </c>
      <c r="S117" s="31">
        <v>2618736</v>
      </c>
      <c r="T117" s="36">
        <f t="shared" si="30"/>
        <v>0</v>
      </c>
      <c r="U117" s="36">
        <f t="shared" si="31"/>
        <v>0.58128782974229631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325000</v>
      </c>
      <c r="E118" s="31">
        <v>325000</v>
      </c>
      <c r="F118" s="31">
        <v>23600</v>
      </c>
      <c r="G118" s="36">
        <f t="shared" si="24"/>
        <v>7.2615384615384609E-2</v>
      </c>
      <c r="H118" s="31">
        <v>42000</v>
      </c>
      <c r="I118" s="36">
        <f t="shared" si="25"/>
        <v>0.12923076923076923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65600</v>
      </c>
      <c r="O118" s="36">
        <f t="shared" si="29"/>
        <v>0.20184615384615384</v>
      </c>
      <c r="P118" s="31">
        <v>25190</v>
      </c>
      <c r="Q118" s="31">
        <v>353600</v>
      </c>
      <c r="R118" s="31">
        <v>5830500</v>
      </c>
      <c r="S118" s="31">
        <v>90993</v>
      </c>
      <c r="T118" s="36">
        <f t="shared" si="30"/>
        <v>0.25733314479638009</v>
      </c>
      <c r="U118" s="36">
        <f t="shared" si="31"/>
        <v>0.66732830488288997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805000</v>
      </c>
      <c r="E121" s="32">
        <f>SUM(E113:E120)</f>
        <v>805000</v>
      </c>
      <c r="F121" s="32">
        <f>SUM(F113:F120)</f>
        <v>2425396</v>
      </c>
      <c r="G121" s="37">
        <f t="shared" si="24"/>
        <v>3.0129142857142859</v>
      </c>
      <c r="H121" s="32">
        <f>SUM(H113:H120)</f>
        <v>3241694</v>
      </c>
      <c r="I121" s="37">
        <f t="shared" si="25"/>
        <v>4.0269490683229812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5667090</v>
      </c>
      <c r="O121" s="37">
        <f t="shared" si="29"/>
        <v>7.0398633540372675</v>
      </c>
      <c r="P121" s="32">
        <f>SUM(P113:P120)</f>
        <v>1975497</v>
      </c>
      <c r="Q121" s="32">
        <f>SUM(Q113:Q120)</f>
        <v>608600</v>
      </c>
      <c r="R121" s="32">
        <f>SUM(R113:R120)</f>
        <v>19448986</v>
      </c>
      <c r="S121" s="32">
        <f>SUM(S113:S120)</f>
        <v>2840482</v>
      </c>
      <c r="T121" s="37">
        <f t="shared" si="30"/>
        <v>4.6672395662175488</v>
      </c>
      <c r="U121" s="37">
        <f t="shared" si="31"/>
        <v>0.64095111255547343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39727056</v>
      </c>
      <c r="E125" s="31">
        <v>39727056</v>
      </c>
      <c r="F125" s="31">
        <v>7788820</v>
      </c>
      <c r="G125" s="36">
        <f t="shared" si="24"/>
        <v>0.19605832357675837</v>
      </c>
      <c r="H125" s="31">
        <v>13003931</v>
      </c>
      <c r="I125" s="36">
        <f t="shared" si="25"/>
        <v>0.32733185665708531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20792751</v>
      </c>
      <c r="O125" s="36">
        <f t="shared" si="29"/>
        <v>0.52339018023384365</v>
      </c>
      <c r="P125" s="31">
        <v>12212077</v>
      </c>
      <c r="Q125" s="31">
        <v>42202592</v>
      </c>
      <c r="R125" s="31">
        <v>37845639</v>
      </c>
      <c r="S125" s="31">
        <v>19980049</v>
      </c>
      <c r="T125" s="36">
        <f t="shared" si="30"/>
        <v>0.47343179774360777</v>
      </c>
      <c r="U125" s="36">
        <f t="shared" si="31"/>
        <v>6.4841877430022787E-2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39727056</v>
      </c>
      <c r="E126" s="32">
        <f>SUM(E122:E125)</f>
        <v>39727056</v>
      </c>
      <c r="F126" s="32">
        <f>SUM(F122:F125)</f>
        <v>7788820</v>
      </c>
      <c r="G126" s="37">
        <f t="shared" si="24"/>
        <v>0.19605832357675837</v>
      </c>
      <c r="H126" s="32">
        <f>SUM(H122:H125)</f>
        <v>13003931</v>
      </c>
      <c r="I126" s="37">
        <f t="shared" si="25"/>
        <v>0.32733185665708531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20792751</v>
      </c>
      <c r="O126" s="37">
        <f t="shared" si="29"/>
        <v>0.52339018023384365</v>
      </c>
      <c r="P126" s="32">
        <f>SUM(P122:P125)</f>
        <v>12212077</v>
      </c>
      <c r="Q126" s="32">
        <f>SUM(Q122:Q125)</f>
        <v>42202592</v>
      </c>
      <c r="R126" s="32">
        <f>SUM(R122:R125)</f>
        <v>37845639</v>
      </c>
      <c r="S126" s="32">
        <f>SUM(S122:S125)</f>
        <v>19980049</v>
      </c>
      <c r="T126" s="37">
        <f t="shared" si="30"/>
        <v>0.47343179774360777</v>
      </c>
      <c r="U126" s="37">
        <f t="shared" si="31"/>
        <v>6.4841877430022787E-2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4"/>
        <v>0</v>
      </c>
      <c r="H132" s="32">
        <f>SUM(H127:H131)</f>
        <v>0</v>
      </c>
      <c r="I132" s="37">
        <f t="shared" si="25"/>
        <v>0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0</v>
      </c>
      <c r="O132" s="37">
        <f t="shared" si="29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30"/>
        <v>0</v>
      </c>
      <c r="U132" s="37">
        <f t="shared" si="31"/>
        <v>0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10297555</v>
      </c>
      <c r="E133" s="31">
        <v>10297555</v>
      </c>
      <c r="F133" s="31">
        <v>2095432</v>
      </c>
      <c r="G133" s="36">
        <f t="shared" si="24"/>
        <v>0.20348830377696453</v>
      </c>
      <c r="H133" s="31">
        <v>2129824</v>
      </c>
      <c r="I133" s="36">
        <f t="shared" si="25"/>
        <v>0.20682812570556797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4225256</v>
      </c>
      <c r="O133" s="36">
        <f t="shared" si="29"/>
        <v>0.4103164294825325</v>
      </c>
      <c r="P133" s="31">
        <v>2228791</v>
      </c>
      <c r="Q133" s="31">
        <v>9955831</v>
      </c>
      <c r="R133" s="31">
        <v>10201796</v>
      </c>
      <c r="S133" s="31">
        <v>4544795</v>
      </c>
      <c r="T133" s="36">
        <f t="shared" si="30"/>
        <v>0.45649579628260062</v>
      </c>
      <c r="U133" s="36">
        <f t="shared" si="31"/>
        <v>-4.4403894308618463E-2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5402312</v>
      </c>
      <c r="E136" s="31">
        <v>5402312</v>
      </c>
      <c r="F136" s="31">
        <v>1374684</v>
      </c>
      <c r="G136" s="36">
        <f t="shared" si="24"/>
        <v>0.25446216360698903</v>
      </c>
      <c r="H136" s="31">
        <v>1372734</v>
      </c>
      <c r="I136" s="36">
        <f t="shared" si="25"/>
        <v>0.25410120703876415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2747418</v>
      </c>
      <c r="O136" s="36">
        <f t="shared" si="29"/>
        <v>0.50856337064575319</v>
      </c>
      <c r="P136" s="31">
        <v>1300338</v>
      </c>
      <c r="Q136" s="31">
        <v>4497625</v>
      </c>
      <c r="R136" s="31">
        <v>5145059</v>
      </c>
      <c r="S136" s="31">
        <v>2562181</v>
      </c>
      <c r="T136" s="36">
        <f t="shared" si="30"/>
        <v>0.5696742169478336</v>
      </c>
      <c r="U136" s="36">
        <f t="shared" si="31"/>
        <v>5.5674755332844272E-2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15699867</v>
      </c>
      <c r="E137" s="32">
        <f>SUM(E133:E136)</f>
        <v>15699867</v>
      </c>
      <c r="F137" s="32">
        <f>SUM(F133:F136)</f>
        <v>3470116</v>
      </c>
      <c r="G137" s="37">
        <f t="shared" ref="G137:G170" si="32">IF(($D137     =0),0,($F137     /$D137     ))</f>
        <v>0.22102836922121696</v>
      </c>
      <c r="H137" s="32">
        <f>SUM(H133:H136)</f>
        <v>3502558</v>
      </c>
      <c r="I137" s="37">
        <f t="shared" ref="I137:I170" si="33">IF(($D137     =0),0,($H137     /$D137     ))</f>
        <v>0.22309475615302984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6972674</v>
      </c>
      <c r="O137" s="37">
        <f t="shared" ref="O137:O170" si="37">IF(($D137     =0),0,($N137     /$D137     ))</f>
        <v>0.44412312537424681</v>
      </c>
      <c r="P137" s="32">
        <f>SUM(P133:P136)</f>
        <v>3529129</v>
      </c>
      <c r="Q137" s="32">
        <f>SUM(Q133:Q136)</f>
        <v>14453456</v>
      </c>
      <c r="R137" s="32">
        <f>SUM(R133:R136)</f>
        <v>15346855</v>
      </c>
      <c r="S137" s="32">
        <f>SUM(S133:S136)</f>
        <v>7106976</v>
      </c>
      <c r="T137" s="37">
        <f t="shared" ref="T137:T170" si="38">IF(($Q137     =0),0,($S137     /$Q137     ))</f>
        <v>0.49171464596425934</v>
      </c>
      <c r="U137" s="37">
        <f t="shared" ref="U137:U170" si="39">IF(($P137     =0),0,(($H137     /$P137     )-1))</f>
        <v>-7.5290532026457413E-3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52174</v>
      </c>
      <c r="E141" s="31">
        <v>52174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45000</v>
      </c>
      <c r="E142" s="31">
        <v>45000</v>
      </c>
      <c r="F142" s="31">
        <v>0</v>
      </c>
      <c r="G142" s="36">
        <f t="shared" si="32"/>
        <v>0</v>
      </c>
      <c r="H142" s="31">
        <v>37334</v>
      </c>
      <c r="I142" s="36">
        <f t="shared" si="33"/>
        <v>0.82964444444444441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37334</v>
      </c>
      <c r="O142" s="36">
        <f t="shared" si="37"/>
        <v>0.82964444444444441</v>
      </c>
      <c r="P142" s="31">
        <v>0</v>
      </c>
      <c r="Q142" s="31">
        <v>139131</v>
      </c>
      <c r="R142" s="31">
        <v>130435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14733555</v>
      </c>
      <c r="E143" s="31">
        <v>14733555</v>
      </c>
      <c r="F143" s="31">
        <v>3199928</v>
      </c>
      <c r="G143" s="36">
        <f t="shared" si="32"/>
        <v>0.21718641563424443</v>
      </c>
      <c r="H143" s="31">
        <v>2463053</v>
      </c>
      <c r="I143" s="36">
        <f t="shared" si="33"/>
        <v>0.16717302782661755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5662981</v>
      </c>
      <c r="O143" s="36">
        <f t="shared" si="37"/>
        <v>0.38435944346086198</v>
      </c>
      <c r="P143" s="31">
        <v>3360789</v>
      </c>
      <c r="Q143" s="31">
        <v>12377632</v>
      </c>
      <c r="R143" s="31">
        <v>12377632</v>
      </c>
      <c r="S143" s="31">
        <v>6415590</v>
      </c>
      <c r="T143" s="36">
        <f t="shared" si="38"/>
        <v>0.51832127502255687</v>
      </c>
      <c r="U143" s="36">
        <f t="shared" si="39"/>
        <v>-0.2671206076906345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14830729</v>
      </c>
      <c r="E144" s="32">
        <f>SUM(E138:E143)</f>
        <v>14830729</v>
      </c>
      <c r="F144" s="32">
        <f>SUM(F138:F143)</f>
        <v>3199928</v>
      </c>
      <c r="G144" s="37">
        <f t="shared" si="32"/>
        <v>0.21576336537468926</v>
      </c>
      <c r="H144" s="32">
        <f>SUM(H138:H143)</f>
        <v>2500387</v>
      </c>
      <c r="I144" s="37">
        <f t="shared" si="33"/>
        <v>0.16859501646884653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5700315</v>
      </c>
      <c r="O144" s="37">
        <f t="shared" si="37"/>
        <v>0.38435838184353582</v>
      </c>
      <c r="P144" s="32">
        <f>SUM(P138:P143)</f>
        <v>3360789</v>
      </c>
      <c r="Q144" s="32">
        <f>SUM(Q138:Q143)</f>
        <v>12516763</v>
      </c>
      <c r="R144" s="32">
        <f>SUM(R138:R143)</f>
        <v>12508067</v>
      </c>
      <c r="S144" s="32">
        <f>SUM(S138:S143)</f>
        <v>6415590</v>
      </c>
      <c r="T144" s="37">
        <f t="shared" si="38"/>
        <v>0.51255983675651606</v>
      </c>
      <c r="U144" s="37">
        <f t="shared" si="39"/>
        <v>-0.25601190672785468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279677</v>
      </c>
      <c r="E145" s="31">
        <v>279677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630435</v>
      </c>
      <c r="E146" s="31">
        <v>630435</v>
      </c>
      <c r="F146" s="31">
        <v>98300</v>
      </c>
      <c r="G146" s="36">
        <f t="shared" si="32"/>
        <v>0.15592408416410891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98300</v>
      </c>
      <c r="O146" s="36">
        <f t="shared" si="37"/>
        <v>0.15592408416410891</v>
      </c>
      <c r="P146" s="31">
        <v>81695</v>
      </c>
      <c r="Q146" s="31">
        <v>815000</v>
      </c>
      <c r="R146" s="31">
        <v>684520</v>
      </c>
      <c r="S146" s="31">
        <v>425195</v>
      </c>
      <c r="T146" s="36">
        <f t="shared" si="38"/>
        <v>0.5217116564417178</v>
      </c>
      <c r="U146" s="36">
        <f t="shared" si="39"/>
        <v>-1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1402006</v>
      </c>
      <c r="E149" s="31">
        <v>1402006</v>
      </c>
      <c r="F149" s="31">
        <v>0</v>
      </c>
      <c r="G149" s="36">
        <f t="shared" si="32"/>
        <v>0</v>
      </c>
      <c r="H149" s="31">
        <v>23785</v>
      </c>
      <c r="I149" s="36">
        <f t="shared" si="33"/>
        <v>1.6964977325346683E-2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23785</v>
      </c>
      <c r="O149" s="36">
        <f t="shared" si="37"/>
        <v>1.6964977325346683E-2</v>
      </c>
      <c r="P149" s="31">
        <v>915000</v>
      </c>
      <c r="Q149" s="31">
        <v>1331440</v>
      </c>
      <c r="R149" s="31">
        <v>1331440</v>
      </c>
      <c r="S149" s="31">
        <v>915000</v>
      </c>
      <c r="T149" s="36">
        <f t="shared" si="38"/>
        <v>0.68722586072222558</v>
      </c>
      <c r="U149" s="36">
        <f t="shared" si="39"/>
        <v>-0.97400546448087433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2312118</v>
      </c>
      <c r="E150" s="32">
        <f>SUM(E145:E149)</f>
        <v>2312118</v>
      </c>
      <c r="F150" s="32">
        <f>SUM(F145:F149)</f>
        <v>98300</v>
      </c>
      <c r="G150" s="37">
        <f t="shared" si="32"/>
        <v>4.2515131148150746E-2</v>
      </c>
      <c r="H150" s="32">
        <f>SUM(H145:H149)</f>
        <v>23785</v>
      </c>
      <c r="I150" s="37">
        <f t="shared" si="33"/>
        <v>1.0287104723893849E-2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122085</v>
      </c>
      <c r="O150" s="37">
        <f t="shared" si="37"/>
        <v>5.2802235872044592E-2</v>
      </c>
      <c r="P150" s="32">
        <f>SUM(P145:P149)</f>
        <v>996695</v>
      </c>
      <c r="Q150" s="32">
        <f>SUM(Q145:Q149)</f>
        <v>2146440</v>
      </c>
      <c r="R150" s="32">
        <f>SUM(R145:R149)</f>
        <v>2015960</v>
      </c>
      <c r="S150" s="32">
        <f>SUM(S145:S149)</f>
        <v>1340195</v>
      </c>
      <c r="T150" s="37">
        <f t="shared" si="38"/>
        <v>0.62438036935577046</v>
      </c>
      <c r="U150" s="37">
        <f t="shared" si="39"/>
        <v>-0.97613612990935039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50000</v>
      </c>
      <c r="E151" s="31">
        <v>50000</v>
      </c>
      <c r="F151" s="31">
        <v>18550</v>
      </c>
      <c r="G151" s="36">
        <f t="shared" si="32"/>
        <v>0.371</v>
      </c>
      <c r="H151" s="31">
        <v>43331</v>
      </c>
      <c r="I151" s="36">
        <f t="shared" si="33"/>
        <v>0.86661999999999995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61881</v>
      </c>
      <c r="O151" s="36">
        <f t="shared" si="37"/>
        <v>1.2376199999999999</v>
      </c>
      <c r="P151" s="31">
        <v>0</v>
      </c>
      <c r="Q151" s="31">
        <v>100000</v>
      </c>
      <c r="R151" s="31">
        <v>50000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4880400</v>
      </c>
      <c r="E152" s="31">
        <v>5603100</v>
      </c>
      <c r="F152" s="31">
        <v>1024444</v>
      </c>
      <c r="G152" s="36">
        <f t="shared" si="32"/>
        <v>0.20990984345545446</v>
      </c>
      <c r="H152" s="31">
        <v>1835168</v>
      </c>
      <c r="I152" s="36">
        <f t="shared" si="33"/>
        <v>0.37602819441029423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2859612</v>
      </c>
      <c r="O152" s="36">
        <f t="shared" si="37"/>
        <v>0.58593803786574872</v>
      </c>
      <c r="P152" s="31">
        <v>1028260</v>
      </c>
      <c r="Q152" s="31">
        <v>2517300</v>
      </c>
      <c r="R152" s="31">
        <v>4113204</v>
      </c>
      <c r="S152" s="31">
        <v>1953900</v>
      </c>
      <c r="T152" s="36">
        <f t="shared" si="38"/>
        <v>0.77618877368609229</v>
      </c>
      <c r="U152" s="36">
        <f t="shared" si="39"/>
        <v>0.78473148814502158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4930400</v>
      </c>
      <c r="E157" s="32">
        <f>SUM(E151:E156)</f>
        <v>5653100</v>
      </c>
      <c r="F157" s="32">
        <f>SUM(F151:F156)</f>
        <v>1042994</v>
      </c>
      <c r="G157" s="37">
        <f t="shared" si="32"/>
        <v>0.21154348531559306</v>
      </c>
      <c r="H157" s="32">
        <f>SUM(H151:H156)</f>
        <v>1878499</v>
      </c>
      <c r="I157" s="37">
        <f t="shared" si="33"/>
        <v>0.38100336686678565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2921493</v>
      </c>
      <c r="O157" s="37">
        <f t="shared" si="37"/>
        <v>0.59254685218237868</v>
      </c>
      <c r="P157" s="32">
        <f>SUM(P151:P156)</f>
        <v>1028260</v>
      </c>
      <c r="Q157" s="32">
        <f>SUM(Q151:Q156)</f>
        <v>2617300</v>
      </c>
      <c r="R157" s="32">
        <f>SUM(R151:R156)</f>
        <v>4163204</v>
      </c>
      <c r="S157" s="32">
        <f>SUM(S151:S156)</f>
        <v>1953900</v>
      </c>
      <c r="T157" s="37">
        <f t="shared" si="38"/>
        <v>0.74653268635616854</v>
      </c>
      <c r="U157" s="37">
        <f t="shared" si="39"/>
        <v>0.82687160834808315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18737375</v>
      </c>
      <c r="E162" s="31">
        <v>18737375</v>
      </c>
      <c r="F162" s="31">
        <v>3819456</v>
      </c>
      <c r="G162" s="36">
        <f t="shared" si="32"/>
        <v>0.20384157332603953</v>
      </c>
      <c r="H162" s="31">
        <v>3784230</v>
      </c>
      <c r="I162" s="36">
        <f t="shared" si="33"/>
        <v>0.20196158746889573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7603686</v>
      </c>
      <c r="O162" s="36">
        <f t="shared" si="37"/>
        <v>0.40580316079493528</v>
      </c>
      <c r="P162" s="31">
        <v>4074793</v>
      </c>
      <c r="Q162" s="31">
        <v>18304704</v>
      </c>
      <c r="R162" s="31">
        <v>17861664</v>
      </c>
      <c r="S162" s="31">
        <v>8194706</v>
      </c>
      <c r="T162" s="36">
        <f t="shared" si="38"/>
        <v>0.44768306551146636</v>
      </c>
      <c r="U162" s="36">
        <f t="shared" si="39"/>
        <v>-7.1307425923230916E-2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18737375</v>
      </c>
      <c r="E163" s="32">
        <f>SUM(E158:E162)</f>
        <v>18737375</v>
      </c>
      <c r="F163" s="32">
        <f>SUM(F158:F162)</f>
        <v>3819456</v>
      </c>
      <c r="G163" s="37">
        <f t="shared" si="32"/>
        <v>0.20384157332603953</v>
      </c>
      <c r="H163" s="32">
        <f>SUM(H158:H162)</f>
        <v>3784230</v>
      </c>
      <c r="I163" s="37">
        <f t="shared" si="33"/>
        <v>0.20196158746889573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7603686</v>
      </c>
      <c r="O163" s="37">
        <f t="shared" si="37"/>
        <v>0.40580316079493528</v>
      </c>
      <c r="P163" s="32">
        <f>SUM(P158:P162)</f>
        <v>4074793</v>
      </c>
      <c r="Q163" s="32">
        <f>SUM(Q158:Q162)</f>
        <v>18304704</v>
      </c>
      <c r="R163" s="32">
        <f>SUM(R158:R162)</f>
        <v>17861664</v>
      </c>
      <c r="S163" s="32">
        <f>SUM(S158:S162)</f>
        <v>8194706</v>
      </c>
      <c r="T163" s="37">
        <f t="shared" si="38"/>
        <v>0.44768306551146636</v>
      </c>
      <c r="U163" s="37">
        <f t="shared" si="39"/>
        <v>-7.1307425923230916E-2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783262005</v>
      </c>
      <c r="E170" s="32">
        <f>SUM(E105,E107:E111,E113:E120,E122:E125,E127:E131,E133:E136,E138:E143,E145:E149,E151:E156,E158:E162,E164:E168)</f>
        <v>783984705</v>
      </c>
      <c r="F170" s="32">
        <f>SUM(F105,F107:F111,F113:F120,F122:F125,F127:F131,F133:F136,F138:F143,F145:F149,F151:F156,F158:F162,F164:F168)</f>
        <v>165700502</v>
      </c>
      <c r="G170" s="37">
        <f t="shared" si="32"/>
        <v>0.21155181911319698</v>
      </c>
      <c r="H170" s="32">
        <f>SUM(H105,H107:H111,H113:H120,H122:H125,H127:H131,H133:H136,H138:H143,H145:H149,H151:H156,H158:H162,H164:H168)</f>
        <v>200615319</v>
      </c>
      <c r="I170" s="37">
        <f t="shared" si="33"/>
        <v>0.25612798491355393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366315821</v>
      </c>
      <c r="O170" s="37">
        <f t="shared" si="37"/>
        <v>0.46767980402675091</v>
      </c>
      <c r="P170" s="32">
        <f>SUM(P105,P107:P111,P113:P120,P122:P125,P127:P131,P133:P136,P138:P143,P145:P149,P151:P156,P158:P162,P164:P168)</f>
        <v>197904961</v>
      </c>
      <c r="Q170" s="32">
        <f>SUM(Q105,Q107:Q111,Q113:Q120,Q122:Q125,Q127:Q131,Q133:Q136,Q138:Q143,Q145:Q149,Q151:Q156,Q158:Q162,Q164:Q168)</f>
        <v>758549955</v>
      </c>
      <c r="R170" s="32">
        <f>SUM(R105,R107:R111,R113:R120,R122:R125,R127:R131,R133:R136,R138:R143,R145:R149,R151:R156,R158:R162,R164:R168)</f>
        <v>770133305</v>
      </c>
      <c r="S170" s="32">
        <f>SUM(S105,S107:S111,S113:S120,S122:S125,S127:S131,S133:S136,S138:S143,S145:S149,S151:S156,S158:S162,S164:S168)</f>
        <v>358799371</v>
      </c>
      <c r="T170" s="37">
        <f t="shared" si="38"/>
        <v>0.47300691092915559</v>
      </c>
      <c r="U170" s="37">
        <f t="shared" si="39"/>
        <v>1.3695250418709781E-2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0</v>
      </c>
      <c r="O173" s="36">
        <f t="shared" ref="O173:O205" si="45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IF(($Q173     =0),0,($S173     /$Q173     ))</f>
        <v>0</v>
      </c>
      <c r="U173" s="36">
        <f t="shared" ref="U173:U205" si="47">IF(($P173     =0),0,(($H173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9255811</v>
      </c>
      <c r="E175" s="31">
        <v>9255811</v>
      </c>
      <c r="F175" s="31">
        <v>1858628</v>
      </c>
      <c r="G175" s="36">
        <f t="shared" si="40"/>
        <v>0.20080660679004789</v>
      </c>
      <c r="H175" s="31">
        <v>2118638</v>
      </c>
      <c r="I175" s="36">
        <f t="shared" si="41"/>
        <v>0.22889814841724837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3977266</v>
      </c>
      <c r="O175" s="36">
        <f t="shared" si="45"/>
        <v>0.42970475520729629</v>
      </c>
      <c r="P175" s="31">
        <v>2017050</v>
      </c>
      <c r="Q175" s="31">
        <v>8800947</v>
      </c>
      <c r="R175" s="31">
        <v>8786947</v>
      </c>
      <c r="S175" s="31">
        <v>4060761</v>
      </c>
      <c r="T175" s="36">
        <f t="shared" si="46"/>
        <v>0.4614004606549727</v>
      </c>
      <c r="U175" s="36">
        <f t="shared" si="47"/>
        <v>5.0364641431793977E-2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15016759</v>
      </c>
      <c r="E176" s="31">
        <v>15016759</v>
      </c>
      <c r="F176" s="31">
        <v>3125532</v>
      </c>
      <c r="G176" s="36">
        <f t="shared" si="40"/>
        <v>0.20813625629871266</v>
      </c>
      <c r="H176" s="31">
        <v>3151838</v>
      </c>
      <c r="I176" s="36">
        <f t="shared" si="41"/>
        <v>0.20988803243096596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6277370</v>
      </c>
      <c r="O176" s="36">
        <f t="shared" si="45"/>
        <v>0.41802428872967862</v>
      </c>
      <c r="P176" s="31">
        <v>3193291</v>
      </c>
      <c r="Q176" s="31">
        <v>13769003</v>
      </c>
      <c r="R176" s="31">
        <v>14321501</v>
      </c>
      <c r="S176" s="31">
        <v>6312077</v>
      </c>
      <c r="T176" s="36">
        <f t="shared" si="46"/>
        <v>0.45842658324644131</v>
      </c>
      <c r="U176" s="36">
        <f t="shared" si="47"/>
        <v>-1.2981278561834841E-2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33008913</v>
      </c>
      <c r="E178" s="31">
        <v>33008913</v>
      </c>
      <c r="F178" s="31">
        <v>10708547</v>
      </c>
      <c r="G178" s="36">
        <f t="shared" si="40"/>
        <v>0.32441380302344403</v>
      </c>
      <c r="H178" s="31">
        <v>9623611</v>
      </c>
      <c r="I178" s="36">
        <f t="shared" si="41"/>
        <v>0.29154583187880195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20332158</v>
      </c>
      <c r="O178" s="36">
        <f t="shared" si="45"/>
        <v>0.61595963490224592</v>
      </c>
      <c r="P178" s="31">
        <v>9852523</v>
      </c>
      <c r="Q178" s="31">
        <v>31294560</v>
      </c>
      <c r="R178" s="31">
        <v>35010049</v>
      </c>
      <c r="S178" s="31">
        <v>20124434</v>
      </c>
      <c r="T178" s="36">
        <f t="shared" si="46"/>
        <v>0.64306492885664468</v>
      </c>
      <c r="U178" s="36">
        <f t="shared" si="47"/>
        <v>-2.3233845787520635E-2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57281483</v>
      </c>
      <c r="E179" s="32">
        <f>SUM(E173:E178)</f>
        <v>57281483</v>
      </c>
      <c r="F179" s="32">
        <f>SUM(F173:F178)</f>
        <v>15692707</v>
      </c>
      <c r="G179" s="37">
        <f t="shared" si="40"/>
        <v>0.27395776397758415</v>
      </c>
      <c r="H179" s="32">
        <f>SUM(H173:H178)</f>
        <v>14894087</v>
      </c>
      <c r="I179" s="37">
        <f t="shared" si="41"/>
        <v>0.26001573667357741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30586794</v>
      </c>
      <c r="O179" s="37">
        <f t="shared" si="45"/>
        <v>0.53397350065116156</v>
      </c>
      <c r="P179" s="32">
        <f>SUM(P173:P178)</f>
        <v>15062864</v>
      </c>
      <c r="Q179" s="32">
        <f>SUM(Q173:Q178)</f>
        <v>53864510</v>
      </c>
      <c r="R179" s="32">
        <f>SUM(R173:R178)</f>
        <v>58118497</v>
      </c>
      <c r="S179" s="32">
        <f>SUM(S173:S178)</f>
        <v>30497272</v>
      </c>
      <c r="T179" s="37">
        <f t="shared" si="46"/>
        <v>0.56618489614033429</v>
      </c>
      <c r="U179" s="37">
        <f t="shared" si="47"/>
        <v>-1.1204841257280163E-2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3643320</v>
      </c>
      <c r="E182" s="31">
        <v>3643320</v>
      </c>
      <c r="F182" s="31">
        <v>258899</v>
      </c>
      <c r="G182" s="36">
        <f t="shared" si="40"/>
        <v>7.1061284762249821E-2</v>
      </c>
      <c r="H182" s="31">
        <v>258130</v>
      </c>
      <c r="I182" s="36">
        <f t="shared" si="41"/>
        <v>7.0850213541495122E-2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517029</v>
      </c>
      <c r="O182" s="36">
        <f t="shared" si="45"/>
        <v>0.14191149830374494</v>
      </c>
      <c r="P182" s="31">
        <v>444106</v>
      </c>
      <c r="Q182" s="31">
        <v>2471650</v>
      </c>
      <c r="R182" s="31">
        <v>3459943</v>
      </c>
      <c r="S182" s="31">
        <v>908288</v>
      </c>
      <c r="T182" s="36">
        <f t="shared" si="46"/>
        <v>0.36748245099427507</v>
      </c>
      <c r="U182" s="36">
        <f t="shared" si="47"/>
        <v>-0.41876488946332635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3167763</v>
      </c>
      <c r="E184" s="31">
        <v>3167763</v>
      </c>
      <c r="F184" s="31">
        <v>205598</v>
      </c>
      <c r="G184" s="36">
        <f t="shared" si="40"/>
        <v>6.4903214034635795E-2</v>
      </c>
      <c r="H184" s="31">
        <v>54040</v>
      </c>
      <c r="I184" s="36">
        <f t="shared" si="41"/>
        <v>1.7059357028919146E-2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259638</v>
      </c>
      <c r="O184" s="36">
        <f t="shared" si="45"/>
        <v>8.1962571063554937E-2</v>
      </c>
      <c r="P184" s="31">
        <v>224995</v>
      </c>
      <c r="Q184" s="31">
        <v>2640015</v>
      </c>
      <c r="R184" s="31">
        <v>1618540</v>
      </c>
      <c r="S184" s="31">
        <v>385121</v>
      </c>
      <c r="T184" s="36">
        <f t="shared" si="46"/>
        <v>0.14587833781247456</v>
      </c>
      <c r="U184" s="36">
        <f t="shared" si="47"/>
        <v>-0.7598168848196627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6811083</v>
      </c>
      <c r="E185" s="32">
        <f>SUM(E180:E184)</f>
        <v>6811083</v>
      </c>
      <c r="F185" s="32">
        <f>SUM(F180:F184)</f>
        <v>464497</v>
      </c>
      <c r="G185" s="37">
        <f t="shared" si="40"/>
        <v>6.8197230895585909E-2</v>
      </c>
      <c r="H185" s="32">
        <f>SUM(H180:H184)</f>
        <v>312170</v>
      </c>
      <c r="I185" s="37">
        <f t="shared" si="41"/>
        <v>4.5832652457766264E-2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776667</v>
      </c>
      <c r="O185" s="37">
        <f t="shared" si="45"/>
        <v>0.11402988335335218</v>
      </c>
      <c r="P185" s="32">
        <f>SUM(P180:P184)</f>
        <v>669101</v>
      </c>
      <c r="Q185" s="32">
        <f>SUM(Q180:Q184)</f>
        <v>5111665</v>
      </c>
      <c r="R185" s="32">
        <f>SUM(R180:R184)</f>
        <v>5078483</v>
      </c>
      <c r="S185" s="32">
        <f>SUM(S180:S184)</f>
        <v>1293409</v>
      </c>
      <c r="T185" s="37">
        <f t="shared" si="46"/>
        <v>0.25303086176421968</v>
      </c>
      <c r="U185" s="37">
        <f t="shared" si="47"/>
        <v>-0.53344861239185115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8017348</v>
      </c>
      <c r="E188" s="31">
        <v>8017348</v>
      </c>
      <c r="F188" s="31">
        <v>3107544</v>
      </c>
      <c r="G188" s="36">
        <f t="shared" si="40"/>
        <v>0.3876024840134169</v>
      </c>
      <c r="H188" s="31">
        <v>3166115</v>
      </c>
      <c r="I188" s="36">
        <f t="shared" si="41"/>
        <v>0.39490801696521094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6273659</v>
      </c>
      <c r="O188" s="36">
        <f t="shared" si="45"/>
        <v>0.78251050097862784</v>
      </c>
      <c r="P188" s="31">
        <v>2595580</v>
      </c>
      <c r="Q188" s="31">
        <v>7351954</v>
      </c>
      <c r="R188" s="31">
        <v>7442958</v>
      </c>
      <c r="S188" s="31">
        <v>4122055</v>
      </c>
      <c r="T188" s="36">
        <f t="shared" si="46"/>
        <v>0.56067475394976629</v>
      </c>
      <c r="U188" s="36">
        <f t="shared" si="47"/>
        <v>0.21981021582844673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23449000</v>
      </c>
      <c r="E190" s="31">
        <v>23449000</v>
      </c>
      <c r="F190" s="31">
        <v>4736994</v>
      </c>
      <c r="G190" s="36">
        <f t="shared" si="40"/>
        <v>0.20201262313957952</v>
      </c>
      <c r="H190" s="31">
        <v>4938631</v>
      </c>
      <c r="I190" s="36">
        <f t="shared" si="41"/>
        <v>0.21061158258347903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9675625</v>
      </c>
      <c r="O190" s="36">
        <f t="shared" si="45"/>
        <v>0.41262420572305858</v>
      </c>
      <c r="P190" s="31">
        <v>5155455</v>
      </c>
      <c r="Q190" s="31">
        <v>21716000</v>
      </c>
      <c r="R190" s="31">
        <v>22210000</v>
      </c>
      <c r="S190" s="31">
        <v>9708468</v>
      </c>
      <c r="T190" s="36">
        <f t="shared" si="46"/>
        <v>0.44706520537852273</v>
      </c>
      <c r="U190" s="36">
        <f t="shared" si="47"/>
        <v>-4.2057199607018148E-2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31466348</v>
      </c>
      <c r="E191" s="32">
        <f>SUM(E186:E190)</f>
        <v>31466348</v>
      </c>
      <c r="F191" s="32">
        <f>SUM(F186:F190)</f>
        <v>7844538</v>
      </c>
      <c r="G191" s="37">
        <f t="shared" si="40"/>
        <v>0.24929928315799468</v>
      </c>
      <c r="H191" s="32">
        <f>SUM(H186:H190)</f>
        <v>8104746</v>
      </c>
      <c r="I191" s="37">
        <f t="shared" si="41"/>
        <v>0.25756868893714646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15949284</v>
      </c>
      <c r="O191" s="37">
        <f t="shared" si="45"/>
        <v>0.50686797209514112</v>
      </c>
      <c r="P191" s="32">
        <f>SUM(P186:P190)</f>
        <v>7751035</v>
      </c>
      <c r="Q191" s="32">
        <f>SUM(Q186:Q190)</f>
        <v>29067954</v>
      </c>
      <c r="R191" s="32">
        <f>SUM(R186:R190)</f>
        <v>29652958</v>
      </c>
      <c r="S191" s="32">
        <f>SUM(S186:S190)</f>
        <v>13830523</v>
      </c>
      <c r="T191" s="37">
        <f t="shared" si="46"/>
        <v>0.47579967272550383</v>
      </c>
      <c r="U191" s="37">
        <f t="shared" si="47"/>
        <v>4.5634034680529734E-2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25545527</v>
      </c>
      <c r="E197" s="31">
        <v>25545527</v>
      </c>
      <c r="F197" s="31">
        <v>6193953</v>
      </c>
      <c r="G197" s="36">
        <f t="shared" si="40"/>
        <v>0.24246722332250181</v>
      </c>
      <c r="H197" s="31">
        <v>5533814</v>
      </c>
      <c r="I197" s="36">
        <f t="shared" si="41"/>
        <v>0.21662555640367098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11727767</v>
      </c>
      <c r="O197" s="36">
        <f t="shared" si="45"/>
        <v>0.45909277972617279</v>
      </c>
      <c r="P197" s="31">
        <v>5500655</v>
      </c>
      <c r="Q197" s="31">
        <v>25560858</v>
      </c>
      <c r="R197" s="31">
        <v>24239426</v>
      </c>
      <c r="S197" s="31">
        <v>11479466</v>
      </c>
      <c r="T197" s="36">
        <f t="shared" si="46"/>
        <v>0.44910331257268438</v>
      </c>
      <c r="U197" s="36">
        <f t="shared" si="47"/>
        <v>6.0281911881403527E-3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25545527</v>
      </c>
      <c r="E198" s="32">
        <f>SUM(E192:E197)</f>
        <v>25545527</v>
      </c>
      <c r="F198" s="32">
        <f>SUM(F192:F197)</f>
        <v>6193953</v>
      </c>
      <c r="G198" s="37">
        <f t="shared" si="40"/>
        <v>0.24246722332250181</v>
      </c>
      <c r="H198" s="32">
        <f>SUM(H192:H197)</f>
        <v>5533814</v>
      </c>
      <c r="I198" s="37">
        <f t="shared" si="41"/>
        <v>0.21662555640367098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11727767</v>
      </c>
      <c r="O198" s="37">
        <f t="shared" si="45"/>
        <v>0.45909277972617279</v>
      </c>
      <c r="P198" s="32">
        <f>SUM(P192:P197)</f>
        <v>5500655</v>
      </c>
      <c r="Q198" s="32">
        <f>SUM(Q192:Q197)</f>
        <v>25560858</v>
      </c>
      <c r="R198" s="32">
        <f>SUM(R192:R197)</f>
        <v>24239426</v>
      </c>
      <c r="S198" s="32">
        <f>SUM(S192:S197)</f>
        <v>11479466</v>
      </c>
      <c r="T198" s="37">
        <f t="shared" si="46"/>
        <v>0.44910331257268438</v>
      </c>
      <c r="U198" s="37">
        <f t="shared" si="47"/>
        <v>6.0281911881403527E-3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5721746</v>
      </c>
      <c r="E199" s="31">
        <v>5721746</v>
      </c>
      <c r="F199" s="31">
        <v>711493</v>
      </c>
      <c r="G199" s="36">
        <f t="shared" si="40"/>
        <v>0.1243489312528029</v>
      </c>
      <c r="H199" s="31">
        <v>744291</v>
      </c>
      <c r="I199" s="36">
        <f t="shared" si="41"/>
        <v>0.1300810976229983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1455784</v>
      </c>
      <c r="O199" s="36">
        <f t="shared" si="45"/>
        <v>0.25443002887580118</v>
      </c>
      <c r="P199" s="31">
        <v>-142913</v>
      </c>
      <c r="Q199" s="31">
        <v>6171978</v>
      </c>
      <c r="R199" s="31">
        <v>6171978</v>
      </c>
      <c r="S199" s="31">
        <v>820169</v>
      </c>
      <c r="T199" s="36">
        <f t="shared" si="46"/>
        <v>0.13288592409110986</v>
      </c>
      <c r="U199" s="36">
        <f t="shared" si="47"/>
        <v>-6.2080006717373504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5721746</v>
      </c>
      <c r="E204" s="32">
        <f>SUM(E199:E203)</f>
        <v>5721746</v>
      </c>
      <c r="F204" s="32">
        <f>SUM(F199:F203)</f>
        <v>711493</v>
      </c>
      <c r="G204" s="37">
        <f t="shared" si="40"/>
        <v>0.1243489312528029</v>
      </c>
      <c r="H204" s="32">
        <f>SUM(H199:H203)</f>
        <v>744291</v>
      </c>
      <c r="I204" s="37">
        <f t="shared" si="41"/>
        <v>0.1300810976229983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1455784</v>
      </c>
      <c r="O204" s="37">
        <f t="shared" si="45"/>
        <v>0.25443002887580118</v>
      </c>
      <c r="P204" s="32">
        <f>SUM(P199:P203)</f>
        <v>-142913</v>
      </c>
      <c r="Q204" s="32">
        <f>SUM(Q199:Q203)</f>
        <v>6171978</v>
      </c>
      <c r="R204" s="32">
        <f>SUM(R199:R203)</f>
        <v>6171978</v>
      </c>
      <c r="S204" s="32">
        <f>SUM(S199:S203)</f>
        <v>820169</v>
      </c>
      <c r="T204" s="37">
        <f t="shared" si="46"/>
        <v>0.13288592409110986</v>
      </c>
      <c r="U204" s="37">
        <f t="shared" si="47"/>
        <v>-6.2080006717373504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126826187</v>
      </c>
      <c r="E205" s="32">
        <f>SUM(E173:E178,E180:E184,E186:E190,E192:E197,E199:E203)</f>
        <v>126826187</v>
      </c>
      <c r="F205" s="32">
        <f>SUM(F173:F178,F180:F184,F186:F190,F192:F197,F199:F203)</f>
        <v>30907188</v>
      </c>
      <c r="G205" s="37">
        <f t="shared" si="40"/>
        <v>0.24369721057686611</v>
      </c>
      <c r="H205" s="32">
        <f>SUM(H173:H178,H180:H184,H186:H190,H192:H197,H199:H203)</f>
        <v>29589108</v>
      </c>
      <c r="I205" s="37">
        <f t="shared" si="41"/>
        <v>0.23330440423948093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60496296</v>
      </c>
      <c r="O205" s="37">
        <f t="shared" si="45"/>
        <v>0.47700161481634706</v>
      </c>
      <c r="P205" s="32">
        <f>SUM(P173:P178,P180:P184,P186:P190,P192:P197,P199:P203)</f>
        <v>28840742</v>
      </c>
      <c r="Q205" s="32">
        <f>SUM(Q173:Q178,Q180:Q184,Q186:Q190,Q192:Q197,Q199:Q203)</f>
        <v>119776965</v>
      </c>
      <c r="R205" s="32">
        <f>SUM(R173:R178,R180:R184,R186:R190,R192:R197,R199:R203)</f>
        <v>123261342</v>
      </c>
      <c r="S205" s="32">
        <f>SUM(S173:S178,S180:S184,S186:S190,S192:S197,S199:S203)</f>
        <v>57920839</v>
      </c>
      <c r="T205" s="37">
        <f t="shared" si="46"/>
        <v>0.48357243815620138</v>
      </c>
      <c r="U205" s="37">
        <f t="shared" si="47"/>
        <v>2.5948222830050716E-2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0</v>
      </c>
      <c r="O208" s="36">
        <f t="shared" ref="O208:O231" si="53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IF(($Q208     =0),0,($S208     /$Q208     ))</f>
        <v>0</v>
      </c>
      <c r="U208" s="36">
        <f t="shared" ref="U208:U231" si="55">IF(($P208     =0),0,(($H208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364410</v>
      </c>
      <c r="E209" s="31">
        <v>364410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298584</v>
      </c>
      <c r="R209" s="31">
        <v>298584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1209605</v>
      </c>
      <c r="E214" s="31">
        <v>1209605</v>
      </c>
      <c r="F214" s="31">
        <v>247288</v>
      </c>
      <c r="G214" s="36">
        <f t="shared" si="48"/>
        <v>0.20443698562753956</v>
      </c>
      <c r="H214" s="31">
        <v>232914</v>
      </c>
      <c r="I214" s="36">
        <f t="shared" si="49"/>
        <v>0.19255376755221745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480202</v>
      </c>
      <c r="O214" s="36">
        <f t="shared" si="53"/>
        <v>0.39699075317975702</v>
      </c>
      <c r="P214" s="31">
        <v>259874</v>
      </c>
      <c r="Q214" s="31">
        <v>1214969</v>
      </c>
      <c r="R214" s="31">
        <v>1214969</v>
      </c>
      <c r="S214" s="31">
        <v>534890</v>
      </c>
      <c r="T214" s="36">
        <f t="shared" si="54"/>
        <v>0.44024991584147416</v>
      </c>
      <c r="U214" s="36">
        <f t="shared" si="55"/>
        <v>-0.10374258294404215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31921930</v>
      </c>
      <c r="E215" s="31">
        <v>31921930</v>
      </c>
      <c r="F215" s="31">
        <v>6871628</v>
      </c>
      <c r="G215" s="36">
        <f t="shared" si="48"/>
        <v>0.21526355079407794</v>
      </c>
      <c r="H215" s="31">
        <v>7033684</v>
      </c>
      <c r="I215" s="36">
        <f t="shared" si="49"/>
        <v>0.22034018619801496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13905312</v>
      </c>
      <c r="O215" s="36">
        <f t="shared" si="53"/>
        <v>0.43560373699209287</v>
      </c>
      <c r="P215" s="31">
        <v>7816481</v>
      </c>
      <c r="Q215" s="31">
        <v>30421360</v>
      </c>
      <c r="R215" s="31">
        <v>29921660</v>
      </c>
      <c r="S215" s="31">
        <v>15192517</v>
      </c>
      <c r="T215" s="36">
        <f t="shared" si="54"/>
        <v>0.49940295239923527</v>
      </c>
      <c r="U215" s="36">
        <f t="shared" si="55"/>
        <v>-0.10014698430150348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33495945</v>
      </c>
      <c r="E216" s="32">
        <f>SUM(E208:E215)</f>
        <v>33495945</v>
      </c>
      <c r="F216" s="32">
        <f>SUM(F208:F215)</f>
        <v>7118916</v>
      </c>
      <c r="G216" s="37">
        <f t="shared" si="48"/>
        <v>0.21253068095257502</v>
      </c>
      <c r="H216" s="32">
        <f>SUM(H208:H215)</f>
        <v>7266598</v>
      </c>
      <c r="I216" s="37">
        <f t="shared" si="49"/>
        <v>0.21693963254358103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14385514</v>
      </c>
      <c r="O216" s="37">
        <f t="shared" si="53"/>
        <v>0.42947031349615605</v>
      </c>
      <c r="P216" s="32">
        <f>SUM(P208:P215)</f>
        <v>8076355</v>
      </c>
      <c r="Q216" s="32">
        <f>SUM(Q208:Q215)</f>
        <v>31934913</v>
      </c>
      <c r="R216" s="32">
        <f>SUM(R208:R215)</f>
        <v>31435213</v>
      </c>
      <c r="S216" s="32">
        <f>SUM(S208:S215)</f>
        <v>15727407</v>
      </c>
      <c r="T216" s="37">
        <f t="shared" si="54"/>
        <v>0.49248316411571247</v>
      </c>
      <c r="U216" s="37">
        <f t="shared" si="55"/>
        <v>-0.10026268037994868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748656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0</v>
      </c>
      <c r="E218" s="31">
        <v>0</v>
      </c>
      <c r="F218" s="31">
        <v>0</v>
      </c>
      <c r="G218" s="36">
        <f t="shared" si="48"/>
        <v>0</v>
      </c>
      <c r="H218" s="31">
        <v>0</v>
      </c>
      <c r="I218" s="36">
        <f t="shared" si="49"/>
        <v>0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0</v>
      </c>
      <c r="O218" s="36">
        <f t="shared" si="53"/>
        <v>0</v>
      </c>
      <c r="P218" s="31">
        <v>0</v>
      </c>
      <c r="Q218" s="31">
        <v>0</v>
      </c>
      <c r="R218" s="31">
        <v>0</v>
      </c>
      <c r="S218" s="31">
        <v>0</v>
      </c>
      <c r="T218" s="36">
        <f t="shared" si="54"/>
        <v>0</v>
      </c>
      <c r="U218" s="36">
        <f t="shared" si="55"/>
        <v>0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0</v>
      </c>
      <c r="E219" s="31">
        <v>0</v>
      </c>
      <c r="F219" s="31">
        <v>0</v>
      </c>
      <c r="G219" s="36">
        <f t="shared" si="48"/>
        <v>0</v>
      </c>
      <c r="H219" s="31">
        <v>0</v>
      </c>
      <c r="I219" s="36">
        <f t="shared" si="49"/>
        <v>0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0</v>
      </c>
      <c r="O219" s="36">
        <f t="shared" si="53"/>
        <v>0</v>
      </c>
      <c r="P219" s="31">
        <v>0</v>
      </c>
      <c r="Q219" s="31">
        <v>0</v>
      </c>
      <c r="R219" s="31">
        <v>0</v>
      </c>
      <c r="S219" s="31">
        <v>0</v>
      </c>
      <c r="T219" s="36">
        <f t="shared" si="54"/>
        <v>0</v>
      </c>
      <c r="U219" s="36">
        <f t="shared" si="55"/>
        <v>0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210894</v>
      </c>
      <c r="E220" s="31">
        <v>210894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63918</v>
      </c>
      <c r="Q220" s="31">
        <v>200100</v>
      </c>
      <c r="R220" s="31">
        <v>200100</v>
      </c>
      <c r="S220" s="31">
        <v>125037</v>
      </c>
      <c r="T220" s="36">
        <f t="shared" si="54"/>
        <v>0.62487256371814093</v>
      </c>
      <c r="U220" s="36">
        <f t="shared" si="55"/>
        <v>-1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41080305</v>
      </c>
      <c r="E223" s="31">
        <v>41080305</v>
      </c>
      <c r="F223" s="31">
        <v>8774021</v>
      </c>
      <c r="G223" s="36">
        <f t="shared" si="48"/>
        <v>0.21358217763962561</v>
      </c>
      <c r="H223" s="31">
        <v>10036406</v>
      </c>
      <c r="I223" s="36">
        <f t="shared" si="49"/>
        <v>0.2443118667205611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18810427</v>
      </c>
      <c r="O223" s="36">
        <f t="shared" si="53"/>
        <v>0.45789404436018671</v>
      </c>
      <c r="P223" s="31">
        <v>8886407</v>
      </c>
      <c r="Q223" s="31">
        <v>37592762</v>
      </c>
      <c r="R223" s="31">
        <v>36076262</v>
      </c>
      <c r="S223" s="31">
        <v>17138184</v>
      </c>
      <c r="T223" s="36">
        <f t="shared" si="54"/>
        <v>0.45589052488348686</v>
      </c>
      <c r="U223" s="36">
        <f t="shared" si="55"/>
        <v>0.12941102067461019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41291199</v>
      </c>
      <c r="E224" s="32">
        <f>SUM(E217:E223)</f>
        <v>41291199</v>
      </c>
      <c r="F224" s="32">
        <f>SUM(F217:F223)</f>
        <v>8774021</v>
      </c>
      <c r="G224" s="37">
        <f t="shared" si="48"/>
        <v>0.21249131079966943</v>
      </c>
      <c r="H224" s="32">
        <f>SUM(H217:H223)</f>
        <v>10036406</v>
      </c>
      <c r="I224" s="37">
        <f t="shared" si="49"/>
        <v>0.24306404858817493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18810427</v>
      </c>
      <c r="O224" s="37">
        <f t="shared" si="53"/>
        <v>0.45555535938784436</v>
      </c>
      <c r="P224" s="32">
        <f>SUM(P217:P223)</f>
        <v>8950325</v>
      </c>
      <c r="Q224" s="32">
        <f>SUM(Q217:Q223)</f>
        <v>38541518</v>
      </c>
      <c r="R224" s="32">
        <f>SUM(R217:R223)</f>
        <v>36276362</v>
      </c>
      <c r="S224" s="32">
        <f>SUM(S217:S223)</f>
        <v>17263221</v>
      </c>
      <c r="T224" s="37">
        <f t="shared" si="54"/>
        <v>0.44791232664992592</v>
      </c>
      <c r="U224" s="37">
        <f t="shared" si="55"/>
        <v>0.1213454260040836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499992</v>
      </c>
      <c r="E225" s="31">
        <v>499992</v>
      </c>
      <c r="F225" s="31">
        <v>47741</v>
      </c>
      <c r="G225" s="36">
        <f t="shared" si="48"/>
        <v>9.548352773644378E-2</v>
      </c>
      <c r="H225" s="31">
        <v>113759</v>
      </c>
      <c r="I225" s="36">
        <f t="shared" si="49"/>
        <v>0.22752164034624553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161500</v>
      </c>
      <c r="O225" s="36">
        <f t="shared" si="53"/>
        <v>0.32300516808268931</v>
      </c>
      <c r="P225" s="31">
        <v>57206</v>
      </c>
      <c r="Q225" s="31">
        <v>99996</v>
      </c>
      <c r="R225" s="31">
        <v>199996</v>
      </c>
      <c r="S225" s="31">
        <v>85637</v>
      </c>
      <c r="T225" s="36">
        <f t="shared" si="54"/>
        <v>0.85640425617024685</v>
      </c>
      <c r="U225" s="36">
        <f t="shared" si="55"/>
        <v>0.98858511344963818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18445065</v>
      </c>
      <c r="E226" s="31">
        <v>18174539</v>
      </c>
      <c r="F226" s="31">
        <v>5289102</v>
      </c>
      <c r="G226" s="36">
        <f t="shared" si="48"/>
        <v>0.28674889462303332</v>
      </c>
      <c r="H226" s="31">
        <v>6029582</v>
      </c>
      <c r="I226" s="36">
        <f t="shared" si="49"/>
        <v>0.32689404998030641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11318684</v>
      </c>
      <c r="O226" s="36">
        <f t="shared" si="53"/>
        <v>0.61364294460333968</v>
      </c>
      <c r="P226" s="31">
        <v>4763358</v>
      </c>
      <c r="Q226" s="31">
        <v>13953813</v>
      </c>
      <c r="R226" s="31">
        <v>13836927</v>
      </c>
      <c r="S226" s="31">
        <v>8333620</v>
      </c>
      <c r="T226" s="36">
        <f t="shared" si="54"/>
        <v>0.59722887213695641</v>
      </c>
      <c r="U226" s="36">
        <f t="shared" si="55"/>
        <v>0.26582591524718491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35616778</v>
      </c>
      <c r="E229" s="31">
        <v>35616778</v>
      </c>
      <c r="F229" s="31">
        <v>7029897</v>
      </c>
      <c r="G229" s="36">
        <f t="shared" si="48"/>
        <v>0.1973759950998375</v>
      </c>
      <c r="H229" s="31">
        <v>7555982</v>
      </c>
      <c r="I229" s="36">
        <f t="shared" si="49"/>
        <v>0.21214670232102409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14585879</v>
      </c>
      <c r="O229" s="36">
        <f t="shared" si="53"/>
        <v>0.40952269742086161</v>
      </c>
      <c r="P229" s="31">
        <v>9335864</v>
      </c>
      <c r="Q229" s="31">
        <v>37702061</v>
      </c>
      <c r="R229" s="31">
        <v>37734522</v>
      </c>
      <c r="S229" s="31">
        <v>16553085</v>
      </c>
      <c r="T229" s="36">
        <f t="shared" si="54"/>
        <v>0.43904987050973154</v>
      </c>
      <c r="U229" s="36">
        <f t="shared" si="55"/>
        <v>-0.19064994948512537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54561835</v>
      </c>
      <c r="E230" s="32">
        <f>SUM(E225:E229)</f>
        <v>54291309</v>
      </c>
      <c r="F230" s="32">
        <f>SUM(F225:F229)</f>
        <v>12366740</v>
      </c>
      <c r="G230" s="37">
        <f t="shared" si="48"/>
        <v>0.22665550013118144</v>
      </c>
      <c r="H230" s="32">
        <f>SUM(H225:H229)</f>
        <v>13699323</v>
      </c>
      <c r="I230" s="37">
        <f t="shared" si="49"/>
        <v>0.25107885392784168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26066063</v>
      </c>
      <c r="O230" s="37">
        <f t="shared" si="53"/>
        <v>0.47773435405902315</v>
      </c>
      <c r="P230" s="32">
        <f>SUM(P225:P229)</f>
        <v>14156428</v>
      </c>
      <c r="Q230" s="32">
        <f>SUM(Q225:Q229)</f>
        <v>51755870</v>
      </c>
      <c r="R230" s="32">
        <f>SUM(R225:R229)</f>
        <v>51771445</v>
      </c>
      <c r="S230" s="32">
        <f>SUM(S225:S229)</f>
        <v>24972342</v>
      </c>
      <c r="T230" s="37">
        <f t="shared" si="54"/>
        <v>0.48250260308637455</v>
      </c>
      <c r="U230" s="37">
        <f t="shared" si="55"/>
        <v>-3.2289571917435644E-2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129348979</v>
      </c>
      <c r="E231" s="32">
        <f>SUM(E208:E215,E217:E223,E225:E229)</f>
        <v>129078453</v>
      </c>
      <c r="F231" s="32">
        <f>SUM(F208:F215,F217:F223,F225:F229)</f>
        <v>28259677</v>
      </c>
      <c r="G231" s="37">
        <f t="shared" si="48"/>
        <v>0.21847622778684631</v>
      </c>
      <c r="H231" s="32">
        <f>SUM(H208:H215,H217:H223,H225:H229)</f>
        <v>31002327</v>
      </c>
      <c r="I231" s="37">
        <f t="shared" si="49"/>
        <v>0.23967971946651392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59262004</v>
      </c>
      <c r="O231" s="37">
        <f t="shared" si="53"/>
        <v>0.45815594725336023</v>
      </c>
      <c r="P231" s="32">
        <f>SUM(P208:P215,P217:P223,P225:P229)</f>
        <v>31183108</v>
      </c>
      <c r="Q231" s="32">
        <f>SUM(Q208:Q215,Q217:Q223,Q225:Q229)</f>
        <v>122232301</v>
      </c>
      <c r="R231" s="32">
        <f>SUM(R208:R215,R217:R223,R225:R229)</f>
        <v>119483020</v>
      </c>
      <c r="S231" s="32">
        <f>SUM(S208:S215,S217:S223,S225:S229)</f>
        <v>57962970</v>
      </c>
      <c r="T231" s="37">
        <f t="shared" si="54"/>
        <v>0.47420337771437354</v>
      </c>
      <c r="U231" s="37">
        <f t="shared" si="55"/>
        <v>-5.7974015931958611E-3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1151928</v>
      </c>
      <c r="E234" s="31">
        <v>1151928</v>
      </c>
      <c r="F234" s="31">
        <v>95037</v>
      </c>
      <c r="G234" s="36">
        <f t="shared" ref="G234:G260" si="56">IF(($D234     =0),0,($F234     /$D234     ))</f>
        <v>8.2502552242848512E-2</v>
      </c>
      <c r="H234" s="31">
        <v>64803</v>
      </c>
      <c r="I234" s="36">
        <f t="shared" ref="I234:I260" si="57">IF(($D234     =0),0,($H234     /$D234     ))</f>
        <v>5.6256120174177554E-2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159840</v>
      </c>
      <c r="O234" s="36">
        <f t="shared" ref="O234:O260" si="61">IF(($D234     =0),0,($N234     /$D234     ))</f>
        <v>0.13875867241702605</v>
      </c>
      <c r="P234" s="31">
        <v>126256</v>
      </c>
      <c r="Q234" s="31">
        <v>1310402</v>
      </c>
      <c r="R234" s="31">
        <v>1308402</v>
      </c>
      <c r="S234" s="31">
        <v>167469</v>
      </c>
      <c r="T234" s="36">
        <f t="shared" ref="T234:T260" si="62">IF(($Q234     =0),0,($S234     /$Q234     ))</f>
        <v>0.12779971337040083</v>
      </c>
      <c r="U234" s="36">
        <f t="shared" ref="U234:U260" si="63">IF(($P234     =0),0,(($H234     /$P234     )-1))</f>
        <v>-0.48673330376378154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7768768</v>
      </c>
      <c r="E235" s="31">
        <v>7768768</v>
      </c>
      <c r="F235" s="31">
        <v>2333039</v>
      </c>
      <c r="G235" s="36">
        <f t="shared" si="56"/>
        <v>0.30031003628889419</v>
      </c>
      <c r="H235" s="31">
        <v>2174262</v>
      </c>
      <c r="I235" s="36">
        <f t="shared" si="57"/>
        <v>0.27987217535650438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4507301</v>
      </c>
      <c r="O235" s="36">
        <f t="shared" si="61"/>
        <v>0.58018221164539863</v>
      </c>
      <c r="P235" s="31">
        <v>1811411</v>
      </c>
      <c r="Q235" s="31">
        <v>7988206</v>
      </c>
      <c r="R235" s="31">
        <v>8170501</v>
      </c>
      <c r="S235" s="31">
        <v>3699171</v>
      </c>
      <c r="T235" s="36">
        <f t="shared" si="62"/>
        <v>0.46307906931794196</v>
      </c>
      <c r="U235" s="36">
        <f t="shared" si="63"/>
        <v>0.2003140093551381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47779730</v>
      </c>
      <c r="E239" s="31">
        <v>47779730</v>
      </c>
      <c r="F239" s="31">
        <v>6173548</v>
      </c>
      <c r="G239" s="36">
        <f t="shared" si="56"/>
        <v>0.12920851582878345</v>
      </c>
      <c r="H239" s="31">
        <v>9135242</v>
      </c>
      <c r="I239" s="36">
        <f t="shared" si="57"/>
        <v>0.19119492722122958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15308790</v>
      </c>
      <c r="O239" s="36">
        <f t="shared" si="61"/>
        <v>0.32040344305001306</v>
      </c>
      <c r="P239" s="31">
        <v>10564537</v>
      </c>
      <c r="Q239" s="31">
        <v>47340160</v>
      </c>
      <c r="R239" s="31">
        <v>47212270</v>
      </c>
      <c r="S239" s="31">
        <v>20247672</v>
      </c>
      <c r="T239" s="36">
        <f t="shared" si="62"/>
        <v>0.42770603225675619</v>
      </c>
      <c r="U239" s="36">
        <f t="shared" si="63"/>
        <v>-0.13529177852280705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56700426</v>
      </c>
      <c r="E240" s="32">
        <f>SUM(E234:E239)</f>
        <v>56700426</v>
      </c>
      <c r="F240" s="32">
        <f>SUM(F234:F239)</f>
        <v>8601624</v>
      </c>
      <c r="G240" s="37">
        <f t="shared" si="56"/>
        <v>0.15170298720506967</v>
      </c>
      <c r="H240" s="32">
        <f>SUM(H234:H239)</f>
        <v>11374307</v>
      </c>
      <c r="I240" s="37">
        <f t="shared" si="57"/>
        <v>0.20060355454824977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19975931</v>
      </c>
      <c r="O240" s="37">
        <f t="shared" si="61"/>
        <v>0.35230654175331944</v>
      </c>
      <c r="P240" s="32">
        <f>SUM(P234:P239)</f>
        <v>12502204</v>
      </c>
      <c r="Q240" s="32">
        <f>SUM(Q234:Q239)</f>
        <v>56638768</v>
      </c>
      <c r="R240" s="32">
        <f>SUM(R234:R239)</f>
        <v>56691173</v>
      </c>
      <c r="S240" s="32">
        <f>SUM(S234:S239)</f>
        <v>24114312</v>
      </c>
      <c r="T240" s="37">
        <f t="shared" si="62"/>
        <v>0.42575629469906551</v>
      </c>
      <c r="U240" s="37">
        <f t="shared" si="63"/>
        <v>-9.0215853140774183E-2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10385024</v>
      </c>
      <c r="E243" s="31">
        <v>10385024</v>
      </c>
      <c r="F243" s="31">
        <v>355004</v>
      </c>
      <c r="G243" s="36">
        <f t="shared" si="56"/>
        <v>3.418422528440955E-2</v>
      </c>
      <c r="H243" s="31">
        <v>246324</v>
      </c>
      <c r="I243" s="36">
        <f t="shared" si="57"/>
        <v>2.3719155584041019E-2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601328</v>
      </c>
      <c r="O243" s="36">
        <f t="shared" si="61"/>
        <v>5.7903380868450566E-2</v>
      </c>
      <c r="P243" s="31">
        <v>285002</v>
      </c>
      <c r="Q243" s="31">
        <v>4766664</v>
      </c>
      <c r="R243" s="31">
        <v>25372664</v>
      </c>
      <c r="S243" s="31">
        <v>559187</v>
      </c>
      <c r="T243" s="36">
        <f t="shared" si="62"/>
        <v>0.11731202367106219</v>
      </c>
      <c r="U243" s="36">
        <f t="shared" si="63"/>
        <v>-0.13571132834155553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23424414</v>
      </c>
      <c r="E246" s="31">
        <v>23424414</v>
      </c>
      <c r="F246" s="31">
        <v>26653787</v>
      </c>
      <c r="G246" s="36">
        <f t="shared" si="56"/>
        <v>1.1378635555194678</v>
      </c>
      <c r="H246" s="31">
        <v>27813479</v>
      </c>
      <c r="I246" s="36">
        <f t="shared" si="57"/>
        <v>1.1873713895254754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54467266</v>
      </c>
      <c r="O246" s="36">
        <f t="shared" si="61"/>
        <v>2.3252349450449432</v>
      </c>
      <c r="P246" s="31">
        <v>2215612</v>
      </c>
      <c r="Q246" s="31">
        <v>22600852</v>
      </c>
      <c r="R246" s="31">
        <v>22600852</v>
      </c>
      <c r="S246" s="31">
        <v>5524314</v>
      </c>
      <c r="T246" s="36">
        <f t="shared" si="62"/>
        <v>0.24442945779212216</v>
      </c>
      <c r="U246" s="36">
        <f t="shared" si="63"/>
        <v>11.553406914207001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33809438</v>
      </c>
      <c r="E247" s="32">
        <f>SUM(E241:E246)</f>
        <v>33809438</v>
      </c>
      <c r="F247" s="32">
        <f>SUM(F241:F246)</f>
        <v>27008791</v>
      </c>
      <c r="G247" s="37">
        <f t="shared" si="56"/>
        <v>0.79885359230165254</v>
      </c>
      <c r="H247" s="32">
        <f>SUM(H241:H246)</f>
        <v>28059803</v>
      </c>
      <c r="I247" s="37">
        <f t="shared" si="57"/>
        <v>0.82993994162221807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55068594</v>
      </c>
      <c r="O247" s="37">
        <f t="shared" si="61"/>
        <v>1.6287935339238706</v>
      </c>
      <c r="P247" s="32">
        <f>SUM(P241:P246)</f>
        <v>2500614</v>
      </c>
      <c r="Q247" s="32">
        <f>SUM(Q241:Q246)</f>
        <v>27367516</v>
      </c>
      <c r="R247" s="32">
        <f>SUM(R241:R246)</f>
        <v>47973516</v>
      </c>
      <c r="S247" s="32">
        <f>SUM(S241:S246)</f>
        <v>6083501</v>
      </c>
      <c r="T247" s="37">
        <f t="shared" si="62"/>
        <v>0.22228911823784081</v>
      </c>
      <c r="U247" s="37">
        <f t="shared" si="63"/>
        <v>10.221165281806789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0</v>
      </c>
      <c r="E254" s="32">
        <f>SUM(E248:E253)</f>
        <v>0</v>
      </c>
      <c r="F254" s="32">
        <f>SUM(F248:F253)</f>
        <v>0</v>
      </c>
      <c r="G254" s="37">
        <f t="shared" si="56"/>
        <v>0</v>
      </c>
      <c r="H254" s="32">
        <f>SUM(H248:H253)</f>
        <v>0</v>
      </c>
      <c r="I254" s="37">
        <f t="shared" si="57"/>
        <v>0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0</v>
      </c>
      <c r="O254" s="37">
        <f t="shared" si="61"/>
        <v>0</v>
      </c>
      <c r="P254" s="32">
        <f>SUM(P248:P253)</f>
        <v>0</v>
      </c>
      <c r="Q254" s="32">
        <f>SUM(Q248:Q253)</f>
        <v>0</v>
      </c>
      <c r="R254" s="32">
        <f>SUM(R248:R253)</f>
        <v>0</v>
      </c>
      <c r="S254" s="32">
        <f>SUM(S248:S253)</f>
        <v>0</v>
      </c>
      <c r="T254" s="37">
        <f t="shared" si="62"/>
        <v>0</v>
      </c>
      <c r="U254" s="37">
        <f t="shared" si="63"/>
        <v>0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171140</v>
      </c>
      <c r="E255" s="31">
        <v>171140</v>
      </c>
      <c r="F255" s="31">
        <v>9359</v>
      </c>
      <c r="G255" s="36">
        <f t="shared" si="56"/>
        <v>5.4686221806707958E-2</v>
      </c>
      <c r="H255" s="31">
        <v>0</v>
      </c>
      <c r="I255" s="36">
        <f t="shared" si="57"/>
        <v>0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9359</v>
      </c>
      <c r="O255" s="36">
        <f t="shared" si="61"/>
        <v>5.4686221806707958E-2</v>
      </c>
      <c r="P255" s="31">
        <v>3326</v>
      </c>
      <c r="Q255" s="31">
        <v>161759</v>
      </c>
      <c r="R255" s="31">
        <v>161759</v>
      </c>
      <c r="S255" s="31">
        <v>10392</v>
      </c>
      <c r="T255" s="36">
        <f t="shared" si="62"/>
        <v>6.4243720596690132E-2</v>
      </c>
      <c r="U255" s="36">
        <f t="shared" si="63"/>
        <v>-1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187565</v>
      </c>
      <c r="E256" s="31">
        <v>187565</v>
      </c>
      <c r="F256" s="31">
        <v>44145</v>
      </c>
      <c r="G256" s="36">
        <f t="shared" si="56"/>
        <v>0.23535840908485059</v>
      </c>
      <c r="H256" s="31">
        <v>60724</v>
      </c>
      <c r="I256" s="36">
        <f t="shared" si="57"/>
        <v>0.32374910031189186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104869</v>
      </c>
      <c r="O256" s="36">
        <f t="shared" si="61"/>
        <v>0.55910750939674247</v>
      </c>
      <c r="P256" s="31">
        <v>57618</v>
      </c>
      <c r="Q256" s="31">
        <v>178061</v>
      </c>
      <c r="R256" s="31">
        <v>178061</v>
      </c>
      <c r="S256" s="31">
        <v>99498</v>
      </c>
      <c r="T256" s="36">
        <f t="shared" si="62"/>
        <v>0.55878603399958438</v>
      </c>
      <c r="U256" s="36">
        <f t="shared" si="63"/>
        <v>5.3906765246971355E-2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2918969</v>
      </c>
      <c r="E257" s="31">
        <v>2918969</v>
      </c>
      <c r="F257" s="31">
        <v>549865</v>
      </c>
      <c r="G257" s="36">
        <f t="shared" si="56"/>
        <v>0.18837644387453242</v>
      </c>
      <c r="H257" s="31">
        <v>926743</v>
      </c>
      <c r="I257" s="36">
        <f t="shared" si="57"/>
        <v>0.31748983973450901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1476608</v>
      </c>
      <c r="O257" s="36">
        <f t="shared" si="61"/>
        <v>0.5058662836090414</v>
      </c>
      <c r="P257" s="31">
        <v>1709501</v>
      </c>
      <c r="Q257" s="31">
        <v>5291196</v>
      </c>
      <c r="R257" s="31">
        <v>5119328</v>
      </c>
      <c r="S257" s="31">
        <v>2094846</v>
      </c>
      <c r="T257" s="36">
        <f t="shared" si="62"/>
        <v>0.39591162376143313</v>
      </c>
      <c r="U257" s="36">
        <f t="shared" si="63"/>
        <v>-0.45788683364326788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3277674</v>
      </c>
      <c r="E259" s="32">
        <f>SUM(E255:E258)</f>
        <v>3277674</v>
      </c>
      <c r="F259" s="32">
        <f>SUM(F255:F258)</f>
        <v>603369</v>
      </c>
      <c r="G259" s="37">
        <f t="shared" si="56"/>
        <v>0.18408450626877473</v>
      </c>
      <c r="H259" s="32">
        <f>SUM(H255:H258)</f>
        <v>987467</v>
      </c>
      <c r="I259" s="37">
        <f t="shared" si="57"/>
        <v>0.30127065717945106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1590836</v>
      </c>
      <c r="O259" s="37">
        <f t="shared" si="61"/>
        <v>0.48535516344822577</v>
      </c>
      <c r="P259" s="32">
        <f>SUM(P255:P258)</f>
        <v>1770445</v>
      </c>
      <c r="Q259" s="32">
        <f>SUM(Q255:Q258)</f>
        <v>5631016</v>
      </c>
      <c r="R259" s="32">
        <f>SUM(R255:R258)</f>
        <v>5459148</v>
      </c>
      <c r="S259" s="32">
        <f>SUM(S255:S258)</f>
        <v>2204736</v>
      </c>
      <c r="T259" s="37">
        <f t="shared" si="62"/>
        <v>0.39153431636493308</v>
      </c>
      <c r="U259" s="37">
        <f t="shared" si="63"/>
        <v>-0.44224926501529271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93787538</v>
      </c>
      <c r="E260" s="32">
        <f>SUM(E234:E239,E241:E246,E248:E253,E255:E258)</f>
        <v>93787538</v>
      </c>
      <c r="F260" s="32">
        <f>SUM(F234:F239,F241:F246,F248:F253,F255:F258)</f>
        <v>36213784</v>
      </c>
      <c r="G260" s="37">
        <f t="shared" si="56"/>
        <v>0.38612575585468506</v>
      </c>
      <c r="H260" s="32">
        <f>SUM(H234:H239,H241:H246,H248:H253,H255:H258)</f>
        <v>40421577</v>
      </c>
      <c r="I260" s="37">
        <f t="shared" si="57"/>
        <v>0.43099091693823971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76635361</v>
      </c>
      <c r="O260" s="37">
        <f t="shared" si="61"/>
        <v>0.81711667279292477</v>
      </c>
      <c r="P260" s="32">
        <f>SUM(P234:P239,P241:P246,P248:P253,P255:P258)</f>
        <v>16773263</v>
      </c>
      <c r="Q260" s="32">
        <f>SUM(Q234:Q239,Q241:Q246,Q248:Q253,Q255:Q258)</f>
        <v>89637300</v>
      </c>
      <c r="R260" s="32">
        <f>SUM(R234:R239,R241:R246,R248:R253,R255:R258)</f>
        <v>110123837</v>
      </c>
      <c r="S260" s="32">
        <f>SUM(S234:S239,S241:S246,S248:S253,S255:S258)</f>
        <v>32402549</v>
      </c>
      <c r="T260" s="37">
        <f t="shared" si="62"/>
        <v>0.36148510720425536</v>
      </c>
      <c r="U260" s="37">
        <f t="shared" si="63"/>
        <v>1.4098815477942486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0</v>
      </c>
      <c r="O263" s="36">
        <f t="shared" ref="O263:O299" si="69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IF(($Q263     =0),0,($S263     /$Q263     ))</f>
        <v>0</v>
      </c>
      <c r="U263" s="36">
        <f t="shared" ref="U263:U299" si="71">IF(($P263     =0),0,(($H263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0</v>
      </c>
      <c r="O264" s="36">
        <f t="shared" si="69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70"/>
        <v>0</v>
      </c>
      <c r="U264" s="36">
        <f t="shared" si="71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9560435</v>
      </c>
      <c r="E266" s="31">
        <v>9560435</v>
      </c>
      <c r="F266" s="31">
        <v>1543006</v>
      </c>
      <c r="G266" s="36">
        <f t="shared" si="64"/>
        <v>0.16139495744701993</v>
      </c>
      <c r="H266" s="31">
        <v>2596281</v>
      </c>
      <c r="I266" s="36">
        <f t="shared" si="65"/>
        <v>0.27156515367763079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4139287</v>
      </c>
      <c r="O266" s="36">
        <f t="shared" si="69"/>
        <v>0.43296011112465072</v>
      </c>
      <c r="P266" s="31">
        <v>2524055</v>
      </c>
      <c r="Q266" s="31">
        <v>8864986</v>
      </c>
      <c r="R266" s="31">
        <v>9692992</v>
      </c>
      <c r="S266" s="31">
        <v>4644593</v>
      </c>
      <c r="T266" s="36">
        <f t="shared" si="70"/>
        <v>0.52392558769974373</v>
      </c>
      <c r="U266" s="36">
        <f t="shared" si="71"/>
        <v>2.8615065836520959E-2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9560435</v>
      </c>
      <c r="E267" s="32">
        <f>SUM(E263:E266)</f>
        <v>9560435</v>
      </c>
      <c r="F267" s="32">
        <f>SUM(F263:F266)</f>
        <v>1543006</v>
      </c>
      <c r="G267" s="37">
        <f t="shared" si="64"/>
        <v>0.16139495744701993</v>
      </c>
      <c r="H267" s="32">
        <f>SUM(H263:H266)</f>
        <v>2596281</v>
      </c>
      <c r="I267" s="37">
        <f t="shared" si="65"/>
        <v>0.27156515367763079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4139287</v>
      </c>
      <c r="O267" s="37">
        <f t="shared" si="69"/>
        <v>0.43296011112465072</v>
      </c>
      <c r="P267" s="32">
        <f>SUM(P263:P266)</f>
        <v>2524055</v>
      </c>
      <c r="Q267" s="32">
        <f>SUM(Q263:Q266)</f>
        <v>8864986</v>
      </c>
      <c r="R267" s="32">
        <f>SUM(R263:R266)</f>
        <v>9692992</v>
      </c>
      <c r="S267" s="32">
        <f>SUM(S263:S266)</f>
        <v>4644593</v>
      </c>
      <c r="T267" s="37">
        <f t="shared" si="70"/>
        <v>0.52392558769974373</v>
      </c>
      <c r="U267" s="37">
        <f t="shared" si="71"/>
        <v>2.8615065836520959E-2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19330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19330</v>
      </c>
      <c r="O268" s="36">
        <f t="shared" si="69"/>
        <v>0</v>
      </c>
      <c r="P268" s="31">
        <v>11315</v>
      </c>
      <c r="Q268" s="31">
        <v>73360</v>
      </c>
      <c r="R268" s="31">
        <v>0</v>
      </c>
      <c r="S268" s="31">
        <v>20621</v>
      </c>
      <c r="T268" s="36">
        <f t="shared" si="70"/>
        <v>0.28109323882224646</v>
      </c>
      <c r="U268" s="36">
        <f t="shared" si="71"/>
        <v>0.7083517454706143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5629520</v>
      </c>
      <c r="E274" s="31">
        <v>5629520</v>
      </c>
      <c r="F274" s="31">
        <v>1307206</v>
      </c>
      <c r="G274" s="36">
        <f t="shared" si="64"/>
        <v>0.23220558768776023</v>
      </c>
      <c r="H274" s="31">
        <v>1554183</v>
      </c>
      <c r="I274" s="36">
        <f t="shared" si="65"/>
        <v>0.27607735650641618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2861389</v>
      </c>
      <c r="O274" s="36">
        <f t="shared" si="69"/>
        <v>0.50828294419417641</v>
      </c>
      <c r="P274" s="31">
        <v>1351642</v>
      </c>
      <c r="Q274" s="31">
        <v>5166634</v>
      </c>
      <c r="R274" s="31">
        <v>5091038</v>
      </c>
      <c r="S274" s="31">
        <v>2573308</v>
      </c>
      <c r="T274" s="36">
        <f t="shared" si="70"/>
        <v>0.49806276194520455</v>
      </c>
      <c r="U274" s="36">
        <f t="shared" si="71"/>
        <v>0.14984811066835735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5629520</v>
      </c>
      <c r="E275" s="32">
        <f>SUM(E268:E274)</f>
        <v>5629520</v>
      </c>
      <c r="F275" s="32">
        <f>SUM(F268:F274)</f>
        <v>1307206</v>
      </c>
      <c r="G275" s="37">
        <f t="shared" si="64"/>
        <v>0.23220558768776023</v>
      </c>
      <c r="H275" s="32">
        <f>SUM(H268:H274)</f>
        <v>1573513</v>
      </c>
      <c r="I275" s="37">
        <f t="shared" si="65"/>
        <v>0.27951104179397179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2880719</v>
      </c>
      <c r="O275" s="37">
        <f t="shared" si="69"/>
        <v>0.51171662948173202</v>
      </c>
      <c r="P275" s="32">
        <f>SUM(P268:P274)</f>
        <v>1362957</v>
      </c>
      <c r="Q275" s="32">
        <f>SUM(Q268:Q274)</f>
        <v>5239994</v>
      </c>
      <c r="R275" s="32">
        <f>SUM(R268:R274)</f>
        <v>5091038</v>
      </c>
      <c r="S275" s="32">
        <f>SUM(S268:S274)</f>
        <v>2593929</v>
      </c>
      <c r="T275" s="37">
        <f t="shared" si="70"/>
        <v>0.49502518514334176</v>
      </c>
      <c r="U275" s="37">
        <f t="shared" si="71"/>
        <v>0.15448469760968253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7</v>
      </c>
      <c r="E278" s="31">
        <v>7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153836</v>
      </c>
      <c r="R278" s="31">
        <v>175718</v>
      </c>
      <c r="S278" s="31">
        <v>7125</v>
      </c>
      <c r="T278" s="36">
        <f t="shared" si="70"/>
        <v>4.6315556826750565E-2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13500</v>
      </c>
      <c r="E279" s="31">
        <v>13500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15584</v>
      </c>
      <c r="R279" s="31">
        <v>16548</v>
      </c>
      <c r="S279" s="31">
        <v>9828</v>
      </c>
      <c r="T279" s="36">
        <f t="shared" si="70"/>
        <v>0.63064681724845995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45</v>
      </c>
      <c r="E283" s="31">
        <v>45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-66754</v>
      </c>
      <c r="R283" s="31">
        <v>238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8824051</v>
      </c>
      <c r="E284" s="31">
        <v>8824051</v>
      </c>
      <c r="F284" s="31">
        <v>2145935</v>
      </c>
      <c r="G284" s="36">
        <f t="shared" si="64"/>
        <v>0.24319159080109579</v>
      </c>
      <c r="H284" s="31">
        <v>1491836</v>
      </c>
      <c r="I284" s="36">
        <f t="shared" si="65"/>
        <v>0.16906475268558624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3637771</v>
      </c>
      <c r="O284" s="36">
        <f t="shared" si="69"/>
        <v>0.412256343486682</v>
      </c>
      <c r="P284" s="31">
        <v>1847801</v>
      </c>
      <c r="Q284" s="31">
        <v>8273676</v>
      </c>
      <c r="R284" s="31">
        <v>8060666</v>
      </c>
      <c r="S284" s="31">
        <v>3583701</v>
      </c>
      <c r="T284" s="36">
        <f t="shared" si="70"/>
        <v>0.43314495273926606</v>
      </c>
      <c r="U284" s="36">
        <f t="shared" si="71"/>
        <v>-0.19264249775814601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8837603</v>
      </c>
      <c r="E285" s="32">
        <f>SUM(E276:E284)</f>
        <v>8837603</v>
      </c>
      <c r="F285" s="32">
        <f>SUM(F276:F284)</f>
        <v>2145935</v>
      </c>
      <c r="G285" s="37">
        <f t="shared" si="64"/>
        <v>0.24281866927038925</v>
      </c>
      <c r="H285" s="32">
        <f>SUM(H276:H284)</f>
        <v>1491836</v>
      </c>
      <c r="I285" s="37">
        <f t="shared" si="65"/>
        <v>0.16880550076757239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3637771</v>
      </c>
      <c r="O285" s="37">
        <f t="shared" si="69"/>
        <v>0.41162417003796165</v>
      </c>
      <c r="P285" s="32">
        <f>SUM(P276:P284)</f>
        <v>1847801</v>
      </c>
      <c r="Q285" s="32">
        <f>SUM(Q276:Q284)</f>
        <v>8376342</v>
      </c>
      <c r="R285" s="32">
        <f>SUM(R276:R284)</f>
        <v>8253170</v>
      </c>
      <c r="S285" s="32">
        <f>SUM(S276:S284)</f>
        <v>3600654</v>
      </c>
      <c r="T285" s="37">
        <f t="shared" si="70"/>
        <v>0.42985995557487983</v>
      </c>
      <c r="U285" s="37">
        <f t="shared" si="71"/>
        <v>-0.19264249775814601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1000</v>
      </c>
      <c r="Q289" s="31">
        <v>0</v>
      </c>
      <c r="R289" s="31">
        <v>0</v>
      </c>
      <c r="S289" s="31">
        <v>1000</v>
      </c>
      <c r="T289" s="36">
        <f t="shared" si="70"/>
        <v>0</v>
      </c>
      <c r="U289" s="36">
        <f t="shared" si="71"/>
        <v>-1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7806258</v>
      </c>
      <c r="E291" s="31">
        <v>7806258</v>
      </c>
      <c r="F291" s="31">
        <v>564463</v>
      </c>
      <c r="G291" s="36">
        <f t="shared" si="64"/>
        <v>7.2309037185294162E-2</v>
      </c>
      <c r="H291" s="31">
        <v>2023495</v>
      </c>
      <c r="I291" s="36">
        <f t="shared" si="65"/>
        <v>0.25921446613729654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2587958</v>
      </c>
      <c r="O291" s="36">
        <f t="shared" si="69"/>
        <v>0.33152350332259067</v>
      </c>
      <c r="P291" s="31">
        <v>1527008</v>
      </c>
      <c r="Q291" s="31">
        <v>7466561</v>
      </c>
      <c r="R291" s="31">
        <v>7306165</v>
      </c>
      <c r="S291" s="31">
        <v>3240710</v>
      </c>
      <c r="T291" s="36">
        <f t="shared" si="70"/>
        <v>0.43402980301105154</v>
      </c>
      <c r="U291" s="36">
        <f t="shared" si="71"/>
        <v>0.3251371309122153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7806258</v>
      </c>
      <c r="E292" s="32">
        <f>SUM(E286:E291)</f>
        <v>7806258</v>
      </c>
      <c r="F292" s="32">
        <f>SUM(F286:F291)</f>
        <v>564463</v>
      </c>
      <c r="G292" s="37">
        <f t="shared" si="64"/>
        <v>7.2309037185294162E-2</v>
      </c>
      <c r="H292" s="32">
        <f>SUM(H286:H291)</f>
        <v>2023495</v>
      </c>
      <c r="I292" s="37">
        <f t="shared" si="65"/>
        <v>0.25921446613729654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2587958</v>
      </c>
      <c r="O292" s="37">
        <f t="shared" si="69"/>
        <v>0.33152350332259067</v>
      </c>
      <c r="P292" s="32">
        <f>SUM(P286:P291)</f>
        <v>1528008</v>
      </c>
      <c r="Q292" s="32">
        <f>SUM(Q286:Q291)</f>
        <v>7466561</v>
      </c>
      <c r="R292" s="32">
        <f>SUM(R286:R291)</f>
        <v>7306165</v>
      </c>
      <c r="S292" s="32">
        <f>SUM(S286:S291)</f>
        <v>3241710</v>
      </c>
      <c r="T292" s="37">
        <f t="shared" si="70"/>
        <v>0.43416373347783538</v>
      </c>
      <c r="U292" s="37">
        <f t="shared" si="71"/>
        <v>0.32426989911047577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20586047</v>
      </c>
      <c r="E293" s="31">
        <v>20586047</v>
      </c>
      <c r="F293" s="31">
        <v>5167668</v>
      </c>
      <c r="G293" s="36">
        <f t="shared" si="64"/>
        <v>0.25102769851832168</v>
      </c>
      <c r="H293" s="31">
        <v>5165374</v>
      </c>
      <c r="I293" s="36">
        <f t="shared" si="65"/>
        <v>0.2509162638169436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10333042</v>
      </c>
      <c r="O293" s="36">
        <f t="shared" si="69"/>
        <v>0.50194396233526528</v>
      </c>
      <c r="P293" s="31">
        <v>4959692</v>
      </c>
      <c r="Q293" s="31">
        <v>18841954</v>
      </c>
      <c r="R293" s="31">
        <v>22341954</v>
      </c>
      <c r="S293" s="31">
        <v>9747900</v>
      </c>
      <c r="T293" s="36">
        <f t="shared" si="70"/>
        <v>0.51735080130224287</v>
      </c>
      <c r="U293" s="36">
        <f t="shared" si="71"/>
        <v>4.1470720359248148E-2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20586047</v>
      </c>
      <c r="E298" s="32">
        <f>SUM(E293:E297)</f>
        <v>20586047</v>
      </c>
      <c r="F298" s="32">
        <f>SUM(F293:F297)</f>
        <v>5167668</v>
      </c>
      <c r="G298" s="37">
        <f t="shared" si="64"/>
        <v>0.25102769851832168</v>
      </c>
      <c r="H298" s="32">
        <f>SUM(H293:H297)</f>
        <v>5165374</v>
      </c>
      <c r="I298" s="37">
        <f t="shared" si="65"/>
        <v>0.2509162638169436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10333042</v>
      </c>
      <c r="O298" s="37">
        <f t="shared" si="69"/>
        <v>0.50194396233526528</v>
      </c>
      <c r="P298" s="32">
        <f>SUM(P293:P297)</f>
        <v>4959692</v>
      </c>
      <c r="Q298" s="32">
        <f>SUM(Q293:Q297)</f>
        <v>18841954</v>
      </c>
      <c r="R298" s="32">
        <f>SUM(R293:R297)</f>
        <v>22341954</v>
      </c>
      <c r="S298" s="32">
        <f>SUM(S293:S297)</f>
        <v>9747900</v>
      </c>
      <c r="T298" s="37">
        <f t="shared" si="70"/>
        <v>0.51735080130224287</v>
      </c>
      <c r="U298" s="37">
        <f t="shared" si="71"/>
        <v>4.1470720359248148E-2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52419863</v>
      </c>
      <c r="E299" s="32">
        <f>SUM(E263:E266,E268:E274,E276:E284,E286:E291,E293:E297)</f>
        <v>52419863</v>
      </c>
      <c r="F299" s="32">
        <f>SUM(F263:F266,F268:F274,F276:F284,F286:F291,F293:F297)</f>
        <v>10728278</v>
      </c>
      <c r="G299" s="37">
        <f t="shared" si="64"/>
        <v>0.20466055014298684</v>
      </c>
      <c r="H299" s="32">
        <f>SUM(H263:H266,H268:H274,H276:H284,H286:H291,H293:H297)</f>
        <v>12850499</v>
      </c>
      <c r="I299" s="37">
        <f t="shared" si="65"/>
        <v>0.24514560444387273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23578777</v>
      </c>
      <c r="O299" s="37">
        <f t="shared" si="69"/>
        <v>0.44980615458685957</v>
      </c>
      <c r="P299" s="32">
        <f>SUM(P263:P266,P268:P274,P276:P284,P286:P291,P293:P297)</f>
        <v>12222513</v>
      </c>
      <c r="Q299" s="32">
        <f>SUM(Q263:Q266,Q268:Q274,Q276:Q284,Q286:Q291,Q293:Q297)</f>
        <v>48789837</v>
      </c>
      <c r="R299" s="32">
        <f>SUM(R263:R266,R268:R274,R276:R284,R286:R291,R293:R297)</f>
        <v>52685319</v>
      </c>
      <c r="S299" s="32">
        <f>SUM(S263:S266,S268:S274,S276:S284,S286:S291,S293:S297)</f>
        <v>23828786</v>
      </c>
      <c r="T299" s="37">
        <f t="shared" si="70"/>
        <v>0.48839650765793702</v>
      </c>
      <c r="U299" s="37">
        <f t="shared" si="71"/>
        <v>5.1379450363439938E-2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1564847744</v>
      </c>
      <c r="E302" s="31">
        <v>1560132436</v>
      </c>
      <c r="F302" s="31">
        <v>277201069</v>
      </c>
      <c r="G302" s="36">
        <f t="shared" ref="G302:G339" si="72">IF(($D302     =0),0,($F302     /$D302     ))</f>
        <v>0.17714251757901375</v>
      </c>
      <c r="H302" s="31">
        <v>445768301</v>
      </c>
      <c r="I302" s="36">
        <f t="shared" ref="I302:I339" si="73">IF(($D302     =0),0,($H302     /$D302     ))</f>
        <v>0.28486368894940872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722969370</v>
      </c>
      <c r="O302" s="36">
        <f t="shared" ref="O302:O339" si="77">IF(($D302     =0),0,($N302     /$D302     ))</f>
        <v>0.4620062065284225</v>
      </c>
      <c r="P302" s="31">
        <v>412025973</v>
      </c>
      <c r="Q302" s="31">
        <v>1551532888</v>
      </c>
      <c r="R302" s="31">
        <v>1531590324</v>
      </c>
      <c r="S302" s="31">
        <v>741701108</v>
      </c>
      <c r="T302" s="36">
        <f t="shared" ref="T302:T339" si="78">IF(($Q302     =0),0,($S302     /$Q302     ))</f>
        <v>0.47804407740018207</v>
      </c>
      <c r="U302" s="36">
        <f t="shared" ref="U302:U339" si="79">IF(($P302     =0),0,(($H302     /$P302     )-1))</f>
        <v>8.1893691687247028E-2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1564847744</v>
      </c>
      <c r="E303" s="32">
        <f>E302</f>
        <v>1560132436</v>
      </c>
      <c r="F303" s="32">
        <f>F302</f>
        <v>277201069</v>
      </c>
      <c r="G303" s="37">
        <f t="shared" si="72"/>
        <v>0.17714251757901375</v>
      </c>
      <c r="H303" s="32">
        <f>H302</f>
        <v>445768301</v>
      </c>
      <c r="I303" s="37">
        <f t="shared" si="73"/>
        <v>0.28486368894940872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722969370</v>
      </c>
      <c r="O303" s="37">
        <f t="shared" si="77"/>
        <v>0.4620062065284225</v>
      </c>
      <c r="P303" s="32">
        <f>P302</f>
        <v>412025973</v>
      </c>
      <c r="Q303" s="32">
        <f>Q302</f>
        <v>1551532888</v>
      </c>
      <c r="R303" s="32">
        <f>R302</f>
        <v>1531590324</v>
      </c>
      <c r="S303" s="32">
        <f>S302</f>
        <v>741701108</v>
      </c>
      <c r="T303" s="37">
        <f t="shared" si="78"/>
        <v>0.47804407740018207</v>
      </c>
      <c r="U303" s="37">
        <f t="shared" si="79"/>
        <v>8.1893691687247028E-2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60000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93780</v>
      </c>
      <c r="E307" s="31">
        <v>93780</v>
      </c>
      <c r="F307" s="31">
        <v>27985</v>
      </c>
      <c r="G307" s="36">
        <f t="shared" si="72"/>
        <v>0.29841117509063764</v>
      </c>
      <c r="H307" s="31">
        <v>37487</v>
      </c>
      <c r="I307" s="36">
        <f t="shared" si="73"/>
        <v>0.39973341863936873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65472</v>
      </c>
      <c r="O307" s="36">
        <f t="shared" si="77"/>
        <v>0.69814459373000637</v>
      </c>
      <c r="P307" s="31">
        <v>12217</v>
      </c>
      <c r="Q307" s="31">
        <v>90000</v>
      </c>
      <c r="R307" s="31">
        <v>90000</v>
      </c>
      <c r="S307" s="31">
        <v>13395</v>
      </c>
      <c r="T307" s="36">
        <f t="shared" si="78"/>
        <v>0.14883333333333335</v>
      </c>
      <c r="U307" s="36">
        <f t="shared" si="79"/>
        <v>2.068429237947123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72"/>
        <v>0</v>
      </c>
      <c r="H308" s="31">
        <v>0</v>
      </c>
      <c r="I308" s="36">
        <f t="shared" si="73"/>
        <v>0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0</v>
      </c>
      <c r="O308" s="36">
        <f t="shared" si="7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78"/>
        <v>0</v>
      </c>
      <c r="U308" s="36">
        <f t="shared" si="79"/>
        <v>0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31712152</v>
      </c>
      <c r="E309" s="31">
        <v>31712152</v>
      </c>
      <c r="F309" s="31">
        <v>6814918</v>
      </c>
      <c r="G309" s="36">
        <f t="shared" si="72"/>
        <v>0.2148992600691369</v>
      </c>
      <c r="H309" s="31">
        <v>8271190</v>
      </c>
      <c r="I309" s="36">
        <f t="shared" si="73"/>
        <v>0.26082083612616386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15086108</v>
      </c>
      <c r="O309" s="36">
        <f t="shared" si="77"/>
        <v>0.47572009619530076</v>
      </c>
      <c r="P309" s="31">
        <v>8525130</v>
      </c>
      <c r="Q309" s="31">
        <v>31831148</v>
      </c>
      <c r="R309" s="31">
        <v>31777088</v>
      </c>
      <c r="S309" s="31">
        <v>15194198</v>
      </c>
      <c r="T309" s="36">
        <f t="shared" si="78"/>
        <v>0.47733741805353674</v>
      </c>
      <c r="U309" s="36">
        <f t="shared" si="79"/>
        <v>-2.9787229051052577E-2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31805932</v>
      </c>
      <c r="E310" s="32">
        <f>SUM(E304:E309)</f>
        <v>31805932</v>
      </c>
      <c r="F310" s="32">
        <f>SUM(F304:F309)</f>
        <v>6842903</v>
      </c>
      <c r="G310" s="37">
        <f t="shared" si="72"/>
        <v>0.21514549550065062</v>
      </c>
      <c r="H310" s="32">
        <f>SUM(H304:H309)</f>
        <v>8308677</v>
      </c>
      <c r="I310" s="37">
        <f t="shared" si="73"/>
        <v>0.2612304207906877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15151580</v>
      </c>
      <c r="O310" s="37">
        <f t="shared" si="77"/>
        <v>0.47637591629133835</v>
      </c>
      <c r="P310" s="32">
        <f>SUM(P304:P309)</f>
        <v>8537347</v>
      </c>
      <c r="Q310" s="32">
        <f>SUM(Q304:Q309)</f>
        <v>31981148</v>
      </c>
      <c r="R310" s="32">
        <f>SUM(R304:R309)</f>
        <v>31867088</v>
      </c>
      <c r="S310" s="32">
        <f>SUM(S304:S309)</f>
        <v>15207593</v>
      </c>
      <c r="T310" s="37">
        <f t="shared" si="78"/>
        <v>0.4755174204503228</v>
      </c>
      <c r="U310" s="37">
        <f t="shared" si="79"/>
        <v>-2.6784667414830432E-2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0</v>
      </c>
      <c r="E311" s="31">
        <v>0</v>
      </c>
      <c r="F311" s="31">
        <v>0</v>
      </c>
      <c r="G311" s="36">
        <f t="shared" si="72"/>
        <v>0</v>
      </c>
      <c r="H311" s="31">
        <v>0</v>
      </c>
      <c r="I311" s="36">
        <f t="shared" si="73"/>
        <v>0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0</v>
      </c>
      <c r="O311" s="36">
        <f t="shared" si="77"/>
        <v>0</v>
      </c>
      <c r="P311" s="31">
        <v>0</v>
      </c>
      <c r="Q311" s="31">
        <v>0</v>
      </c>
      <c r="R311" s="31">
        <v>0</v>
      </c>
      <c r="S311" s="31">
        <v>0</v>
      </c>
      <c r="T311" s="36">
        <f t="shared" si="78"/>
        <v>0</v>
      </c>
      <c r="U311" s="36">
        <f t="shared" si="79"/>
        <v>0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72"/>
        <v>0</v>
      </c>
      <c r="H313" s="31">
        <v>0</v>
      </c>
      <c r="I313" s="36">
        <f t="shared" si="73"/>
        <v>0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0</v>
      </c>
      <c r="O313" s="36">
        <f t="shared" si="7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78"/>
        <v>0</v>
      </c>
      <c r="U313" s="36">
        <f t="shared" si="79"/>
        <v>0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95341</v>
      </c>
      <c r="E314" s="31">
        <v>95341</v>
      </c>
      <c r="F314" s="31">
        <v>0</v>
      </c>
      <c r="G314" s="36">
        <f t="shared" si="72"/>
        <v>0</v>
      </c>
      <c r="H314" s="31">
        <v>0</v>
      </c>
      <c r="I314" s="36">
        <f t="shared" si="73"/>
        <v>0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0</v>
      </c>
      <c r="O314" s="36">
        <f t="shared" si="77"/>
        <v>0</v>
      </c>
      <c r="P314" s="31">
        <v>0</v>
      </c>
      <c r="Q314" s="31">
        <v>90600</v>
      </c>
      <c r="R314" s="31">
        <v>90600</v>
      </c>
      <c r="S314" s="31">
        <v>0</v>
      </c>
      <c r="T314" s="36">
        <f t="shared" si="78"/>
        <v>0</v>
      </c>
      <c r="U314" s="36">
        <f t="shared" si="79"/>
        <v>0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72"/>
        <v>0</v>
      </c>
      <c r="H315" s="31">
        <v>0</v>
      </c>
      <c r="I315" s="36">
        <f t="shared" si="73"/>
        <v>0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0</v>
      </c>
      <c r="O315" s="36">
        <f t="shared" si="7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78"/>
        <v>0</v>
      </c>
      <c r="U315" s="36">
        <f t="shared" si="79"/>
        <v>0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44400620</v>
      </c>
      <c r="E316" s="31">
        <v>44400620</v>
      </c>
      <c r="F316" s="31">
        <v>9397050</v>
      </c>
      <c r="G316" s="36">
        <f t="shared" si="72"/>
        <v>0.21164231490461169</v>
      </c>
      <c r="H316" s="31">
        <v>14707335</v>
      </c>
      <c r="I316" s="36">
        <f t="shared" si="73"/>
        <v>0.33124165833720343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24104385</v>
      </c>
      <c r="O316" s="36">
        <f t="shared" si="77"/>
        <v>0.54288397324181514</v>
      </c>
      <c r="P316" s="31">
        <v>10625330</v>
      </c>
      <c r="Q316" s="31">
        <v>42290531</v>
      </c>
      <c r="R316" s="31">
        <v>43841217</v>
      </c>
      <c r="S316" s="31">
        <v>19165025</v>
      </c>
      <c r="T316" s="36">
        <f t="shared" si="78"/>
        <v>0.45317532191780707</v>
      </c>
      <c r="U316" s="36">
        <f t="shared" si="79"/>
        <v>0.38417677380373116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44495961</v>
      </c>
      <c r="E317" s="32">
        <f>SUM(E311:E316)</f>
        <v>44495961</v>
      </c>
      <c r="F317" s="32">
        <f>SUM(F311:F316)</f>
        <v>9397050</v>
      </c>
      <c r="G317" s="37">
        <f t="shared" si="72"/>
        <v>0.21118883127392168</v>
      </c>
      <c r="H317" s="32">
        <f>SUM(H311:H316)</f>
        <v>14707335</v>
      </c>
      <c r="I317" s="37">
        <f t="shared" si="73"/>
        <v>0.33053191052554187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24104385</v>
      </c>
      <c r="O317" s="37">
        <f t="shared" si="77"/>
        <v>0.5417207417994635</v>
      </c>
      <c r="P317" s="32">
        <f>SUM(P311:P316)</f>
        <v>10625330</v>
      </c>
      <c r="Q317" s="32">
        <f>SUM(Q311:Q316)</f>
        <v>42381131</v>
      </c>
      <c r="R317" s="32">
        <f>SUM(R311:R316)</f>
        <v>43931817</v>
      </c>
      <c r="S317" s="32">
        <f>SUM(S311:S316)</f>
        <v>19165025</v>
      </c>
      <c r="T317" s="37">
        <f t="shared" si="78"/>
        <v>0.45220654918340902</v>
      </c>
      <c r="U317" s="37">
        <f t="shared" si="79"/>
        <v>0.38417677380373116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0</v>
      </c>
      <c r="G319" s="36">
        <f t="shared" si="72"/>
        <v>0</v>
      </c>
      <c r="H319" s="31">
        <v>0</v>
      </c>
      <c r="I319" s="36">
        <f t="shared" si="73"/>
        <v>0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0</v>
      </c>
      <c r="O319" s="36">
        <f t="shared" si="77"/>
        <v>0</v>
      </c>
      <c r="P319" s="31">
        <v>0</v>
      </c>
      <c r="Q319" s="31">
        <v>0</v>
      </c>
      <c r="R319" s="31">
        <v>0</v>
      </c>
      <c r="S319" s="31">
        <v>0</v>
      </c>
      <c r="T319" s="36">
        <f t="shared" si="78"/>
        <v>0</v>
      </c>
      <c r="U319" s="36">
        <f t="shared" si="79"/>
        <v>0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1060</v>
      </c>
      <c r="E321" s="31">
        <v>1060</v>
      </c>
      <c r="F321" s="31">
        <v>265</v>
      </c>
      <c r="G321" s="36">
        <f t="shared" si="72"/>
        <v>0.25</v>
      </c>
      <c r="H321" s="31">
        <v>265</v>
      </c>
      <c r="I321" s="36">
        <f t="shared" si="73"/>
        <v>0.25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530</v>
      </c>
      <c r="O321" s="36">
        <f t="shared" si="77"/>
        <v>0.5</v>
      </c>
      <c r="P321" s="31">
        <v>0</v>
      </c>
      <c r="Q321" s="31">
        <v>0</v>
      </c>
      <c r="R321" s="31">
        <v>1000</v>
      </c>
      <c r="S321" s="31">
        <v>0</v>
      </c>
      <c r="T321" s="36">
        <f t="shared" si="78"/>
        <v>0</v>
      </c>
      <c r="U321" s="36">
        <f t="shared" si="79"/>
        <v>0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18759240</v>
      </c>
      <c r="E322" s="31">
        <v>18759240</v>
      </c>
      <c r="F322" s="31">
        <v>4174217</v>
      </c>
      <c r="G322" s="36">
        <f t="shared" si="72"/>
        <v>0.22251525115089951</v>
      </c>
      <c r="H322" s="31">
        <v>4691844</v>
      </c>
      <c r="I322" s="36">
        <f t="shared" si="73"/>
        <v>0.25010842656738758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8866061</v>
      </c>
      <c r="O322" s="36">
        <f t="shared" si="77"/>
        <v>0.47262367771828712</v>
      </c>
      <c r="P322" s="31">
        <v>4798775</v>
      </c>
      <c r="Q322" s="31">
        <v>20772655</v>
      </c>
      <c r="R322" s="31">
        <v>18250520</v>
      </c>
      <c r="S322" s="31">
        <v>8860255</v>
      </c>
      <c r="T322" s="36">
        <f t="shared" si="78"/>
        <v>0.42653454746155461</v>
      </c>
      <c r="U322" s="36">
        <f t="shared" si="79"/>
        <v>-2.2282978468463277E-2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18760300</v>
      </c>
      <c r="E323" s="32">
        <f>SUM(E318:E322)</f>
        <v>18760300</v>
      </c>
      <c r="F323" s="32">
        <f>SUM(F318:F322)</f>
        <v>4174482</v>
      </c>
      <c r="G323" s="37">
        <f t="shared" si="72"/>
        <v>0.22251680410227981</v>
      </c>
      <c r="H323" s="32">
        <f>SUM(H318:H322)</f>
        <v>4692109</v>
      </c>
      <c r="I323" s="37">
        <f t="shared" si="73"/>
        <v>0.2501084204410377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8866591</v>
      </c>
      <c r="O323" s="37">
        <f t="shared" si="77"/>
        <v>0.47262522454331751</v>
      </c>
      <c r="P323" s="32">
        <f>SUM(P318:P322)</f>
        <v>4798775</v>
      </c>
      <c r="Q323" s="32">
        <f>SUM(Q318:Q322)</f>
        <v>20772655</v>
      </c>
      <c r="R323" s="32">
        <f>SUM(R318:R322)</f>
        <v>18251520</v>
      </c>
      <c r="S323" s="32">
        <f>SUM(S318:S322)</f>
        <v>8860255</v>
      </c>
      <c r="T323" s="37">
        <f t="shared" si="78"/>
        <v>0.42653454746155461</v>
      </c>
      <c r="U323" s="37">
        <f t="shared" si="79"/>
        <v>-2.2227756041906521E-2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72"/>
        <v>0</v>
      </c>
      <c r="H325" s="31">
        <v>0</v>
      </c>
      <c r="I325" s="36">
        <f t="shared" si="73"/>
        <v>0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0</v>
      </c>
      <c r="O325" s="36">
        <f t="shared" si="7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78"/>
        <v>0</v>
      </c>
      <c r="U325" s="36">
        <f t="shared" si="79"/>
        <v>0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72"/>
        <v>0</v>
      </c>
      <c r="H326" s="31">
        <v>0</v>
      </c>
      <c r="I326" s="36">
        <f t="shared" si="73"/>
        <v>0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0</v>
      </c>
      <c r="O326" s="36">
        <f t="shared" si="7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78"/>
        <v>0</v>
      </c>
      <c r="U326" s="36">
        <f t="shared" si="79"/>
        <v>0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7143100</v>
      </c>
      <c r="E327" s="31">
        <v>7143100</v>
      </c>
      <c r="F327" s="31">
        <v>1344313</v>
      </c>
      <c r="G327" s="36">
        <f t="shared" si="72"/>
        <v>0.18819742128767622</v>
      </c>
      <c r="H327" s="31">
        <v>2268312</v>
      </c>
      <c r="I327" s="36">
        <f t="shared" si="73"/>
        <v>0.31755288320197111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3612625</v>
      </c>
      <c r="O327" s="36">
        <f t="shared" si="77"/>
        <v>0.50575030448964731</v>
      </c>
      <c r="P327" s="31">
        <v>1183470</v>
      </c>
      <c r="Q327" s="31">
        <v>6123150</v>
      </c>
      <c r="R327" s="31">
        <v>7003774</v>
      </c>
      <c r="S327" s="31">
        <v>2491500</v>
      </c>
      <c r="T327" s="36">
        <f t="shared" si="78"/>
        <v>0.40689841013203987</v>
      </c>
      <c r="U327" s="36">
        <f t="shared" si="79"/>
        <v>0.91666201931607905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78"/>
        <v>0</v>
      </c>
      <c r="U330" s="36">
        <f t="shared" si="79"/>
        <v>0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40420823</v>
      </c>
      <c r="E331" s="31">
        <v>40348897</v>
      </c>
      <c r="F331" s="31">
        <v>8518964</v>
      </c>
      <c r="G331" s="36">
        <f t="shared" si="72"/>
        <v>0.21075681709894922</v>
      </c>
      <c r="H331" s="31">
        <v>10718946</v>
      </c>
      <c r="I331" s="36">
        <f t="shared" si="73"/>
        <v>0.26518376431870277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19237910</v>
      </c>
      <c r="O331" s="36">
        <f t="shared" si="77"/>
        <v>0.475940581417652</v>
      </c>
      <c r="P331" s="31">
        <v>10907693</v>
      </c>
      <c r="Q331" s="31">
        <v>39459938</v>
      </c>
      <c r="R331" s="31">
        <v>40651519</v>
      </c>
      <c r="S331" s="31">
        <v>20195966</v>
      </c>
      <c r="T331" s="36">
        <f t="shared" si="78"/>
        <v>0.51180936979677971</v>
      </c>
      <c r="U331" s="36">
        <f t="shared" si="79"/>
        <v>-1.7304025700026537E-2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47563923</v>
      </c>
      <c r="E332" s="32">
        <f>SUM(E324:E331)</f>
        <v>47491997</v>
      </c>
      <c r="F332" s="32">
        <f>SUM(F324:F331)</f>
        <v>9863277</v>
      </c>
      <c r="G332" s="37">
        <f t="shared" si="72"/>
        <v>0.20736887073002788</v>
      </c>
      <c r="H332" s="32">
        <f>SUM(H324:H331)</f>
        <v>12987258</v>
      </c>
      <c r="I332" s="37">
        <f t="shared" si="73"/>
        <v>0.27304850358957988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22850535</v>
      </c>
      <c r="O332" s="37">
        <f t="shared" si="77"/>
        <v>0.48041737431960774</v>
      </c>
      <c r="P332" s="32">
        <f>SUM(P324:P331)</f>
        <v>12091163</v>
      </c>
      <c r="Q332" s="32">
        <f>SUM(Q324:Q331)</f>
        <v>45583088</v>
      </c>
      <c r="R332" s="32">
        <f>SUM(R324:R331)</f>
        <v>47655293</v>
      </c>
      <c r="S332" s="32">
        <f>SUM(S324:S331)</f>
        <v>22687466</v>
      </c>
      <c r="T332" s="37">
        <f t="shared" si="78"/>
        <v>0.49771674091057633</v>
      </c>
      <c r="U332" s="37">
        <f t="shared" si="79"/>
        <v>7.4111563957908855E-2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6900</v>
      </c>
      <c r="E333" s="31">
        <v>6900</v>
      </c>
      <c r="F333" s="31">
        <v>-39</v>
      </c>
      <c r="G333" s="36">
        <f t="shared" si="72"/>
        <v>-5.6521739130434784E-3</v>
      </c>
      <c r="H333" s="31">
        <v>1208</v>
      </c>
      <c r="I333" s="36">
        <f t="shared" si="73"/>
        <v>0.17507246376811594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1169</v>
      </c>
      <c r="O333" s="36">
        <f t="shared" si="77"/>
        <v>0.16942028985507246</v>
      </c>
      <c r="P333" s="31">
        <v>-335</v>
      </c>
      <c r="Q333" s="31">
        <v>21252</v>
      </c>
      <c r="R333" s="31">
        <v>4080</v>
      </c>
      <c r="S333" s="31">
        <v>-530</v>
      </c>
      <c r="T333" s="36">
        <f t="shared" si="78"/>
        <v>-2.4938829286655372E-2</v>
      </c>
      <c r="U333" s="36">
        <f t="shared" si="79"/>
        <v>-4.6059701492537313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6278445</v>
      </c>
      <c r="E336" s="31">
        <v>6188473</v>
      </c>
      <c r="F336" s="31">
        <v>1367745</v>
      </c>
      <c r="G336" s="36">
        <f t="shared" si="72"/>
        <v>0.21784773140483032</v>
      </c>
      <c r="H336" s="31">
        <v>1719931</v>
      </c>
      <c r="I336" s="36">
        <f t="shared" si="73"/>
        <v>0.27394219428536842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3087676</v>
      </c>
      <c r="O336" s="36">
        <f t="shared" si="77"/>
        <v>0.49178992569019875</v>
      </c>
      <c r="P336" s="31">
        <v>1605511</v>
      </c>
      <c r="Q336" s="31">
        <v>5701154</v>
      </c>
      <c r="R336" s="31">
        <v>5385342</v>
      </c>
      <c r="S336" s="31">
        <v>2933163</v>
      </c>
      <c r="T336" s="36">
        <f t="shared" si="78"/>
        <v>0.51448583918273383</v>
      </c>
      <c r="U336" s="36">
        <f t="shared" si="79"/>
        <v>7.1267029624835887E-2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6285345</v>
      </c>
      <c r="E337" s="32">
        <f>SUM(E333:E336)</f>
        <v>6195373</v>
      </c>
      <c r="F337" s="32">
        <f>SUM(F333:F336)</f>
        <v>1367706</v>
      </c>
      <c r="G337" s="37">
        <f t="shared" si="72"/>
        <v>0.21760237504862501</v>
      </c>
      <c r="H337" s="32">
        <f>SUM(H333:H336)</f>
        <v>1721139</v>
      </c>
      <c r="I337" s="37">
        <f t="shared" si="73"/>
        <v>0.27383365590910286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3088845</v>
      </c>
      <c r="O337" s="37">
        <f t="shared" si="77"/>
        <v>0.49143603095772787</v>
      </c>
      <c r="P337" s="32">
        <f>SUM(P333:P336)</f>
        <v>1605176</v>
      </c>
      <c r="Q337" s="32">
        <f>SUM(Q333:Q336)</f>
        <v>5722406</v>
      </c>
      <c r="R337" s="32">
        <f>SUM(R333:R336)</f>
        <v>5389422</v>
      </c>
      <c r="S337" s="32">
        <f>SUM(S333:S336)</f>
        <v>2932633</v>
      </c>
      <c r="T337" s="37">
        <f t="shared" si="78"/>
        <v>0.51248251172671078</v>
      </c>
      <c r="U337" s="37">
        <f t="shared" si="79"/>
        <v>7.2243168350386577E-2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1713759205</v>
      </c>
      <c r="E338" s="32">
        <f>SUM(E302,E304:E309,E311:E316,E318:E322,E324:E331,E333:E336)</f>
        <v>1708881999</v>
      </c>
      <c r="F338" s="32">
        <f>SUM(F302,F304:F309,F311:F316,F318:F322,F324:F331,F333:F336)</f>
        <v>308846487</v>
      </c>
      <c r="G338" s="37">
        <f t="shared" si="72"/>
        <v>0.18021580050389868</v>
      </c>
      <c r="H338" s="32">
        <f>SUM(H302,H304:H309,H311:H316,H318:H322,H324:H331,H333:H336)</f>
        <v>488184819</v>
      </c>
      <c r="I338" s="37">
        <f t="shared" si="73"/>
        <v>0.28486196752477838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797031306</v>
      </c>
      <c r="O338" s="37">
        <f t="shared" si="77"/>
        <v>0.46507776802867706</v>
      </c>
      <c r="P338" s="32">
        <f>SUM(P302,P304:P309,P311:P316,P318:P322,P324:P331,P333:P336)</f>
        <v>449683764</v>
      </c>
      <c r="Q338" s="32">
        <f>SUM(Q302,Q304:Q309,Q311:Q316,Q318:Q322,Q324:Q331,Q333:Q336)</f>
        <v>1697973316</v>
      </c>
      <c r="R338" s="32">
        <f>SUM(R302,R304:R309,R311:R316,R318:R322,R324:R331,R333:R336)</f>
        <v>1678685464</v>
      </c>
      <c r="S338" s="32">
        <f>SUM(S302,S304:S309,S311:S316,S318:S322,S324:S331,S333:S336)</f>
        <v>810554080</v>
      </c>
      <c r="T338" s="37">
        <f t="shared" si="78"/>
        <v>0.47736561721091264</v>
      </c>
      <c r="U338" s="37">
        <f t="shared" si="79"/>
        <v>8.5618067811761067E-2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7375270932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7374582017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1485793665</v>
      </c>
      <c r="G339" s="39">
        <f t="shared" si="72"/>
        <v>0.20145614699432984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1847469413</v>
      </c>
      <c r="I339" s="39">
        <f t="shared" si="73"/>
        <v>0.25049512486167197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3333263078</v>
      </c>
      <c r="O339" s="39">
        <f t="shared" si="77"/>
        <v>0.45195127185600181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1544774354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6962503841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6958257966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3054021319</v>
      </c>
      <c r="T339" s="39">
        <f t="shared" si="78"/>
        <v>0.43863836756768837</v>
      </c>
      <c r="U339" s="39">
        <f t="shared" si="79"/>
        <v>0.19594775004919596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610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270733019</v>
      </c>
      <c r="E8" s="31">
        <v>270733019</v>
      </c>
      <c r="F8" s="31">
        <v>82466757</v>
      </c>
      <c r="G8" s="36">
        <f>IF(($D8       =0),0,($F8       /$D8       ))</f>
        <v>0.3046054644705159</v>
      </c>
      <c r="H8" s="31">
        <v>75543521</v>
      </c>
      <c r="I8" s="36">
        <f>IF(($D8       =0),0,($H8       /$D8       ))</f>
        <v>0.27903327521346777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</f>
        <v>158010278</v>
      </c>
      <c r="O8" s="36">
        <f>IF(($D8       =0),0,($N8       /$D8       ))</f>
        <v>0.58363873968398361</v>
      </c>
      <c r="P8" s="31">
        <v>79359669</v>
      </c>
      <c r="Q8" s="31">
        <v>342043730</v>
      </c>
      <c r="R8" s="31">
        <v>325792406</v>
      </c>
      <c r="S8" s="31">
        <v>168931832</v>
      </c>
      <c r="T8" s="36">
        <f>IF(($Q8       =0),0,($S8       /$Q8       ))</f>
        <v>0.49388957371035569</v>
      </c>
      <c r="U8" s="36">
        <f>IF(($P8       =0),0,(($H8       /$P8       )-1))</f>
        <v>-4.8086742902115676E-2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465613470</v>
      </c>
      <c r="E9" s="31">
        <v>465613470</v>
      </c>
      <c r="F9" s="31">
        <v>52913204</v>
      </c>
      <c r="G9" s="36">
        <f>IF(($D9       =0),0,($F9       /$D9       ))</f>
        <v>0.11364190988718603</v>
      </c>
      <c r="H9" s="31">
        <v>70000040</v>
      </c>
      <c r="I9" s="36">
        <f>IF(($D9       =0),0,($H9       /$D9       ))</f>
        <v>0.15033937914210257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f>$F9       +$H9</f>
        <v>122913244</v>
      </c>
      <c r="O9" s="36">
        <f>IF(($D9       =0),0,($N9       /$D9       ))</f>
        <v>0.26398128902928858</v>
      </c>
      <c r="P9" s="31">
        <v>93180739</v>
      </c>
      <c r="Q9" s="31">
        <v>397090910</v>
      </c>
      <c r="R9" s="31">
        <v>420781450</v>
      </c>
      <c r="S9" s="31">
        <v>192565155</v>
      </c>
      <c r="T9" s="36">
        <f>IF(($Q9       =0),0,($S9       /$Q9       ))</f>
        <v>0.48493972073044933</v>
      </c>
      <c r="U9" s="36">
        <f>IF(($P9       =0),0,(($H9       /$P9       )-1))</f>
        <v>-0.24877135820955443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736346489</v>
      </c>
      <c r="E10" s="32">
        <f>SUM(E8:E9)</f>
        <v>736346489</v>
      </c>
      <c r="F10" s="32">
        <f>SUM(F8:F9)</f>
        <v>135379961</v>
      </c>
      <c r="G10" s="37">
        <f t="shared" ref="G10:G54" si="0">IF(($D10      =0),0,($F10      /$D10      ))</f>
        <v>0.18385361106814485</v>
      </c>
      <c r="H10" s="32">
        <f>SUM(H8:H9)</f>
        <v>145543561</v>
      </c>
      <c r="I10" s="37">
        <f t="shared" ref="I10:I54" si="1">IF(($D10      =0),0,($H10      /$D10      ))</f>
        <v>0.19765635223935996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f t="shared" ref="N10:N54" si="4">$F10      +$H10</f>
        <v>280923522</v>
      </c>
      <c r="O10" s="37">
        <f t="shared" ref="O10:O54" si="5">IF(($D10      =0),0,($N10      /$D10      ))</f>
        <v>0.38150996330750481</v>
      </c>
      <c r="P10" s="32">
        <f>SUM(P8:P9)</f>
        <v>172540408</v>
      </c>
      <c r="Q10" s="32">
        <f>SUM(Q8:Q9)</f>
        <v>739134640</v>
      </c>
      <c r="R10" s="32">
        <f>SUM(R8:R9)</f>
        <v>746573856</v>
      </c>
      <c r="S10" s="32">
        <f>SUM(S8:S9)</f>
        <v>361496987</v>
      </c>
      <c r="T10" s="37">
        <f t="shared" ref="T10:T54" si="6">IF(($Q10      =0),0,($S10      /$Q10      ))</f>
        <v>0.48908137629701676</v>
      </c>
      <c r="U10" s="37">
        <f t="shared" ref="U10:U54" si="7">IF(($P10      =0),0,(($H10      /$P10      )-1))</f>
        <v>-0.15646680863302465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21718059</v>
      </c>
      <c r="E11" s="31">
        <v>21718059</v>
      </c>
      <c r="F11" s="31">
        <v>4671009</v>
      </c>
      <c r="G11" s="36">
        <f t="shared" si="0"/>
        <v>0.2150748830731144</v>
      </c>
      <c r="H11" s="31">
        <v>5385868</v>
      </c>
      <c r="I11" s="36">
        <f t="shared" si="1"/>
        <v>0.24799030152740628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10056877</v>
      </c>
      <c r="O11" s="36">
        <f t="shared" si="5"/>
        <v>0.46306518460052071</v>
      </c>
      <c r="P11" s="31">
        <v>5494235</v>
      </c>
      <c r="Q11" s="31">
        <v>21332568</v>
      </c>
      <c r="R11" s="31">
        <v>22696012</v>
      </c>
      <c r="S11" s="31">
        <v>10750134</v>
      </c>
      <c r="T11" s="36">
        <f t="shared" si="6"/>
        <v>0.5039306097606252</v>
      </c>
      <c r="U11" s="36">
        <f t="shared" si="7"/>
        <v>-1.9723765000950966E-2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3090656</v>
      </c>
      <c r="E12" s="31">
        <v>3090656</v>
      </c>
      <c r="F12" s="31">
        <v>494763</v>
      </c>
      <c r="G12" s="36">
        <f t="shared" si="0"/>
        <v>0.16008349036579936</v>
      </c>
      <c r="H12" s="31">
        <v>510162</v>
      </c>
      <c r="I12" s="36">
        <f t="shared" si="1"/>
        <v>0.16506592775126058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1004925</v>
      </c>
      <c r="O12" s="36">
        <f t="shared" si="5"/>
        <v>0.32514941811705994</v>
      </c>
      <c r="P12" s="31">
        <v>652200</v>
      </c>
      <c r="Q12" s="31">
        <v>2363796</v>
      </c>
      <c r="R12" s="31">
        <v>2439031</v>
      </c>
      <c r="S12" s="31">
        <v>1188485</v>
      </c>
      <c r="T12" s="36">
        <f t="shared" si="6"/>
        <v>0.5027866194883146</v>
      </c>
      <c r="U12" s="36">
        <f t="shared" si="7"/>
        <v>-0.21778288868445261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5197208</v>
      </c>
      <c r="E13" s="31">
        <v>5197208</v>
      </c>
      <c r="F13" s="31">
        <v>367642</v>
      </c>
      <c r="G13" s="36">
        <f t="shared" si="0"/>
        <v>7.0738365676340065E-2</v>
      </c>
      <c r="H13" s="31">
        <v>1428806</v>
      </c>
      <c r="I13" s="36">
        <f t="shared" si="1"/>
        <v>0.27491799443085596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1796448</v>
      </c>
      <c r="O13" s="36">
        <f t="shared" si="5"/>
        <v>0.34565636010719603</v>
      </c>
      <c r="P13" s="31">
        <v>1545561</v>
      </c>
      <c r="Q13" s="31">
        <v>13602360</v>
      </c>
      <c r="R13" s="31">
        <v>10957860</v>
      </c>
      <c r="S13" s="31">
        <v>2920621</v>
      </c>
      <c r="T13" s="36">
        <f t="shared" si="6"/>
        <v>0.21471428487409538</v>
      </c>
      <c r="U13" s="36">
        <f t="shared" si="7"/>
        <v>-7.5542149420178228E-2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26545212</v>
      </c>
      <c r="E14" s="31">
        <v>26545212</v>
      </c>
      <c r="F14" s="31">
        <v>6016924</v>
      </c>
      <c r="G14" s="36">
        <f t="shared" si="0"/>
        <v>0.22666701625890198</v>
      </c>
      <c r="H14" s="31">
        <v>6978589</v>
      </c>
      <c r="I14" s="36">
        <f t="shared" si="1"/>
        <v>0.26289445343288276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f t="shared" si="4"/>
        <v>12995513</v>
      </c>
      <c r="O14" s="36">
        <f t="shared" si="5"/>
        <v>0.48956146969178471</v>
      </c>
      <c r="P14" s="31">
        <v>7405392</v>
      </c>
      <c r="Q14" s="31">
        <v>25960818</v>
      </c>
      <c r="R14" s="31">
        <v>24373918</v>
      </c>
      <c r="S14" s="31">
        <v>13303161</v>
      </c>
      <c r="T14" s="36">
        <f t="shared" si="6"/>
        <v>0.51243227389830326</v>
      </c>
      <c r="U14" s="36">
        <f t="shared" si="7"/>
        <v>-5.7634086082141267E-2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6260108</v>
      </c>
      <c r="E15" s="31">
        <v>6260108</v>
      </c>
      <c r="F15" s="31">
        <v>1101891</v>
      </c>
      <c r="G15" s="36">
        <f t="shared" si="0"/>
        <v>0.17601788978720495</v>
      </c>
      <c r="H15" s="31">
        <v>985955</v>
      </c>
      <c r="I15" s="36">
        <f t="shared" si="1"/>
        <v>0.15749808150274724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2087846</v>
      </c>
      <c r="O15" s="36">
        <f t="shared" si="5"/>
        <v>0.3335159712899522</v>
      </c>
      <c r="P15" s="31">
        <v>1354233</v>
      </c>
      <c r="Q15" s="31">
        <v>4656304</v>
      </c>
      <c r="R15" s="31">
        <v>4531382</v>
      </c>
      <c r="S15" s="31">
        <v>2046762</v>
      </c>
      <c r="T15" s="36">
        <f t="shared" si="6"/>
        <v>0.43956794917170355</v>
      </c>
      <c r="U15" s="36">
        <f t="shared" si="7"/>
        <v>-0.27194581730027256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31431916</v>
      </c>
      <c r="E16" s="31">
        <v>36016635</v>
      </c>
      <c r="F16" s="31">
        <v>6240659</v>
      </c>
      <c r="G16" s="36">
        <f t="shared" si="0"/>
        <v>0.19854529389808753</v>
      </c>
      <c r="H16" s="31">
        <v>7426064</v>
      </c>
      <c r="I16" s="36">
        <f t="shared" si="1"/>
        <v>0.23625871232285045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f t="shared" si="4"/>
        <v>13666723</v>
      </c>
      <c r="O16" s="36">
        <f t="shared" si="5"/>
        <v>0.43480400622093796</v>
      </c>
      <c r="P16" s="31">
        <v>6438657</v>
      </c>
      <c r="Q16" s="31">
        <v>29222071</v>
      </c>
      <c r="R16" s="31">
        <v>28916283</v>
      </c>
      <c r="S16" s="31">
        <v>11033700</v>
      </c>
      <c r="T16" s="36">
        <f t="shared" si="6"/>
        <v>0.37758104139846899</v>
      </c>
      <c r="U16" s="36">
        <f t="shared" si="7"/>
        <v>0.15335604925064339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4074197</v>
      </c>
      <c r="E17" s="31">
        <v>4074197</v>
      </c>
      <c r="F17" s="31">
        <v>1165989</v>
      </c>
      <c r="G17" s="36">
        <f t="shared" si="0"/>
        <v>0.2861886649074652</v>
      </c>
      <c r="H17" s="31">
        <v>1276067</v>
      </c>
      <c r="I17" s="36">
        <f t="shared" si="1"/>
        <v>0.31320699514530104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2442056</v>
      </c>
      <c r="O17" s="36">
        <f t="shared" si="5"/>
        <v>0.59939566005276623</v>
      </c>
      <c r="P17" s="31">
        <v>872354</v>
      </c>
      <c r="Q17" s="31">
        <v>4586409</v>
      </c>
      <c r="R17" s="31">
        <v>3946771</v>
      </c>
      <c r="S17" s="31">
        <v>1800192</v>
      </c>
      <c r="T17" s="36">
        <f t="shared" si="6"/>
        <v>0.39250577085471444</v>
      </c>
      <c r="U17" s="36">
        <f t="shared" si="7"/>
        <v>0.46278574982174669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47440676</v>
      </c>
      <c r="E18" s="31">
        <v>55188336</v>
      </c>
      <c r="F18" s="31">
        <v>4597022</v>
      </c>
      <c r="G18" s="36">
        <f t="shared" si="0"/>
        <v>9.6900432025884289E-2</v>
      </c>
      <c r="H18" s="31">
        <v>4712760</v>
      </c>
      <c r="I18" s="36">
        <f t="shared" si="1"/>
        <v>9.9340068425669142E-2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9309782</v>
      </c>
      <c r="O18" s="36">
        <f t="shared" si="5"/>
        <v>0.19624050045155342</v>
      </c>
      <c r="P18" s="31">
        <v>3644715</v>
      </c>
      <c r="Q18" s="31">
        <v>22270872</v>
      </c>
      <c r="R18" s="31">
        <v>43822872</v>
      </c>
      <c r="S18" s="31">
        <v>6455489</v>
      </c>
      <c r="T18" s="36">
        <f t="shared" si="6"/>
        <v>0.28986242658123129</v>
      </c>
      <c r="U18" s="36">
        <f t="shared" si="7"/>
        <v>0.2930393734489527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145758032</v>
      </c>
      <c r="E19" s="32">
        <f>SUM(E11:E18)</f>
        <v>158090411</v>
      </c>
      <c r="F19" s="32">
        <f>SUM(F11:F18)</f>
        <v>24655899</v>
      </c>
      <c r="G19" s="37">
        <f t="shared" si="0"/>
        <v>0.16915636594215266</v>
      </c>
      <c r="H19" s="32">
        <f>SUM(H11:H18)</f>
        <v>28704271</v>
      </c>
      <c r="I19" s="37">
        <f t="shared" si="1"/>
        <v>0.19693097255868547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f t="shared" si="4"/>
        <v>53360170</v>
      </c>
      <c r="O19" s="37">
        <f t="shared" si="5"/>
        <v>0.36608733850083813</v>
      </c>
      <c r="P19" s="32">
        <f>SUM(P11:P18)</f>
        <v>27407347</v>
      </c>
      <c r="Q19" s="32">
        <f>SUM(Q11:Q18)</f>
        <v>123995198</v>
      </c>
      <c r="R19" s="32">
        <f>SUM(R11:R18)</f>
        <v>141684129</v>
      </c>
      <c r="S19" s="32">
        <f>SUM(S11:S18)</f>
        <v>49498544</v>
      </c>
      <c r="T19" s="37">
        <f t="shared" si="6"/>
        <v>0.39919726568765995</v>
      </c>
      <c r="U19" s="37">
        <f t="shared" si="7"/>
        <v>4.7320304296508464E-2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27592265</v>
      </c>
      <c r="E20" s="31">
        <v>27592265</v>
      </c>
      <c r="F20" s="31">
        <v>1339692</v>
      </c>
      <c r="G20" s="36">
        <f t="shared" si="0"/>
        <v>4.8553172419879269E-2</v>
      </c>
      <c r="H20" s="31">
        <v>7300355</v>
      </c>
      <c r="I20" s="36">
        <f t="shared" si="1"/>
        <v>0.26457976537989902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8640047</v>
      </c>
      <c r="O20" s="36">
        <f t="shared" si="5"/>
        <v>0.3131329377997783</v>
      </c>
      <c r="P20" s="31">
        <v>6491999</v>
      </c>
      <c r="Q20" s="31">
        <v>22988906</v>
      </c>
      <c r="R20" s="31">
        <v>22886281</v>
      </c>
      <c r="S20" s="31">
        <v>8203229</v>
      </c>
      <c r="T20" s="36">
        <f t="shared" si="6"/>
        <v>0.35683424865889662</v>
      </c>
      <c r="U20" s="36">
        <f t="shared" si="7"/>
        <v>0.12451573082497402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44186292</v>
      </c>
      <c r="E21" s="31">
        <v>49415842</v>
      </c>
      <c r="F21" s="31">
        <v>10581825</v>
      </c>
      <c r="G21" s="36">
        <f t="shared" si="0"/>
        <v>0.23948207738273219</v>
      </c>
      <c r="H21" s="31">
        <v>8794202</v>
      </c>
      <c r="I21" s="36">
        <f t="shared" si="1"/>
        <v>0.19902557109793237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19376027</v>
      </c>
      <c r="O21" s="36">
        <f t="shared" si="5"/>
        <v>0.43850764848066454</v>
      </c>
      <c r="P21" s="31">
        <v>8664342</v>
      </c>
      <c r="Q21" s="31">
        <v>55422750</v>
      </c>
      <c r="R21" s="31">
        <v>54255450</v>
      </c>
      <c r="S21" s="31">
        <v>15825023</v>
      </c>
      <c r="T21" s="36">
        <f t="shared" si="6"/>
        <v>0.28553298059010063</v>
      </c>
      <c r="U21" s="36">
        <f t="shared" si="7"/>
        <v>1.4987866360769209E-2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15992201</v>
      </c>
      <c r="E22" s="31">
        <v>15992204</v>
      </c>
      <c r="F22" s="31">
        <v>2553554</v>
      </c>
      <c r="G22" s="36">
        <f t="shared" si="0"/>
        <v>0.15967495656163902</v>
      </c>
      <c r="H22" s="31">
        <v>2594944</v>
      </c>
      <c r="I22" s="36">
        <f t="shared" si="1"/>
        <v>0.16226309311645096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5148498</v>
      </c>
      <c r="O22" s="36">
        <f t="shared" si="5"/>
        <v>0.32193804967808998</v>
      </c>
      <c r="P22" s="31">
        <v>2724665</v>
      </c>
      <c r="Q22" s="31">
        <v>16068569</v>
      </c>
      <c r="R22" s="31">
        <v>15923568</v>
      </c>
      <c r="S22" s="31">
        <v>5355549</v>
      </c>
      <c r="T22" s="36">
        <f t="shared" si="6"/>
        <v>0.33329346253546288</v>
      </c>
      <c r="U22" s="36">
        <f t="shared" si="7"/>
        <v>-4.7609889656159532E-2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11024076</v>
      </c>
      <c r="E23" s="31">
        <v>11024076</v>
      </c>
      <c r="F23" s="31">
        <v>2317649</v>
      </c>
      <c r="G23" s="36">
        <f t="shared" si="0"/>
        <v>0.21023521608523019</v>
      </c>
      <c r="H23" s="31">
        <v>2278731</v>
      </c>
      <c r="I23" s="36">
        <f t="shared" si="1"/>
        <v>0.20670494289045177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4596380</v>
      </c>
      <c r="O23" s="36">
        <f t="shared" si="5"/>
        <v>0.41694015897568193</v>
      </c>
      <c r="P23" s="31">
        <v>2392759</v>
      </c>
      <c r="Q23" s="31">
        <v>9108303</v>
      </c>
      <c r="R23" s="31">
        <v>9377128</v>
      </c>
      <c r="S23" s="31">
        <v>4263426</v>
      </c>
      <c r="T23" s="36">
        <f t="shared" si="6"/>
        <v>0.468081266071188</v>
      </c>
      <c r="U23" s="36">
        <f t="shared" si="7"/>
        <v>-4.7655447121920713E-2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6470335</v>
      </c>
      <c r="E24" s="31">
        <v>7702140</v>
      </c>
      <c r="F24" s="31">
        <v>2094003</v>
      </c>
      <c r="G24" s="36">
        <f t="shared" si="0"/>
        <v>0.32363131120722499</v>
      </c>
      <c r="H24" s="31">
        <v>2003882</v>
      </c>
      <c r="I24" s="36">
        <f t="shared" si="1"/>
        <v>0.30970297519371098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4097885</v>
      </c>
      <c r="O24" s="36">
        <f t="shared" si="5"/>
        <v>0.63333428640093592</v>
      </c>
      <c r="P24" s="31">
        <v>1794741</v>
      </c>
      <c r="Q24" s="31">
        <v>7607407</v>
      </c>
      <c r="R24" s="31">
        <v>6686008</v>
      </c>
      <c r="S24" s="31">
        <v>3622541</v>
      </c>
      <c r="T24" s="36">
        <f t="shared" si="6"/>
        <v>0.47618603815991439</v>
      </c>
      <c r="U24" s="36">
        <f t="shared" si="7"/>
        <v>0.11652990598643487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24236479</v>
      </c>
      <c r="E25" s="31">
        <v>24236479</v>
      </c>
      <c r="F25" s="31">
        <v>5702739</v>
      </c>
      <c r="G25" s="36">
        <f t="shared" si="0"/>
        <v>0.23529568795863459</v>
      </c>
      <c r="H25" s="31">
        <v>6026211</v>
      </c>
      <c r="I25" s="36">
        <f t="shared" si="1"/>
        <v>0.24864218106928815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11728950</v>
      </c>
      <c r="O25" s="36">
        <f t="shared" si="5"/>
        <v>0.48393786902792274</v>
      </c>
      <c r="P25" s="31">
        <v>5185327</v>
      </c>
      <c r="Q25" s="31">
        <v>22874710</v>
      </c>
      <c r="R25" s="31">
        <v>23929329</v>
      </c>
      <c r="S25" s="31">
        <v>10186393</v>
      </c>
      <c r="T25" s="36">
        <f t="shared" si="6"/>
        <v>0.44531244330529218</v>
      </c>
      <c r="U25" s="36">
        <f t="shared" si="7"/>
        <v>0.1621660504728053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115570265</v>
      </c>
      <c r="E26" s="31">
        <v>115570265</v>
      </c>
      <c r="F26" s="31">
        <v>21566246</v>
      </c>
      <c r="G26" s="36">
        <f t="shared" si="0"/>
        <v>0.18660722115675688</v>
      </c>
      <c r="H26" s="31">
        <v>15701685</v>
      </c>
      <c r="I26" s="36">
        <f t="shared" si="1"/>
        <v>0.13586267194247587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37267931</v>
      </c>
      <c r="O26" s="36">
        <f t="shared" si="5"/>
        <v>0.32246989309923274</v>
      </c>
      <c r="P26" s="31">
        <v>28165837</v>
      </c>
      <c r="Q26" s="31">
        <v>113094364</v>
      </c>
      <c r="R26" s="31">
        <v>124493822</v>
      </c>
      <c r="S26" s="31">
        <v>49729517</v>
      </c>
      <c r="T26" s="36">
        <f t="shared" si="6"/>
        <v>0.43971702250343792</v>
      </c>
      <c r="U26" s="36">
        <f t="shared" si="7"/>
        <v>-0.44252730710612298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245071913</v>
      </c>
      <c r="E27" s="32">
        <f>SUM(E20:E26)</f>
        <v>251533271</v>
      </c>
      <c r="F27" s="32">
        <f>SUM(F20:F26)</f>
        <v>46155708</v>
      </c>
      <c r="G27" s="37">
        <f t="shared" si="0"/>
        <v>0.18833536424061781</v>
      </c>
      <c r="H27" s="32">
        <f>SUM(H20:H26)</f>
        <v>44700010</v>
      </c>
      <c r="I27" s="37">
        <f t="shared" si="1"/>
        <v>0.18239548323924007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f t="shared" si="4"/>
        <v>90855718</v>
      </c>
      <c r="O27" s="37">
        <f t="shared" si="5"/>
        <v>0.37073084747985791</v>
      </c>
      <c r="P27" s="32">
        <f>SUM(P20:P26)</f>
        <v>55419670</v>
      </c>
      <c r="Q27" s="32">
        <f>SUM(Q20:Q26)</f>
        <v>247165009</v>
      </c>
      <c r="R27" s="32">
        <f>SUM(R20:R26)</f>
        <v>257551586</v>
      </c>
      <c r="S27" s="32">
        <f>SUM(S20:S26)</f>
        <v>97185678</v>
      </c>
      <c r="T27" s="37">
        <f t="shared" si="6"/>
        <v>0.39320160403449339</v>
      </c>
      <c r="U27" s="37">
        <f t="shared" si="7"/>
        <v>-0.19342699081391135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23006708</v>
      </c>
      <c r="E28" s="31">
        <v>23006708</v>
      </c>
      <c r="F28" s="31">
        <v>3268264</v>
      </c>
      <c r="G28" s="36">
        <f t="shared" si="0"/>
        <v>0.14205700354870415</v>
      </c>
      <c r="H28" s="31">
        <v>3264501</v>
      </c>
      <c r="I28" s="36">
        <f t="shared" si="1"/>
        <v>0.14189344255597106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6532765</v>
      </c>
      <c r="O28" s="36">
        <f t="shared" si="5"/>
        <v>0.28395044610467524</v>
      </c>
      <c r="P28" s="31">
        <v>4238650</v>
      </c>
      <c r="Q28" s="31">
        <v>13426215</v>
      </c>
      <c r="R28" s="31">
        <v>14804806</v>
      </c>
      <c r="S28" s="31">
        <v>6995319</v>
      </c>
      <c r="T28" s="36">
        <f t="shared" si="6"/>
        <v>0.52101943846422838</v>
      </c>
      <c r="U28" s="36">
        <f t="shared" si="7"/>
        <v>-0.22982529814917485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20486818</v>
      </c>
      <c r="E29" s="31">
        <v>20486818</v>
      </c>
      <c r="F29" s="31">
        <v>3274042</v>
      </c>
      <c r="G29" s="36">
        <f t="shared" si="0"/>
        <v>0.15981212895043045</v>
      </c>
      <c r="H29" s="31">
        <v>3381811</v>
      </c>
      <c r="I29" s="36">
        <f t="shared" si="1"/>
        <v>0.16507253591065241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6655853</v>
      </c>
      <c r="O29" s="36">
        <f t="shared" si="5"/>
        <v>0.32488466486108286</v>
      </c>
      <c r="P29" s="31">
        <v>3575774</v>
      </c>
      <c r="Q29" s="31">
        <v>22074037</v>
      </c>
      <c r="R29" s="31">
        <v>16446732</v>
      </c>
      <c r="S29" s="31">
        <v>6740578</v>
      </c>
      <c r="T29" s="36">
        <f t="shared" si="6"/>
        <v>0.30536226789870835</v>
      </c>
      <c r="U29" s="36">
        <f t="shared" si="7"/>
        <v>-5.4243640677514859E-2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46774809</v>
      </c>
      <c r="E30" s="31">
        <v>46774809</v>
      </c>
      <c r="F30" s="31">
        <v>9677966</v>
      </c>
      <c r="G30" s="36">
        <f t="shared" si="0"/>
        <v>0.2069055161721772</v>
      </c>
      <c r="H30" s="31">
        <v>8917713</v>
      </c>
      <c r="I30" s="36">
        <f t="shared" si="1"/>
        <v>0.19065204520664103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18595679</v>
      </c>
      <c r="O30" s="36">
        <f t="shared" si="5"/>
        <v>0.39755756137881826</v>
      </c>
      <c r="P30" s="31">
        <v>6351862</v>
      </c>
      <c r="Q30" s="31">
        <v>27409492</v>
      </c>
      <c r="R30" s="31">
        <v>36234943</v>
      </c>
      <c r="S30" s="31">
        <v>13071272</v>
      </c>
      <c r="T30" s="36">
        <f t="shared" si="6"/>
        <v>0.47688851730634046</v>
      </c>
      <c r="U30" s="36">
        <f t="shared" si="7"/>
        <v>0.40395257327693823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13170262</v>
      </c>
      <c r="E31" s="31">
        <v>13170262</v>
      </c>
      <c r="F31" s="31">
        <v>1880210</v>
      </c>
      <c r="G31" s="36">
        <f t="shared" si="0"/>
        <v>0.14276177649313279</v>
      </c>
      <c r="H31" s="31">
        <v>5498128</v>
      </c>
      <c r="I31" s="36">
        <f t="shared" si="1"/>
        <v>0.41746534731047874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7378338</v>
      </c>
      <c r="O31" s="36">
        <f t="shared" si="5"/>
        <v>0.5602271238036115</v>
      </c>
      <c r="P31" s="31">
        <v>1874103</v>
      </c>
      <c r="Q31" s="31">
        <v>11121997</v>
      </c>
      <c r="R31" s="31">
        <v>10566175</v>
      </c>
      <c r="S31" s="31">
        <v>4036205</v>
      </c>
      <c r="T31" s="36">
        <f t="shared" si="6"/>
        <v>0.36290290313870793</v>
      </c>
      <c r="U31" s="36">
        <f t="shared" si="7"/>
        <v>1.9337384338000634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8497276</v>
      </c>
      <c r="E32" s="31">
        <v>8045041</v>
      </c>
      <c r="F32" s="31">
        <v>2294950</v>
      </c>
      <c r="G32" s="36">
        <f t="shared" si="0"/>
        <v>0.27008067055842366</v>
      </c>
      <c r="H32" s="31">
        <v>2060581</v>
      </c>
      <c r="I32" s="36">
        <f t="shared" si="1"/>
        <v>0.24249900791736081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4355531</v>
      </c>
      <c r="O32" s="36">
        <f t="shared" si="5"/>
        <v>0.51257967847578445</v>
      </c>
      <c r="P32" s="31">
        <v>2127782</v>
      </c>
      <c r="Q32" s="31">
        <v>7260264</v>
      </c>
      <c r="R32" s="31">
        <v>7684232</v>
      </c>
      <c r="S32" s="31">
        <v>3575618</v>
      </c>
      <c r="T32" s="36">
        <f t="shared" si="6"/>
        <v>0.49249145761090779</v>
      </c>
      <c r="U32" s="36">
        <f t="shared" si="7"/>
        <v>-3.158265273416172E-2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13727247</v>
      </c>
      <c r="E33" s="31">
        <v>13727247</v>
      </c>
      <c r="F33" s="31">
        <v>3068755</v>
      </c>
      <c r="G33" s="36">
        <f t="shared" si="0"/>
        <v>0.22355210771686412</v>
      </c>
      <c r="H33" s="31">
        <v>3148970</v>
      </c>
      <c r="I33" s="36">
        <f t="shared" si="1"/>
        <v>0.22939559548975844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6217725</v>
      </c>
      <c r="O33" s="36">
        <f t="shared" si="5"/>
        <v>0.45294770320662259</v>
      </c>
      <c r="P33" s="31">
        <v>2851746</v>
      </c>
      <c r="Q33" s="31">
        <v>11798818</v>
      </c>
      <c r="R33" s="31">
        <v>11809160</v>
      </c>
      <c r="S33" s="31">
        <v>5571242</v>
      </c>
      <c r="T33" s="36">
        <f t="shared" si="6"/>
        <v>0.47218645121909669</v>
      </c>
      <c r="U33" s="36">
        <f t="shared" si="7"/>
        <v>0.10422527111460833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95469971</v>
      </c>
      <c r="E34" s="31">
        <v>95469971</v>
      </c>
      <c r="F34" s="31">
        <v>10708709</v>
      </c>
      <c r="G34" s="36">
        <f t="shared" si="0"/>
        <v>0.1121683487261141</v>
      </c>
      <c r="H34" s="31">
        <v>17840203</v>
      </c>
      <c r="I34" s="36">
        <f t="shared" si="1"/>
        <v>0.18686716684977311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28548912</v>
      </c>
      <c r="O34" s="36">
        <f t="shared" si="5"/>
        <v>0.2990355155758872</v>
      </c>
      <c r="P34" s="31">
        <v>16461353</v>
      </c>
      <c r="Q34" s="31">
        <v>84383082</v>
      </c>
      <c r="R34" s="31">
        <v>81288246</v>
      </c>
      <c r="S34" s="31">
        <v>41368424</v>
      </c>
      <c r="T34" s="36">
        <f t="shared" si="6"/>
        <v>0.49024547361282678</v>
      </c>
      <c r="U34" s="36">
        <f t="shared" si="7"/>
        <v>8.3762859589974203E-2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221133091</v>
      </c>
      <c r="E35" s="32">
        <f>SUM(E28:E34)</f>
        <v>220680856</v>
      </c>
      <c r="F35" s="32">
        <f>SUM(F28:F34)</f>
        <v>34172896</v>
      </c>
      <c r="G35" s="37">
        <f t="shared" si="0"/>
        <v>0.1545354240989649</v>
      </c>
      <c r="H35" s="32">
        <f>SUM(H28:H34)</f>
        <v>44111907</v>
      </c>
      <c r="I35" s="37">
        <f t="shared" si="1"/>
        <v>0.19948125719456433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f t="shared" si="4"/>
        <v>78284803</v>
      </c>
      <c r="O35" s="37">
        <f t="shared" si="5"/>
        <v>0.35401668129352926</v>
      </c>
      <c r="P35" s="32">
        <f>SUM(P28:P34)</f>
        <v>37481270</v>
      </c>
      <c r="Q35" s="32">
        <f>SUM(Q28:Q34)</f>
        <v>177473905</v>
      </c>
      <c r="R35" s="32">
        <f>SUM(R28:R34)</f>
        <v>178834294</v>
      </c>
      <c r="S35" s="32">
        <f>SUM(S28:S34)</f>
        <v>81358658</v>
      </c>
      <c r="T35" s="37">
        <f t="shared" si="6"/>
        <v>0.45842603170308333</v>
      </c>
      <c r="U35" s="37">
        <f t="shared" si="7"/>
        <v>0.17690534498964405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29801304</v>
      </c>
      <c r="E36" s="31">
        <v>29801304</v>
      </c>
      <c r="F36" s="31">
        <v>4260920</v>
      </c>
      <c r="G36" s="36">
        <f t="shared" si="0"/>
        <v>0.14297763614639145</v>
      </c>
      <c r="H36" s="31">
        <v>4220380</v>
      </c>
      <c r="I36" s="36">
        <f t="shared" si="1"/>
        <v>0.14161729298825312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8481300</v>
      </c>
      <c r="O36" s="36">
        <f t="shared" si="5"/>
        <v>0.28459492913464457</v>
      </c>
      <c r="P36" s="31">
        <v>3719238</v>
      </c>
      <c r="Q36" s="31">
        <v>24124812</v>
      </c>
      <c r="R36" s="31">
        <v>23941966</v>
      </c>
      <c r="S36" s="31">
        <v>7674217</v>
      </c>
      <c r="T36" s="36">
        <f t="shared" si="6"/>
        <v>0.31810473797681821</v>
      </c>
      <c r="U36" s="36">
        <f t="shared" si="7"/>
        <v>0.13474319201944063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25727191</v>
      </c>
      <c r="E37" s="31">
        <v>25727295</v>
      </c>
      <c r="F37" s="31">
        <v>3941569</v>
      </c>
      <c r="G37" s="36">
        <f t="shared" si="0"/>
        <v>0.15320634887811888</v>
      </c>
      <c r="H37" s="31">
        <v>6593185</v>
      </c>
      <c r="I37" s="36">
        <f t="shared" si="1"/>
        <v>0.2562730225775523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10534754</v>
      </c>
      <c r="O37" s="36">
        <f t="shared" si="5"/>
        <v>0.40947937145567115</v>
      </c>
      <c r="P37" s="31">
        <v>4213354</v>
      </c>
      <c r="Q37" s="31">
        <v>24056053</v>
      </c>
      <c r="R37" s="31">
        <v>22047693</v>
      </c>
      <c r="S37" s="31">
        <v>7871682</v>
      </c>
      <c r="T37" s="36">
        <f t="shared" si="6"/>
        <v>0.32722250819783277</v>
      </c>
      <c r="U37" s="36">
        <f t="shared" si="7"/>
        <v>0.56483053643249526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8766463</v>
      </c>
      <c r="E38" s="31">
        <v>8766463</v>
      </c>
      <c r="F38" s="31">
        <v>1517580</v>
      </c>
      <c r="G38" s="36">
        <f t="shared" si="0"/>
        <v>0.17311200651847844</v>
      </c>
      <c r="H38" s="31">
        <v>2217691</v>
      </c>
      <c r="I38" s="36">
        <f t="shared" si="1"/>
        <v>0.25297443221969912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3735271</v>
      </c>
      <c r="O38" s="36">
        <f t="shared" si="5"/>
        <v>0.42608643873817753</v>
      </c>
      <c r="P38" s="31">
        <v>1318539</v>
      </c>
      <c r="Q38" s="31">
        <v>3056049</v>
      </c>
      <c r="R38" s="31">
        <v>3151556</v>
      </c>
      <c r="S38" s="31">
        <v>2584454</v>
      </c>
      <c r="T38" s="36">
        <f t="shared" si="6"/>
        <v>0.84568473869365313</v>
      </c>
      <c r="U38" s="36">
        <f t="shared" si="7"/>
        <v>0.68193053068585763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51109785</v>
      </c>
      <c r="E39" s="31">
        <v>51109785</v>
      </c>
      <c r="F39" s="31">
        <v>13806864</v>
      </c>
      <c r="G39" s="36">
        <f t="shared" si="0"/>
        <v>0.27014130464450203</v>
      </c>
      <c r="H39" s="31">
        <v>16852775</v>
      </c>
      <c r="I39" s="36">
        <f t="shared" si="1"/>
        <v>0.32973676175706862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30659639</v>
      </c>
      <c r="O39" s="36">
        <f t="shared" si="5"/>
        <v>0.59987806640157071</v>
      </c>
      <c r="P39" s="31">
        <v>9607464</v>
      </c>
      <c r="Q39" s="31">
        <v>51021091</v>
      </c>
      <c r="R39" s="31">
        <v>59411601</v>
      </c>
      <c r="S39" s="31">
        <v>24938090</v>
      </c>
      <c r="T39" s="36">
        <f t="shared" si="6"/>
        <v>0.48878002236369267</v>
      </c>
      <c r="U39" s="36">
        <f t="shared" si="7"/>
        <v>0.7541335569927714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115404743</v>
      </c>
      <c r="E40" s="32">
        <f>SUM(E36:E39)</f>
        <v>115404847</v>
      </c>
      <c r="F40" s="32">
        <f>SUM(F36:F39)</f>
        <v>23526933</v>
      </c>
      <c r="G40" s="37">
        <f t="shared" si="0"/>
        <v>0.20386452400834168</v>
      </c>
      <c r="H40" s="32">
        <f>SUM(H36:H39)</f>
        <v>29884031</v>
      </c>
      <c r="I40" s="37">
        <f t="shared" si="1"/>
        <v>0.25894976430908045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f t="shared" si="4"/>
        <v>53410964</v>
      </c>
      <c r="O40" s="37">
        <f t="shared" si="5"/>
        <v>0.46281428831742211</v>
      </c>
      <c r="P40" s="32">
        <f>SUM(P36:P39)</f>
        <v>18858595</v>
      </c>
      <c r="Q40" s="32">
        <f>SUM(Q36:Q39)</f>
        <v>102258005</v>
      </c>
      <c r="R40" s="32">
        <f>SUM(R36:R39)</f>
        <v>108552816</v>
      </c>
      <c r="S40" s="32">
        <f>SUM(S36:S39)</f>
        <v>43068443</v>
      </c>
      <c r="T40" s="37">
        <f t="shared" si="6"/>
        <v>0.42117429339639473</v>
      </c>
      <c r="U40" s="37">
        <f t="shared" si="7"/>
        <v>0.5846371906284642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31552404</v>
      </c>
      <c r="E41" s="31">
        <v>31552404</v>
      </c>
      <c r="F41" s="31">
        <v>4895693</v>
      </c>
      <c r="G41" s="36">
        <f t="shared" si="0"/>
        <v>0.15516069710567854</v>
      </c>
      <c r="H41" s="31">
        <v>10732642</v>
      </c>
      <c r="I41" s="36">
        <f t="shared" si="1"/>
        <v>0.34015290879262322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15628335</v>
      </c>
      <c r="O41" s="36">
        <f t="shared" si="5"/>
        <v>0.49531360589830176</v>
      </c>
      <c r="P41" s="31">
        <v>6512292</v>
      </c>
      <c r="Q41" s="31">
        <v>30481786</v>
      </c>
      <c r="R41" s="31">
        <v>29609331</v>
      </c>
      <c r="S41" s="31">
        <v>11605436</v>
      </c>
      <c r="T41" s="36">
        <f t="shared" si="6"/>
        <v>0.38073346489605303</v>
      </c>
      <c r="U41" s="36">
        <f t="shared" si="7"/>
        <v>0.64805908580266358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24859954</v>
      </c>
      <c r="E42" s="31">
        <v>24859954</v>
      </c>
      <c r="F42" s="31">
        <v>5124163</v>
      </c>
      <c r="G42" s="36">
        <f t="shared" si="0"/>
        <v>0.20612117785897754</v>
      </c>
      <c r="H42" s="31">
        <v>6259526</v>
      </c>
      <c r="I42" s="36">
        <f t="shared" si="1"/>
        <v>0.25179153589745179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11383689</v>
      </c>
      <c r="O42" s="36">
        <f t="shared" si="5"/>
        <v>0.45791271375642933</v>
      </c>
      <c r="P42" s="31">
        <v>3434152</v>
      </c>
      <c r="Q42" s="31">
        <v>23784611</v>
      </c>
      <c r="R42" s="31">
        <v>24530286</v>
      </c>
      <c r="S42" s="31">
        <v>8540443</v>
      </c>
      <c r="T42" s="36">
        <f t="shared" si="6"/>
        <v>0.35907431910490356</v>
      </c>
      <c r="U42" s="36">
        <f t="shared" si="7"/>
        <v>0.82272828925452335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39301958</v>
      </c>
      <c r="E43" s="31">
        <v>45344716</v>
      </c>
      <c r="F43" s="31">
        <v>5254328</v>
      </c>
      <c r="G43" s="36">
        <f t="shared" si="0"/>
        <v>0.13369125273605961</v>
      </c>
      <c r="H43" s="31">
        <v>4893144</v>
      </c>
      <c r="I43" s="36">
        <f t="shared" si="1"/>
        <v>0.12450127802792929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10147472</v>
      </c>
      <c r="O43" s="36">
        <f t="shared" si="5"/>
        <v>0.2581925307639889</v>
      </c>
      <c r="P43" s="31">
        <v>4527699</v>
      </c>
      <c r="Q43" s="31">
        <v>33984461</v>
      </c>
      <c r="R43" s="31">
        <v>36936430</v>
      </c>
      <c r="S43" s="31">
        <v>13104469</v>
      </c>
      <c r="T43" s="36">
        <f t="shared" si="6"/>
        <v>0.38560179018287211</v>
      </c>
      <c r="U43" s="36">
        <f t="shared" si="7"/>
        <v>8.0713183451461834E-2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40406514</v>
      </c>
      <c r="E44" s="31">
        <v>40406514</v>
      </c>
      <c r="F44" s="31">
        <v>7511797</v>
      </c>
      <c r="G44" s="36">
        <f t="shared" si="0"/>
        <v>0.18590559433065668</v>
      </c>
      <c r="H44" s="31">
        <v>11454270</v>
      </c>
      <c r="I44" s="36">
        <f t="shared" si="1"/>
        <v>0.28347582768461543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18966067</v>
      </c>
      <c r="O44" s="36">
        <f t="shared" si="5"/>
        <v>0.46938142201527211</v>
      </c>
      <c r="P44" s="31">
        <v>8813219</v>
      </c>
      <c r="Q44" s="31">
        <v>35567603</v>
      </c>
      <c r="R44" s="31">
        <v>42917859</v>
      </c>
      <c r="S44" s="31">
        <v>16452533</v>
      </c>
      <c r="T44" s="36">
        <f t="shared" si="6"/>
        <v>0.46257075575208145</v>
      </c>
      <c r="U44" s="36">
        <f t="shared" si="7"/>
        <v>0.29966928088363631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36345137</v>
      </c>
      <c r="E45" s="31">
        <v>36340137</v>
      </c>
      <c r="F45" s="31">
        <v>6639804</v>
      </c>
      <c r="G45" s="36">
        <f t="shared" si="0"/>
        <v>0.18268754909356924</v>
      </c>
      <c r="H45" s="31">
        <v>7218887</v>
      </c>
      <c r="I45" s="36">
        <f t="shared" si="1"/>
        <v>0.19862043717155337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13858691</v>
      </c>
      <c r="O45" s="36">
        <f t="shared" si="5"/>
        <v>0.38130798626512263</v>
      </c>
      <c r="P45" s="31">
        <v>6065168</v>
      </c>
      <c r="Q45" s="31">
        <v>43512553</v>
      </c>
      <c r="R45" s="31">
        <v>36574694</v>
      </c>
      <c r="S45" s="31">
        <v>13161407</v>
      </c>
      <c r="T45" s="36">
        <f t="shared" si="6"/>
        <v>0.3024737941715348</v>
      </c>
      <c r="U45" s="36">
        <f t="shared" si="7"/>
        <v>0.1902204522611739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232203376</v>
      </c>
      <c r="E46" s="31">
        <v>232203376</v>
      </c>
      <c r="F46" s="31">
        <v>15750032</v>
      </c>
      <c r="G46" s="36">
        <f t="shared" si="0"/>
        <v>6.7828609003514229E-2</v>
      </c>
      <c r="H46" s="31">
        <v>24291951</v>
      </c>
      <c r="I46" s="36">
        <f t="shared" si="1"/>
        <v>0.1046149776909359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40041983</v>
      </c>
      <c r="O46" s="36">
        <f t="shared" si="5"/>
        <v>0.17244358669445012</v>
      </c>
      <c r="P46" s="31">
        <v>21844081</v>
      </c>
      <c r="Q46" s="31">
        <v>174949000</v>
      </c>
      <c r="R46" s="31">
        <v>177439000</v>
      </c>
      <c r="S46" s="31">
        <v>38315139</v>
      </c>
      <c r="T46" s="36">
        <f t="shared" si="6"/>
        <v>0.21900747646456967</v>
      </c>
      <c r="U46" s="36">
        <f t="shared" si="7"/>
        <v>0.11206102009967833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404669343</v>
      </c>
      <c r="E47" s="32">
        <f>SUM(E41:E46)</f>
        <v>410707101</v>
      </c>
      <c r="F47" s="32">
        <f>SUM(F41:F46)</f>
        <v>45175817</v>
      </c>
      <c r="G47" s="37">
        <f t="shared" si="0"/>
        <v>0.11163637122864531</v>
      </c>
      <c r="H47" s="32">
        <f>SUM(H41:H46)</f>
        <v>64850420</v>
      </c>
      <c r="I47" s="37">
        <f t="shared" si="1"/>
        <v>0.16025533221576413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f t="shared" si="4"/>
        <v>110026237</v>
      </c>
      <c r="O47" s="37">
        <f t="shared" si="5"/>
        <v>0.27189170344440944</v>
      </c>
      <c r="P47" s="32">
        <f>SUM(P41:P46)</f>
        <v>51196611</v>
      </c>
      <c r="Q47" s="32">
        <f>SUM(Q41:Q46)</f>
        <v>342280014</v>
      </c>
      <c r="R47" s="32">
        <f>SUM(R41:R46)</f>
        <v>348007600</v>
      </c>
      <c r="S47" s="32">
        <f>SUM(S41:S46)</f>
        <v>101179427</v>
      </c>
      <c r="T47" s="37">
        <f t="shared" si="6"/>
        <v>0.29560425050117006</v>
      </c>
      <c r="U47" s="37">
        <f t="shared" si="7"/>
        <v>0.26669360985632418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38759220</v>
      </c>
      <c r="E48" s="31">
        <v>41610900</v>
      </c>
      <c r="F48" s="31">
        <v>4786704</v>
      </c>
      <c r="G48" s="36">
        <f t="shared" si="0"/>
        <v>0.12349846049533504</v>
      </c>
      <c r="H48" s="31">
        <v>9921052</v>
      </c>
      <c r="I48" s="36">
        <f t="shared" si="1"/>
        <v>0.25596624493475356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14707756</v>
      </c>
      <c r="O48" s="36">
        <f t="shared" si="5"/>
        <v>0.37946470543008864</v>
      </c>
      <c r="P48" s="31">
        <v>2906363</v>
      </c>
      <c r="Q48" s="31">
        <v>24988764</v>
      </c>
      <c r="R48" s="31">
        <v>25870904</v>
      </c>
      <c r="S48" s="31">
        <v>6448786</v>
      </c>
      <c r="T48" s="36">
        <f t="shared" si="6"/>
        <v>0.25806742582386227</v>
      </c>
      <c r="U48" s="36">
        <f t="shared" si="7"/>
        <v>2.4135625866417927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48803227</v>
      </c>
      <c r="E49" s="31">
        <v>48803227</v>
      </c>
      <c r="F49" s="31">
        <v>7691153</v>
      </c>
      <c r="G49" s="36">
        <f t="shared" si="0"/>
        <v>0.15759517295854228</v>
      </c>
      <c r="H49" s="31">
        <v>13228711</v>
      </c>
      <c r="I49" s="36">
        <f t="shared" si="1"/>
        <v>0.27106221889794296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20919864</v>
      </c>
      <c r="O49" s="36">
        <f t="shared" si="5"/>
        <v>0.42865739185648521</v>
      </c>
      <c r="P49" s="31">
        <v>12946882</v>
      </c>
      <c r="Q49" s="31">
        <v>42330156</v>
      </c>
      <c r="R49" s="31">
        <v>74759160</v>
      </c>
      <c r="S49" s="31">
        <v>18595505</v>
      </c>
      <c r="T49" s="36">
        <f t="shared" si="6"/>
        <v>0.43929686911619226</v>
      </c>
      <c r="U49" s="36">
        <f t="shared" si="7"/>
        <v>2.1768098295790406E-2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27598704</v>
      </c>
      <c r="E50" s="31">
        <v>27598704</v>
      </c>
      <c r="F50" s="31">
        <v>4431215</v>
      </c>
      <c r="G50" s="36">
        <f t="shared" si="0"/>
        <v>0.16055880739907208</v>
      </c>
      <c r="H50" s="31">
        <v>5757804</v>
      </c>
      <c r="I50" s="36">
        <f t="shared" si="1"/>
        <v>0.20862588330234638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10189019</v>
      </c>
      <c r="O50" s="36">
        <f t="shared" si="5"/>
        <v>0.36918469070141846</v>
      </c>
      <c r="P50" s="31">
        <v>4752744</v>
      </c>
      <c r="Q50" s="31">
        <v>37697052</v>
      </c>
      <c r="R50" s="31">
        <v>37761529</v>
      </c>
      <c r="S50" s="31">
        <v>9780844</v>
      </c>
      <c r="T50" s="36">
        <f t="shared" si="6"/>
        <v>0.25945912163104956</v>
      </c>
      <c r="U50" s="36">
        <f t="shared" si="7"/>
        <v>0.21146941640450234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34469796</v>
      </c>
      <c r="E51" s="31">
        <v>32962171</v>
      </c>
      <c r="F51" s="31">
        <v>6273545</v>
      </c>
      <c r="G51" s="36">
        <f t="shared" si="0"/>
        <v>0.1820012221714338</v>
      </c>
      <c r="H51" s="31">
        <v>8995952</v>
      </c>
      <c r="I51" s="36">
        <f t="shared" si="1"/>
        <v>0.26098071482639468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15269497</v>
      </c>
      <c r="O51" s="36">
        <f t="shared" si="5"/>
        <v>0.44298193699782845</v>
      </c>
      <c r="P51" s="31">
        <v>8852916</v>
      </c>
      <c r="Q51" s="31">
        <v>30955318</v>
      </c>
      <c r="R51" s="31">
        <v>30764260</v>
      </c>
      <c r="S51" s="31">
        <v>14273742</v>
      </c>
      <c r="T51" s="36">
        <f t="shared" si="6"/>
        <v>0.46110791044046129</v>
      </c>
      <c r="U51" s="36">
        <f t="shared" si="7"/>
        <v>1.6156936313413528E-2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85967501</v>
      </c>
      <c r="E52" s="31">
        <v>83369789</v>
      </c>
      <c r="F52" s="31">
        <v>15111331</v>
      </c>
      <c r="G52" s="36">
        <f t="shared" si="0"/>
        <v>0.1757795774475287</v>
      </c>
      <c r="H52" s="31">
        <v>31347306</v>
      </c>
      <c r="I52" s="36">
        <f t="shared" si="1"/>
        <v>0.36464135441136064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46458637</v>
      </c>
      <c r="O52" s="36">
        <f t="shared" si="5"/>
        <v>0.54042093185888929</v>
      </c>
      <c r="P52" s="31">
        <v>33028253</v>
      </c>
      <c r="Q52" s="31">
        <v>98361762</v>
      </c>
      <c r="R52" s="31">
        <v>102788795</v>
      </c>
      <c r="S52" s="31">
        <v>50985757</v>
      </c>
      <c r="T52" s="36">
        <f t="shared" si="6"/>
        <v>0.51834936629134398</v>
      </c>
      <c r="U52" s="36">
        <f t="shared" si="7"/>
        <v>-5.0894214719743092E-2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235598448</v>
      </c>
      <c r="E53" s="32">
        <f>SUM(E48:E52)</f>
        <v>234344791</v>
      </c>
      <c r="F53" s="32">
        <f>SUM(F48:F52)</f>
        <v>38293948</v>
      </c>
      <c r="G53" s="37">
        <f t="shared" si="0"/>
        <v>0.16253905034213129</v>
      </c>
      <c r="H53" s="32">
        <f>SUM(H48:H52)</f>
        <v>69250825</v>
      </c>
      <c r="I53" s="37">
        <f t="shared" si="1"/>
        <v>0.2939358284737088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f t="shared" si="4"/>
        <v>107544773</v>
      </c>
      <c r="O53" s="37">
        <f t="shared" si="5"/>
        <v>0.45647487881584009</v>
      </c>
      <c r="P53" s="32">
        <f>SUM(P48:P52)</f>
        <v>62487158</v>
      </c>
      <c r="Q53" s="32">
        <f>SUM(Q48:Q52)</f>
        <v>234333052</v>
      </c>
      <c r="R53" s="32">
        <f>SUM(R48:R52)</f>
        <v>271944648</v>
      </c>
      <c r="S53" s="32">
        <f>SUM(S48:S52)</f>
        <v>100084634</v>
      </c>
      <c r="T53" s="37">
        <f t="shared" si="6"/>
        <v>0.42710421404830251</v>
      </c>
      <c r="U53" s="37">
        <f t="shared" si="7"/>
        <v>0.10824091247676848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2103982059</v>
      </c>
      <c r="E54" s="32">
        <f>SUM(E8:E9,E11:E18,E20:E26,E28:E34,E36:E39,E41:E46,E48:E52)</f>
        <v>2127107766</v>
      </c>
      <c r="F54" s="32">
        <f>SUM(F8:F9,F11:F18,F20:F26,F28:F34,F36:F39,F41:F46,F48:F52)</f>
        <v>347361162</v>
      </c>
      <c r="G54" s="37">
        <f t="shared" si="0"/>
        <v>0.16509701711292016</v>
      </c>
      <c r="H54" s="32">
        <f>SUM(H8:H9,H11:H18,H20:H26,H28:H34,H36:H39,H41:H46,H48:H52)</f>
        <v>427045025</v>
      </c>
      <c r="I54" s="37">
        <f t="shared" si="1"/>
        <v>0.20296989851851202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f t="shared" si="4"/>
        <v>774406187</v>
      </c>
      <c r="O54" s="37">
        <f t="shared" si="5"/>
        <v>0.36806691563143218</v>
      </c>
      <c r="P54" s="32">
        <f>SUM(P8:P9,P11:P18,P20:P26,P28:P34,P36:P39,P41:P46,P48:P52)</f>
        <v>425391059</v>
      </c>
      <c r="Q54" s="32">
        <f>SUM(Q8:Q9,Q11:Q18,Q20:Q26,Q28:Q34,Q36:Q39,Q41:Q46,Q48:Q52)</f>
        <v>1966639823</v>
      </c>
      <c r="R54" s="32">
        <f>SUM(R8:R9,R11:R18,R20:R26,R28:R34,R36:R39,R41:R46,R48:R52)</f>
        <v>2053148929</v>
      </c>
      <c r="S54" s="32">
        <f>SUM(S8:S9,S11:S18,S20:S26,S28:S34,S36:S39,S41:S46,S48:S52)</f>
        <v>833872371</v>
      </c>
      <c r="T54" s="37">
        <f t="shared" si="6"/>
        <v>0.42400868793960145</v>
      </c>
      <c r="U54" s="37">
        <f t="shared" si="7"/>
        <v>3.8881071075826945E-3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63537384</v>
      </c>
      <c r="E57" s="31">
        <v>63537384</v>
      </c>
      <c r="F57" s="31">
        <v>10818362</v>
      </c>
      <c r="G57" s="36">
        <f t="shared" ref="G57:G85" si="8">IF(($D57      =0),0,($F57      /$D57      ))</f>
        <v>0.17026766478141436</v>
      </c>
      <c r="H57" s="31">
        <v>10728902</v>
      </c>
      <c r="I57" s="36">
        <f t="shared" ref="I57:I85" si="9">IF(($D57      =0),0,($H57      /$D57      ))</f>
        <v>0.1688596748018458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</f>
        <v>21547264</v>
      </c>
      <c r="O57" s="36">
        <f t="shared" ref="O57:O85" si="13">IF(($D57      =0),0,($N57      /$D57      ))</f>
        <v>0.33912733958326013</v>
      </c>
      <c r="P57" s="31">
        <v>11640570</v>
      </c>
      <c r="Q57" s="31">
        <v>53659987</v>
      </c>
      <c r="R57" s="31">
        <v>48857067</v>
      </c>
      <c r="S57" s="31">
        <v>22628183</v>
      </c>
      <c r="T57" s="36">
        <f t="shared" ref="T57:T85" si="14">IF(($Q57      =0),0,($S57      /$Q57      ))</f>
        <v>0.42169564819313132</v>
      </c>
      <c r="U57" s="36">
        <f t="shared" ref="U57:U85" si="15">IF(($P57      =0),0,(($H57      /$P57      )-1))</f>
        <v>-7.8318157959618828E-2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63537384</v>
      </c>
      <c r="E58" s="32">
        <f>E57</f>
        <v>63537384</v>
      </c>
      <c r="F58" s="32">
        <f>F57</f>
        <v>10818362</v>
      </c>
      <c r="G58" s="37">
        <f t="shared" si="8"/>
        <v>0.17026766478141436</v>
      </c>
      <c r="H58" s="32">
        <f>H57</f>
        <v>10728902</v>
      </c>
      <c r="I58" s="37">
        <f t="shared" si="9"/>
        <v>0.1688596748018458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21547264</v>
      </c>
      <c r="O58" s="37">
        <f t="shared" si="13"/>
        <v>0.33912733958326013</v>
      </c>
      <c r="P58" s="32">
        <f>P57</f>
        <v>11640570</v>
      </c>
      <c r="Q58" s="32">
        <f>Q57</f>
        <v>53659987</v>
      </c>
      <c r="R58" s="32">
        <f>R57</f>
        <v>48857067</v>
      </c>
      <c r="S58" s="32">
        <f>S57</f>
        <v>22628183</v>
      </c>
      <c r="T58" s="37">
        <f t="shared" si="14"/>
        <v>0.42169564819313132</v>
      </c>
      <c r="U58" s="37">
        <f t="shared" si="15"/>
        <v>-7.8318157959618828E-2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2599252</v>
      </c>
      <c r="E59" s="31">
        <v>2599252</v>
      </c>
      <c r="F59" s="31">
        <v>0</v>
      </c>
      <c r="G59" s="36">
        <f t="shared" si="8"/>
        <v>0</v>
      </c>
      <c r="H59" s="31">
        <v>35973</v>
      </c>
      <c r="I59" s="36">
        <f t="shared" si="9"/>
        <v>1.3839750820620701E-2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35973</v>
      </c>
      <c r="O59" s="36">
        <f t="shared" si="13"/>
        <v>1.3839750820620701E-2</v>
      </c>
      <c r="P59" s="31">
        <v>312934</v>
      </c>
      <c r="Q59" s="31">
        <v>2884792</v>
      </c>
      <c r="R59" s="31">
        <v>2658322</v>
      </c>
      <c r="S59" s="31">
        <v>777261</v>
      </c>
      <c r="T59" s="36">
        <f t="shared" si="14"/>
        <v>0.26943398345530634</v>
      </c>
      <c r="U59" s="36">
        <f t="shared" si="15"/>
        <v>-0.88504604804847031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75000</v>
      </c>
      <c r="E60" s="31">
        <v>75000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95000</v>
      </c>
      <c r="R60" s="31">
        <v>1100000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8487099</v>
      </c>
      <c r="E61" s="31">
        <v>8487099</v>
      </c>
      <c r="F61" s="31">
        <v>676612</v>
      </c>
      <c r="G61" s="36">
        <f t="shared" si="8"/>
        <v>7.9722411627341686E-2</v>
      </c>
      <c r="H61" s="31">
        <v>4264399</v>
      </c>
      <c r="I61" s="36">
        <f t="shared" si="9"/>
        <v>0.50245661091027694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4941011</v>
      </c>
      <c r="O61" s="36">
        <f t="shared" si="13"/>
        <v>0.58217902253761855</v>
      </c>
      <c r="P61" s="31">
        <v>1976153</v>
      </c>
      <c r="Q61" s="31">
        <v>9642420</v>
      </c>
      <c r="R61" s="31">
        <v>8849616</v>
      </c>
      <c r="S61" s="31">
        <v>4114922</v>
      </c>
      <c r="T61" s="36">
        <f t="shared" si="14"/>
        <v>0.42675199794242524</v>
      </c>
      <c r="U61" s="36">
        <f t="shared" si="15"/>
        <v>1.1579295732668471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18260485</v>
      </c>
      <c r="E62" s="31">
        <v>18260485</v>
      </c>
      <c r="F62" s="31">
        <v>1745704</v>
      </c>
      <c r="G62" s="36">
        <f t="shared" si="8"/>
        <v>9.5600089482836853E-2</v>
      </c>
      <c r="H62" s="31">
        <v>9924169</v>
      </c>
      <c r="I62" s="36">
        <f t="shared" si="9"/>
        <v>0.54347784300362234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11669873</v>
      </c>
      <c r="O62" s="36">
        <f t="shared" si="13"/>
        <v>0.63907793248645917</v>
      </c>
      <c r="P62" s="31">
        <v>3151675</v>
      </c>
      <c r="Q62" s="31">
        <v>14307588</v>
      </c>
      <c r="R62" s="31">
        <v>13769931</v>
      </c>
      <c r="S62" s="31">
        <v>7169658</v>
      </c>
      <c r="T62" s="36">
        <f t="shared" si="14"/>
        <v>0.5011087822769289</v>
      </c>
      <c r="U62" s="36">
        <f t="shared" si="15"/>
        <v>2.148855449879826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29421836</v>
      </c>
      <c r="E63" s="32">
        <f>SUM(E59:E62)</f>
        <v>29421836</v>
      </c>
      <c r="F63" s="32">
        <f>SUM(F59:F62)</f>
        <v>2422316</v>
      </c>
      <c r="G63" s="37">
        <f t="shared" si="8"/>
        <v>8.2330552043047206E-2</v>
      </c>
      <c r="H63" s="32">
        <f>SUM(H59:H62)</f>
        <v>14224541</v>
      </c>
      <c r="I63" s="37">
        <f t="shared" si="9"/>
        <v>0.48346884266501927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16646857</v>
      </c>
      <c r="O63" s="37">
        <f t="shared" si="13"/>
        <v>0.56579939470806651</v>
      </c>
      <c r="P63" s="32">
        <f>SUM(P59:P62)</f>
        <v>5440762</v>
      </c>
      <c r="Q63" s="32">
        <f>SUM(Q59:Q62)</f>
        <v>26929800</v>
      </c>
      <c r="R63" s="32">
        <f>SUM(R59:R62)</f>
        <v>26377869</v>
      </c>
      <c r="S63" s="32">
        <f>SUM(S59:S62)</f>
        <v>12061841</v>
      </c>
      <c r="T63" s="37">
        <f t="shared" si="14"/>
        <v>0.44789939026654485</v>
      </c>
      <c r="U63" s="37">
        <f t="shared" si="15"/>
        <v>1.614439117167779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622509</v>
      </c>
      <c r="E64" s="31">
        <v>622509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13000</v>
      </c>
      <c r="Q64" s="31">
        <v>16457540</v>
      </c>
      <c r="R64" s="31">
        <v>16457540</v>
      </c>
      <c r="S64" s="31">
        <v>13000</v>
      </c>
      <c r="T64" s="36">
        <f t="shared" si="14"/>
        <v>7.8991149345527948E-4</v>
      </c>
      <c r="U64" s="36">
        <f t="shared" si="15"/>
        <v>-1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11078892</v>
      </c>
      <c r="E65" s="31">
        <v>11078892</v>
      </c>
      <c r="F65" s="31">
        <v>2768478</v>
      </c>
      <c r="G65" s="36">
        <f t="shared" si="8"/>
        <v>0.24988762414147553</v>
      </c>
      <c r="H65" s="31">
        <v>2940114</v>
      </c>
      <c r="I65" s="36">
        <f t="shared" si="9"/>
        <v>0.26537978707618054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5708592</v>
      </c>
      <c r="O65" s="36">
        <f t="shared" si="13"/>
        <v>0.51526741121765607</v>
      </c>
      <c r="P65" s="31">
        <v>1652647</v>
      </c>
      <c r="Q65" s="31">
        <v>11071301</v>
      </c>
      <c r="R65" s="31">
        <v>11367582</v>
      </c>
      <c r="S65" s="31">
        <v>4107405</v>
      </c>
      <c r="T65" s="36">
        <f t="shared" si="14"/>
        <v>0.37099569418264394</v>
      </c>
      <c r="U65" s="36">
        <f t="shared" si="15"/>
        <v>0.77903327207806639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7905050</v>
      </c>
      <c r="E66" s="31">
        <v>7905050</v>
      </c>
      <c r="F66" s="31">
        <v>15546</v>
      </c>
      <c r="G66" s="36">
        <f t="shared" si="8"/>
        <v>1.9665909766541641E-3</v>
      </c>
      <c r="H66" s="31">
        <v>18435</v>
      </c>
      <c r="I66" s="36">
        <f t="shared" si="9"/>
        <v>2.3320535606985407E-3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33981</v>
      </c>
      <c r="O66" s="36">
        <f t="shared" si="13"/>
        <v>4.2986445373527048E-3</v>
      </c>
      <c r="P66" s="31">
        <v>23547</v>
      </c>
      <c r="Q66" s="31">
        <v>7055144</v>
      </c>
      <c r="R66" s="31">
        <v>6600204</v>
      </c>
      <c r="S66" s="31">
        <v>38456</v>
      </c>
      <c r="T66" s="36">
        <f t="shared" si="14"/>
        <v>5.4507746404609172E-3</v>
      </c>
      <c r="U66" s="36">
        <f t="shared" si="15"/>
        <v>-0.21709771945470757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58448259</v>
      </c>
      <c r="E67" s="31">
        <v>58448259</v>
      </c>
      <c r="F67" s="31">
        <v>11686819</v>
      </c>
      <c r="G67" s="36">
        <f t="shared" si="8"/>
        <v>0.19995153320135678</v>
      </c>
      <c r="H67" s="31">
        <v>12034507</v>
      </c>
      <c r="I67" s="36">
        <f t="shared" si="9"/>
        <v>0.20590017916530243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23721326</v>
      </c>
      <c r="O67" s="36">
        <f t="shared" si="13"/>
        <v>0.40585171236665918</v>
      </c>
      <c r="P67" s="31">
        <v>11301360</v>
      </c>
      <c r="Q67" s="31">
        <v>79328097</v>
      </c>
      <c r="R67" s="31">
        <v>77942995</v>
      </c>
      <c r="S67" s="31">
        <v>21817683</v>
      </c>
      <c r="T67" s="36">
        <f t="shared" si="14"/>
        <v>0.27503096412359418</v>
      </c>
      <c r="U67" s="36">
        <f t="shared" si="15"/>
        <v>6.4872457828084373E-2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6489231</v>
      </c>
      <c r="E68" s="31">
        <v>6489231</v>
      </c>
      <c r="F68" s="31">
        <v>2128241</v>
      </c>
      <c r="G68" s="36">
        <f t="shared" si="8"/>
        <v>0.32796505471911847</v>
      </c>
      <c r="H68" s="31">
        <v>2055291</v>
      </c>
      <c r="I68" s="36">
        <f t="shared" si="9"/>
        <v>0.3167233528903502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4183532</v>
      </c>
      <c r="O68" s="36">
        <f t="shared" si="13"/>
        <v>0.64468840760946866</v>
      </c>
      <c r="P68" s="31">
        <v>2306004</v>
      </c>
      <c r="Q68" s="31">
        <v>6191464</v>
      </c>
      <c r="R68" s="31">
        <v>6191464</v>
      </c>
      <c r="S68" s="31">
        <v>3088346</v>
      </c>
      <c r="T68" s="36">
        <f t="shared" si="14"/>
        <v>0.49880706727843366</v>
      </c>
      <c r="U68" s="36">
        <f t="shared" si="15"/>
        <v>-0.10872184089880155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11831980</v>
      </c>
      <c r="E69" s="31">
        <v>11831980</v>
      </c>
      <c r="F69" s="31">
        <v>2299240</v>
      </c>
      <c r="G69" s="36">
        <f t="shared" si="8"/>
        <v>0.1943241959502974</v>
      </c>
      <c r="H69" s="31">
        <v>2392899</v>
      </c>
      <c r="I69" s="36">
        <f t="shared" si="9"/>
        <v>0.20223994631498701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4692139</v>
      </c>
      <c r="O69" s="36">
        <f t="shared" si="13"/>
        <v>0.39656414226528441</v>
      </c>
      <c r="P69" s="31">
        <v>1323814</v>
      </c>
      <c r="Q69" s="31">
        <v>13941704</v>
      </c>
      <c r="R69" s="31">
        <v>9614661</v>
      </c>
      <c r="S69" s="31">
        <v>3356776</v>
      </c>
      <c r="T69" s="36">
        <f t="shared" si="14"/>
        <v>0.24077229010169776</v>
      </c>
      <c r="U69" s="36">
        <f t="shared" si="15"/>
        <v>0.80757946358023114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96375921</v>
      </c>
      <c r="E70" s="32">
        <f>SUM(E64:E69)</f>
        <v>96375921</v>
      </c>
      <c r="F70" s="32">
        <f>SUM(F64:F69)</f>
        <v>18898324</v>
      </c>
      <c r="G70" s="37">
        <f t="shared" si="8"/>
        <v>0.19608968509883293</v>
      </c>
      <c r="H70" s="32">
        <f>SUM(H64:H69)</f>
        <v>19441246</v>
      </c>
      <c r="I70" s="37">
        <f t="shared" si="9"/>
        <v>0.20172306317051952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38339570</v>
      </c>
      <c r="O70" s="37">
        <f t="shared" si="13"/>
        <v>0.39781274826935248</v>
      </c>
      <c r="P70" s="32">
        <f>SUM(P64:P69)</f>
        <v>16620372</v>
      </c>
      <c r="Q70" s="32">
        <f>SUM(Q64:Q69)</f>
        <v>134045250</v>
      </c>
      <c r="R70" s="32">
        <f>SUM(R64:R69)</f>
        <v>128174446</v>
      </c>
      <c r="S70" s="32">
        <f>SUM(S64:S69)</f>
        <v>32421666</v>
      </c>
      <c r="T70" s="37">
        <f t="shared" si="14"/>
        <v>0.24187105473711304</v>
      </c>
      <c r="U70" s="37">
        <f t="shared" si="15"/>
        <v>0.16972387862317406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10744428</v>
      </c>
      <c r="E71" s="31">
        <v>10744428</v>
      </c>
      <c r="F71" s="31">
        <v>2003618</v>
      </c>
      <c r="G71" s="36">
        <f t="shared" si="8"/>
        <v>0.1864797269803474</v>
      </c>
      <c r="H71" s="31">
        <v>2010831</v>
      </c>
      <c r="I71" s="36">
        <f t="shared" si="9"/>
        <v>0.18715105168930352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4014449</v>
      </c>
      <c r="O71" s="36">
        <f t="shared" si="13"/>
        <v>0.37363077866965089</v>
      </c>
      <c r="P71" s="31">
        <v>1915795</v>
      </c>
      <c r="Q71" s="31">
        <v>12935184</v>
      </c>
      <c r="R71" s="31">
        <v>7624068</v>
      </c>
      <c r="S71" s="31">
        <v>3772525</v>
      </c>
      <c r="T71" s="36">
        <f t="shared" si="14"/>
        <v>0.29164834454616184</v>
      </c>
      <c r="U71" s="36">
        <f t="shared" si="15"/>
        <v>4.9606560200856631E-2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22530284</v>
      </c>
      <c r="E72" s="31">
        <v>22530284</v>
      </c>
      <c r="F72" s="31">
        <v>4445342</v>
      </c>
      <c r="G72" s="36">
        <f t="shared" si="8"/>
        <v>0.19730519153686657</v>
      </c>
      <c r="H72" s="31">
        <v>2733284</v>
      </c>
      <c r="I72" s="36">
        <f t="shared" si="9"/>
        <v>0.12131600294075298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7178626</v>
      </c>
      <c r="O72" s="36">
        <f t="shared" si="13"/>
        <v>0.31862119447761955</v>
      </c>
      <c r="P72" s="31">
        <v>4885542</v>
      </c>
      <c r="Q72" s="31">
        <v>18274000</v>
      </c>
      <c r="R72" s="31">
        <v>20604013</v>
      </c>
      <c r="S72" s="31">
        <v>9274951</v>
      </c>
      <c r="T72" s="36">
        <f t="shared" si="14"/>
        <v>0.50754903141074748</v>
      </c>
      <c r="U72" s="36">
        <f t="shared" si="15"/>
        <v>-0.44053617797165601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3325384</v>
      </c>
      <c r="E73" s="31">
        <v>3325384</v>
      </c>
      <c r="F73" s="31">
        <v>486290</v>
      </c>
      <c r="G73" s="36">
        <f t="shared" si="8"/>
        <v>0.14623574299990619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486290</v>
      </c>
      <c r="O73" s="36">
        <f t="shared" si="13"/>
        <v>0.14623574299990619</v>
      </c>
      <c r="P73" s="31">
        <v>519708</v>
      </c>
      <c r="Q73" s="31">
        <v>3100459</v>
      </c>
      <c r="R73" s="31">
        <v>3101321</v>
      </c>
      <c r="S73" s="31">
        <v>752358</v>
      </c>
      <c r="T73" s="36">
        <f t="shared" si="14"/>
        <v>0.24266019966721056</v>
      </c>
      <c r="U73" s="36">
        <f t="shared" si="15"/>
        <v>-1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33978598</v>
      </c>
      <c r="E74" s="31">
        <v>33978598</v>
      </c>
      <c r="F74" s="31">
        <v>6144825</v>
      </c>
      <c r="G74" s="36">
        <f t="shared" si="8"/>
        <v>0.18084398302719848</v>
      </c>
      <c r="H74" s="31">
        <v>6008397</v>
      </c>
      <c r="I74" s="36">
        <f t="shared" si="9"/>
        <v>0.17682886739470532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12153222</v>
      </c>
      <c r="O74" s="36">
        <f t="shared" si="13"/>
        <v>0.35767285042190383</v>
      </c>
      <c r="P74" s="31">
        <v>5166909</v>
      </c>
      <c r="Q74" s="31">
        <v>31834402</v>
      </c>
      <c r="R74" s="31">
        <v>27424038</v>
      </c>
      <c r="S74" s="31">
        <v>10488970</v>
      </c>
      <c r="T74" s="36">
        <f t="shared" si="14"/>
        <v>0.3294853787421545</v>
      </c>
      <c r="U74" s="36">
        <f t="shared" si="15"/>
        <v>0.16286100645472956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21692481</v>
      </c>
      <c r="E75" s="31">
        <v>21692481</v>
      </c>
      <c r="F75" s="31">
        <v>2767248</v>
      </c>
      <c r="G75" s="36">
        <f t="shared" si="8"/>
        <v>0.12756715103265504</v>
      </c>
      <c r="H75" s="31">
        <v>3117632</v>
      </c>
      <c r="I75" s="36">
        <f t="shared" si="9"/>
        <v>0.14371947588659867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5884880</v>
      </c>
      <c r="O75" s="36">
        <f t="shared" si="13"/>
        <v>0.2712866269192537</v>
      </c>
      <c r="P75" s="31">
        <v>5141220</v>
      </c>
      <c r="Q75" s="31">
        <v>18494625</v>
      </c>
      <c r="R75" s="31">
        <v>18042580</v>
      </c>
      <c r="S75" s="31">
        <v>8954376</v>
      </c>
      <c r="T75" s="36">
        <f t="shared" si="14"/>
        <v>0.48416099272085811</v>
      </c>
      <c r="U75" s="36">
        <f t="shared" si="15"/>
        <v>-0.39360074068022766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6353562</v>
      </c>
      <c r="E76" s="31">
        <v>6353562</v>
      </c>
      <c r="F76" s="31">
        <v>661768</v>
      </c>
      <c r="G76" s="36">
        <f t="shared" si="8"/>
        <v>0.10415700673102742</v>
      </c>
      <c r="H76" s="31">
        <v>1185450</v>
      </c>
      <c r="I76" s="36">
        <f t="shared" si="9"/>
        <v>0.18658037806194383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1847218</v>
      </c>
      <c r="O76" s="36">
        <f t="shared" si="13"/>
        <v>0.29073738479297123</v>
      </c>
      <c r="P76" s="31">
        <v>1249576</v>
      </c>
      <c r="Q76" s="31">
        <v>6130594</v>
      </c>
      <c r="R76" s="31">
        <v>5292389</v>
      </c>
      <c r="S76" s="31">
        <v>1743160</v>
      </c>
      <c r="T76" s="36">
        <f t="shared" si="14"/>
        <v>0.28433786350882151</v>
      </c>
      <c r="U76" s="36">
        <f t="shared" si="15"/>
        <v>-5.1318207135860439E-2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19278600</v>
      </c>
      <c r="E77" s="31">
        <v>19278600</v>
      </c>
      <c r="F77" s="31">
        <v>5365150</v>
      </c>
      <c r="G77" s="36">
        <f t="shared" si="8"/>
        <v>0.27829562312616063</v>
      </c>
      <c r="H77" s="31">
        <v>9306616</v>
      </c>
      <c r="I77" s="36">
        <f t="shared" si="9"/>
        <v>0.48274335273308228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14671766</v>
      </c>
      <c r="O77" s="36">
        <f t="shared" si="13"/>
        <v>0.76103897585924285</v>
      </c>
      <c r="P77" s="31">
        <v>5257143</v>
      </c>
      <c r="Q77" s="31">
        <v>33264443</v>
      </c>
      <c r="R77" s="31">
        <v>27517449</v>
      </c>
      <c r="S77" s="31">
        <v>8132520</v>
      </c>
      <c r="T77" s="36">
        <f t="shared" si="14"/>
        <v>0.24448087106103053</v>
      </c>
      <c r="U77" s="36">
        <f t="shared" si="15"/>
        <v>0.77028016928586496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117903337</v>
      </c>
      <c r="E78" s="32">
        <f>SUM(E71:E77)</f>
        <v>117903337</v>
      </c>
      <c r="F78" s="32">
        <f>SUM(F71:F77)</f>
        <v>21874241</v>
      </c>
      <c r="G78" s="37">
        <f t="shared" si="8"/>
        <v>0.18552690328009969</v>
      </c>
      <c r="H78" s="32">
        <f>SUM(H71:H77)</f>
        <v>24362210</v>
      </c>
      <c r="I78" s="37">
        <f t="shared" si="9"/>
        <v>0.20662867243528485</v>
      </c>
      <c r="J78" s="32">
        <f>SUM(J71:J77)</f>
        <v>0</v>
      </c>
      <c r="K78" s="37">
        <f t="shared" si="10"/>
        <v>0</v>
      </c>
      <c r="L78" s="32">
        <f>SUM(L71:L77)</f>
        <v>0</v>
      </c>
      <c r="M78" s="37">
        <f t="shared" si="11"/>
        <v>0</v>
      </c>
      <c r="N78" s="32">
        <f t="shared" si="12"/>
        <v>46236451</v>
      </c>
      <c r="O78" s="37">
        <f t="shared" si="13"/>
        <v>0.39215557571538456</v>
      </c>
      <c r="P78" s="32">
        <f>SUM(P71:P77)</f>
        <v>24135893</v>
      </c>
      <c r="Q78" s="32">
        <f>SUM(Q71:Q77)</f>
        <v>124033707</v>
      </c>
      <c r="R78" s="32">
        <f>SUM(R71:R77)</f>
        <v>109605858</v>
      </c>
      <c r="S78" s="32">
        <f>SUM(S71:S77)</f>
        <v>43118860</v>
      </c>
      <c r="T78" s="37">
        <f t="shared" si="14"/>
        <v>0.34763824320755005</v>
      </c>
      <c r="U78" s="37">
        <f t="shared" si="15"/>
        <v>9.3767817084704497E-3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14260721</v>
      </c>
      <c r="E79" s="31">
        <v>14260721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2345191</v>
      </c>
      <c r="Q79" s="31">
        <v>15499725</v>
      </c>
      <c r="R79" s="31">
        <v>13590117</v>
      </c>
      <c r="S79" s="31">
        <v>4515381</v>
      </c>
      <c r="T79" s="36">
        <f t="shared" si="14"/>
        <v>0.29132007180772562</v>
      </c>
      <c r="U79" s="36">
        <f t="shared" si="15"/>
        <v>-1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1018675</v>
      </c>
      <c r="E80" s="31">
        <v>1018675</v>
      </c>
      <c r="F80" s="31">
        <v>124641</v>
      </c>
      <c r="G80" s="36">
        <f t="shared" si="8"/>
        <v>0.12235600166883452</v>
      </c>
      <c r="H80" s="31">
        <v>124641</v>
      </c>
      <c r="I80" s="36">
        <f t="shared" si="9"/>
        <v>0.12235600166883452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249282</v>
      </c>
      <c r="O80" s="36">
        <f t="shared" si="13"/>
        <v>0.24471200333766904</v>
      </c>
      <c r="P80" s="31">
        <v>112693</v>
      </c>
      <c r="Q80" s="31">
        <v>1108403</v>
      </c>
      <c r="R80" s="31">
        <v>967403</v>
      </c>
      <c r="S80" s="31">
        <v>112693</v>
      </c>
      <c r="T80" s="36">
        <f t="shared" si="14"/>
        <v>0.10167150395659341</v>
      </c>
      <c r="U80" s="36">
        <f t="shared" si="15"/>
        <v>0.10602255685801243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23473020</v>
      </c>
      <c r="E81" s="31">
        <v>23473020</v>
      </c>
      <c r="F81" s="31">
        <v>3606787</v>
      </c>
      <c r="G81" s="36">
        <f t="shared" si="8"/>
        <v>0.15365670885126839</v>
      </c>
      <c r="H81" s="31">
        <v>4330993</v>
      </c>
      <c r="I81" s="36">
        <f t="shared" si="9"/>
        <v>0.18450940697021517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7937780</v>
      </c>
      <c r="O81" s="36">
        <f t="shared" si="13"/>
        <v>0.33816611582148354</v>
      </c>
      <c r="P81" s="31">
        <v>3703403</v>
      </c>
      <c r="Q81" s="31">
        <v>25424580</v>
      </c>
      <c r="R81" s="31">
        <v>21931530</v>
      </c>
      <c r="S81" s="31">
        <v>7217569</v>
      </c>
      <c r="T81" s="36">
        <f t="shared" si="14"/>
        <v>0.28388154297927437</v>
      </c>
      <c r="U81" s="36">
        <f t="shared" si="15"/>
        <v>0.16946305870573641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11673498</v>
      </c>
      <c r="E82" s="31">
        <v>11673498</v>
      </c>
      <c r="F82" s="31">
        <v>1110503</v>
      </c>
      <c r="G82" s="36">
        <f t="shared" si="8"/>
        <v>9.5130268579306732E-2</v>
      </c>
      <c r="H82" s="31">
        <v>1815004</v>
      </c>
      <c r="I82" s="36">
        <f t="shared" si="9"/>
        <v>0.15548073079722977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2925507</v>
      </c>
      <c r="O82" s="36">
        <f t="shared" si="13"/>
        <v>0.25061099937653647</v>
      </c>
      <c r="P82" s="31">
        <v>1321714</v>
      </c>
      <c r="Q82" s="31">
        <v>10537897</v>
      </c>
      <c r="R82" s="31">
        <v>9530348</v>
      </c>
      <c r="S82" s="31">
        <v>3127420</v>
      </c>
      <c r="T82" s="36">
        <f t="shared" si="14"/>
        <v>0.29677837997467615</v>
      </c>
      <c r="U82" s="36">
        <f t="shared" si="15"/>
        <v>0.37321992503673251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2350000</v>
      </c>
      <c r="E83" s="31">
        <v>2350000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318770</v>
      </c>
      <c r="Q83" s="31">
        <v>2341000</v>
      </c>
      <c r="R83" s="31">
        <v>3943160</v>
      </c>
      <c r="S83" s="31">
        <v>318770</v>
      </c>
      <c r="T83" s="36">
        <f t="shared" si="14"/>
        <v>0.1361683041435284</v>
      </c>
      <c r="U83" s="36">
        <f t="shared" si="15"/>
        <v>-1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52775914</v>
      </c>
      <c r="E84" s="32">
        <f>SUM(E79:E83)</f>
        <v>52775914</v>
      </c>
      <c r="F84" s="32">
        <f>SUM(F79:F83)</f>
        <v>4841931</v>
      </c>
      <c r="G84" s="37">
        <f t="shared" si="8"/>
        <v>9.1745090383465455E-2</v>
      </c>
      <c r="H84" s="32">
        <f>SUM(H79:H83)</f>
        <v>6270638</v>
      </c>
      <c r="I84" s="37">
        <f t="shared" si="9"/>
        <v>0.11881628426179412</v>
      </c>
      <c r="J84" s="32">
        <f>SUM(J79:J83)</f>
        <v>0</v>
      </c>
      <c r="K84" s="37">
        <f t="shared" si="10"/>
        <v>0</v>
      </c>
      <c r="L84" s="32">
        <f>SUM(L79:L83)</f>
        <v>0</v>
      </c>
      <c r="M84" s="37">
        <f t="shared" si="11"/>
        <v>0</v>
      </c>
      <c r="N84" s="32">
        <f t="shared" si="12"/>
        <v>11112569</v>
      </c>
      <c r="O84" s="37">
        <f t="shared" si="13"/>
        <v>0.21056137464525959</v>
      </c>
      <c r="P84" s="32">
        <f>SUM(P79:P83)</f>
        <v>7801771</v>
      </c>
      <c r="Q84" s="32">
        <f>SUM(Q79:Q83)</f>
        <v>54911605</v>
      </c>
      <c r="R84" s="32">
        <f>SUM(R79:R83)</f>
        <v>49962558</v>
      </c>
      <c r="S84" s="32">
        <f>SUM(S79:S83)</f>
        <v>15291833</v>
      </c>
      <c r="T84" s="37">
        <f t="shared" si="14"/>
        <v>0.27848089670662513</v>
      </c>
      <c r="U84" s="37">
        <f t="shared" si="15"/>
        <v>-0.1962545427185699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360014392</v>
      </c>
      <c r="E85" s="32">
        <f>SUM(E57,E59:E62,E64:E69,E71:E77,E79:E83)</f>
        <v>360014392</v>
      </c>
      <c r="F85" s="32">
        <f>SUM(F57,F59:F62,F64:F69,F71:F77,F79:F83)</f>
        <v>58855174</v>
      </c>
      <c r="G85" s="37">
        <f t="shared" si="8"/>
        <v>0.16348005887497966</v>
      </c>
      <c r="H85" s="32">
        <f>SUM(H57,H59:H62,H64:H69,H71:H77,H79:H83)</f>
        <v>75027537</v>
      </c>
      <c r="I85" s="37">
        <f t="shared" si="9"/>
        <v>0.20840149357140145</v>
      </c>
      <c r="J85" s="32">
        <f>SUM(J57,J59:J62,J64:J69,J71:J77,J79:J83)</f>
        <v>0</v>
      </c>
      <c r="K85" s="37">
        <f t="shared" si="10"/>
        <v>0</v>
      </c>
      <c r="L85" s="32">
        <f>SUM(L57,L59:L62,L64:L69,L71:L77,L79:L83)</f>
        <v>0</v>
      </c>
      <c r="M85" s="37">
        <f t="shared" si="11"/>
        <v>0</v>
      </c>
      <c r="N85" s="32">
        <f t="shared" si="12"/>
        <v>133882711</v>
      </c>
      <c r="O85" s="37">
        <f t="shared" si="13"/>
        <v>0.3718815524463811</v>
      </c>
      <c r="P85" s="32">
        <f>SUM(P57,P59:P62,P64:P69,P71:P77,P79:P83)</f>
        <v>65639368</v>
      </c>
      <c r="Q85" s="32">
        <f>SUM(Q57,Q59:Q62,Q64:Q69,Q71:Q77,Q79:Q83)</f>
        <v>393580349</v>
      </c>
      <c r="R85" s="32">
        <f>SUM(R57,R59:R62,R64:R69,R71:R77,R79:R83)</f>
        <v>362977798</v>
      </c>
      <c r="S85" s="32">
        <f>SUM(S57,S59:S62,S64:S69,S71:S77,S79:S83)</f>
        <v>125522383</v>
      </c>
      <c r="T85" s="37">
        <f t="shared" si="14"/>
        <v>0.3189244161171268</v>
      </c>
      <c r="U85" s="37">
        <f t="shared" si="15"/>
        <v>0.14302649897543196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812449533</v>
      </c>
      <c r="E88" s="31">
        <v>812449533</v>
      </c>
      <c r="F88" s="31">
        <v>121467825</v>
      </c>
      <c r="G88" s="36">
        <f t="shared" ref="G88:G99" si="16">IF(($D88      =0),0,($F88      /$D88      ))</f>
        <v>0.14950814797255843</v>
      </c>
      <c r="H88" s="31">
        <v>182444033</v>
      </c>
      <c r="I88" s="36">
        <f t="shared" ref="I88:I99" si="17">IF(($D88      =0),0,($H88      /$D88      ))</f>
        <v>0.22456045032891908</v>
      </c>
      <c r="J88" s="31">
        <v>0</v>
      </c>
      <c r="K88" s="36">
        <f t="shared" ref="K88:K99" si="18">IF(($E88      =0),0,($J88      /$E88      ))</f>
        <v>0</v>
      </c>
      <c r="L88" s="31">
        <v>0</v>
      </c>
      <c r="M88" s="36">
        <f t="shared" ref="M88:M99" si="19">IF(($E88      =0),0,($L88      /$E88      ))</f>
        <v>0</v>
      </c>
      <c r="N88" s="31">
        <f t="shared" ref="N88:N99" si="20">$F88      +$H88</f>
        <v>303911858</v>
      </c>
      <c r="O88" s="36">
        <f t="shared" ref="O88:O99" si="21">IF(($D88      =0),0,($N88      /$D88      ))</f>
        <v>0.37406859830147754</v>
      </c>
      <c r="P88" s="31">
        <v>130160327</v>
      </c>
      <c r="Q88" s="31">
        <v>724358401</v>
      </c>
      <c r="R88" s="31">
        <v>762199834</v>
      </c>
      <c r="S88" s="31">
        <v>261408260</v>
      </c>
      <c r="T88" s="36">
        <f t="shared" ref="T88:T99" si="22">IF(($Q88      =0),0,($S88      /$Q88      ))</f>
        <v>0.36088248529887623</v>
      </c>
      <c r="U88" s="36">
        <f t="shared" ref="U88:U99" si="23">IF(($P88      =0),0,(($H88      /$P88      )-1))</f>
        <v>0.40168695949880329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1193224326</v>
      </c>
      <c r="E89" s="31">
        <v>1193224326</v>
      </c>
      <c r="F89" s="31">
        <v>253024510</v>
      </c>
      <c r="G89" s="36">
        <f t="shared" si="16"/>
        <v>0.21205108250533605</v>
      </c>
      <c r="H89" s="31">
        <v>270679243</v>
      </c>
      <c r="I89" s="36">
        <f t="shared" si="17"/>
        <v>0.22684690305249441</v>
      </c>
      <c r="J89" s="31">
        <v>0</v>
      </c>
      <c r="K89" s="36">
        <f t="shared" si="18"/>
        <v>0</v>
      </c>
      <c r="L89" s="31">
        <v>0</v>
      </c>
      <c r="M89" s="36">
        <f t="shared" si="19"/>
        <v>0</v>
      </c>
      <c r="N89" s="31">
        <f t="shared" si="20"/>
        <v>523703753</v>
      </c>
      <c r="O89" s="36">
        <f t="shared" si="21"/>
        <v>0.43889798555783049</v>
      </c>
      <c r="P89" s="31">
        <v>287033149</v>
      </c>
      <c r="Q89" s="31">
        <v>1366430689</v>
      </c>
      <c r="R89" s="31">
        <v>1134789279</v>
      </c>
      <c r="S89" s="31">
        <v>439545837</v>
      </c>
      <c r="T89" s="36">
        <f t="shared" si="22"/>
        <v>0.32167444755040919</v>
      </c>
      <c r="U89" s="36">
        <f t="shared" si="23"/>
        <v>-5.6975670081924945E-2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1135672271</v>
      </c>
      <c r="E90" s="31">
        <v>1135672271</v>
      </c>
      <c r="F90" s="31">
        <v>164958553</v>
      </c>
      <c r="G90" s="36">
        <f t="shared" si="16"/>
        <v>0.14525189811559641</v>
      </c>
      <c r="H90" s="31">
        <v>283492479</v>
      </c>
      <c r="I90" s="36">
        <f t="shared" si="17"/>
        <v>0.24962525390390553</v>
      </c>
      <c r="J90" s="31">
        <v>0</v>
      </c>
      <c r="K90" s="36">
        <f t="shared" si="18"/>
        <v>0</v>
      </c>
      <c r="L90" s="31">
        <v>0</v>
      </c>
      <c r="M90" s="36">
        <f t="shared" si="19"/>
        <v>0</v>
      </c>
      <c r="N90" s="31">
        <f t="shared" si="20"/>
        <v>448451032</v>
      </c>
      <c r="O90" s="36">
        <f t="shared" si="21"/>
        <v>0.39487715201950191</v>
      </c>
      <c r="P90" s="31">
        <v>80508946</v>
      </c>
      <c r="Q90" s="31">
        <v>778376703</v>
      </c>
      <c r="R90" s="31">
        <v>1056177537</v>
      </c>
      <c r="S90" s="31">
        <v>223821996</v>
      </c>
      <c r="T90" s="36">
        <f t="shared" si="22"/>
        <v>0.28754971100413318</v>
      </c>
      <c r="U90" s="36">
        <f t="shared" si="23"/>
        <v>2.5212543833327543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3141346130</v>
      </c>
      <c r="E91" s="32">
        <f>SUM(E88:E90)</f>
        <v>3141346130</v>
      </c>
      <c r="F91" s="32">
        <f>SUM(F88:F90)</f>
        <v>539450888</v>
      </c>
      <c r="G91" s="37">
        <f t="shared" si="16"/>
        <v>0.17172602625613881</v>
      </c>
      <c r="H91" s="32">
        <f>SUM(H88:H90)</f>
        <v>736615755</v>
      </c>
      <c r="I91" s="37">
        <f t="shared" si="17"/>
        <v>0.23449047781308963</v>
      </c>
      <c r="J91" s="32">
        <f>SUM(J88:J90)</f>
        <v>0</v>
      </c>
      <c r="K91" s="37">
        <f t="shared" si="18"/>
        <v>0</v>
      </c>
      <c r="L91" s="32">
        <f>SUM(L88:L90)</f>
        <v>0</v>
      </c>
      <c r="M91" s="37">
        <f t="shared" si="19"/>
        <v>0</v>
      </c>
      <c r="N91" s="32">
        <f t="shared" si="20"/>
        <v>1276066643</v>
      </c>
      <c r="O91" s="37">
        <f t="shared" si="21"/>
        <v>0.40621650406922843</v>
      </c>
      <c r="P91" s="32">
        <f>SUM(P88:P90)</f>
        <v>497702422</v>
      </c>
      <c r="Q91" s="32">
        <f>SUM(Q88:Q90)</f>
        <v>2869165793</v>
      </c>
      <c r="R91" s="32">
        <f>SUM(R88:R90)</f>
        <v>2953166650</v>
      </c>
      <c r="S91" s="32">
        <f>SUM(S88:S90)</f>
        <v>924776093</v>
      </c>
      <c r="T91" s="37">
        <f t="shared" si="22"/>
        <v>0.3223153208002853</v>
      </c>
      <c r="U91" s="37">
        <f t="shared" si="23"/>
        <v>0.48003249017743377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255015504</v>
      </c>
      <c r="E92" s="31">
        <v>255015504</v>
      </c>
      <c r="F92" s="31">
        <v>36954762</v>
      </c>
      <c r="G92" s="36">
        <f t="shared" si="16"/>
        <v>0.1449118246551786</v>
      </c>
      <c r="H92" s="31">
        <v>39370386</v>
      </c>
      <c r="I92" s="36">
        <f t="shared" si="17"/>
        <v>0.15438428402376664</v>
      </c>
      <c r="J92" s="31">
        <v>0</v>
      </c>
      <c r="K92" s="36">
        <f t="shared" si="18"/>
        <v>0</v>
      </c>
      <c r="L92" s="31">
        <v>0</v>
      </c>
      <c r="M92" s="36">
        <f t="shared" si="19"/>
        <v>0</v>
      </c>
      <c r="N92" s="31">
        <f t="shared" si="20"/>
        <v>76325148</v>
      </c>
      <c r="O92" s="36">
        <f t="shared" si="21"/>
        <v>0.29929610867894524</v>
      </c>
      <c r="P92" s="31">
        <v>36552359</v>
      </c>
      <c r="Q92" s="31">
        <v>185159025</v>
      </c>
      <c r="R92" s="31">
        <v>153212236</v>
      </c>
      <c r="S92" s="31">
        <v>72890477</v>
      </c>
      <c r="T92" s="36">
        <f t="shared" si="22"/>
        <v>0.39366418677134424</v>
      </c>
      <c r="U92" s="36">
        <f t="shared" si="23"/>
        <v>7.70956260305935E-2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46363791</v>
      </c>
      <c r="E93" s="31">
        <v>46363791</v>
      </c>
      <c r="F93" s="31">
        <v>8833724</v>
      </c>
      <c r="G93" s="36">
        <f t="shared" si="16"/>
        <v>0.19053066648497316</v>
      </c>
      <c r="H93" s="31">
        <v>9344326</v>
      </c>
      <c r="I93" s="36">
        <f t="shared" si="17"/>
        <v>0.20154361406727936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18178050</v>
      </c>
      <c r="O93" s="36">
        <f t="shared" si="21"/>
        <v>0.39207428055225252</v>
      </c>
      <c r="P93" s="31">
        <v>9586112</v>
      </c>
      <c r="Q93" s="31">
        <v>43666738</v>
      </c>
      <c r="R93" s="31">
        <v>43345911</v>
      </c>
      <c r="S93" s="31">
        <v>19160894</v>
      </c>
      <c r="T93" s="36">
        <f t="shared" si="22"/>
        <v>0.43879838242096308</v>
      </c>
      <c r="U93" s="36">
        <f t="shared" si="23"/>
        <v>-2.522253026044341E-2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17277208</v>
      </c>
      <c r="E94" s="31">
        <v>17277208</v>
      </c>
      <c r="F94" s="31">
        <v>2177378</v>
      </c>
      <c r="G94" s="36">
        <f t="shared" si="16"/>
        <v>0.12602603383602257</v>
      </c>
      <c r="H94" s="31">
        <v>1933240</v>
      </c>
      <c r="I94" s="36">
        <f t="shared" si="17"/>
        <v>0.11189539420952738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4110618</v>
      </c>
      <c r="O94" s="36">
        <f t="shared" si="21"/>
        <v>0.23792142804554994</v>
      </c>
      <c r="P94" s="31">
        <v>1442964</v>
      </c>
      <c r="Q94" s="31">
        <v>19780542</v>
      </c>
      <c r="R94" s="31">
        <v>16398443</v>
      </c>
      <c r="S94" s="31">
        <v>3418875</v>
      </c>
      <c r="T94" s="36">
        <f t="shared" si="22"/>
        <v>0.17284030943135936</v>
      </c>
      <c r="U94" s="36">
        <f t="shared" si="23"/>
        <v>0.3397700843541489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25874797</v>
      </c>
      <c r="E95" s="31">
        <v>25874797</v>
      </c>
      <c r="F95" s="31">
        <v>5831240</v>
      </c>
      <c r="G95" s="36">
        <f t="shared" si="16"/>
        <v>0.22536370043792034</v>
      </c>
      <c r="H95" s="31">
        <v>7061694</v>
      </c>
      <c r="I95" s="36">
        <f t="shared" si="17"/>
        <v>0.2729178512975387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12892934</v>
      </c>
      <c r="O95" s="36">
        <f t="shared" si="21"/>
        <v>0.49828155173545902</v>
      </c>
      <c r="P95" s="31">
        <v>5870630</v>
      </c>
      <c r="Q95" s="31">
        <v>26455373</v>
      </c>
      <c r="R95" s="31">
        <v>24493985</v>
      </c>
      <c r="S95" s="31">
        <v>11340627</v>
      </c>
      <c r="T95" s="36">
        <f t="shared" si="22"/>
        <v>0.4286700852790849</v>
      </c>
      <c r="U95" s="36">
        <f t="shared" si="23"/>
        <v>0.20288520993487924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344531300</v>
      </c>
      <c r="E96" s="32">
        <f>SUM(E92:E95)</f>
        <v>344531300</v>
      </c>
      <c r="F96" s="32">
        <f>SUM(F92:F95)</f>
        <v>53797104</v>
      </c>
      <c r="G96" s="37">
        <f t="shared" si="16"/>
        <v>0.15614576672714497</v>
      </c>
      <c r="H96" s="32">
        <f>SUM(H92:H95)</f>
        <v>57709646</v>
      </c>
      <c r="I96" s="37">
        <f t="shared" si="17"/>
        <v>0.16750189605414662</v>
      </c>
      <c r="J96" s="32">
        <f>SUM(J92:J95)</f>
        <v>0</v>
      </c>
      <c r="K96" s="37">
        <f t="shared" si="18"/>
        <v>0</v>
      </c>
      <c r="L96" s="32">
        <f>SUM(L92:L95)</f>
        <v>0</v>
      </c>
      <c r="M96" s="37">
        <f t="shared" si="19"/>
        <v>0</v>
      </c>
      <c r="N96" s="32">
        <f t="shared" si="20"/>
        <v>111506750</v>
      </c>
      <c r="O96" s="37">
        <f t="shared" si="21"/>
        <v>0.32364766278129159</v>
      </c>
      <c r="P96" s="32">
        <f>SUM(P92:P95)</f>
        <v>53452065</v>
      </c>
      <c r="Q96" s="32">
        <f>SUM(Q92:Q95)</f>
        <v>275061678</v>
      </c>
      <c r="R96" s="32">
        <f>SUM(R92:R95)</f>
        <v>237450575</v>
      </c>
      <c r="S96" s="32">
        <f>SUM(S92:S95)</f>
        <v>106810873</v>
      </c>
      <c r="T96" s="37">
        <f t="shared" si="22"/>
        <v>0.38831608160261422</v>
      </c>
      <c r="U96" s="37">
        <f t="shared" si="23"/>
        <v>7.9652320261153653E-2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92674505</v>
      </c>
      <c r="E97" s="31">
        <v>92674505</v>
      </c>
      <c r="F97" s="31">
        <v>29464630</v>
      </c>
      <c r="G97" s="36">
        <f t="shared" si="16"/>
        <v>0.3179367399912198</v>
      </c>
      <c r="H97" s="31">
        <v>19738562</v>
      </c>
      <c r="I97" s="36">
        <f t="shared" si="17"/>
        <v>0.21298804887061443</v>
      </c>
      <c r="J97" s="31">
        <v>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49203192</v>
      </c>
      <c r="O97" s="36">
        <f t="shared" si="21"/>
        <v>0.53092478886183425</v>
      </c>
      <c r="P97" s="31">
        <v>25074408</v>
      </c>
      <c r="Q97" s="31">
        <v>94436000</v>
      </c>
      <c r="R97" s="31">
        <v>87905400</v>
      </c>
      <c r="S97" s="31">
        <v>43805421</v>
      </c>
      <c r="T97" s="36">
        <f t="shared" si="22"/>
        <v>0.46386357956711421</v>
      </c>
      <c r="U97" s="36">
        <f t="shared" si="23"/>
        <v>-0.21280047768226473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28350365</v>
      </c>
      <c r="E98" s="31">
        <v>28350365</v>
      </c>
      <c r="F98" s="31">
        <v>4572410</v>
      </c>
      <c r="G98" s="36">
        <f t="shared" si="16"/>
        <v>0.16128222687785501</v>
      </c>
      <c r="H98" s="31">
        <v>2799117</v>
      </c>
      <c r="I98" s="36">
        <f t="shared" si="17"/>
        <v>9.8733014548489942E-2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7371527</v>
      </c>
      <c r="O98" s="36">
        <f t="shared" si="21"/>
        <v>0.26001524142634497</v>
      </c>
      <c r="P98" s="31">
        <v>3706132</v>
      </c>
      <c r="Q98" s="31">
        <v>26003453</v>
      </c>
      <c r="R98" s="31">
        <v>20264384</v>
      </c>
      <c r="S98" s="31">
        <v>8196699</v>
      </c>
      <c r="T98" s="36">
        <f t="shared" si="22"/>
        <v>0.31521579076440348</v>
      </c>
      <c r="U98" s="36">
        <f t="shared" si="23"/>
        <v>-0.24473359286717256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57440418</v>
      </c>
      <c r="E99" s="31">
        <v>57440418</v>
      </c>
      <c r="F99" s="31">
        <v>16478350</v>
      </c>
      <c r="G99" s="36">
        <f t="shared" si="16"/>
        <v>0.28687726471628394</v>
      </c>
      <c r="H99" s="31">
        <v>21538639</v>
      </c>
      <c r="I99" s="36">
        <f t="shared" si="17"/>
        <v>0.37497357696805061</v>
      </c>
      <c r="J99" s="31">
        <v>0</v>
      </c>
      <c r="K99" s="36">
        <f t="shared" si="18"/>
        <v>0</v>
      </c>
      <c r="L99" s="31">
        <v>0</v>
      </c>
      <c r="M99" s="36">
        <f t="shared" si="19"/>
        <v>0</v>
      </c>
      <c r="N99" s="31">
        <f t="shared" si="20"/>
        <v>38016989</v>
      </c>
      <c r="O99" s="36">
        <f t="shared" si="21"/>
        <v>0.6618508416843345</v>
      </c>
      <c r="P99" s="31">
        <v>17050415</v>
      </c>
      <c r="Q99" s="31">
        <v>70856788</v>
      </c>
      <c r="R99" s="31">
        <v>51760833</v>
      </c>
      <c r="S99" s="31">
        <v>33787999</v>
      </c>
      <c r="T99" s="36">
        <f t="shared" si="22"/>
        <v>0.47684914817194368</v>
      </c>
      <c r="U99" s="36">
        <f t="shared" si="23"/>
        <v>0.26323253715525397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87549804</v>
      </c>
      <c r="E100" s="31">
        <v>87549804</v>
      </c>
      <c r="F100" s="31">
        <v>6501051</v>
      </c>
      <c r="G100" s="36">
        <f>IF(($D100     =0),0,($F100     /$D100     ))</f>
        <v>7.4255460354885547E-2</v>
      </c>
      <c r="H100" s="31">
        <v>28317525</v>
      </c>
      <c r="I100" s="36">
        <f>IF(($D100     =0),0,($H100     /$D100     ))</f>
        <v>0.32344475608420553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</f>
        <v>34818576</v>
      </c>
      <c r="O100" s="36">
        <f>IF(($D100     =0),0,($N100     /$D100     ))</f>
        <v>0.39770021643909104</v>
      </c>
      <c r="P100" s="31">
        <v>14271754</v>
      </c>
      <c r="Q100" s="31">
        <v>28642474</v>
      </c>
      <c r="R100" s="31">
        <v>28211474</v>
      </c>
      <c r="S100" s="31">
        <v>24322109</v>
      </c>
      <c r="T100" s="36">
        <f>IF(($Q100     =0),0,($S100     /$Q100     ))</f>
        <v>0.84916229652508368</v>
      </c>
      <c r="U100" s="36">
        <f>IF(($P100     =0),0,(($H100     /$P100     )-1))</f>
        <v>0.98416571642140127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266015092</v>
      </c>
      <c r="E101" s="32">
        <f>SUM(E97:E100)</f>
        <v>266015092</v>
      </c>
      <c r="F101" s="32">
        <f>SUM(F97:F100)</f>
        <v>57016441</v>
      </c>
      <c r="G101" s="37">
        <f>IF(($D101     =0),0,($F101     /$D101     ))</f>
        <v>0.21433536184480842</v>
      </c>
      <c r="H101" s="32">
        <f>SUM(H97:H100)</f>
        <v>72393843</v>
      </c>
      <c r="I101" s="37">
        <f>IF(($D101     =0),0,($H101     /$D101     ))</f>
        <v>0.27214186404130786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f>$F101     +$H101</f>
        <v>129410284</v>
      </c>
      <c r="O101" s="37">
        <f>IF(($D101     =0),0,($N101     /$D101     ))</f>
        <v>0.48647722588611625</v>
      </c>
      <c r="P101" s="32">
        <f>SUM(P97:P100)</f>
        <v>60102709</v>
      </c>
      <c r="Q101" s="32">
        <f>SUM(Q97:Q100)</f>
        <v>219938715</v>
      </c>
      <c r="R101" s="32">
        <f>SUM(R97:R100)</f>
        <v>188142091</v>
      </c>
      <c r="S101" s="32">
        <f>SUM(S97:S100)</f>
        <v>110112228</v>
      </c>
      <c r="T101" s="37">
        <f>IF(($Q101     =0),0,($S101     /$Q101     ))</f>
        <v>0.50064959231938766</v>
      </c>
      <c r="U101" s="37">
        <f>IF(($P101     =0),0,(($H101     /$P101     )-1))</f>
        <v>0.20450216312213154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3751892522</v>
      </c>
      <c r="E102" s="32">
        <f>SUM(E88:E90,E92:E95,E97:E100)</f>
        <v>3751892522</v>
      </c>
      <c r="F102" s="32">
        <f>SUM(F88:F90,F92:F95,F97:F100)</f>
        <v>650264433</v>
      </c>
      <c r="G102" s="37">
        <f>IF(($D102     =0),0,($F102     /$D102     ))</f>
        <v>0.17331638078304207</v>
      </c>
      <c r="H102" s="32">
        <f>SUM(H88:H90,H92:H95,H97:H100)</f>
        <v>866719244</v>
      </c>
      <c r="I102" s="37">
        <f>IF(($D102     =0),0,($H102     /$D102     ))</f>
        <v>0.23100854806416013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f>$F102     +$H102</f>
        <v>1516983677</v>
      </c>
      <c r="O102" s="37">
        <f>IF(($D102     =0),0,($N102     /$D102     ))</f>
        <v>0.40432492884720217</v>
      </c>
      <c r="P102" s="32">
        <f>SUM(P88:P90,P92:P95,P97:P100)</f>
        <v>611257196</v>
      </c>
      <c r="Q102" s="32">
        <f>SUM(Q88:Q90,Q92:Q95,Q97:Q100)</f>
        <v>3364166186</v>
      </c>
      <c r="R102" s="32">
        <f>SUM(R88:R90,R92:R95,R97:R100)</f>
        <v>3378759316</v>
      </c>
      <c r="S102" s="32">
        <f>SUM(S88:S90,S92:S95,S97:S100)</f>
        <v>1141699194</v>
      </c>
      <c r="T102" s="37">
        <f>IF(($Q102     =0),0,($S102     /$Q102     ))</f>
        <v>0.33937062882065361</v>
      </c>
      <c r="U102" s="37">
        <f>IF(($P102     =0),0,(($H102     /$P102     )-1))</f>
        <v>0.4179289007503153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1087959970</v>
      </c>
      <c r="E105" s="31">
        <v>1087959970</v>
      </c>
      <c r="F105" s="31">
        <v>296699319</v>
      </c>
      <c r="G105" s="36">
        <f t="shared" ref="G105:G136" si="24">IF(($D105     =0),0,($F105     /$D105     ))</f>
        <v>0.27271161364512336</v>
      </c>
      <c r="H105" s="31">
        <v>294073083</v>
      </c>
      <c r="I105" s="36">
        <f t="shared" ref="I105:I136" si="25">IF(($D105     =0),0,($H105     /$D105     ))</f>
        <v>0.27029770497898004</v>
      </c>
      <c r="J105" s="31">
        <v>0</v>
      </c>
      <c r="K105" s="36">
        <f t="shared" ref="K105:K136" si="26">IF(($E105     =0),0,($J105     /$E105     ))</f>
        <v>0</v>
      </c>
      <c r="L105" s="31">
        <v>0</v>
      </c>
      <c r="M105" s="36">
        <f t="shared" ref="M105:M136" si="27">IF(($E105     =0),0,($L105     /$E105     ))</f>
        <v>0</v>
      </c>
      <c r="N105" s="31">
        <f t="shared" ref="N105:N136" si="28">$F105     +$H105</f>
        <v>590772402</v>
      </c>
      <c r="O105" s="36">
        <f t="shared" ref="O105:O136" si="29">IF(($D105     =0),0,($N105     /$D105     ))</f>
        <v>0.5430093186241034</v>
      </c>
      <c r="P105" s="31">
        <v>323373855</v>
      </c>
      <c r="Q105" s="31">
        <v>1169439690</v>
      </c>
      <c r="R105" s="31">
        <v>1297244579</v>
      </c>
      <c r="S105" s="31">
        <v>567868020</v>
      </c>
      <c r="T105" s="36">
        <f t="shared" ref="T105:T136" si="30">IF(($Q105     =0),0,($S105     /$Q105     ))</f>
        <v>0.48558982977565951</v>
      </c>
      <c r="U105" s="36">
        <f t="shared" ref="U105:U136" si="31">IF(($P105     =0),0,(($H105     /$P105     )-1))</f>
        <v>-9.060958870654523E-2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1087959970</v>
      </c>
      <c r="E106" s="32">
        <f>E105</f>
        <v>1087959970</v>
      </c>
      <c r="F106" s="32">
        <f>F105</f>
        <v>296699319</v>
      </c>
      <c r="G106" s="37">
        <f t="shared" si="24"/>
        <v>0.27271161364512336</v>
      </c>
      <c r="H106" s="32">
        <f>H105</f>
        <v>294073083</v>
      </c>
      <c r="I106" s="37">
        <f t="shared" si="25"/>
        <v>0.27029770497898004</v>
      </c>
      <c r="J106" s="32">
        <f>J105</f>
        <v>0</v>
      </c>
      <c r="K106" s="37">
        <f t="shared" si="26"/>
        <v>0</v>
      </c>
      <c r="L106" s="32">
        <f>L105</f>
        <v>0</v>
      </c>
      <c r="M106" s="37">
        <f t="shared" si="27"/>
        <v>0</v>
      </c>
      <c r="N106" s="32">
        <f t="shared" si="28"/>
        <v>590772402</v>
      </c>
      <c r="O106" s="37">
        <f t="shared" si="29"/>
        <v>0.5430093186241034</v>
      </c>
      <c r="P106" s="32">
        <f>P105</f>
        <v>323373855</v>
      </c>
      <c r="Q106" s="32">
        <f>Q105</f>
        <v>1169439690</v>
      </c>
      <c r="R106" s="32">
        <f>R105</f>
        <v>1297244579</v>
      </c>
      <c r="S106" s="32">
        <f>S105</f>
        <v>567868020</v>
      </c>
      <c r="T106" s="37">
        <f t="shared" si="30"/>
        <v>0.48558982977565951</v>
      </c>
      <c r="U106" s="37">
        <f t="shared" si="31"/>
        <v>-9.060958870654523E-2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22555608</v>
      </c>
      <c r="E107" s="31">
        <v>22555608</v>
      </c>
      <c r="F107" s="31">
        <v>6328068</v>
      </c>
      <c r="G107" s="36">
        <f t="shared" si="24"/>
        <v>0.28055408659345382</v>
      </c>
      <c r="H107" s="31">
        <v>4715828</v>
      </c>
      <c r="I107" s="36">
        <f t="shared" si="25"/>
        <v>0.20907563210000812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11043896</v>
      </c>
      <c r="O107" s="36">
        <f t="shared" si="29"/>
        <v>0.48962971869346195</v>
      </c>
      <c r="P107" s="31">
        <v>5566847</v>
      </c>
      <c r="Q107" s="31">
        <v>18820922</v>
      </c>
      <c r="R107" s="31">
        <v>17938364</v>
      </c>
      <c r="S107" s="31">
        <v>8213457</v>
      </c>
      <c r="T107" s="36">
        <f t="shared" si="30"/>
        <v>0.43640035275636335</v>
      </c>
      <c r="U107" s="36">
        <f t="shared" si="31"/>
        <v>-0.15287271232710364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30364206</v>
      </c>
      <c r="E108" s="31">
        <v>30364206</v>
      </c>
      <c r="F108" s="31">
        <v>4816239</v>
      </c>
      <c r="G108" s="36">
        <f t="shared" si="24"/>
        <v>0.1586156739945711</v>
      </c>
      <c r="H108" s="31">
        <v>16238287</v>
      </c>
      <c r="I108" s="36">
        <f t="shared" si="25"/>
        <v>0.53478385043231491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21054526</v>
      </c>
      <c r="O108" s="36">
        <f t="shared" si="29"/>
        <v>0.69339952442688602</v>
      </c>
      <c r="P108" s="31">
        <v>6587415</v>
      </c>
      <c r="Q108" s="31">
        <v>20428777</v>
      </c>
      <c r="R108" s="31">
        <v>29019715</v>
      </c>
      <c r="S108" s="31">
        <v>8025270</v>
      </c>
      <c r="T108" s="36">
        <f t="shared" si="30"/>
        <v>0.39284143147678396</v>
      </c>
      <c r="U108" s="36">
        <f t="shared" si="31"/>
        <v>1.4650469114212479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18569352</v>
      </c>
      <c r="E109" s="31">
        <v>18569352</v>
      </c>
      <c r="F109" s="31">
        <v>3314993</v>
      </c>
      <c r="G109" s="36">
        <f t="shared" si="24"/>
        <v>0.17851958431290441</v>
      </c>
      <c r="H109" s="31">
        <v>4009269</v>
      </c>
      <c r="I109" s="36">
        <f t="shared" si="25"/>
        <v>0.2159078572047102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7324262</v>
      </c>
      <c r="O109" s="36">
        <f t="shared" si="29"/>
        <v>0.39442744151761461</v>
      </c>
      <c r="P109" s="31">
        <v>4305569</v>
      </c>
      <c r="Q109" s="31">
        <v>18550056</v>
      </c>
      <c r="R109" s="31">
        <v>17800806</v>
      </c>
      <c r="S109" s="31">
        <v>6837603</v>
      </c>
      <c r="T109" s="36">
        <f t="shared" si="30"/>
        <v>0.36860282254673515</v>
      </c>
      <c r="U109" s="36">
        <f t="shared" si="31"/>
        <v>-6.8817849626843786E-2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45113998</v>
      </c>
      <c r="E110" s="31">
        <v>45113998</v>
      </c>
      <c r="F110" s="31">
        <v>8667048</v>
      </c>
      <c r="G110" s="36">
        <f t="shared" si="24"/>
        <v>0.19211438542866452</v>
      </c>
      <c r="H110" s="31">
        <v>11722883</v>
      </c>
      <c r="I110" s="36">
        <f t="shared" si="25"/>
        <v>0.25985023539700469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20389931</v>
      </c>
      <c r="O110" s="36">
        <f t="shared" si="29"/>
        <v>0.45196462082566924</v>
      </c>
      <c r="P110" s="31">
        <v>7953638</v>
      </c>
      <c r="Q110" s="31">
        <v>50100512</v>
      </c>
      <c r="R110" s="31">
        <v>42323216</v>
      </c>
      <c r="S110" s="31">
        <v>16426666</v>
      </c>
      <c r="T110" s="36">
        <f t="shared" si="30"/>
        <v>0.32787421413976769</v>
      </c>
      <c r="U110" s="36">
        <f t="shared" si="31"/>
        <v>0.47390200559794149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17993573</v>
      </c>
      <c r="E111" s="31">
        <v>17993573</v>
      </c>
      <c r="F111" s="31">
        <v>19931525</v>
      </c>
      <c r="G111" s="36">
        <f t="shared" si="24"/>
        <v>1.1077024557601762</v>
      </c>
      <c r="H111" s="31">
        <v>-5201423</v>
      </c>
      <c r="I111" s="36">
        <f t="shared" si="25"/>
        <v>-0.28907115890768331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14730102</v>
      </c>
      <c r="O111" s="36">
        <f t="shared" si="29"/>
        <v>0.81863129685249281</v>
      </c>
      <c r="P111" s="31">
        <v>7294020</v>
      </c>
      <c r="Q111" s="31">
        <v>41237467</v>
      </c>
      <c r="R111" s="31">
        <v>28012325</v>
      </c>
      <c r="S111" s="31">
        <v>14220329</v>
      </c>
      <c r="T111" s="36">
        <f t="shared" si="30"/>
        <v>0.34484002133302705</v>
      </c>
      <c r="U111" s="36">
        <f t="shared" si="31"/>
        <v>-1.7131078609600743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134596737</v>
      </c>
      <c r="E112" s="32">
        <f>SUM(E107:E111)</f>
        <v>134596737</v>
      </c>
      <c r="F112" s="32">
        <f>SUM(F107:F111)</f>
        <v>43057873</v>
      </c>
      <c r="G112" s="37">
        <f t="shared" si="24"/>
        <v>0.3199027997238893</v>
      </c>
      <c r="H112" s="32">
        <f>SUM(H107:H111)</f>
        <v>31484844</v>
      </c>
      <c r="I112" s="37">
        <f t="shared" si="25"/>
        <v>0.23391981634740522</v>
      </c>
      <c r="J112" s="32">
        <f>SUM(J107:J111)</f>
        <v>0</v>
      </c>
      <c r="K112" s="37">
        <f t="shared" si="26"/>
        <v>0</v>
      </c>
      <c r="L112" s="32">
        <f>SUM(L107:L111)</f>
        <v>0</v>
      </c>
      <c r="M112" s="37">
        <f t="shared" si="27"/>
        <v>0</v>
      </c>
      <c r="N112" s="32">
        <f t="shared" si="28"/>
        <v>74542717</v>
      </c>
      <c r="O112" s="37">
        <f t="shared" si="29"/>
        <v>0.55382261607129446</v>
      </c>
      <c r="P112" s="32">
        <f>SUM(P107:P111)</f>
        <v>31707489</v>
      </c>
      <c r="Q112" s="32">
        <f>SUM(Q107:Q111)</f>
        <v>149137734</v>
      </c>
      <c r="R112" s="32">
        <f>SUM(R107:R111)</f>
        <v>135094426</v>
      </c>
      <c r="S112" s="32">
        <f>SUM(S107:S111)</f>
        <v>53723325</v>
      </c>
      <c r="T112" s="37">
        <f t="shared" si="30"/>
        <v>0.36022623892086225</v>
      </c>
      <c r="U112" s="37">
        <f t="shared" si="31"/>
        <v>-7.0218426946391244E-3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19557080</v>
      </c>
      <c r="E113" s="31">
        <v>19557080</v>
      </c>
      <c r="F113" s="31">
        <v>3234526</v>
      </c>
      <c r="G113" s="36">
        <f t="shared" si="24"/>
        <v>0.16538900490257236</v>
      </c>
      <c r="H113" s="31">
        <v>5289002</v>
      </c>
      <c r="I113" s="36">
        <f t="shared" si="25"/>
        <v>0.27043924757683663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8523528</v>
      </c>
      <c r="O113" s="36">
        <f t="shared" si="29"/>
        <v>0.43582825247940898</v>
      </c>
      <c r="P113" s="31">
        <v>5651616</v>
      </c>
      <c r="Q113" s="31">
        <v>14061433</v>
      </c>
      <c r="R113" s="31">
        <v>29390450</v>
      </c>
      <c r="S113" s="31">
        <v>8914304</v>
      </c>
      <c r="T113" s="36">
        <f t="shared" si="30"/>
        <v>0.63395416384660086</v>
      </c>
      <c r="U113" s="36">
        <f t="shared" si="31"/>
        <v>-6.416111781125966E-2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19689049</v>
      </c>
      <c r="E114" s="31">
        <v>19689049</v>
      </c>
      <c r="F114" s="31">
        <v>4117620</v>
      </c>
      <c r="G114" s="36">
        <f t="shared" si="24"/>
        <v>0.20913249796879474</v>
      </c>
      <c r="H114" s="31">
        <v>3772595</v>
      </c>
      <c r="I114" s="36">
        <f t="shared" si="25"/>
        <v>0.19160879735735331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7890215</v>
      </c>
      <c r="O114" s="36">
        <f t="shared" si="29"/>
        <v>0.40074129532614805</v>
      </c>
      <c r="P114" s="31">
        <v>3994727</v>
      </c>
      <c r="Q114" s="31">
        <v>15985487</v>
      </c>
      <c r="R114" s="31">
        <v>16481075</v>
      </c>
      <c r="S114" s="31">
        <v>7760936</v>
      </c>
      <c r="T114" s="36">
        <f t="shared" si="30"/>
        <v>0.48549887782586792</v>
      </c>
      <c r="U114" s="36">
        <f t="shared" si="31"/>
        <v>-5.5606303008941538E-2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5190011</v>
      </c>
      <c r="E115" s="31">
        <v>5190011</v>
      </c>
      <c r="F115" s="31">
        <v>1748601</v>
      </c>
      <c r="G115" s="36">
        <f t="shared" si="24"/>
        <v>0.33691662695897945</v>
      </c>
      <c r="H115" s="31">
        <v>2260184</v>
      </c>
      <c r="I115" s="36">
        <f t="shared" si="25"/>
        <v>0.43548732362994991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4008785</v>
      </c>
      <c r="O115" s="36">
        <f t="shared" si="29"/>
        <v>0.77240395058892941</v>
      </c>
      <c r="P115" s="31">
        <v>7249071</v>
      </c>
      <c r="Q115" s="31">
        <v>5062815</v>
      </c>
      <c r="R115" s="31">
        <v>5190010</v>
      </c>
      <c r="S115" s="31">
        <v>11116662</v>
      </c>
      <c r="T115" s="36">
        <f t="shared" si="30"/>
        <v>2.1957472275799135</v>
      </c>
      <c r="U115" s="36">
        <f t="shared" si="31"/>
        <v>-0.68821053070110638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892950</v>
      </c>
      <c r="E116" s="31">
        <v>892950</v>
      </c>
      <c r="F116" s="31">
        <v>1076146</v>
      </c>
      <c r="G116" s="36">
        <f t="shared" si="24"/>
        <v>1.2051581835489109</v>
      </c>
      <c r="H116" s="31">
        <v>1353219</v>
      </c>
      <c r="I116" s="36">
        <f t="shared" si="25"/>
        <v>1.515447673441962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2429365</v>
      </c>
      <c r="O116" s="36">
        <f t="shared" si="29"/>
        <v>2.7206058569908729</v>
      </c>
      <c r="P116" s="31">
        <v>399784</v>
      </c>
      <c r="Q116" s="31">
        <v>2817775</v>
      </c>
      <c r="R116" s="31">
        <v>2354660</v>
      </c>
      <c r="S116" s="31">
        <v>833174</v>
      </c>
      <c r="T116" s="36">
        <f t="shared" si="30"/>
        <v>0.29568507066745925</v>
      </c>
      <c r="U116" s="36">
        <f t="shared" si="31"/>
        <v>2.384875332679647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146973507</v>
      </c>
      <c r="E117" s="31">
        <v>146973507</v>
      </c>
      <c r="F117" s="31">
        <v>21010755</v>
      </c>
      <c r="G117" s="36">
        <f t="shared" si="24"/>
        <v>0.14295607030728333</v>
      </c>
      <c r="H117" s="31">
        <v>20817109</v>
      </c>
      <c r="I117" s="36">
        <f t="shared" si="25"/>
        <v>0.14163851312332093</v>
      </c>
      <c r="J117" s="31">
        <v>0</v>
      </c>
      <c r="K117" s="36">
        <f t="shared" si="26"/>
        <v>0</v>
      </c>
      <c r="L117" s="31">
        <v>0</v>
      </c>
      <c r="M117" s="36">
        <f t="shared" si="27"/>
        <v>0</v>
      </c>
      <c r="N117" s="31">
        <f t="shared" si="28"/>
        <v>41827864</v>
      </c>
      <c r="O117" s="36">
        <f t="shared" si="29"/>
        <v>0.28459458343060429</v>
      </c>
      <c r="P117" s="31">
        <v>18148956</v>
      </c>
      <c r="Q117" s="31">
        <v>21986373</v>
      </c>
      <c r="R117" s="31">
        <v>183786458</v>
      </c>
      <c r="S117" s="31">
        <v>27196405</v>
      </c>
      <c r="T117" s="36">
        <f t="shared" si="30"/>
        <v>1.2369664155156468</v>
      </c>
      <c r="U117" s="36">
        <f t="shared" si="31"/>
        <v>0.14701413128116014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568550</v>
      </c>
      <c r="E118" s="31">
        <v>568550</v>
      </c>
      <c r="F118" s="31">
        <v>0</v>
      </c>
      <c r="G118" s="36">
        <f t="shared" si="24"/>
        <v>0</v>
      </c>
      <c r="H118" s="31">
        <v>24348</v>
      </c>
      <c r="I118" s="36">
        <f t="shared" si="25"/>
        <v>4.2824729575235247E-2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24348</v>
      </c>
      <c r="O118" s="36">
        <f t="shared" si="29"/>
        <v>4.2824729575235247E-2</v>
      </c>
      <c r="P118" s="31">
        <v>37098</v>
      </c>
      <c r="Q118" s="31">
        <v>620400</v>
      </c>
      <c r="R118" s="31">
        <v>633800</v>
      </c>
      <c r="S118" s="31">
        <v>251686</v>
      </c>
      <c r="T118" s="36">
        <f t="shared" si="30"/>
        <v>0.40568343004513219</v>
      </c>
      <c r="U118" s="36">
        <f t="shared" si="31"/>
        <v>-0.3436842956493612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11336760</v>
      </c>
      <c r="E119" s="31">
        <v>11336760</v>
      </c>
      <c r="F119" s="31">
        <v>2856217</v>
      </c>
      <c r="G119" s="36">
        <f t="shared" si="24"/>
        <v>0.25194297136042398</v>
      </c>
      <c r="H119" s="31">
        <v>2612776</v>
      </c>
      <c r="I119" s="36">
        <f t="shared" si="25"/>
        <v>0.23046937572992637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5468993</v>
      </c>
      <c r="O119" s="36">
        <f t="shared" si="29"/>
        <v>0.4824123470903503</v>
      </c>
      <c r="P119" s="31">
        <v>2205293</v>
      </c>
      <c r="Q119" s="31">
        <v>9996612</v>
      </c>
      <c r="R119" s="31">
        <v>9392572</v>
      </c>
      <c r="S119" s="31">
        <v>4082596</v>
      </c>
      <c r="T119" s="36">
        <f t="shared" si="30"/>
        <v>0.40839796523062011</v>
      </c>
      <c r="U119" s="36">
        <f t="shared" si="31"/>
        <v>0.18477499361762817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33449398</v>
      </c>
      <c r="E120" s="31">
        <v>33438898</v>
      </c>
      <c r="F120" s="31">
        <v>9463381</v>
      </c>
      <c r="G120" s="36">
        <f t="shared" si="24"/>
        <v>0.28291633230589081</v>
      </c>
      <c r="H120" s="31">
        <v>9832058</v>
      </c>
      <c r="I120" s="36">
        <f t="shared" si="25"/>
        <v>0.29393826459896227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19295439</v>
      </c>
      <c r="O120" s="36">
        <f t="shared" si="29"/>
        <v>0.57685459690485308</v>
      </c>
      <c r="P120" s="31">
        <v>10960592</v>
      </c>
      <c r="Q120" s="31">
        <v>61626145</v>
      </c>
      <c r="R120" s="31">
        <v>12672464</v>
      </c>
      <c r="S120" s="31">
        <v>14263667</v>
      </c>
      <c r="T120" s="36">
        <f t="shared" si="30"/>
        <v>0.2314547989331476</v>
      </c>
      <c r="U120" s="36">
        <f t="shared" si="31"/>
        <v>-0.10296286915889219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237657305</v>
      </c>
      <c r="E121" s="32">
        <f>SUM(E113:E120)</f>
        <v>237646805</v>
      </c>
      <c r="F121" s="32">
        <f>SUM(F113:F120)</f>
        <v>43507246</v>
      </c>
      <c r="G121" s="37">
        <f t="shared" si="24"/>
        <v>0.18306715209111707</v>
      </c>
      <c r="H121" s="32">
        <f>SUM(H113:H120)</f>
        <v>45961291</v>
      </c>
      <c r="I121" s="37">
        <f t="shared" si="25"/>
        <v>0.19339313386558851</v>
      </c>
      <c r="J121" s="32">
        <f>SUM(J113:J120)</f>
        <v>0</v>
      </c>
      <c r="K121" s="37">
        <f t="shared" si="26"/>
        <v>0</v>
      </c>
      <c r="L121" s="32">
        <f>SUM(L113:L120)</f>
        <v>0</v>
      </c>
      <c r="M121" s="37">
        <f t="shared" si="27"/>
        <v>0</v>
      </c>
      <c r="N121" s="32">
        <f t="shared" si="28"/>
        <v>89468537</v>
      </c>
      <c r="O121" s="37">
        <f t="shared" si="29"/>
        <v>0.37646028595670561</v>
      </c>
      <c r="P121" s="32">
        <f>SUM(P113:P120)</f>
        <v>48647137</v>
      </c>
      <c r="Q121" s="32">
        <f>SUM(Q113:Q120)</f>
        <v>132157040</v>
      </c>
      <c r="R121" s="32">
        <f>SUM(R113:R120)</f>
        <v>259901489</v>
      </c>
      <c r="S121" s="32">
        <f>SUM(S113:S120)</f>
        <v>74419430</v>
      </c>
      <c r="T121" s="37">
        <f t="shared" si="30"/>
        <v>0.56311362603157578</v>
      </c>
      <c r="U121" s="37">
        <f t="shared" si="31"/>
        <v>-5.5210772218722726E-2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51467121</v>
      </c>
      <c r="E122" s="31">
        <v>51467121</v>
      </c>
      <c r="F122" s="31">
        <v>8663845</v>
      </c>
      <c r="G122" s="36">
        <f t="shared" si="24"/>
        <v>0.16833747121778969</v>
      </c>
      <c r="H122" s="31">
        <v>16462285</v>
      </c>
      <c r="I122" s="36">
        <f t="shared" si="25"/>
        <v>0.31986022688154636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25126130</v>
      </c>
      <c r="O122" s="36">
        <f t="shared" si="29"/>
        <v>0.48819769809933605</v>
      </c>
      <c r="P122" s="31">
        <v>16965302</v>
      </c>
      <c r="Q122" s="31">
        <v>45900055</v>
      </c>
      <c r="R122" s="31">
        <v>49867293</v>
      </c>
      <c r="S122" s="31">
        <v>25297784</v>
      </c>
      <c r="T122" s="36">
        <f t="shared" si="30"/>
        <v>0.55114931779493515</v>
      </c>
      <c r="U122" s="36">
        <f t="shared" si="31"/>
        <v>-2.9649752182425049E-2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13660082</v>
      </c>
      <c r="E123" s="31">
        <v>13660082</v>
      </c>
      <c r="F123" s="31">
        <v>3179513</v>
      </c>
      <c r="G123" s="36">
        <f t="shared" si="24"/>
        <v>0.23275943731523721</v>
      </c>
      <c r="H123" s="31">
        <v>2864142</v>
      </c>
      <c r="I123" s="36">
        <f t="shared" si="25"/>
        <v>0.20967238703252294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6043655</v>
      </c>
      <c r="O123" s="36">
        <f t="shared" si="29"/>
        <v>0.44243182434776013</v>
      </c>
      <c r="P123" s="31">
        <v>1695373</v>
      </c>
      <c r="Q123" s="31">
        <v>8967575</v>
      </c>
      <c r="R123" s="31">
        <v>14021926</v>
      </c>
      <c r="S123" s="31">
        <v>3293097</v>
      </c>
      <c r="T123" s="36">
        <f t="shared" si="30"/>
        <v>0.36722268840795869</v>
      </c>
      <c r="U123" s="36">
        <f t="shared" si="31"/>
        <v>0.68938752711055318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36465760</v>
      </c>
      <c r="E124" s="31">
        <v>53329227</v>
      </c>
      <c r="F124" s="31">
        <v>31926852</v>
      </c>
      <c r="G124" s="36">
        <f t="shared" si="24"/>
        <v>0.87552959269188413</v>
      </c>
      <c r="H124" s="31">
        <v>24082956</v>
      </c>
      <c r="I124" s="36">
        <f t="shared" si="25"/>
        <v>0.66042654808236545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56009808</v>
      </c>
      <c r="O124" s="36">
        <f t="shared" si="29"/>
        <v>1.5359561407742497</v>
      </c>
      <c r="P124" s="31">
        <v>43363820</v>
      </c>
      <c r="Q124" s="31">
        <v>147916092</v>
      </c>
      <c r="R124" s="31">
        <v>186721472</v>
      </c>
      <c r="S124" s="31">
        <v>62493466</v>
      </c>
      <c r="T124" s="36">
        <f t="shared" si="30"/>
        <v>0.42249267916029043</v>
      </c>
      <c r="U124" s="36">
        <f t="shared" si="31"/>
        <v>-0.4446302009370946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28784616</v>
      </c>
      <c r="E125" s="31">
        <v>28784616</v>
      </c>
      <c r="F125" s="31">
        <v>3638021</v>
      </c>
      <c r="G125" s="36">
        <f t="shared" si="24"/>
        <v>0.12638768569988915</v>
      </c>
      <c r="H125" s="31">
        <v>4734481</v>
      </c>
      <c r="I125" s="36">
        <f t="shared" si="25"/>
        <v>0.16447956088766305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8372502</v>
      </c>
      <c r="O125" s="36">
        <f t="shared" si="29"/>
        <v>0.2908672465875522</v>
      </c>
      <c r="P125" s="31">
        <v>5990405</v>
      </c>
      <c r="Q125" s="31">
        <v>23476000</v>
      </c>
      <c r="R125" s="31">
        <v>27403291</v>
      </c>
      <c r="S125" s="31">
        <v>9523546</v>
      </c>
      <c r="T125" s="36">
        <f t="shared" si="30"/>
        <v>0.40567157948543192</v>
      </c>
      <c r="U125" s="36">
        <f t="shared" si="31"/>
        <v>-0.20965594145971767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130377579</v>
      </c>
      <c r="E126" s="32">
        <f>SUM(E122:E125)</f>
        <v>147241046</v>
      </c>
      <c r="F126" s="32">
        <f>SUM(F122:F125)</f>
        <v>47408231</v>
      </c>
      <c r="G126" s="37">
        <f t="shared" si="24"/>
        <v>0.3636225750134538</v>
      </c>
      <c r="H126" s="32">
        <f>SUM(H122:H125)</f>
        <v>48143864</v>
      </c>
      <c r="I126" s="37">
        <f t="shared" si="25"/>
        <v>0.36926490251824662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95552095</v>
      </c>
      <c r="O126" s="37">
        <f t="shared" si="29"/>
        <v>0.73288747753170047</v>
      </c>
      <c r="P126" s="32">
        <f>SUM(P122:P125)</f>
        <v>68014900</v>
      </c>
      <c r="Q126" s="32">
        <f>SUM(Q122:Q125)</f>
        <v>226259722</v>
      </c>
      <c r="R126" s="32">
        <f>SUM(R122:R125)</f>
        <v>278013982</v>
      </c>
      <c r="S126" s="32">
        <f>SUM(S122:S125)</f>
        <v>100607893</v>
      </c>
      <c r="T126" s="37">
        <f t="shared" si="30"/>
        <v>0.44465666319522834</v>
      </c>
      <c r="U126" s="37">
        <f t="shared" si="31"/>
        <v>-0.29215710087054458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11955278</v>
      </c>
      <c r="E127" s="31">
        <v>11955278</v>
      </c>
      <c r="F127" s="31">
        <v>3471921</v>
      </c>
      <c r="G127" s="36">
        <f t="shared" si="24"/>
        <v>0.29040905615076457</v>
      </c>
      <c r="H127" s="31">
        <v>3478365</v>
      </c>
      <c r="I127" s="36">
        <f t="shared" si="25"/>
        <v>0.29094806494671221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6950286</v>
      </c>
      <c r="O127" s="36">
        <f t="shared" si="29"/>
        <v>0.58135712109747673</v>
      </c>
      <c r="P127" s="31">
        <v>3463664</v>
      </c>
      <c r="Q127" s="31">
        <v>10803771</v>
      </c>
      <c r="R127" s="31">
        <v>11805448</v>
      </c>
      <c r="S127" s="31">
        <v>7046215</v>
      </c>
      <c r="T127" s="36">
        <f t="shared" si="30"/>
        <v>0.65219958845851134</v>
      </c>
      <c r="U127" s="36">
        <f t="shared" si="31"/>
        <v>4.2443493364252571E-3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24136190</v>
      </c>
      <c r="E128" s="31">
        <v>24136190</v>
      </c>
      <c r="F128" s="31">
        <v>1167236</v>
      </c>
      <c r="G128" s="36">
        <f t="shared" si="24"/>
        <v>4.8360408167154798E-2</v>
      </c>
      <c r="H128" s="31">
        <v>5966726</v>
      </c>
      <c r="I128" s="36">
        <f t="shared" si="25"/>
        <v>0.24721076524505317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7133962</v>
      </c>
      <c r="O128" s="36">
        <f t="shared" si="29"/>
        <v>0.29557117341220795</v>
      </c>
      <c r="P128" s="31">
        <v>2183179</v>
      </c>
      <c r="Q128" s="31">
        <v>22188100</v>
      </c>
      <c r="R128" s="31">
        <v>23645459</v>
      </c>
      <c r="S128" s="31">
        <v>4478745</v>
      </c>
      <c r="T128" s="36">
        <f t="shared" si="30"/>
        <v>0.20185347100472775</v>
      </c>
      <c r="U128" s="36">
        <f t="shared" si="31"/>
        <v>1.7330447938533671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23959992</v>
      </c>
      <c r="E129" s="31">
        <v>23959992</v>
      </c>
      <c r="F129" s="31">
        <v>693793</v>
      </c>
      <c r="G129" s="36">
        <f t="shared" si="24"/>
        <v>2.8956311838501447E-2</v>
      </c>
      <c r="H129" s="31">
        <v>4505402</v>
      </c>
      <c r="I129" s="36">
        <f t="shared" si="25"/>
        <v>0.18803854358549035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5199195</v>
      </c>
      <c r="O129" s="36">
        <f t="shared" si="29"/>
        <v>0.2169948554239918</v>
      </c>
      <c r="P129" s="31">
        <v>13698708</v>
      </c>
      <c r="Q129" s="31">
        <v>24642801</v>
      </c>
      <c r="R129" s="31">
        <v>20402844</v>
      </c>
      <c r="S129" s="31">
        <v>18487759</v>
      </c>
      <c r="T129" s="36">
        <f t="shared" si="30"/>
        <v>0.7502296106680405</v>
      </c>
      <c r="U129" s="36">
        <f t="shared" si="31"/>
        <v>-0.67110752342483693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18347620</v>
      </c>
      <c r="E130" s="31">
        <v>18347620</v>
      </c>
      <c r="F130" s="31">
        <v>2029114</v>
      </c>
      <c r="G130" s="36">
        <f t="shared" si="24"/>
        <v>0.11059276353009273</v>
      </c>
      <c r="H130" s="31">
        <v>3055331</v>
      </c>
      <c r="I130" s="36">
        <f t="shared" si="25"/>
        <v>0.16652465006360498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5084445</v>
      </c>
      <c r="O130" s="36">
        <f t="shared" si="29"/>
        <v>0.27711741359369774</v>
      </c>
      <c r="P130" s="31">
        <v>2491379</v>
      </c>
      <c r="Q130" s="31">
        <v>19093072</v>
      </c>
      <c r="R130" s="31">
        <v>19316694</v>
      </c>
      <c r="S130" s="31">
        <v>4624441</v>
      </c>
      <c r="T130" s="36">
        <f t="shared" si="30"/>
        <v>0.24220518311563483</v>
      </c>
      <c r="U130" s="36">
        <f t="shared" si="31"/>
        <v>0.22636138459865007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64243628</v>
      </c>
      <c r="E131" s="31">
        <v>64243628</v>
      </c>
      <c r="F131" s="31">
        <v>3314056</v>
      </c>
      <c r="G131" s="36">
        <f t="shared" si="24"/>
        <v>5.1585754154482057E-2</v>
      </c>
      <c r="H131" s="31">
        <v>5580403</v>
      </c>
      <c r="I131" s="36">
        <f t="shared" si="25"/>
        <v>8.6863136060746762E-2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8894459</v>
      </c>
      <c r="O131" s="36">
        <f t="shared" si="29"/>
        <v>0.13844889021522883</v>
      </c>
      <c r="P131" s="31">
        <v>3619091</v>
      </c>
      <c r="Q131" s="31">
        <v>38118177</v>
      </c>
      <c r="R131" s="31">
        <v>37941948</v>
      </c>
      <c r="S131" s="31">
        <v>8476232</v>
      </c>
      <c r="T131" s="36">
        <f t="shared" si="30"/>
        <v>0.22236719242895586</v>
      </c>
      <c r="U131" s="36">
        <f t="shared" si="31"/>
        <v>0.5419349775952027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142642708</v>
      </c>
      <c r="E132" s="32">
        <f>SUM(E127:E131)</f>
        <v>142642708</v>
      </c>
      <c r="F132" s="32">
        <f>SUM(F127:F131)</f>
        <v>10676120</v>
      </c>
      <c r="G132" s="37">
        <f t="shared" si="24"/>
        <v>7.4845185917249979E-2</v>
      </c>
      <c r="H132" s="32">
        <f>SUM(H127:H131)</f>
        <v>22586227</v>
      </c>
      <c r="I132" s="37">
        <f t="shared" si="25"/>
        <v>0.15834126620759331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33262347</v>
      </c>
      <c r="O132" s="37">
        <f t="shared" si="29"/>
        <v>0.23318645212484329</v>
      </c>
      <c r="P132" s="32">
        <f>SUM(P127:P131)</f>
        <v>25456021</v>
      </c>
      <c r="Q132" s="32">
        <f>SUM(Q127:Q131)</f>
        <v>114845921</v>
      </c>
      <c r="R132" s="32">
        <f>SUM(R127:R131)</f>
        <v>113112393</v>
      </c>
      <c r="S132" s="32">
        <f>SUM(S127:S131)</f>
        <v>43113392</v>
      </c>
      <c r="T132" s="37">
        <f t="shared" si="30"/>
        <v>0.37540203103948289</v>
      </c>
      <c r="U132" s="37">
        <f t="shared" si="31"/>
        <v>-0.11273537211491147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85178962</v>
      </c>
      <c r="E133" s="31">
        <v>85178962</v>
      </c>
      <c r="F133" s="31">
        <v>19198369</v>
      </c>
      <c r="G133" s="36">
        <f t="shared" si="24"/>
        <v>0.22538862354298236</v>
      </c>
      <c r="H133" s="31">
        <v>19306878</v>
      </c>
      <c r="I133" s="36">
        <f t="shared" si="25"/>
        <v>0.22666251791140635</v>
      </c>
      <c r="J133" s="31">
        <v>0</v>
      </c>
      <c r="K133" s="36">
        <f t="shared" si="26"/>
        <v>0</v>
      </c>
      <c r="L133" s="31">
        <v>0</v>
      </c>
      <c r="M133" s="36">
        <f t="shared" si="27"/>
        <v>0</v>
      </c>
      <c r="N133" s="31">
        <f t="shared" si="28"/>
        <v>38505247</v>
      </c>
      <c r="O133" s="36">
        <f t="shared" si="29"/>
        <v>0.45205114145438868</v>
      </c>
      <c r="P133" s="31">
        <v>22337266</v>
      </c>
      <c r="Q133" s="31">
        <v>85041223</v>
      </c>
      <c r="R133" s="31">
        <v>85664469</v>
      </c>
      <c r="S133" s="31">
        <v>43538446</v>
      </c>
      <c r="T133" s="36">
        <f t="shared" si="30"/>
        <v>0.51196871898232221</v>
      </c>
      <c r="U133" s="36">
        <f t="shared" si="31"/>
        <v>-0.1356651257141317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4798311</v>
      </c>
      <c r="E134" s="31">
        <v>4798311</v>
      </c>
      <c r="F134" s="31">
        <v>1048737</v>
      </c>
      <c r="G134" s="36">
        <f t="shared" si="24"/>
        <v>0.2185637821308373</v>
      </c>
      <c r="H134" s="31">
        <v>1289173</v>
      </c>
      <c r="I134" s="36">
        <f t="shared" si="25"/>
        <v>0.26867224738038031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2337910</v>
      </c>
      <c r="O134" s="36">
        <f t="shared" si="29"/>
        <v>0.48723602951121758</v>
      </c>
      <c r="P134" s="31">
        <v>1256554</v>
      </c>
      <c r="Q134" s="31">
        <v>3989284</v>
      </c>
      <c r="R134" s="31">
        <v>3668447</v>
      </c>
      <c r="S134" s="31">
        <v>2586972</v>
      </c>
      <c r="T134" s="36">
        <f t="shared" si="30"/>
        <v>0.64848027866654767</v>
      </c>
      <c r="U134" s="36">
        <f t="shared" si="31"/>
        <v>2.595909129253493E-2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33805087</v>
      </c>
      <c r="E135" s="31">
        <v>33805087</v>
      </c>
      <c r="F135" s="31">
        <v>6737008</v>
      </c>
      <c r="G135" s="36">
        <f t="shared" si="24"/>
        <v>0.1992897696136679</v>
      </c>
      <c r="H135" s="31">
        <v>7680072</v>
      </c>
      <c r="I135" s="36">
        <f t="shared" si="25"/>
        <v>0.22718687279225167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14417080</v>
      </c>
      <c r="O135" s="36">
        <f t="shared" si="29"/>
        <v>0.42647664240591954</v>
      </c>
      <c r="P135" s="31">
        <v>18932078</v>
      </c>
      <c r="Q135" s="31">
        <v>24969600</v>
      </c>
      <c r="R135" s="31">
        <v>41281890</v>
      </c>
      <c r="S135" s="31">
        <v>41879632</v>
      </c>
      <c r="T135" s="36">
        <f t="shared" si="30"/>
        <v>1.6772247853389721</v>
      </c>
      <c r="U135" s="36">
        <f t="shared" si="31"/>
        <v>-0.59433549766697558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17259308</v>
      </c>
      <c r="E136" s="31">
        <v>17259308</v>
      </c>
      <c r="F136" s="31">
        <v>4074039</v>
      </c>
      <c r="G136" s="36">
        <f t="shared" si="24"/>
        <v>0.23604880334715622</v>
      </c>
      <c r="H136" s="31">
        <v>4507810</v>
      </c>
      <c r="I136" s="36">
        <f t="shared" si="25"/>
        <v>0.26118138687831516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8581849</v>
      </c>
      <c r="O136" s="36">
        <f t="shared" si="29"/>
        <v>0.49723019022547138</v>
      </c>
      <c r="P136" s="31">
        <v>3530795</v>
      </c>
      <c r="Q136" s="31">
        <v>16120564</v>
      </c>
      <c r="R136" s="31">
        <v>17905148</v>
      </c>
      <c r="S136" s="31">
        <v>7476889</v>
      </c>
      <c r="T136" s="36">
        <f t="shared" si="30"/>
        <v>0.46381063342448814</v>
      </c>
      <c r="U136" s="36">
        <f t="shared" si="31"/>
        <v>0.27671246843841124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141041668</v>
      </c>
      <c r="E137" s="32">
        <f>SUM(E133:E136)</f>
        <v>141041668</v>
      </c>
      <c r="F137" s="32">
        <f>SUM(F133:F136)</f>
        <v>31058153</v>
      </c>
      <c r="G137" s="37">
        <f t="shared" ref="G137:G170" si="32">IF(($D137     =0),0,($F137     /$D137     ))</f>
        <v>0.22020551401873664</v>
      </c>
      <c r="H137" s="32">
        <f>SUM(H133:H136)</f>
        <v>32783933</v>
      </c>
      <c r="I137" s="37">
        <f t="shared" ref="I137:I170" si="33">IF(($D137     =0),0,($H137     /$D137     ))</f>
        <v>0.23244147254412789</v>
      </c>
      <c r="J137" s="32">
        <f>SUM(J133:J136)</f>
        <v>0</v>
      </c>
      <c r="K137" s="37">
        <f t="shared" ref="K137:K170" si="34">IF(($E137     =0),0,($J137     /$E137     ))</f>
        <v>0</v>
      </c>
      <c r="L137" s="32">
        <f>SUM(L133:L136)</f>
        <v>0</v>
      </c>
      <c r="M137" s="37">
        <f t="shared" ref="M137:M170" si="35">IF(($E137     =0),0,($L137     /$E137     ))</f>
        <v>0</v>
      </c>
      <c r="N137" s="32">
        <f t="shared" ref="N137:N170" si="36">$F137     +$H137</f>
        <v>63842086</v>
      </c>
      <c r="O137" s="37">
        <f t="shared" ref="O137:O170" si="37">IF(($D137     =0),0,($N137     /$D137     ))</f>
        <v>0.45264698656286451</v>
      </c>
      <c r="P137" s="32">
        <f>SUM(P133:P136)</f>
        <v>46056693</v>
      </c>
      <c r="Q137" s="32">
        <f>SUM(Q133:Q136)</f>
        <v>130120671</v>
      </c>
      <c r="R137" s="32">
        <f>SUM(R133:R136)</f>
        <v>148519954</v>
      </c>
      <c r="S137" s="32">
        <f>SUM(S133:S136)</f>
        <v>95481939</v>
      </c>
      <c r="T137" s="37">
        <f t="shared" ref="T137:T170" si="38">IF(($Q137     =0),0,($S137     /$Q137     ))</f>
        <v>0.73379531681019383</v>
      </c>
      <c r="U137" s="37">
        <f t="shared" ref="U137:U170" si="39">IF(($P137     =0),0,(($H137     /$P137     )-1))</f>
        <v>-0.28818308774362067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25665191</v>
      </c>
      <c r="E138" s="31">
        <v>25665191</v>
      </c>
      <c r="F138" s="31">
        <v>5654592</v>
      </c>
      <c r="G138" s="36">
        <f t="shared" si="32"/>
        <v>0.22032144627328118</v>
      </c>
      <c r="H138" s="31">
        <v>6125363</v>
      </c>
      <c r="I138" s="36">
        <f t="shared" si="33"/>
        <v>0.23866422813685664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11779955</v>
      </c>
      <c r="O138" s="36">
        <f t="shared" si="37"/>
        <v>0.45898567441013782</v>
      </c>
      <c r="P138" s="31">
        <v>5925501</v>
      </c>
      <c r="Q138" s="31">
        <v>24293251</v>
      </c>
      <c r="R138" s="31">
        <v>21887064</v>
      </c>
      <c r="S138" s="31">
        <v>11064197</v>
      </c>
      <c r="T138" s="36">
        <f t="shared" si="38"/>
        <v>0.45544324224040661</v>
      </c>
      <c r="U138" s="36">
        <f t="shared" si="39"/>
        <v>3.3729131089506259E-2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16126890</v>
      </c>
      <c r="E139" s="31">
        <v>16126890</v>
      </c>
      <c r="F139" s="31">
        <v>3950498</v>
      </c>
      <c r="G139" s="36">
        <f t="shared" si="32"/>
        <v>0.24496341204038721</v>
      </c>
      <c r="H139" s="31">
        <v>3432427</v>
      </c>
      <c r="I139" s="36">
        <f t="shared" si="33"/>
        <v>0.21283874324187738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7382925</v>
      </c>
      <c r="O139" s="36">
        <f t="shared" si="37"/>
        <v>0.45780215528226459</v>
      </c>
      <c r="P139" s="31">
        <v>3234547</v>
      </c>
      <c r="Q139" s="31">
        <v>15744942</v>
      </c>
      <c r="R139" s="31">
        <v>17234706</v>
      </c>
      <c r="S139" s="31">
        <v>6044493</v>
      </c>
      <c r="T139" s="36">
        <f t="shared" si="38"/>
        <v>0.38390062027538746</v>
      </c>
      <c r="U139" s="36">
        <f t="shared" si="39"/>
        <v>6.1177036537110041E-2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19866658</v>
      </c>
      <c r="E140" s="31">
        <v>19866658</v>
      </c>
      <c r="F140" s="31">
        <v>3034617</v>
      </c>
      <c r="G140" s="36">
        <f t="shared" si="32"/>
        <v>0.15274924448792546</v>
      </c>
      <c r="H140" s="31">
        <v>3545647</v>
      </c>
      <c r="I140" s="36">
        <f t="shared" si="33"/>
        <v>0.17847224228654865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6580264</v>
      </c>
      <c r="O140" s="36">
        <f t="shared" si="37"/>
        <v>0.33122148677447411</v>
      </c>
      <c r="P140" s="31">
        <v>3044288</v>
      </c>
      <c r="Q140" s="31">
        <v>22594543</v>
      </c>
      <c r="R140" s="31">
        <v>16917024</v>
      </c>
      <c r="S140" s="31">
        <v>5766711</v>
      </c>
      <c r="T140" s="36">
        <f t="shared" si="38"/>
        <v>0.25522583041400748</v>
      </c>
      <c r="U140" s="36">
        <f t="shared" si="39"/>
        <v>0.16468842632497327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10069207</v>
      </c>
      <c r="E141" s="31">
        <v>10069207</v>
      </c>
      <c r="F141" s="31">
        <v>2016301</v>
      </c>
      <c r="G141" s="36">
        <f t="shared" si="32"/>
        <v>0.20024426948418084</v>
      </c>
      <c r="H141" s="31">
        <v>2297874</v>
      </c>
      <c r="I141" s="36">
        <f t="shared" si="33"/>
        <v>0.22820804061332733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4314175</v>
      </c>
      <c r="O141" s="36">
        <f t="shared" si="37"/>
        <v>0.42845231009750817</v>
      </c>
      <c r="P141" s="31">
        <v>1884119</v>
      </c>
      <c r="Q141" s="31">
        <v>11906681</v>
      </c>
      <c r="R141" s="31">
        <v>11906681</v>
      </c>
      <c r="S141" s="31">
        <v>5007857</v>
      </c>
      <c r="T141" s="36">
        <f t="shared" si="38"/>
        <v>0.42059218685710986</v>
      </c>
      <c r="U141" s="36">
        <f t="shared" si="39"/>
        <v>0.21960130968373015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30411765</v>
      </c>
      <c r="E142" s="31">
        <v>30411765</v>
      </c>
      <c r="F142" s="31">
        <v>3219006</v>
      </c>
      <c r="G142" s="36">
        <f t="shared" si="32"/>
        <v>0.10584739162623412</v>
      </c>
      <c r="H142" s="31">
        <v>4968306</v>
      </c>
      <c r="I142" s="36">
        <f t="shared" si="33"/>
        <v>0.16336789397129697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8187312</v>
      </c>
      <c r="O142" s="36">
        <f t="shared" si="37"/>
        <v>0.26921528559753111</v>
      </c>
      <c r="P142" s="31">
        <v>4536246</v>
      </c>
      <c r="Q142" s="31">
        <v>28764102</v>
      </c>
      <c r="R142" s="31">
        <v>27456522</v>
      </c>
      <c r="S142" s="31">
        <v>7562447</v>
      </c>
      <c r="T142" s="36">
        <f t="shared" si="38"/>
        <v>0.26291267497243614</v>
      </c>
      <c r="U142" s="36">
        <f t="shared" si="39"/>
        <v>9.5246157285120869E-2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28742126</v>
      </c>
      <c r="E143" s="31">
        <v>28742126</v>
      </c>
      <c r="F143" s="31">
        <v>5417128</v>
      </c>
      <c r="G143" s="36">
        <f t="shared" si="32"/>
        <v>0.18847346226232534</v>
      </c>
      <c r="H143" s="31">
        <v>8115903</v>
      </c>
      <c r="I143" s="36">
        <f t="shared" si="33"/>
        <v>0.28236961315944409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13533031</v>
      </c>
      <c r="O143" s="36">
        <f t="shared" si="37"/>
        <v>0.47084307542176945</v>
      </c>
      <c r="P143" s="31">
        <v>6171075</v>
      </c>
      <c r="Q143" s="31">
        <v>23961858</v>
      </c>
      <c r="R143" s="31">
        <v>24722090</v>
      </c>
      <c r="S143" s="31">
        <v>9925007</v>
      </c>
      <c r="T143" s="36">
        <f t="shared" si="38"/>
        <v>0.41420022604257151</v>
      </c>
      <c r="U143" s="36">
        <f t="shared" si="39"/>
        <v>0.31515222226273387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130881837</v>
      </c>
      <c r="E144" s="32">
        <f>SUM(E138:E143)</f>
        <v>130881837</v>
      </c>
      <c r="F144" s="32">
        <f>SUM(F138:F143)</f>
        <v>23292142</v>
      </c>
      <c r="G144" s="37">
        <f t="shared" si="32"/>
        <v>0.17796313479310349</v>
      </c>
      <c r="H144" s="32">
        <f>SUM(H138:H143)</f>
        <v>28485520</v>
      </c>
      <c r="I144" s="37">
        <f t="shared" si="33"/>
        <v>0.21764303323462675</v>
      </c>
      <c r="J144" s="32">
        <f>SUM(J138:J143)</f>
        <v>0</v>
      </c>
      <c r="K144" s="37">
        <f t="shared" si="34"/>
        <v>0</v>
      </c>
      <c r="L144" s="32">
        <f>SUM(L138:L143)</f>
        <v>0</v>
      </c>
      <c r="M144" s="37">
        <f t="shared" si="35"/>
        <v>0</v>
      </c>
      <c r="N144" s="32">
        <f t="shared" si="36"/>
        <v>51777662</v>
      </c>
      <c r="O144" s="37">
        <f t="shared" si="37"/>
        <v>0.39560616802773024</v>
      </c>
      <c r="P144" s="32">
        <f>SUM(P138:P143)</f>
        <v>24795776</v>
      </c>
      <c r="Q144" s="32">
        <f>SUM(Q138:Q143)</f>
        <v>127265377</v>
      </c>
      <c r="R144" s="32">
        <f>SUM(R138:R143)</f>
        <v>120124087</v>
      </c>
      <c r="S144" s="32">
        <f>SUM(S138:S143)</f>
        <v>45370712</v>
      </c>
      <c r="T144" s="37">
        <f t="shared" si="38"/>
        <v>0.35650475462780423</v>
      </c>
      <c r="U144" s="37">
        <f t="shared" si="39"/>
        <v>0.14880534491035902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32348083</v>
      </c>
      <c r="E145" s="31">
        <v>32348083</v>
      </c>
      <c r="F145" s="31">
        <v>5216254</v>
      </c>
      <c r="G145" s="36">
        <f t="shared" si="32"/>
        <v>0.16125388326720938</v>
      </c>
      <c r="H145" s="31">
        <v>5955307</v>
      </c>
      <c r="I145" s="36">
        <f t="shared" si="33"/>
        <v>0.18410077036095152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11171561</v>
      </c>
      <c r="O145" s="36">
        <f t="shared" si="37"/>
        <v>0.34535465362816092</v>
      </c>
      <c r="P145" s="31">
        <v>5909070</v>
      </c>
      <c r="Q145" s="31">
        <v>36574472</v>
      </c>
      <c r="R145" s="31">
        <v>35627823</v>
      </c>
      <c r="S145" s="31">
        <v>10743932</v>
      </c>
      <c r="T145" s="36">
        <f t="shared" si="38"/>
        <v>0.2937549447056953</v>
      </c>
      <c r="U145" s="36">
        <f t="shared" si="39"/>
        <v>7.8247507645026193E-3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34939374</v>
      </c>
      <c r="E146" s="31">
        <v>34939374</v>
      </c>
      <c r="F146" s="31">
        <v>9521504</v>
      </c>
      <c r="G146" s="36">
        <f t="shared" si="32"/>
        <v>0.27251501414993867</v>
      </c>
      <c r="H146" s="31">
        <v>14686614</v>
      </c>
      <c r="I146" s="36">
        <f t="shared" si="33"/>
        <v>0.42034565358841292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24208118</v>
      </c>
      <c r="O146" s="36">
        <f t="shared" si="37"/>
        <v>0.69286066773835153</v>
      </c>
      <c r="P146" s="31">
        <v>22216975</v>
      </c>
      <c r="Q146" s="31">
        <v>59618355</v>
      </c>
      <c r="R146" s="31">
        <v>66517536</v>
      </c>
      <c r="S146" s="31">
        <v>35109078</v>
      </c>
      <c r="T146" s="36">
        <f t="shared" si="38"/>
        <v>0.58889712740312949</v>
      </c>
      <c r="U146" s="36">
        <f t="shared" si="39"/>
        <v>-0.33894627869005567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24265771</v>
      </c>
      <c r="E147" s="31">
        <v>24265771</v>
      </c>
      <c r="F147" s="31">
        <v>2369862</v>
      </c>
      <c r="G147" s="36">
        <f t="shared" si="32"/>
        <v>9.7662753019469278E-2</v>
      </c>
      <c r="H147" s="31">
        <v>2484249</v>
      </c>
      <c r="I147" s="36">
        <f t="shared" si="33"/>
        <v>0.10237667700729558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4854111</v>
      </c>
      <c r="O147" s="36">
        <f t="shared" si="37"/>
        <v>0.20003943002676486</v>
      </c>
      <c r="P147" s="31">
        <v>2347747</v>
      </c>
      <c r="Q147" s="31">
        <v>20470864</v>
      </c>
      <c r="R147" s="31">
        <v>25654017</v>
      </c>
      <c r="S147" s="31">
        <v>4916249</v>
      </c>
      <c r="T147" s="36">
        <f t="shared" si="38"/>
        <v>0.24015835384378501</v>
      </c>
      <c r="U147" s="36">
        <f t="shared" si="39"/>
        <v>5.8141699254647072E-2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12892887</v>
      </c>
      <c r="E148" s="31">
        <v>12892887</v>
      </c>
      <c r="F148" s="31">
        <v>3410671</v>
      </c>
      <c r="G148" s="36">
        <f t="shared" si="32"/>
        <v>0.26453896633081481</v>
      </c>
      <c r="H148" s="31">
        <v>4883324</v>
      </c>
      <c r="I148" s="36">
        <f t="shared" si="33"/>
        <v>0.37876109516821177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8293995</v>
      </c>
      <c r="O148" s="36">
        <f t="shared" si="37"/>
        <v>0.64330006149902652</v>
      </c>
      <c r="P148" s="31">
        <v>4241483</v>
      </c>
      <c r="Q148" s="31">
        <v>36634871</v>
      </c>
      <c r="R148" s="31">
        <v>11730635</v>
      </c>
      <c r="S148" s="31">
        <v>7427470</v>
      </c>
      <c r="T148" s="36">
        <f t="shared" si="38"/>
        <v>0.20274317330065117</v>
      </c>
      <c r="U148" s="36">
        <f t="shared" si="39"/>
        <v>0.15132466639616382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67204499</v>
      </c>
      <c r="E149" s="31">
        <v>67204499</v>
      </c>
      <c r="F149" s="31">
        <v>16453738</v>
      </c>
      <c r="G149" s="36">
        <f t="shared" si="32"/>
        <v>0.24483090038361865</v>
      </c>
      <c r="H149" s="31">
        <v>9763782</v>
      </c>
      <c r="I149" s="36">
        <f t="shared" si="33"/>
        <v>0.14528464827927667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26217520</v>
      </c>
      <c r="O149" s="36">
        <f t="shared" si="37"/>
        <v>0.39011554866289533</v>
      </c>
      <c r="P149" s="31">
        <v>22042738</v>
      </c>
      <c r="Q149" s="31">
        <v>57840855</v>
      </c>
      <c r="R149" s="31">
        <v>58390215</v>
      </c>
      <c r="S149" s="31">
        <v>32680526</v>
      </c>
      <c r="T149" s="36">
        <f t="shared" si="38"/>
        <v>0.56500765764959737</v>
      </c>
      <c r="U149" s="36">
        <f t="shared" si="39"/>
        <v>-0.55705221374948977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171650614</v>
      </c>
      <c r="E150" s="32">
        <f>SUM(E145:E149)</f>
        <v>171650614</v>
      </c>
      <c r="F150" s="32">
        <f>SUM(F145:F149)</f>
        <v>36972029</v>
      </c>
      <c r="G150" s="37">
        <f t="shared" si="32"/>
        <v>0.21539118409445362</v>
      </c>
      <c r="H150" s="32">
        <f>SUM(H145:H149)</f>
        <v>37773276</v>
      </c>
      <c r="I150" s="37">
        <f t="shared" si="33"/>
        <v>0.22005907884489129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74745305</v>
      </c>
      <c r="O150" s="37">
        <f t="shared" si="37"/>
        <v>0.43545026293934491</v>
      </c>
      <c r="P150" s="32">
        <f>SUM(P145:P149)</f>
        <v>56758013</v>
      </c>
      <c r="Q150" s="32">
        <f>SUM(Q145:Q149)</f>
        <v>211139417</v>
      </c>
      <c r="R150" s="32">
        <f>SUM(R145:R149)</f>
        <v>197920226</v>
      </c>
      <c r="S150" s="32">
        <f>SUM(S145:S149)</f>
        <v>90877255</v>
      </c>
      <c r="T150" s="37">
        <f t="shared" si="38"/>
        <v>0.43041349782641486</v>
      </c>
      <c r="U150" s="37">
        <f t="shared" si="39"/>
        <v>-0.3344855817979393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9796049</v>
      </c>
      <c r="E151" s="31">
        <v>9796049</v>
      </c>
      <c r="F151" s="31">
        <v>1804834</v>
      </c>
      <c r="G151" s="36">
        <f t="shared" si="32"/>
        <v>0.18424101390264586</v>
      </c>
      <c r="H151" s="31">
        <v>3567014</v>
      </c>
      <c r="I151" s="36">
        <f t="shared" si="33"/>
        <v>0.3641278233704221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5371848</v>
      </c>
      <c r="O151" s="36">
        <f t="shared" si="37"/>
        <v>0.54836883727306795</v>
      </c>
      <c r="P151" s="31">
        <v>2792185</v>
      </c>
      <c r="Q151" s="31">
        <v>7725161</v>
      </c>
      <c r="R151" s="31">
        <v>8368636</v>
      </c>
      <c r="S151" s="31">
        <v>4213513</v>
      </c>
      <c r="T151" s="36">
        <f t="shared" si="38"/>
        <v>0.54542720857209315</v>
      </c>
      <c r="U151" s="36">
        <f t="shared" si="39"/>
        <v>0.2774991628420036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100887500</v>
      </c>
      <c r="E152" s="31">
        <v>92694100</v>
      </c>
      <c r="F152" s="31">
        <v>19337243</v>
      </c>
      <c r="G152" s="36">
        <f t="shared" si="32"/>
        <v>0.19167134679717507</v>
      </c>
      <c r="H152" s="31">
        <v>23559672</v>
      </c>
      <c r="I152" s="36">
        <f t="shared" si="33"/>
        <v>0.23352419278899764</v>
      </c>
      <c r="J152" s="31">
        <v>0</v>
      </c>
      <c r="K152" s="36">
        <f t="shared" si="34"/>
        <v>0</v>
      </c>
      <c r="L152" s="31">
        <v>0</v>
      </c>
      <c r="M152" s="36">
        <f t="shared" si="35"/>
        <v>0</v>
      </c>
      <c r="N152" s="31">
        <f t="shared" si="36"/>
        <v>42896915</v>
      </c>
      <c r="O152" s="36">
        <f t="shared" si="37"/>
        <v>0.42519553958617273</v>
      </c>
      <c r="P152" s="31">
        <v>23124936</v>
      </c>
      <c r="Q152" s="31">
        <v>96680100</v>
      </c>
      <c r="R152" s="31">
        <v>94391817</v>
      </c>
      <c r="S152" s="31">
        <v>41741466</v>
      </c>
      <c r="T152" s="36">
        <f t="shared" si="38"/>
        <v>0.43174827084374134</v>
      </c>
      <c r="U152" s="36">
        <f t="shared" si="39"/>
        <v>1.8799446623333438E-2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27526330</v>
      </c>
      <c r="E153" s="31">
        <v>27526330</v>
      </c>
      <c r="F153" s="31">
        <v>4723905</v>
      </c>
      <c r="G153" s="36">
        <f t="shared" si="32"/>
        <v>0.17161405098318591</v>
      </c>
      <c r="H153" s="31">
        <v>7138885</v>
      </c>
      <c r="I153" s="36">
        <f t="shared" si="33"/>
        <v>0.25934750473455781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11862790</v>
      </c>
      <c r="O153" s="36">
        <f t="shared" si="37"/>
        <v>0.43096155571774369</v>
      </c>
      <c r="P153" s="31">
        <v>6772434</v>
      </c>
      <c r="Q153" s="31">
        <v>27177500</v>
      </c>
      <c r="R153" s="31">
        <v>24986100</v>
      </c>
      <c r="S153" s="31">
        <v>11129562</v>
      </c>
      <c r="T153" s="36">
        <f t="shared" si="38"/>
        <v>0.40951382577499768</v>
      </c>
      <c r="U153" s="36">
        <f t="shared" si="39"/>
        <v>5.4109202097798237E-2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5591490</v>
      </c>
      <c r="E154" s="31">
        <v>5591490</v>
      </c>
      <c r="F154" s="31">
        <v>1078330</v>
      </c>
      <c r="G154" s="36">
        <f t="shared" si="32"/>
        <v>0.19285199472770229</v>
      </c>
      <c r="H154" s="31">
        <v>1464213</v>
      </c>
      <c r="I154" s="36">
        <f t="shared" si="33"/>
        <v>0.26186454773235757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2542543</v>
      </c>
      <c r="O154" s="36">
        <f t="shared" si="37"/>
        <v>0.45471654246005982</v>
      </c>
      <c r="P154" s="31">
        <v>1582590</v>
      </c>
      <c r="Q154" s="31">
        <v>8155286</v>
      </c>
      <c r="R154" s="31">
        <v>6713806</v>
      </c>
      <c r="S154" s="31">
        <v>2694640</v>
      </c>
      <c r="T154" s="36">
        <f t="shared" si="38"/>
        <v>0.33041637043752969</v>
      </c>
      <c r="U154" s="36">
        <f t="shared" si="39"/>
        <v>-7.4799537467063471E-2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17023288</v>
      </c>
      <c r="E155" s="31">
        <v>17023288</v>
      </c>
      <c r="F155" s="31">
        <v>3695104</v>
      </c>
      <c r="G155" s="36">
        <f t="shared" si="32"/>
        <v>0.21706170981775083</v>
      </c>
      <c r="H155" s="31">
        <v>3803892</v>
      </c>
      <c r="I155" s="36">
        <f t="shared" si="33"/>
        <v>0.22345224964765914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7498996</v>
      </c>
      <c r="O155" s="36">
        <f t="shared" si="37"/>
        <v>0.44051395946541</v>
      </c>
      <c r="P155" s="31">
        <v>6875005</v>
      </c>
      <c r="Q155" s="31">
        <v>16501105</v>
      </c>
      <c r="R155" s="31">
        <v>19396536</v>
      </c>
      <c r="S155" s="31">
        <v>14178195</v>
      </c>
      <c r="T155" s="36">
        <f t="shared" si="38"/>
        <v>0.85922700328250745</v>
      </c>
      <c r="U155" s="36">
        <f t="shared" si="39"/>
        <v>-0.4467070205767123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40490829</v>
      </c>
      <c r="E156" s="31">
        <v>40490829</v>
      </c>
      <c r="F156" s="31">
        <v>6266627</v>
      </c>
      <c r="G156" s="36">
        <f t="shared" si="32"/>
        <v>0.15476657689572126</v>
      </c>
      <c r="H156" s="31">
        <v>4751758</v>
      </c>
      <c r="I156" s="36">
        <f t="shared" si="33"/>
        <v>0.11735393217066512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11018385</v>
      </c>
      <c r="O156" s="36">
        <f t="shared" si="37"/>
        <v>0.27212050906638635</v>
      </c>
      <c r="P156" s="31">
        <v>4659910</v>
      </c>
      <c r="Q156" s="31">
        <v>19710982</v>
      </c>
      <c r="R156" s="31">
        <v>20030198</v>
      </c>
      <c r="S156" s="31">
        <v>8858830</v>
      </c>
      <c r="T156" s="36">
        <f t="shared" si="38"/>
        <v>0.44943625842690132</v>
      </c>
      <c r="U156" s="36">
        <f t="shared" si="39"/>
        <v>1.9710251914736521E-2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201315486</v>
      </c>
      <c r="E157" s="32">
        <f>SUM(E151:E156)</f>
        <v>193122086</v>
      </c>
      <c r="F157" s="32">
        <f>SUM(F151:F156)</f>
        <v>36906043</v>
      </c>
      <c r="G157" s="37">
        <f t="shared" si="32"/>
        <v>0.18332441151596257</v>
      </c>
      <c r="H157" s="32">
        <f>SUM(H151:H156)</f>
        <v>44285434</v>
      </c>
      <c r="I157" s="37">
        <f t="shared" si="33"/>
        <v>0.21998026520423769</v>
      </c>
      <c r="J157" s="32">
        <f>SUM(J151:J156)</f>
        <v>0</v>
      </c>
      <c r="K157" s="37">
        <f t="shared" si="34"/>
        <v>0</v>
      </c>
      <c r="L157" s="32">
        <f>SUM(L151:L156)</f>
        <v>0</v>
      </c>
      <c r="M157" s="37">
        <f t="shared" si="35"/>
        <v>0</v>
      </c>
      <c r="N157" s="32">
        <f t="shared" si="36"/>
        <v>81191477</v>
      </c>
      <c r="O157" s="37">
        <f t="shared" si="37"/>
        <v>0.40330467672020026</v>
      </c>
      <c r="P157" s="32">
        <f>SUM(P151:P156)</f>
        <v>45807060</v>
      </c>
      <c r="Q157" s="32">
        <f>SUM(Q151:Q156)</f>
        <v>175950134</v>
      </c>
      <c r="R157" s="32">
        <f>SUM(R151:R156)</f>
        <v>173887093</v>
      </c>
      <c r="S157" s="32">
        <f>SUM(S151:S156)</f>
        <v>82816206</v>
      </c>
      <c r="T157" s="37">
        <f t="shared" si="38"/>
        <v>0.47067998254550919</v>
      </c>
      <c r="U157" s="37">
        <f t="shared" si="39"/>
        <v>-3.3218154581411641E-2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22163992</v>
      </c>
      <c r="E158" s="31">
        <v>22163992</v>
      </c>
      <c r="F158" s="31">
        <v>3733021</v>
      </c>
      <c r="G158" s="36">
        <f t="shared" si="32"/>
        <v>0.16842728512083924</v>
      </c>
      <c r="H158" s="31">
        <v>5084593</v>
      </c>
      <c r="I158" s="36">
        <f t="shared" si="33"/>
        <v>0.22940781606490382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8817614</v>
      </c>
      <c r="O158" s="36">
        <f t="shared" si="37"/>
        <v>0.39783510118574306</v>
      </c>
      <c r="P158" s="31">
        <v>4314229</v>
      </c>
      <c r="Q158" s="31">
        <v>23148227</v>
      </c>
      <c r="R158" s="31">
        <v>22973691</v>
      </c>
      <c r="S158" s="31">
        <v>8219894</v>
      </c>
      <c r="T158" s="36">
        <f t="shared" si="38"/>
        <v>0.35509821119345342</v>
      </c>
      <c r="U158" s="36">
        <f t="shared" si="39"/>
        <v>0.17856353939487213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106060184</v>
      </c>
      <c r="E159" s="31">
        <v>107738557</v>
      </c>
      <c r="F159" s="31">
        <v>25525186</v>
      </c>
      <c r="G159" s="36">
        <f t="shared" si="32"/>
        <v>0.24066699714569606</v>
      </c>
      <c r="H159" s="31">
        <v>17525907</v>
      </c>
      <c r="I159" s="36">
        <f t="shared" si="33"/>
        <v>0.16524492358037018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43051093</v>
      </c>
      <c r="O159" s="36">
        <f t="shared" si="37"/>
        <v>0.40591192072606624</v>
      </c>
      <c r="P159" s="31">
        <v>18600274</v>
      </c>
      <c r="Q159" s="31">
        <v>102062432</v>
      </c>
      <c r="R159" s="31">
        <v>99787196</v>
      </c>
      <c r="S159" s="31">
        <v>35072215</v>
      </c>
      <c r="T159" s="36">
        <f t="shared" si="38"/>
        <v>0.34363491357917081</v>
      </c>
      <c r="U159" s="36">
        <f t="shared" si="39"/>
        <v>-5.7760815781530916E-2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18484358</v>
      </c>
      <c r="E160" s="31">
        <v>18484358</v>
      </c>
      <c r="F160" s="31">
        <v>5196130</v>
      </c>
      <c r="G160" s="36">
        <f t="shared" si="32"/>
        <v>0.28110957383534768</v>
      </c>
      <c r="H160" s="31">
        <v>8064651</v>
      </c>
      <c r="I160" s="36">
        <f t="shared" si="33"/>
        <v>0.43629597522402452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13260781</v>
      </c>
      <c r="O160" s="36">
        <f t="shared" si="37"/>
        <v>0.71740554905937226</v>
      </c>
      <c r="P160" s="31">
        <v>8578666</v>
      </c>
      <c r="Q160" s="31">
        <v>21468234</v>
      </c>
      <c r="R160" s="31">
        <v>24701108</v>
      </c>
      <c r="S160" s="31">
        <v>14898659</v>
      </c>
      <c r="T160" s="36">
        <f t="shared" si="38"/>
        <v>0.69398624032139766</v>
      </c>
      <c r="U160" s="36">
        <f t="shared" si="39"/>
        <v>-5.991782405329682E-2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13966977</v>
      </c>
      <c r="E161" s="31">
        <v>13966977</v>
      </c>
      <c r="F161" s="31">
        <v>3912998</v>
      </c>
      <c r="G161" s="36">
        <f t="shared" si="32"/>
        <v>0.28016069619073619</v>
      </c>
      <c r="H161" s="31">
        <v>3305836</v>
      </c>
      <c r="I161" s="36">
        <f t="shared" si="33"/>
        <v>0.23668944253291174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7218834</v>
      </c>
      <c r="O161" s="36">
        <f t="shared" si="37"/>
        <v>0.51685013872364793</v>
      </c>
      <c r="P161" s="31">
        <v>1651478</v>
      </c>
      <c r="Q161" s="31">
        <v>10017143</v>
      </c>
      <c r="R161" s="31">
        <v>15089824</v>
      </c>
      <c r="S161" s="31">
        <v>3182778</v>
      </c>
      <c r="T161" s="36">
        <f t="shared" si="38"/>
        <v>0.31773311012930533</v>
      </c>
      <c r="U161" s="36">
        <f t="shared" si="39"/>
        <v>1.0017438924405897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239252236</v>
      </c>
      <c r="E162" s="31">
        <v>239252236</v>
      </c>
      <c r="F162" s="31">
        <v>56495212</v>
      </c>
      <c r="G162" s="36">
        <f t="shared" si="32"/>
        <v>0.23613243054497512</v>
      </c>
      <c r="H162" s="31">
        <v>55484159</v>
      </c>
      <c r="I162" s="36">
        <f t="shared" si="33"/>
        <v>0.23190654318482523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111979371</v>
      </c>
      <c r="O162" s="36">
        <f t="shared" si="37"/>
        <v>0.46803897372980036</v>
      </c>
      <c r="P162" s="31">
        <v>52989967</v>
      </c>
      <c r="Q162" s="31">
        <v>181569643</v>
      </c>
      <c r="R162" s="31">
        <v>222162331</v>
      </c>
      <c r="S162" s="31">
        <v>103281151</v>
      </c>
      <c r="T162" s="36">
        <f t="shared" si="38"/>
        <v>0.56882389199828964</v>
      </c>
      <c r="U162" s="36">
        <f t="shared" si="39"/>
        <v>4.7069136691479718E-2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399927747</v>
      </c>
      <c r="E163" s="32">
        <f>SUM(E158:E162)</f>
        <v>401606120</v>
      </c>
      <c r="F163" s="32">
        <f>SUM(F158:F162)</f>
        <v>94862547</v>
      </c>
      <c r="G163" s="37">
        <f t="shared" si="32"/>
        <v>0.23719921338691211</v>
      </c>
      <c r="H163" s="32">
        <f>SUM(H158:H162)</f>
        <v>89465146</v>
      </c>
      <c r="I163" s="37">
        <f t="shared" si="33"/>
        <v>0.22370327308147489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184327693</v>
      </c>
      <c r="O163" s="37">
        <f t="shared" si="37"/>
        <v>0.460902486468387</v>
      </c>
      <c r="P163" s="32">
        <f>SUM(P158:P162)</f>
        <v>86134614</v>
      </c>
      <c r="Q163" s="32">
        <f>SUM(Q158:Q162)</f>
        <v>338265679</v>
      </c>
      <c r="R163" s="32">
        <f>SUM(R158:R162)</f>
        <v>384714150</v>
      </c>
      <c r="S163" s="32">
        <f>SUM(S158:S162)</f>
        <v>164654697</v>
      </c>
      <c r="T163" s="37">
        <f t="shared" si="38"/>
        <v>0.48676146361274802</v>
      </c>
      <c r="U163" s="37">
        <f t="shared" si="39"/>
        <v>3.8666592271487943E-2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25948224</v>
      </c>
      <c r="E164" s="31">
        <v>25948224</v>
      </c>
      <c r="F164" s="31">
        <v>6501051</v>
      </c>
      <c r="G164" s="36">
        <f t="shared" si="32"/>
        <v>0.25053934327066085</v>
      </c>
      <c r="H164" s="31">
        <v>6575315</v>
      </c>
      <c r="I164" s="36">
        <f t="shared" si="33"/>
        <v>0.25340135031977523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13076366</v>
      </c>
      <c r="O164" s="36">
        <f t="shared" si="37"/>
        <v>0.50394069359043614</v>
      </c>
      <c r="P164" s="31">
        <v>6359387</v>
      </c>
      <c r="Q164" s="31">
        <v>27564402</v>
      </c>
      <c r="R164" s="31">
        <v>29097276</v>
      </c>
      <c r="S164" s="31">
        <v>11811764</v>
      </c>
      <c r="T164" s="36">
        <f t="shared" si="38"/>
        <v>0.42851515516280747</v>
      </c>
      <c r="U164" s="36">
        <f t="shared" si="39"/>
        <v>3.3954216027425321E-2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17378627</v>
      </c>
      <c r="E165" s="31">
        <v>17378627</v>
      </c>
      <c r="F165" s="31">
        <v>2925044</v>
      </c>
      <c r="G165" s="36">
        <f t="shared" si="32"/>
        <v>0.16831272113729123</v>
      </c>
      <c r="H165" s="31">
        <v>3690480</v>
      </c>
      <c r="I165" s="36">
        <f t="shared" si="33"/>
        <v>0.2123573973939368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6615524</v>
      </c>
      <c r="O165" s="36">
        <f t="shared" si="37"/>
        <v>0.38067011853122806</v>
      </c>
      <c r="P165" s="31">
        <v>4587788</v>
      </c>
      <c r="Q165" s="31">
        <v>19363584</v>
      </c>
      <c r="R165" s="31">
        <v>21075764</v>
      </c>
      <c r="S165" s="31">
        <v>7559906</v>
      </c>
      <c r="T165" s="36">
        <f t="shared" si="38"/>
        <v>0.39041873653141895</v>
      </c>
      <c r="U165" s="36">
        <f t="shared" si="39"/>
        <v>-0.19558619535165966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38618304</v>
      </c>
      <c r="E166" s="31">
        <v>38618304</v>
      </c>
      <c r="F166" s="31">
        <v>5447004</v>
      </c>
      <c r="G166" s="36">
        <f t="shared" si="32"/>
        <v>0.14104720911617455</v>
      </c>
      <c r="H166" s="31">
        <v>6358689</v>
      </c>
      <c r="I166" s="36">
        <f t="shared" si="33"/>
        <v>0.16465479685488002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11805693</v>
      </c>
      <c r="O166" s="36">
        <f t="shared" si="37"/>
        <v>0.30570200597105457</v>
      </c>
      <c r="P166" s="31">
        <v>8848244</v>
      </c>
      <c r="Q166" s="31">
        <v>49563691</v>
      </c>
      <c r="R166" s="31">
        <v>41923946</v>
      </c>
      <c r="S166" s="31">
        <v>12606718</v>
      </c>
      <c r="T166" s="36">
        <f t="shared" si="38"/>
        <v>0.25435389789674867</v>
      </c>
      <c r="U166" s="36">
        <f t="shared" si="39"/>
        <v>-0.28136147692129643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23598198</v>
      </c>
      <c r="E167" s="31">
        <v>23598198</v>
      </c>
      <c r="F167" s="31">
        <v>1293074</v>
      </c>
      <c r="G167" s="36">
        <f t="shared" si="32"/>
        <v>5.4795455144498746E-2</v>
      </c>
      <c r="H167" s="31">
        <v>1883662</v>
      </c>
      <c r="I167" s="36">
        <f t="shared" si="33"/>
        <v>7.9822281345380691E-2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3176736</v>
      </c>
      <c r="O167" s="36">
        <f t="shared" si="37"/>
        <v>0.13461773648987943</v>
      </c>
      <c r="P167" s="31">
        <v>3964161</v>
      </c>
      <c r="Q167" s="31">
        <v>22299093</v>
      </c>
      <c r="R167" s="31">
        <v>22290091</v>
      </c>
      <c r="S167" s="31">
        <v>5724739</v>
      </c>
      <c r="T167" s="36">
        <f t="shared" si="38"/>
        <v>0.25672519505613972</v>
      </c>
      <c r="U167" s="36">
        <f t="shared" si="39"/>
        <v>-0.52482706933446943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167381526</v>
      </c>
      <c r="E168" s="31">
        <v>167381526</v>
      </c>
      <c r="F168" s="31">
        <v>17781185</v>
      </c>
      <c r="G168" s="36">
        <f t="shared" si="32"/>
        <v>0.10623146666735492</v>
      </c>
      <c r="H168" s="31">
        <v>19360711</v>
      </c>
      <c r="I168" s="36">
        <f t="shared" si="33"/>
        <v>0.11566814727211891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37141896</v>
      </c>
      <c r="O168" s="36">
        <f t="shared" si="37"/>
        <v>0.22189961393947383</v>
      </c>
      <c r="P168" s="31">
        <v>46266912</v>
      </c>
      <c r="Q168" s="31">
        <v>156968950</v>
      </c>
      <c r="R168" s="31">
        <v>166616132</v>
      </c>
      <c r="S168" s="31">
        <v>62866315</v>
      </c>
      <c r="T168" s="36">
        <f t="shared" si="38"/>
        <v>0.40050159601628221</v>
      </c>
      <c r="U168" s="36">
        <f t="shared" si="39"/>
        <v>-0.58154304743744301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272924879</v>
      </c>
      <c r="E169" s="32">
        <f>SUM(E164:E168)</f>
        <v>272924879</v>
      </c>
      <c r="F169" s="32">
        <f>SUM(F164:F168)</f>
        <v>33947358</v>
      </c>
      <c r="G169" s="37">
        <f t="shared" si="32"/>
        <v>0.12438352313055344</v>
      </c>
      <c r="H169" s="32">
        <f>SUM(H164:H168)</f>
        <v>37868857</v>
      </c>
      <c r="I169" s="37">
        <f t="shared" si="33"/>
        <v>0.13875194206827879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71816215</v>
      </c>
      <c r="O169" s="37">
        <f t="shared" si="37"/>
        <v>0.26313546519883224</v>
      </c>
      <c r="P169" s="32">
        <f>SUM(P164:P168)</f>
        <v>70026492</v>
      </c>
      <c r="Q169" s="32">
        <f>SUM(Q164:Q168)</f>
        <v>275759720</v>
      </c>
      <c r="R169" s="32">
        <f>SUM(R164:R168)</f>
        <v>281003209</v>
      </c>
      <c r="S169" s="32">
        <f>SUM(S164:S168)</f>
        <v>100569442</v>
      </c>
      <c r="T169" s="37">
        <f t="shared" si="38"/>
        <v>0.3646995362484412</v>
      </c>
      <c r="U169" s="37">
        <f t="shared" si="39"/>
        <v>-0.45922099025037555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3050976530</v>
      </c>
      <c r="E170" s="32">
        <f>SUM(E105,E107:E111,E113:E120,E122:E125,E127:E131,E133:E136,E138:E143,E145:E149,E151:E156,E158:E162,E164:E168)</f>
        <v>3061314470</v>
      </c>
      <c r="F170" s="32">
        <f>SUM(F105,F107:F111,F113:F120,F122:F125,F127:F131,F133:F136,F138:F143,F145:F149,F151:F156,F158:F162,F164:F168)</f>
        <v>698387061</v>
      </c>
      <c r="G170" s="37">
        <f t="shared" si="32"/>
        <v>0.2289060745413207</v>
      </c>
      <c r="H170" s="32">
        <f>SUM(H105,H107:H111,H113:H120,H122:H125,H127:H131,H133:H136,H138:H143,H145:H149,H151:H156,H158:H162,H164:H168)</f>
        <v>712911475</v>
      </c>
      <c r="I170" s="37">
        <f t="shared" si="33"/>
        <v>0.23366665327969599</v>
      </c>
      <c r="J170" s="32">
        <f>SUM(J105,J107:J111,J113:J120,J122:J125,J127:J131,J133:J136,J138:J143,J145:J149,J151:J156,J158:J162,J164:J168)</f>
        <v>0</v>
      </c>
      <c r="K170" s="37">
        <f t="shared" si="34"/>
        <v>0</v>
      </c>
      <c r="L170" s="32">
        <f>SUM(L105,L107:L111,L113:L120,L122:L125,L127:L131,L133:L136,L138:L143,L145:L149,L151:L156,L158:L162,L164:L168)</f>
        <v>0</v>
      </c>
      <c r="M170" s="37">
        <f t="shared" si="35"/>
        <v>0</v>
      </c>
      <c r="N170" s="32">
        <f t="shared" si="36"/>
        <v>1411298536</v>
      </c>
      <c r="O170" s="37">
        <f t="shared" si="37"/>
        <v>0.46257272782101672</v>
      </c>
      <c r="P170" s="32">
        <f>SUM(P105,P107:P111,P113:P120,P122:P125,P127:P131,P133:P136,P138:P143,P145:P149,P151:P156,P158:P162,P164:P168)</f>
        <v>826778050</v>
      </c>
      <c r="Q170" s="32">
        <f>SUM(Q105,Q107:Q111,Q113:Q120,Q122:Q125,Q127:Q131,Q133:Q136,Q138:Q143,Q145:Q149,Q151:Q156,Q158:Q162,Q164:Q168)</f>
        <v>3050341105</v>
      </c>
      <c r="R170" s="32">
        <f>SUM(R105,R107:R111,R113:R120,R122:R125,R127:R131,R133:R136,R138:R143,R145:R149,R151:R156,R158:R162,R164:R168)</f>
        <v>3389535588</v>
      </c>
      <c r="S170" s="32">
        <f>SUM(S105,S107:S111,S113:S120,S122:S125,S127:S131,S133:S136,S138:S143,S145:S149,S151:S156,S158:S162,S164:S168)</f>
        <v>1419502311</v>
      </c>
      <c r="T170" s="37">
        <f t="shared" si="38"/>
        <v>0.4653585491383922</v>
      </c>
      <c r="U170" s="37">
        <f t="shared" si="39"/>
        <v>-0.13772326805241142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29031575</v>
      </c>
      <c r="E173" s="31">
        <v>29031575</v>
      </c>
      <c r="F173" s="31">
        <v>4220082</v>
      </c>
      <c r="G173" s="36">
        <f t="shared" ref="G173:G205" si="40">IF(($D173     =0),0,($F173     /$D173     ))</f>
        <v>0.14536180004012872</v>
      </c>
      <c r="H173" s="31">
        <v>5065358</v>
      </c>
      <c r="I173" s="36">
        <f t="shared" ref="I173:I205" si="41">IF(($D173     =0),0,($H173     /$D173     ))</f>
        <v>0.17447754729118209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</f>
        <v>9285440</v>
      </c>
      <c r="O173" s="36">
        <f t="shared" ref="O173:O205" si="45">IF(($D173     =0),0,($N173     /$D173     ))</f>
        <v>0.31983934733131081</v>
      </c>
      <c r="P173" s="31">
        <v>5049374</v>
      </c>
      <c r="Q173" s="31">
        <v>31572469</v>
      </c>
      <c r="R173" s="31">
        <v>27769885</v>
      </c>
      <c r="S173" s="31">
        <v>11514506</v>
      </c>
      <c r="T173" s="36">
        <f t="shared" ref="T173:T205" si="46">IF(($Q173     =0),0,($S173     /$Q173     ))</f>
        <v>0.3647008411030509</v>
      </c>
      <c r="U173" s="36">
        <f t="shared" ref="U173:U205" si="47">IF(($P173     =0),0,(($H173     /$P173     )-1))</f>
        <v>3.1655409165571857E-3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21628068</v>
      </c>
      <c r="E174" s="31">
        <v>21628068</v>
      </c>
      <c r="F174" s="31">
        <v>3198197</v>
      </c>
      <c r="G174" s="36">
        <f t="shared" si="40"/>
        <v>0.14787252379639274</v>
      </c>
      <c r="H174" s="31">
        <v>3638898</v>
      </c>
      <c r="I174" s="36">
        <f t="shared" si="41"/>
        <v>0.16824886994067154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6837095</v>
      </c>
      <c r="O174" s="36">
        <f t="shared" si="45"/>
        <v>0.31612139373706427</v>
      </c>
      <c r="P174" s="31">
        <v>4523486</v>
      </c>
      <c r="Q174" s="31">
        <v>20361684</v>
      </c>
      <c r="R174" s="31">
        <v>19489116</v>
      </c>
      <c r="S174" s="31">
        <v>11216817</v>
      </c>
      <c r="T174" s="36">
        <f t="shared" si="46"/>
        <v>0.55087865031202721</v>
      </c>
      <c r="U174" s="36">
        <f t="shared" si="47"/>
        <v>-0.19555449049693086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43469221</v>
      </c>
      <c r="E175" s="31">
        <v>43469221</v>
      </c>
      <c r="F175" s="31">
        <v>34060437</v>
      </c>
      <c r="G175" s="36">
        <f t="shared" si="40"/>
        <v>0.78355296498182014</v>
      </c>
      <c r="H175" s="31">
        <v>10382078</v>
      </c>
      <c r="I175" s="36">
        <f t="shared" si="41"/>
        <v>0.23883745236658371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44442515</v>
      </c>
      <c r="O175" s="36">
        <f t="shared" si="45"/>
        <v>1.0223904173484037</v>
      </c>
      <c r="P175" s="31">
        <v>5591250</v>
      </c>
      <c r="Q175" s="31">
        <v>30578776</v>
      </c>
      <c r="R175" s="31">
        <v>31231041</v>
      </c>
      <c r="S175" s="31">
        <v>14732865</v>
      </c>
      <c r="T175" s="36">
        <f t="shared" si="46"/>
        <v>0.48180035067459864</v>
      </c>
      <c r="U175" s="36">
        <f t="shared" si="47"/>
        <v>0.8568438184663536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32637583</v>
      </c>
      <c r="E176" s="31">
        <v>32637583</v>
      </c>
      <c r="F176" s="31">
        <v>3759615</v>
      </c>
      <c r="G176" s="36">
        <f t="shared" si="40"/>
        <v>0.11519281314428216</v>
      </c>
      <c r="H176" s="31">
        <v>4176290</v>
      </c>
      <c r="I176" s="36">
        <f t="shared" si="41"/>
        <v>0.12795953670956578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7935905</v>
      </c>
      <c r="O176" s="36">
        <f t="shared" si="45"/>
        <v>0.24315234985384793</v>
      </c>
      <c r="P176" s="31">
        <v>3585319</v>
      </c>
      <c r="Q176" s="31">
        <v>22112638</v>
      </c>
      <c r="R176" s="31">
        <v>21919788</v>
      </c>
      <c r="S176" s="31">
        <v>7145487</v>
      </c>
      <c r="T176" s="36">
        <f t="shared" si="46"/>
        <v>0.32314041409261074</v>
      </c>
      <c r="U176" s="36">
        <f t="shared" si="47"/>
        <v>0.16483080027188657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22823375</v>
      </c>
      <c r="E177" s="31">
        <v>22823375</v>
      </c>
      <c r="F177" s="31">
        <v>4379494</v>
      </c>
      <c r="G177" s="36">
        <f t="shared" si="40"/>
        <v>0.19188634459189319</v>
      </c>
      <c r="H177" s="31">
        <v>3302652</v>
      </c>
      <c r="I177" s="36">
        <f t="shared" si="41"/>
        <v>0.14470480373739641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7682146</v>
      </c>
      <c r="O177" s="36">
        <f t="shared" si="45"/>
        <v>0.3365911483292896</v>
      </c>
      <c r="P177" s="31">
        <v>4975290</v>
      </c>
      <c r="Q177" s="31">
        <v>19529324</v>
      </c>
      <c r="R177" s="31">
        <v>19625814</v>
      </c>
      <c r="S177" s="31">
        <v>7359206</v>
      </c>
      <c r="T177" s="36">
        <f t="shared" si="46"/>
        <v>0.37682850671124102</v>
      </c>
      <c r="U177" s="36">
        <f t="shared" si="47"/>
        <v>-0.3361890462666498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83849862</v>
      </c>
      <c r="E178" s="31">
        <v>83849862</v>
      </c>
      <c r="F178" s="31">
        <v>18299652</v>
      </c>
      <c r="G178" s="36">
        <f t="shared" si="40"/>
        <v>0.21824307832492318</v>
      </c>
      <c r="H178" s="31">
        <v>19792479</v>
      </c>
      <c r="I178" s="36">
        <f t="shared" si="41"/>
        <v>0.23604664966532682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38092131</v>
      </c>
      <c r="O178" s="36">
        <f t="shared" si="45"/>
        <v>0.45428972799025003</v>
      </c>
      <c r="P178" s="31">
        <v>19251696</v>
      </c>
      <c r="Q178" s="31">
        <v>78325463</v>
      </c>
      <c r="R178" s="31">
        <v>78021906</v>
      </c>
      <c r="S178" s="31">
        <v>34479834</v>
      </c>
      <c r="T178" s="36">
        <f t="shared" si="46"/>
        <v>0.44021232277937505</v>
      </c>
      <c r="U178" s="36">
        <f t="shared" si="47"/>
        <v>2.809014852509617E-2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233439684</v>
      </c>
      <c r="E179" s="32">
        <f>SUM(E173:E178)</f>
        <v>233439684</v>
      </c>
      <c r="F179" s="32">
        <f>SUM(F173:F178)</f>
        <v>67917477</v>
      </c>
      <c r="G179" s="37">
        <f t="shared" si="40"/>
        <v>0.29094229325635995</v>
      </c>
      <c r="H179" s="32">
        <f>SUM(H173:H178)</f>
        <v>46357755</v>
      </c>
      <c r="I179" s="37">
        <f t="shared" si="41"/>
        <v>0.19858557981941066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114275232</v>
      </c>
      <c r="O179" s="37">
        <f t="shared" si="45"/>
        <v>0.48952787307577061</v>
      </c>
      <c r="P179" s="32">
        <f>SUM(P173:P178)</f>
        <v>42976415</v>
      </c>
      <c r="Q179" s="32">
        <f>SUM(Q173:Q178)</f>
        <v>202480354</v>
      </c>
      <c r="R179" s="32">
        <f>SUM(R173:R178)</f>
        <v>198057550</v>
      </c>
      <c r="S179" s="32">
        <f>SUM(S173:S178)</f>
        <v>86448715</v>
      </c>
      <c r="T179" s="37">
        <f t="shared" si="46"/>
        <v>0.42694865596688952</v>
      </c>
      <c r="U179" s="37">
        <f t="shared" si="47"/>
        <v>7.8678968452813081E-2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19531713</v>
      </c>
      <c r="E180" s="31">
        <v>19531713</v>
      </c>
      <c r="F180" s="31">
        <v>5107896</v>
      </c>
      <c r="G180" s="36">
        <f t="shared" si="40"/>
        <v>0.26151807575710334</v>
      </c>
      <c r="H180" s="31">
        <v>5538048</v>
      </c>
      <c r="I180" s="36">
        <f t="shared" si="41"/>
        <v>0.28354133608250337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10645944</v>
      </c>
      <c r="O180" s="36">
        <f t="shared" si="45"/>
        <v>0.54505941183960671</v>
      </c>
      <c r="P180" s="31">
        <v>4631545</v>
      </c>
      <c r="Q180" s="31">
        <v>12064800</v>
      </c>
      <c r="R180" s="31">
        <v>20148145</v>
      </c>
      <c r="S180" s="31">
        <v>8410375</v>
      </c>
      <c r="T180" s="36">
        <f t="shared" si="46"/>
        <v>0.69710024202639087</v>
      </c>
      <c r="U180" s="36">
        <f t="shared" si="47"/>
        <v>0.19572367320192297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62206656</v>
      </c>
      <c r="E181" s="31">
        <v>62206656</v>
      </c>
      <c r="F181" s="31">
        <v>11513794</v>
      </c>
      <c r="G181" s="36">
        <f t="shared" si="40"/>
        <v>0.18508942194224362</v>
      </c>
      <c r="H181" s="31">
        <v>16878709</v>
      </c>
      <c r="I181" s="36">
        <f t="shared" si="41"/>
        <v>0.27133284579708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28392503</v>
      </c>
      <c r="O181" s="36">
        <f t="shared" si="45"/>
        <v>0.45642226773932359</v>
      </c>
      <c r="P181" s="31">
        <v>12033322</v>
      </c>
      <c r="Q181" s="31">
        <v>55359586</v>
      </c>
      <c r="R181" s="31">
        <v>67038776</v>
      </c>
      <c r="S181" s="31">
        <v>24624373</v>
      </c>
      <c r="T181" s="36">
        <f t="shared" si="46"/>
        <v>0.4448077519943881</v>
      </c>
      <c r="U181" s="36">
        <f t="shared" si="47"/>
        <v>0.40266411885263276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42593586</v>
      </c>
      <c r="E182" s="31">
        <v>42593586</v>
      </c>
      <c r="F182" s="31">
        <v>8620470</v>
      </c>
      <c r="G182" s="36">
        <f t="shared" si="40"/>
        <v>0.20238892306461354</v>
      </c>
      <c r="H182" s="31">
        <v>10816797</v>
      </c>
      <c r="I182" s="36">
        <f t="shared" si="41"/>
        <v>0.2539536586564935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19437267</v>
      </c>
      <c r="O182" s="36">
        <f t="shared" si="45"/>
        <v>0.45634258172110703</v>
      </c>
      <c r="P182" s="31">
        <v>8791711</v>
      </c>
      <c r="Q182" s="31">
        <v>46391696</v>
      </c>
      <c r="R182" s="31">
        <v>40449749</v>
      </c>
      <c r="S182" s="31">
        <v>13336945</v>
      </c>
      <c r="T182" s="36">
        <f t="shared" si="46"/>
        <v>0.28748560949356111</v>
      </c>
      <c r="U182" s="36">
        <f t="shared" si="47"/>
        <v>0.23034037401820884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67900225</v>
      </c>
      <c r="E183" s="31">
        <v>67900225</v>
      </c>
      <c r="F183" s="31">
        <v>24102094</v>
      </c>
      <c r="G183" s="36">
        <f t="shared" si="40"/>
        <v>0.35496338929657451</v>
      </c>
      <c r="H183" s="31">
        <v>19640489</v>
      </c>
      <c r="I183" s="36">
        <f t="shared" si="41"/>
        <v>0.28925513869799402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43742583</v>
      </c>
      <c r="O183" s="36">
        <f t="shared" si="45"/>
        <v>0.64421852799456847</v>
      </c>
      <c r="P183" s="31">
        <v>13264872</v>
      </c>
      <c r="Q183" s="31">
        <v>48590774</v>
      </c>
      <c r="R183" s="31">
        <v>69228016</v>
      </c>
      <c r="S183" s="31">
        <v>33067007</v>
      </c>
      <c r="T183" s="36">
        <f t="shared" si="46"/>
        <v>0.68052027736788057</v>
      </c>
      <c r="U183" s="36">
        <f t="shared" si="47"/>
        <v>0.48063916485586899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78398280</v>
      </c>
      <c r="E184" s="31">
        <v>78398280</v>
      </c>
      <c r="F184" s="31">
        <v>15176193</v>
      </c>
      <c r="G184" s="36">
        <f t="shared" si="40"/>
        <v>0.19357813717341757</v>
      </c>
      <c r="H184" s="31">
        <v>9483421</v>
      </c>
      <c r="I184" s="36">
        <f t="shared" si="41"/>
        <v>0.12096465636746112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24659614</v>
      </c>
      <c r="O184" s="36">
        <f t="shared" si="45"/>
        <v>0.31454279354087872</v>
      </c>
      <c r="P184" s="31">
        <v>24502224</v>
      </c>
      <c r="Q184" s="31">
        <v>125917437</v>
      </c>
      <c r="R184" s="31">
        <v>184745861</v>
      </c>
      <c r="S184" s="31">
        <v>29443454</v>
      </c>
      <c r="T184" s="36">
        <f t="shared" si="46"/>
        <v>0.23383142717557062</v>
      </c>
      <c r="U184" s="36">
        <f t="shared" si="47"/>
        <v>-0.61295672588741335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270630460</v>
      </c>
      <c r="E185" s="32">
        <f>SUM(E180:E184)</f>
        <v>270630460</v>
      </c>
      <c r="F185" s="32">
        <f>SUM(F180:F184)</f>
        <v>64520447</v>
      </c>
      <c r="G185" s="37">
        <f t="shared" si="40"/>
        <v>0.23840792717863318</v>
      </c>
      <c r="H185" s="32">
        <f>SUM(H180:H184)</f>
        <v>62357464</v>
      </c>
      <c r="I185" s="37">
        <f t="shared" si="41"/>
        <v>0.23041554154694929</v>
      </c>
      <c r="J185" s="32">
        <f>SUM(J180:J184)</f>
        <v>0</v>
      </c>
      <c r="K185" s="37">
        <f t="shared" si="42"/>
        <v>0</v>
      </c>
      <c r="L185" s="32">
        <f>SUM(L180:L184)</f>
        <v>0</v>
      </c>
      <c r="M185" s="37">
        <f t="shared" si="43"/>
        <v>0</v>
      </c>
      <c r="N185" s="32">
        <f t="shared" si="44"/>
        <v>126877911</v>
      </c>
      <c r="O185" s="37">
        <f t="shared" si="45"/>
        <v>0.4688234687255825</v>
      </c>
      <c r="P185" s="32">
        <f>SUM(P180:P184)</f>
        <v>63223674</v>
      </c>
      <c r="Q185" s="32">
        <f>SUM(Q180:Q184)</f>
        <v>288324293</v>
      </c>
      <c r="R185" s="32">
        <f>SUM(R180:R184)</f>
        <v>381610547</v>
      </c>
      <c r="S185" s="32">
        <f>SUM(S180:S184)</f>
        <v>108882154</v>
      </c>
      <c r="T185" s="37">
        <f t="shared" si="46"/>
        <v>0.37763780799420882</v>
      </c>
      <c r="U185" s="37">
        <f t="shared" si="47"/>
        <v>-1.3700722295891921E-2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18236205</v>
      </c>
      <c r="E186" s="31">
        <v>18236205</v>
      </c>
      <c r="F186" s="31">
        <v>5255677</v>
      </c>
      <c r="G186" s="36">
        <f t="shared" si="40"/>
        <v>0.28820014909900388</v>
      </c>
      <c r="H186" s="31">
        <v>1994554</v>
      </c>
      <c r="I186" s="36">
        <f t="shared" si="41"/>
        <v>0.1093733043689737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7250231</v>
      </c>
      <c r="O186" s="36">
        <f t="shared" si="45"/>
        <v>0.39757345346797757</v>
      </c>
      <c r="P186" s="31">
        <v>4620346</v>
      </c>
      <c r="Q186" s="31">
        <v>13559520</v>
      </c>
      <c r="R186" s="31">
        <v>13235645</v>
      </c>
      <c r="S186" s="31">
        <v>7369298</v>
      </c>
      <c r="T186" s="36">
        <f t="shared" si="46"/>
        <v>0.54347779272422625</v>
      </c>
      <c r="U186" s="36">
        <f t="shared" si="47"/>
        <v>-0.56831068495736026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17502876</v>
      </c>
      <c r="E187" s="31">
        <v>17502876</v>
      </c>
      <c r="F187" s="31">
        <v>2495970</v>
      </c>
      <c r="G187" s="36">
        <f t="shared" si="40"/>
        <v>0.14260342128916415</v>
      </c>
      <c r="H187" s="31">
        <v>3081845</v>
      </c>
      <c r="I187" s="36">
        <f t="shared" si="41"/>
        <v>0.17607649165771386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5577815</v>
      </c>
      <c r="O187" s="36">
        <f t="shared" si="45"/>
        <v>0.31867991294687797</v>
      </c>
      <c r="P187" s="31">
        <v>3995611</v>
      </c>
      <c r="Q187" s="31">
        <v>14088931</v>
      </c>
      <c r="R187" s="31">
        <v>14968786</v>
      </c>
      <c r="S187" s="31">
        <v>6816975</v>
      </c>
      <c r="T187" s="36">
        <f t="shared" si="46"/>
        <v>0.48385324621151171</v>
      </c>
      <c r="U187" s="36">
        <f t="shared" si="47"/>
        <v>-0.22869243277185891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117862907</v>
      </c>
      <c r="E188" s="31">
        <v>117862907</v>
      </c>
      <c r="F188" s="31">
        <v>38317664</v>
      </c>
      <c r="G188" s="36">
        <f t="shared" si="40"/>
        <v>0.32510367320229089</v>
      </c>
      <c r="H188" s="31">
        <v>37404831</v>
      </c>
      <c r="I188" s="36">
        <f t="shared" si="41"/>
        <v>0.31735880229052893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75722495</v>
      </c>
      <c r="O188" s="36">
        <f t="shared" si="45"/>
        <v>0.64246247549281976</v>
      </c>
      <c r="P188" s="31">
        <v>31876668</v>
      </c>
      <c r="Q188" s="31">
        <v>105015784</v>
      </c>
      <c r="R188" s="31">
        <v>112756490</v>
      </c>
      <c r="S188" s="31">
        <v>54396751</v>
      </c>
      <c r="T188" s="36">
        <f t="shared" si="46"/>
        <v>0.5179864295447244</v>
      </c>
      <c r="U188" s="36">
        <f t="shared" si="47"/>
        <v>0.17342348955668774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17805508</v>
      </c>
      <c r="E189" s="31">
        <v>17805508</v>
      </c>
      <c r="F189" s="31">
        <v>3421787</v>
      </c>
      <c r="G189" s="36">
        <f t="shared" si="40"/>
        <v>0.19217575819796887</v>
      </c>
      <c r="H189" s="31">
        <v>2227643</v>
      </c>
      <c r="I189" s="36">
        <f t="shared" si="41"/>
        <v>0.1251097694039395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5649430</v>
      </c>
      <c r="O189" s="36">
        <f t="shared" si="45"/>
        <v>0.31728552760190837</v>
      </c>
      <c r="P189" s="31">
        <v>2462443</v>
      </c>
      <c r="Q189" s="31">
        <v>16981128</v>
      </c>
      <c r="R189" s="31">
        <v>16799791</v>
      </c>
      <c r="S189" s="31">
        <v>4668116</v>
      </c>
      <c r="T189" s="36">
        <f t="shared" si="46"/>
        <v>0.27490023042049977</v>
      </c>
      <c r="U189" s="36">
        <f t="shared" si="47"/>
        <v>-9.5352460950365092E-2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35003000</v>
      </c>
      <c r="E190" s="31">
        <v>35003000</v>
      </c>
      <c r="F190" s="31">
        <v>3855246</v>
      </c>
      <c r="G190" s="36">
        <f t="shared" si="40"/>
        <v>0.11014044510470532</v>
      </c>
      <c r="H190" s="31">
        <v>4162219</v>
      </c>
      <c r="I190" s="36">
        <f t="shared" si="41"/>
        <v>0.11891035054138217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8017465</v>
      </c>
      <c r="O190" s="36">
        <f t="shared" si="45"/>
        <v>0.22905079564608749</v>
      </c>
      <c r="P190" s="31">
        <v>4614139</v>
      </c>
      <c r="Q190" s="31">
        <v>21378000</v>
      </c>
      <c r="R190" s="31">
        <v>22048000</v>
      </c>
      <c r="S190" s="31">
        <v>8187676</v>
      </c>
      <c r="T190" s="36">
        <f t="shared" si="46"/>
        <v>0.38299541584806812</v>
      </c>
      <c r="U190" s="36">
        <f t="shared" si="47"/>
        <v>-9.7942433030301035E-2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206410496</v>
      </c>
      <c r="E191" s="32">
        <f>SUM(E186:E190)</f>
        <v>206410496</v>
      </c>
      <c r="F191" s="32">
        <f>SUM(F186:F190)</f>
        <v>53346344</v>
      </c>
      <c r="G191" s="37">
        <f t="shared" si="40"/>
        <v>0.25844782621906981</v>
      </c>
      <c r="H191" s="32">
        <f>SUM(H186:H190)</f>
        <v>48871092</v>
      </c>
      <c r="I191" s="37">
        <f t="shared" si="41"/>
        <v>0.23676650629239318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102217436</v>
      </c>
      <c r="O191" s="37">
        <f t="shared" si="45"/>
        <v>0.49521433251146296</v>
      </c>
      <c r="P191" s="32">
        <f>SUM(P186:P190)</f>
        <v>47569207</v>
      </c>
      <c r="Q191" s="32">
        <f>SUM(Q186:Q190)</f>
        <v>171023363</v>
      </c>
      <c r="R191" s="32">
        <f>SUM(R186:R190)</f>
        <v>179808712</v>
      </c>
      <c r="S191" s="32">
        <f>SUM(S186:S190)</f>
        <v>81438816</v>
      </c>
      <c r="T191" s="37">
        <f t="shared" si="46"/>
        <v>0.47618532679655001</v>
      </c>
      <c r="U191" s="37">
        <f t="shared" si="47"/>
        <v>2.7368230040076158E-2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14236763</v>
      </c>
      <c r="E192" s="31">
        <v>14236763</v>
      </c>
      <c r="F192" s="31">
        <v>-523036</v>
      </c>
      <c r="G192" s="36">
        <f t="shared" si="40"/>
        <v>-3.6738407459617047E-2</v>
      </c>
      <c r="H192" s="31">
        <v>942488</v>
      </c>
      <c r="I192" s="36">
        <f t="shared" si="41"/>
        <v>6.6201003697258995E-2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419452</v>
      </c>
      <c r="O192" s="36">
        <f t="shared" si="45"/>
        <v>2.9462596237641941E-2</v>
      </c>
      <c r="P192" s="31">
        <v>1999673</v>
      </c>
      <c r="Q192" s="31">
        <v>13965028</v>
      </c>
      <c r="R192" s="31">
        <v>11929720</v>
      </c>
      <c r="S192" s="31">
        <v>4156485</v>
      </c>
      <c r="T192" s="36">
        <f t="shared" si="46"/>
        <v>0.29763527864032924</v>
      </c>
      <c r="U192" s="36">
        <f t="shared" si="47"/>
        <v>-0.52867893900652763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20753077</v>
      </c>
      <c r="E193" s="31">
        <v>20753077</v>
      </c>
      <c r="F193" s="31">
        <v>3258008</v>
      </c>
      <c r="G193" s="36">
        <f t="shared" si="40"/>
        <v>0.15698915394570165</v>
      </c>
      <c r="H193" s="31">
        <v>3755391</v>
      </c>
      <c r="I193" s="36">
        <f t="shared" si="41"/>
        <v>0.18095586500257288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7013399</v>
      </c>
      <c r="O193" s="36">
        <f t="shared" si="45"/>
        <v>0.3379450189482745</v>
      </c>
      <c r="P193" s="31">
        <v>3814421</v>
      </c>
      <c r="Q193" s="31">
        <v>21096563</v>
      </c>
      <c r="R193" s="31">
        <v>21135545</v>
      </c>
      <c r="S193" s="31">
        <v>7086985</v>
      </c>
      <c r="T193" s="36">
        <f t="shared" si="46"/>
        <v>0.33593078645085456</v>
      </c>
      <c r="U193" s="36">
        <f t="shared" si="47"/>
        <v>-1.547548107563379E-2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17307495</v>
      </c>
      <c r="E194" s="31">
        <v>17307495</v>
      </c>
      <c r="F194" s="31">
        <v>2555290</v>
      </c>
      <c r="G194" s="36">
        <f t="shared" si="40"/>
        <v>0.14764066088131184</v>
      </c>
      <c r="H194" s="31">
        <v>2459733</v>
      </c>
      <c r="I194" s="36">
        <f t="shared" si="41"/>
        <v>0.14211952682927251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5015023</v>
      </c>
      <c r="O194" s="36">
        <f t="shared" si="45"/>
        <v>0.28976018771058437</v>
      </c>
      <c r="P194" s="31">
        <v>6127802</v>
      </c>
      <c r="Q194" s="31">
        <v>20914691</v>
      </c>
      <c r="R194" s="31">
        <v>21855371</v>
      </c>
      <c r="S194" s="31">
        <v>6382317</v>
      </c>
      <c r="T194" s="36">
        <f t="shared" si="46"/>
        <v>0.30515951682001902</v>
      </c>
      <c r="U194" s="36">
        <f t="shared" si="47"/>
        <v>-0.59859456947205536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44986047</v>
      </c>
      <c r="E195" s="31">
        <v>44986047</v>
      </c>
      <c r="F195" s="31">
        <v>7916914</v>
      </c>
      <c r="G195" s="36">
        <f t="shared" si="40"/>
        <v>0.17598598961140105</v>
      </c>
      <c r="H195" s="31">
        <v>8218057</v>
      </c>
      <c r="I195" s="36">
        <f t="shared" si="41"/>
        <v>0.18268013190845597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16134971</v>
      </c>
      <c r="O195" s="36">
        <f t="shared" si="45"/>
        <v>0.35866612151985705</v>
      </c>
      <c r="P195" s="31">
        <v>6461875</v>
      </c>
      <c r="Q195" s="31">
        <v>42859617</v>
      </c>
      <c r="R195" s="31">
        <v>41466364</v>
      </c>
      <c r="S195" s="31">
        <v>13526841</v>
      </c>
      <c r="T195" s="36">
        <f t="shared" si="46"/>
        <v>0.31560806994612201</v>
      </c>
      <c r="U195" s="36">
        <f t="shared" si="47"/>
        <v>0.27177591643292387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27568538</v>
      </c>
      <c r="E196" s="31">
        <v>27568538</v>
      </c>
      <c r="F196" s="31">
        <v>5700594</v>
      </c>
      <c r="G196" s="36">
        <f t="shared" si="40"/>
        <v>0.20677897391584565</v>
      </c>
      <c r="H196" s="31">
        <v>5273761</v>
      </c>
      <c r="I196" s="36">
        <f t="shared" si="41"/>
        <v>0.1912963610910379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10974355</v>
      </c>
      <c r="O196" s="36">
        <f t="shared" si="45"/>
        <v>0.39807533500688358</v>
      </c>
      <c r="P196" s="31">
        <v>5424835</v>
      </c>
      <c r="Q196" s="31">
        <v>23459936</v>
      </c>
      <c r="R196" s="31">
        <v>23537936</v>
      </c>
      <c r="S196" s="31">
        <v>10219548</v>
      </c>
      <c r="T196" s="36">
        <f t="shared" si="46"/>
        <v>0.43561704516158956</v>
      </c>
      <c r="U196" s="36">
        <f t="shared" si="47"/>
        <v>-2.7848588943258146E-2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11386990</v>
      </c>
      <c r="E197" s="31">
        <v>11386990</v>
      </c>
      <c r="F197" s="31">
        <v>2099382</v>
      </c>
      <c r="G197" s="36">
        <f t="shared" si="40"/>
        <v>0.18436672026584724</v>
      </c>
      <c r="H197" s="31">
        <v>2466548</v>
      </c>
      <c r="I197" s="36">
        <f t="shared" si="41"/>
        <v>0.21661106227370008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4565930</v>
      </c>
      <c r="O197" s="36">
        <f t="shared" si="45"/>
        <v>0.4009777825395473</v>
      </c>
      <c r="P197" s="31">
        <v>2226202</v>
      </c>
      <c r="Q197" s="31">
        <v>11108629</v>
      </c>
      <c r="R197" s="31">
        <v>11138006</v>
      </c>
      <c r="S197" s="31">
        <v>4436941</v>
      </c>
      <c r="T197" s="36">
        <f t="shared" si="46"/>
        <v>0.39941391507448848</v>
      </c>
      <c r="U197" s="36">
        <f t="shared" si="47"/>
        <v>0.10796235022697842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136238910</v>
      </c>
      <c r="E198" s="32">
        <f>SUM(E192:E197)</f>
        <v>136238910</v>
      </c>
      <c r="F198" s="32">
        <f>SUM(F192:F197)</f>
        <v>21007152</v>
      </c>
      <c r="G198" s="37">
        <f t="shared" si="40"/>
        <v>0.15419348261080479</v>
      </c>
      <c r="H198" s="32">
        <f>SUM(H192:H197)</f>
        <v>23115978</v>
      </c>
      <c r="I198" s="37">
        <f t="shared" si="41"/>
        <v>0.16967236452493639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44123130</v>
      </c>
      <c r="O198" s="37">
        <f t="shared" si="45"/>
        <v>0.32386584713574118</v>
      </c>
      <c r="P198" s="32">
        <f>SUM(P192:P197)</f>
        <v>26054808</v>
      </c>
      <c r="Q198" s="32">
        <f>SUM(Q192:Q197)</f>
        <v>133404464</v>
      </c>
      <c r="R198" s="32">
        <f>SUM(R192:R197)</f>
        <v>131062942</v>
      </c>
      <c r="S198" s="32">
        <f>SUM(S192:S197)</f>
        <v>45809117</v>
      </c>
      <c r="T198" s="37">
        <f t="shared" si="46"/>
        <v>0.34338518836970855</v>
      </c>
      <c r="U198" s="37">
        <f t="shared" si="47"/>
        <v>-0.11279415300239404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18594588</v>
      </c>
      <c r="E199" s="31">
        <v>18594588</v>
      </c>
      <c r="F199" s="31">
        <v>1635601</v>
      </c>
      <c r="G199" s="36">
        <f t="shared" si="40"/>
        <v>8.7961131486215233E-2</v>
      </c>
      <c r="H199" s="31">
        <v>1705592</v>
      </c>
      <c r="I199" s="36">
        <f t="shared" si="41"/>
        <v>9.172518369323375E-2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3341193</v>
      </c>
      <c r="O199" s="36">
        <f t="shared" si="45"/>
        <v>0.179686315179449</v>
      </c>
      <c r="P199" s="31">
        <v>2593496</v>
      </c>
      <c r="Q199" s="31">
        <v>15669036</v>
      </c>
      <c r="R199" s="31">
        <v>15688238</v>
      </c>
      <c r="S199" s="31">
        <v>4220634</v>
      </c>
      <c r="T199" s="36">
        <f t="shared" si="46"/>
        <v>0.26936143359425557</v>
      </c>
      <c r="U199" s="36">
        <f t="shared" si="47"/>
        <v>-0.34235796006625807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24991983</v>
      </c>
      <c r="E200" s="31">
        <v>24991983</v>
      </c>
      <c r="F200" s="31">
        <v>4548377</v>
      </c>
      <c r="G200" s="36">
        <f t="shared" si="40"/>
        <v>0.18199344165687054</v>
      </c>
      <c r="H200" s="31">
        <v>4866849</v>
      </c>
      <c r="I200" s="36">
        <f t="shared" si="41"/>
        <v>0.19473640807134032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9415226</v>
      </c>
      <c r="O200" s="36">
        <f t="shared" si="45"/>
        <v>0.37672984972821083</v>
      </c>
      <c r="P200" s="31">
        <v>5597242</v>
      </c>
      <c r="Q200" s="31">
        <v>20797739</v>
      </c>
      <c r="R200" s="31">
        <v>17808791</v>
      </c>
      <c r="S200" s="31">
        <v>9656403</v>
      </c>
      <c r="T200" s="36">
        <f t="shared" si="46"/>
        <v>0.46430061460046212</v>
      </c>
      <c r="U200" s="36">
        <f t="shared" si="47"/>
        <v>-0.13049158853592535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17599030</v>
      </c>
      <c r="E201" s="31">
        <v>17599030</v>
      </c>
      <c r="F201" s="31">
        <v>5884197</v>
      </c>
      <c r="G201" s="36">
        <f t="shared" si="40"/>
        <v>0.33434780212318521</v>
      </c>
      <c r="H201" s="31">
        <v>6910899</v>
      </c>
      <c r="I201" s="36">
        <f t="shared" si="41"/>
        <v>0.39268635828224624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12795096</v>
      </c>
      <c r="O201" s="36">
        <f t="shared" si="45"/>
        <v>0.72703416040543145</v>
      </c>
      <c r="P201" s="31">
        <v>9213747</v>
      </c>
      <c r="Q201" s="31">
        <v>19355248</v>
      </c>
      <c r="R201" s="31">
        <v>15900274</v>
      </c>
      <c r="S201" s="31">
        <v>11869809</v>
      </c>
      <c r="T201" s="36">
        <f t="shared" si="46"/>
        <v>0.61326049658469894</v>
      </c>
      <c r="U201" s="36">
        <f t="shared" si="47"/>
        <v>-0.24993610091529539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59424638</v>
      </c>
      <c r="E202" s="31">
        <v>59424638</v>
      </c>
      <c r="F202" s="31">
        <v>2956240</v>
      </c>
      <c r="G202" s="36">
        <f t="shared" si="40"/>
        <v>4.9747715753859535E-2</v>
      </c>
      <c r="H202" s="31">
        <v>7620661</v>
      </c>
      <c r="I202" s="36">
        <f t="shared" si="41"/>
        <v>0.12824076437789997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10576901</v>
      </c>
      <c r="O202" s="36">
        <f t="shared" si="45"/>
        <v>0.1779884801317595</v>
      </c>
      <c r="P202" s="31">
        <v>17622813</v>
      </c>
      <c r="Q202" s="31">
        <v>51201239</v>
      </c>
      <c r="R202" s="31">
        <v>34155605</v>
      </c>
      <c r="S202" s="31">
        <v>19330311</v>
      </c>
      <c r="T202" s="36">
        <f t="shared" si="46"/>
        <v>0.37753600064248444</v>
      </c>
      <c r="U202" s="36">
        <f t="shared" si="47"/>
        <v>-0.56756841260246027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31241887</v>
      </c>
      <c r="E203" s="31">
        <v>31241887</v>
      </c>
      <c r="F203" s="31">
        <v>2894427</v>
      </c>
      <c r="G203" s="36">
        <f t="shared" si="40"/>
        <v>9.2645716310285606E-2</v>
      </c>
      <c r="H203" s="31">
        <v>5241753</v>
      </c>
      <c r="I203" s="36">
        <f t="shared" si="41"/>
        <v>0.16777965428272626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8136180</v>
      </c>
      <c r="O203" s="36">
        <f t="shared" si="45"/>
        <v>0.26042537059301185</v>
      </c>
      <c r="P203" s="31">
        <v>2984227</v>
      </c>
      <c r="Q203" s="31">
        <v>26917179</v>
      </c>
      <c r="R203" s="31">
        <v>25265578</v>
      </c>
      <c r="S203" s="31">
        <v>5398221</v>
      </c>
      <c r="T203" s="36">
        <f t="shared" si="46"/>
        <v>0.20054928490091772</v>
      </c>
      <c r="U203" s="36">
        <f t="shared" si="47"/>
        <v>0.75648601798723747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151852126</v>
      </c>
      <c r="E204" s="32">
        <f>SUM(E199:E203)</f>
        <v>151852126</v>
      </c>
      <c r="F204" s="32">
        <f>SUM(F199:F203)</f>
        <v>17918842</v>
      </c>
      <c r="G204" s="37">
        <f t="shared" si="40"/>
        <v>0.11800191720727045</v>
      </c>
      <c r="H204" s="32">
        <f>SUM(H199:H203)</f>
        <v>26345754</v>
      </c>
      <c r="I204" s="37">
        <f t="shared" si="41"/>
        <v>0.17349611555652503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44264596</v>
      </c>
      <c r="O204" s="37">
        <f t="shared" si="45"/>
        <v>0.29149803276379549</v>
      </c>
      <c r="P204" s="32">
        <f>SUM(P199:P203)</f>
        <v>38011525</v>
      </c>
      <c r="Q204" s="32">
        <f>SUM(Q199:Q203)</f>
        <v>133940441</v>
      </c>
      <c r="R204" s="32">
        <f>SUM(R199:R203)</f>
        <v>108818486</v>
      </c>
      <c r="S204" s="32">
        <f>SUM(S199:S203)</f>
        <v>50475378</v>
      </c>
      <c r="T204" s="37">
        <f t="shared" si="46"/>
        <v>0.37684942369272922</v>
      </c>
      <c r="U204" s="37">
        <f t="shared" si="47"/>
        <v>-0.30690089387363439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998571676</v>
      </c>
      <c r="E205" s="32">
        <f>SUM(E173:E178,E180:E184,E186:E190,E192:E197,E199:E203)</f>
        <v>998571676</v>
      </c>
      <c r="F205" s="32">
        <f>SUM(F173:F178,F180:F184,F186:F190,F192:F197,F199:F203)</f>
        <v>224710262</v>
      </c>
      <c r="G205" s="37">
        <f t="shared" si="40"/>
        <v>0.22503168014951788</v>
      </c>
      <c r="H205" s="32">
        <f>SUM(H173:H178,H180:H184,H186:H190,H192:H197,H199:H203)</f>
        <v>207048043</v>
      </c>
      <c r="I205" s="37">
        <f t="shared" si="41"/>
        <v>0.20734419769382684</v>
      </c>
      <c r="J205" s="32">
        <f>SUM(J173:J178,J180:J184,J186:J190,J192:J197,J199:J203)</f>
        <v>0</v>
      </c>
      <c r="K205" s="37">
        <f t="shared" si="42"/>
        <v>0</v>
      </c>
      <c r="L205" s="32">
        <f>SUM(L173:L178,L180:L184,L186:L190,L192:L197,L199:L203)</f>
        <v>0</v>
      </c>
      <c r="M205" s="37">
        <f t="shared" si="43"/>
        <v>0</v>
      </c>
      <c r="N205" s="32">
        <f t="shared" si="44"/>
        <v>431758305</v>
      </c>
      <c r="O205" s="37">
        <f t="shared" si="45"/>
        <v>0.43237587784334469</v>
      </c>
      <c r="P205" s="32">
        <f>SUM(P173:P178,P180:P184,P186:P190,P192:P197,P199:P203)</f>
        <v>217835629</v>
      </c>
      <c r="Q205" s="32">
        <f>SUM(Q173:Q178,Q180:Q184,Q186:Q190,Q192:Q197,Q199:Q203)</f>
        <v>929172915</v>
      </c>
      <c r="R205" s="32">
        <f>SUM(R173:R178,R180:R184,R186:R190,R192:R197,R199:R203)</f>
        <v>999358237</v>
      </c>
      <c r="S205" s="32">
        <f>SUM(S173:S178,S180:S184,S186:S190,S192:S197,S199:S203)</f>
        <v>373054180</v>
      </c>
      <c r="T205" s="37">
        <f t="shared" si="46"/>
        <v>0.40149058800320281</v>
      </c>
      <c r="U205" s="37">
        <f t="shared" si="47"/>
        <v>-4.9521678568017924E-2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44007903</v>
      </c>
      <c r="E208" s="31">
        <v>44007903</v>
      </c>
      <c r="F208" s="31">
        <v>1943961</v>
      </c>
      <c r="G208" s="36">
        <f t="shared" ref="G208:G231" si="48">IF(($D208     =0),0,($F208     /$D208     ))</f>
        <v>4.4172997745427676E-2</v>
      </c>
      <c r="H208" s="31">
        <v>6208037</v>
      </c>
      <c r="I208" s="36">
        <f t="shared" ref="I208:I231" si="49">IF(($D208     =0),0,($H208     /$D208     ))</f>
        <v>0.14106641254867336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</f>
        <v>8151998</v>
      </c>
      <c r="O208" s="36">
        <f t="shared" ref="O208:O231" si="53">IF(($D208     =0),0,($N208     /$D208     ))</f>
        <v>0.18523941029410104</v>
      </c>
      <c r="P208" s="31">
        <v>5052706</v>
      </c>
      <c r="Q208" s="31">
        <v>36485343</v>
      </c>
      <c r="R208" s="31">
        <v>27442810</v>
      </c>
      <c r="S208" s="31">
        <v>10561770</v>
      </c>
      <c r="T208" s="36">
        <f t="shared" ref="T208:T231" si="54">IF(($Q208     =0),0,($S208     /$Q208     ))</f>
        <v>0.28947980563044179</v>
      </c>
      <c r="U208" s="36">
        <f t="shared" ref="U208:U231" si="55">IF(($P208     =0),0,(($H208     /$P208     )-1))</f>
        <v>0.22865589250591656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25394266</v>
      </c>
      <c r="E209" s="31">
        <v>25394266</v>
      </c>
      <c r="F209" s="31">
        <v>3901815</v>
      </c>
      <c r="G209" s="36">
        <f t="shared" si="48"/>
        <v>0.15364944984036946</v>
      </c>
      <c r="H209" s="31">
        <v>4755154</v>
      </c>
      <c r="I209" s="36">
        <f t="shared" si="49"/>
        <v>0.18725305941112849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8656969</v>
      </c>
      <c r="O209" s="36">
        <f t="shared" si="53"/>
        <v>0.34090250925149795</v>
      </c>
      <c r="P209" s="31">
        <v>3943023</v>
      </c>
      <c r="Q209" s="31">
        <v>18621319</v>
      </c>
      <c r="R209" s="31">
        <v>22604456</v>
      </c>
      <c r="S209" s="31">
        <v>7250451</v>
      </c>
      <c r="T209" s="36">
        <f t="shared" si="54"/>
        <v>0.38936291247682292</v>
      </c>
      <c r="U209" s="36">
        <f t="shared" si="55"/>
        <v>0.20596658959382186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41328289</v>
      </c>
      <c r="E210" s="31">
        <v>41328289</v>
      </c>
      <c r="F210" s="31">
        <v>8880173</v>
      </c>
      <c r="G210" s="36">
        <f t="shared" si="48"/>
        <v>0.21486911785774629</v>
      </c>
      <c r="H210" s="31">
        <v>5474019</v>
      </c>
      <c r="I210" s="36">
        <f t="shared" si="49"/>
        <v>0.13245210804637955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14354192</v>
      </c>
      <c r="O210" s="36">
        <f t="shared" si="53"/>
        <v>0.34732122590412584</v>
      </c>
      <c r="P210" s="31">
        <v>12844791</v>
      </c>
      <c r="Q210" s="31">
        <v>17680824</v>
      </c>
      <c r="R210" s="31">
        <v>18460712</v>
      </c>
      <c r="S210" s="31">
        <v>15306986</v>
      </c>
      <c r="T210" s="36">
        <f t="shared" si="54"/>
        <v>0.86573940219075762</v>
      </c>
      <c r="U210" s="36">
        <f t="shared" si="55"/>
        <v>-0.57383354855676516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8465188</v>
      </c>
      <c r="E211" s="31">
        <v>8465188</v>
      </c>
      <c r="F211" s="31">
        <v>3607673</v>
      </c>
      <c r="G211" s="36">
        <f t="shared" si="48"/>
        <v>0.42617754029798277</v>
      </c>
      <c r="H211" s="31">
        <v>2500616</v>
      </c>
      <c r="I211" s="36">
        <f t="shared" si="49"/>
        <v>0.29539993677635984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6108289</v>
      </c>
      <c r="O211" s="36">
        <f t="shared" si="53"/>
        <v>0.72157747707434261</v>
      </c>
      <c r="P211" s="31">
        <v>3647019</v>
      </c>
      <c r="Q211" s="31">
        <v>12036068</v>
      </c>
      <c r="R211" s="31">
        <v>19103422</v>
      </c>
      <c r="S211" s="31">
        <v>6935456</v>
      </c>
      <c r="T211" s="36">
        <f t="shared" si="54"/>
        <v>0.57622273320489714</v>
      </c>
      <c r="U211" s="36">
        <f t="shared" si="55"/>
        <v>-0.31433973883876121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19958020</v>
      </c>
      <c r="E212" s="31">
        <v>19958020</v>
      </c>
      <c r="F212" s="31">
        <v>5768497</v>
      </c>
      <c r="G212" s="36">
        <f t="shared" si="48"/>
        <v>0.28903152717554148</v>
      </c>
      <c r="H212" s="31">
        <v>5110984</v>
      </c>
      <c r="I212" s="36">
        <f t="shared" si="49"/>
        <v>0.25608672603795368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10879481</v>
      </c>
      <c r="O212" s="36">
        <f t="shared" si="53"/>
        <v>0.54511825321349516</v>
      </c>
      <c r="P212" s="31">
        <v>1941300</v>
      </c>
      <c r="Q212" s="31">
        <v>18801238</v>
      </c>
      <c r="R212" s="31">
        <v>18801238</v>
      </c>
      <c r="S212" s="31">
        <v>6854444</v>
      </c>
      <c r="T212" s="36">
        <f t="shared" si="54"/>
        <v>0.36457407751553383</v>
      </c>
      <c r="U212" s="36">
        <f t="shared" si="55"/>
        <v>1.6327636120125688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14335924</v>
      </c>
      <c r="E213" s="31">
        <v>14335924</v>
      </c>
      <c r="F213" s="31">
        <v>58616</v>
      </c>
      <c r="G213" s="36">
        <f t="shared" si="48"/>
        <v>4.0887493544190107E-3</v>
      </c>
      <c r="H213" s="31">
        <v>12548</v>
      </c>
      <c r="I213" s="36">
        <f t="shared" si="49"/>
        <v>8.752836580327853E-4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71164</v>
      </c>
      <c r="O213" s="36">
        <f t="shared" si="53"/>
        <v>4.9640330124517962E-3</v>
      </c>
      <c r="P213" s="31">
        <v>306832</v>
      </c>
      <c r="Q213" s="31">
        <v>18608000</v>
      </c>
      <c r="R213" s="31">
        <v>13618000</v>
      </c>
      <c r="S213" s="31">
        <v>419994</v>
      </c>
      <c r="T213" s="36">
        <f t="shared" si="54"/>
        <v>2.2570614789337921E-2</v>
      </c>
      <c r="U213" s="36">
        <f t="shared" si="55"/>
        <v>-0.95910465661990929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43625902</v>
      </c>
      <c r="E214" s="31">
        <v>43625902</v>
      </c>
      <c r="F214" s="31">
        <v>7550313</v>
      </c>
      <c r="G214" s="36">
        <f t="shared" si="48"/>
        <v>0.17306949894124826</v>
      </c>
      <c r="H214" s="31">
        <v>7967129</v>
      </c>
      <c r="I214" s="36">
        <f t="shared" si="49"/>
        <v>0.18262382288393716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15517442</v>
      </c>
      <c r="O214" s="36">
        <f t="shared" si="53"/>
        <v>0.35569332182518543</v>
      </c>
      <c r="P214" s="31">
        <v>7489847</v>
      </c>
      <c r="Q214" s="31">
        <v>39786063</v>
      </c>
      <c r="R214" s="31">
        <v>40261063</v>
      </c>
      <c r="S214" s="31">
        <v>14613722</v>
      </c>
      <c r="T214" s="36">
        <f t="shared" si="54"/>
        <v>0.36730756697389233</v>
      </c>
      <c r="U214" s="36">
        <f t="shared" si="55"/>
        <v>6.3723865120342227E-2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76193422</v>
      </c>
      <c r="E215" s="31">
        <v>76193422</v>
      </c>
      <c r="F215" s="31">
        <v>99344341</v>
      </c>
      <c r="G215" s="36">
        <f t="shared" si="48"/>
        <v>1.3038440641240656</v>
      </c>
      <c r="H215" s="31">
        <v>133711323</v>
      </c>
      <c r="I215" s="36">
        <f t="shared" si="49"/>
        <v>1.7548932636205787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233055664</v>
      </c>
      <c r="O215" s="36">
        <f t="shared" si="53"/>
        <v>3.0587373277446446</v>
      </c>
      <c r="P215" s="31">
        <v>19247681</v>
      </c>
      <c r="Q215" s="31">
        <v>74533850</v>
      </c>
      <c r="R215" s="31">
        <v>76408672</v>
      </c>
      <c r="S215" s="31">
        <v>33680161</v>
      </c>
      <c r="T215" s="36">
        <f t="shared" si="54"/>
        <v>0.45187738188755849</v>
      </c>
      <c r="U215" s="36">
        <f t="shared" si="55"/>
        <v>5.9468796266937298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273308914</v>
      </c>
      <c r="E216" s="32">
        <f>SUM(E208:E215)</f>
        <v>273308914</v>
      </c>
      <c r="F216" s="32">
        <f>SUM(F208:F215)</f>
        <v>131055389</v>
      </c>
      <c r="G216" s="37">
        <f t="shared" si="48"/>
        <v>0.47951377465866335</v>
      </c>
      <c r="H216" s="32">
        <f>SUM(H208:H215)</f>
        <v>165739810</v>
      </c>
      <c r="I216" s="37">
        <f t="shared" si="49"/>
        <v>0.60641933544838567</v>
      </c>
      <c r="J216" s="32">
        <f>SUM(J208:J215)</f>
        <v>0</v>
      </c>
      <c r="K216" s="37">
        <f t="shared" si="50"/>
        <v>0</v>
      </c>
      <c r="L216" s="32">
        <f>SUM(L208:L215)</f>
        <v>0</v>
      </c>
      <c r="M216" s="37">
        <f t="shared" si="51"/>
        <v>0</v>
      </c>
      <c r="N216" s="32">
        <f t="shared" si="52"/>
        <v>296795199</v>
      </c>
      <c r="O216" s="37">
        <f t="shared" si="53"/>
        <v>1.0859331101070491</v>
      </c>
      <c r="P216" s="32">
        <f>SUM(P208:P215)</f>
        <v>54473199</v>
      </c>
      <c r="Q216" s="32">
        <f>SUM(Q208:Q215)</f>
        <v>236552705</v>
      </c>
      <c r="R216" s="32">
        <f>SUM(R208:R215)</f>
        <v>236700373</v>
      </c>
      <c r="S216" s="32">
        <f>SUM(S208:S215)</f>
        <v>95622984</v>
      </c>
      <c r="T216" s="37">
        <f t="shared" si="54"/>
        <v>0.40423542821038549</v>
      </c>
      <c r="U216" s="37">
        <f t="shared" si="55"/>
        <v>2.0425936615178411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9894027</v>
      </c>
      <c r="E217" s="31">
        <v>9894027</v>
      </c>
      <c r="F217" s="31">
        <v>3406044</v>
      </c>
      <c r="G217" s="36">
        <f t="shared" si="48"/>
        <v>0.34425254752185336</v>
      </c>
      <c r="H217" s="31">
        <v>816274</v>
      </c>
      <c r="I217" s="36">
        <f t="shared" si="49"/>
        <v>8.2501695214698731E-2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4222318</v>
      </c>
      <c r="O217" s="36">
        <f t="shared" si="53"/>
        <v>0.42675424273655205</v>
      </c>
      <c r="P217" s="31">
        <v>3062691</v>
      </c>
      <c r="Q217" s="31">
        <v>9300474</v>
      </c>
      <c r="R217" s="31">
        <v>11397583</v>
      </c>
      <c r="S217" s="31">
        <v>4835686</v>
      </c>
      <c r="T217" s="36">
        <f t="shared" si="54"/>
        <v>0.51993973640483271</v>
      </c>
      <c r="U217" s="36">
        <f t="shared" si="55"/>
        <v>-0.73347817327964204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92645029</v>
      </c>
      <c r="E218" s="31">
        <v>92645029</v>
      </c>
      <c r="F218" s="31">
        <v>19252667</v>
      </c>
      <c r="G218" s="36">
        <f t="shared" si="48"/>
        <v>0.20781111742109767</v>
      </c>
      <c r="H218" s="31">
        <v>12482354</v>
      </c>
      <c r="I218" s="36">
        <f t="shared" si="49"/>
        <v>0.13473312205450333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31735021</v>
      </c>
      <c r="O218" s="36">
        <f t="shared" si="53"/>
        <v>0.34254423947560103</v>
      </c>
      <c r="P218" s="31">
        <v>19571266</v>
      </c>
      <c r="Q218" s="31">
        <v>92025570</v>
      </c>
      <c r="R218" s="31">
        <v>85715572</v>
      </c>
      <c r="S218" s="31">
        <v>38213950</v>
      </c>
      <c r="T218" s="36">
        <f t="shared" si="54"/>
        <v>0.41525360831777514</v>
      </c>
      <c r="U218" s="36">
        <f t="shared" si="55"/>
        <v>-0.36221019120582187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37297956</v>
      </c>
      <c r="E219" s="31">
        <v>37297956</v>
      </c>
      <c r="F219" s="31">
        <v>6722486</v>
      </c>
      <c r="G219" s="36">
        <f t="shared" si="48"/>
        <v>0.1802373835177456</v>
      </c>
      <c r="H219" s="31">
        <v>5864630</v>
      </c>
      <c r="I219" s="36">
        <f t="shared" si="49"/>
        <v>0.15723730276265005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12587116</v>
      </c>
      <c r="O219" s="36">
        <f t="shared" si="53"/>
        <v>0.33747468628039562</v>
      </c>
      <c r="P219" s="31">
        <v>6202293</v>
      </c>
      <c r="Q219" s="31">
        <v>35945955</v>
      </c>
      <c r="R219" s="31">
        <v>35957244</v>
      </c>
      <c r="S219" s="31">
        <v>11730772</v>
      </c>
      <c r="T219" s="36">
        <f t="shared" si="54"/>
        <v>0.32634470276280042</v>
      </c>
      <c r="U219" s="36">
        <f t="shared" si="55"/>
        <v>-5.444163956781789E-2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5406805</v>
      </c>
      <c r="E220" s="31">
        <v>5406805</v>
      </c>
      <c r="F220" s="31">
        <v>3097500</v>
      </c>
      <c r="G220" s="36">
        <f t="shared" si="48"/>
        <v>0.57288916467303708</v>
      </c>
      <c r="H220" s="31">
        <v>5417751</v>
      </c>
      <c r="I220" s="36">
        <f t="shared" si="49"/>
        <v>1.0020244858100116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8515251</v>
      </c>
      <c r="O220" s="36">
        <f t="shared" si="53"/>
        <v>1.5749136504830488</v>
      </c>
      <c r="P220" s="31">
        <v>1439090</v>
      </c>
      <c r="Q220" s="31">
        <v>5112144</v>
      </c>
      <c r="R220" s="31">
        <v>5112144</v>
      </c>
      <c r="S220" s="31">
        <v>4514485</v>
      </c>
      <c r="T220" s="36">
        <f t="shared" si="54"/>
        <v>0.88309034330801328</v>
      </c>
      <c r="U220" s="36">
        <f t="shared" si="55"/>
        <v>2.7647061684814709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30789499</v>
      </c>
      <c r="E221" s="31">
        <v>30789499</v>
      </c>
      <c r="F221" s="31">
        <v>4648216</v>
      </c>
      <c r="G221" s="36">
        <f t="shared" si="48"/>
        <v>0.15096757501640412</v>
      </c>
      <c r="H221" s="31">
        <v>3050233</v>
      </c>
      <c r="I221" s="36">
        <f t="shared" si="49"/>
        <v>9.9067315125848585E-2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7698449</v>
      </c>
      <c r="O221" s="36">
        <f t="shared" si="53"/>
        <v>0.25003489014225272</v>
      </c>
      <c r="P221" s="31">
        <v>4531791</v>
      </c>
      <c r="Q221" s="31">
        <v>22942370</v>
      </c>
      <c r="R221" s="31">
        <v>24531498</v>
      </c>
      <c r="S221" s="31">
        <v>9388160</v>
      </c>
      <c r="T221" s="36">
        <f t="shared" si="54"/>
        <v>0.4092061979647264</v>
      </c>
      <c r="U221" s="36">
        <f t="shared" si="55"/>
        <v>-0.32692549148890582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35153038</v>
      </c>
      <c r="E222" s="31">
        <v>35153038</v>
      </c>
      <c r="F222" s="31">
        <v>7710613</v>
      </c>
      <c r="G222" s="36">
        <f t="shared" si="48"/>
        <v>0.21934414317192158</v>
      </c>
      <c r="H222" s="31">
        <v>4545564</v>
      </c>
      <c r="I222" s="36">
        <f t="shared" si="49"/>
        <v>0.12930785669221534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12256177</v>
      </c>
      <c r="O222" s="36">
        <f t="shared" si="53"/>
        <v>0.34865199986413692</v>
      </c>
      <c r="P222" s="31">
        <v>5896526</v>
      </c>
      <c r="Q222" s="31">
        <v>31225884</v>
      </c>
      <c r="R222" s="31">
        <v>28510252</v>
      </c>
      <c r="S222" s="31">
        <v>12072208</v>
      </c>
      <c r="T222" s="36">
        <f t="shared" si="54"/>
        <v>0.38660900680986326</v>
      </c>
      <c r="U222" s="36">
        <f t="shared" si="55"/>
        <v>-0.22911151413561137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647667805</v>
      </c>
      <c r="E223" s="31">
        <v>647667805</v>
      </c>
      <c r="F223" s="31">
        <v>153960083</v>
      </c>
      <c r="G223" s="36">
        <f t="shared" si="48"/>
        <v>0.23771458425357425</v>
      </c>
      <c r="H223" s="31">
        <v>208196042</v>
      </c>
      <c r="I223" s="36">
        <f t="shared" si="49"/>
        <v>0.32145498107629422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362156125</v>
      </c>
      <c r="O223" s="36">
        <f t="shared" si="53"/>
        <v>0.5591695653298685</v>
      </c>
      <c r="P223" s="31">
        <v>106533174</v>
      </c>
      <c r="Q223" s="31">
        <v>331106776</v>
      </c>
      <c r="R223" s="31">
        <v>447714791</v>
      </c>
      <c r="S223" s="31">
        <v>160740841</v>
      </c>
      <c r="T223" s="36">
        <f t="shared" si="54"/>
        <v>0.48546527178290061</v>
      </c>
      <c r="U223" s="36">
        <f t="shared" si="55"/>
        <v>0.95428366754566052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858854159</v>
      </c>
      <c r="E224" s="32">
        <f>SUM(E217:E223)</f>
        <v>858854159</v>
      </c>
      <c r="F224" s="32">
        <f>SUM(F217:F223)</f>
        <v>198797609</v>
      </c>
      <c r="G224" s="37">
        <f t="shared" si="48"/>
        <v>0.23146841278788055</v>
      </c>
      <c r="H224" s="32">
        <f>SUM(H217:H223)</f>
        <v>240372848</v>
      </c>
      <c r="I224" s="37">
        <f t="shared" si="49"/>
        <v>0.27987621120665729</v>
      </c>
      <c r="J224" s="32">
        <f>SUM(J217:J223)</f>
        <v>0</v>
      </c>
      <c r="K224" s="37">
        <f t="shared" si="50"/>
        <v>0</v>
      </c>
      <c r="L224" s="32">
        <f>SUM(L217:L223)</f>
        <v>0</v>
      </c>
      <c r="M224" s="37">
        <f t="shared" si="51"/>
        <v>0</v>
      </c>
      <c r="N224" s="32">
        <f t="shared" si="52"/>
        <v>439170457</v>
      </c>
      <c r="O224" s="37">
        <f t="shared" si="53"/>
        <v>0.51134462399453784</v>
      </c>
      <c r="P224" s="32">
        <f>SUM(P217:P223)</f>
        <v>147236831</v>
      </c>
      <c r="Q224" s="32">
        <f>SUM(Q217:Q223)</f>
        <v>527659173</v>
      </c>
      <c r="R224" s="32">
        <f>SUM(R217:R223)</f>
        <v>638939084</v>
      </c>
      <c r="S224" s="32">
        <f>SUM(S217:S223)</f>
        <v>241496102</v>
      </c>
      <c r="T224" s="37">
        <f t="shared" si="54"/>
        <v>0.45767441249429391</v>
      </c>
      <c r="U224" s="37">
        <f t="shared" si="55"/>
        <v>0.63255923376943635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31210645</v>
      </c>
      <c r="E225" s="31">
        <v>31210645</v>
      </c>
      <c r="F225" s="31">
        <v>4068749</v>
      </c>
      <c r="G225" s="36">
        <f t="shared" si="48"/>
        <v>0.13036414338761662</v>
      </c>
      <c r="H225" s="31">
        <v>6838231</v>
      </c>
      <c r="I225" s="36">
        <f t="shared" si="49"/>
        <v>0.21909931691575102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10906980</v>
      </c>
      <c r="O225" s="36">
        <f t="shared" si="53"/>
        <v>0.34946346030336767</v>
      </c>
      <c r="P225" s="31">
        <v>5033443</v>
      </c>
      <c r="Q225" s="31">
        <v>39157164</v>
      </c>
      <c r="R225" s="31">
        <v>39157164</v>
      </c>
      <c r="S225" s="31">
        <v>9955813</v>
      </c>
      <c r="T225" s="36">
        <f t="shared" si="54"/>
        <v>0.25425265731706209</v>
      </c>
      <c r="U225" s="36">
        <f t="shared" si="55"/>
        <v>0.3585593399984861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71438173</v>
      </c>
      <c r="E226" s="31">
        <v>71994057</v>
      </c>
      <c r="F226" s="31">
        <v>10546228</v>
      </c>
      <c r="G226" s="36">
        <f t="shared" si="48"/>
        <v>0.14762734763667598</v>
      </c>
      <c r="H226" s="31">
        <v>15043567</v>
      </c>
      <c r="I226" s="36">
        <f t="shared" si="49"/>
        <v>0.21058163119597137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25589795</v>
      </c>
      <c r="O226" s="36">
        <f t="shared" si="53"/>
        <v>0.35820897883264735</v>
      </c>
      <c r="P226" s="31">
        <v>10875662</v>
      </c>
      <c r="Q226" s="31">
        <v>55110175</v>
      </c>
      <c r="R226" s="31">
        <v>50779864</v>
      </c>
      <c r="S226" s="31">
        <v>20450755</v>
      </c>
      <c r="T226" s="36">
        <f t="shared" si="54"/>
        <v>0.37108855125210544</v>
      </c>
      <c r="U226" s="36">
        <f t="shared" si="55"/>
        <v>0.38323230346805559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105139173</v>
      </c>
      <c r="E227" s="31">
        <v>105139173</v>
      </c>
      <c r="F227" s="31">
        <v>17961714</v>
      </c>
      <c r="G227" s="36">
        <f t="shared" si="48"/>
        <v>0.17083750506578552</v>
      </c>
      <c r="H227" s="31">
        <v>23734512</v>
      </c>
      <c r="I227" s="36">
        <f t="shared" si="49"/>
        <v>0.2257437577524031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41696226</v>
      </c>
      <c r="O227" s="36">
        <f t="shared" si="53"/>
        <v>0.39658126281818862</v>
      </c>
      <c r="P227" s="31">
        <v>6944180</v>
      </c>
      <c r="Q227" s="31">
        <v>89938360</v>
      </c>
      <c r="R227" s="31">
        <v>95738360</v>
      </c>
      <c r="S227" s="31">
        <v>33837029</v>
      </c>
      <c r="T227" s="36">
        <f t="shared" si="54"/>
        <v>0.37622466097891932</v>
      </c>
      <c r="U227" s="36">
        <f t="shared" si="55"/>
        <v>2.4178998816274926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104108685</v>
      </c>
      <c r="E228" s="31">
        <v>104108685</v>
      </c>
      <c r="F228" s="31">
        <v>22817958</v>
      </c>
      <c r="G228" s="36">
        <f t="shared" si="48"/>
        <v>0.21917439452817986</v>
      </c>
      <c r="H228" s="31">
        <v>25273854</v>
      </c>
      <c r="I228" s="36">
        <f t="shared" si="49"/>
        <v>0.24276412673928213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48091812</v>
      </c>
      <c r="O228" s="36">
        <f t="shared" si="53"/>
        <v>0.46193852126746199</v>
      </c>
      <c r="P228" s="31">
        <v>24338814</v>
      </c>
      <c r="Q228" s="31">
        <v>150317309</v>
      </c>
      <c r="R228" s="31">
        <v>94719720</v>
      </c>
      <c r="S228" s="31">
        <v>45145990</v>
      </c>
      <c r="T228" s="36">
        <f t="shared" si="54"/>
        <v>0.30033793380375112</v>
      </c>
      <c r="U228" s="36">
        <f t="shared" si="55"/>
        <v>3.8417648452385489E-2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49145013</v>
      </c>
      <c r="E229" s="31">
        <v>49145013</v>
      </c>
      <c r="F229" s="31">
        <v>11929766</v>
      </c>
      <c r="G229" s="36">
        <f t="shared" si="48"/>
        <v>0.24274621720010534</v>
      </c>
      <c r="H229" s="31">
        <v>12193109</v>
      </c>
      <c r="I229" s="36">
        <f t="shared" si="49"/>
        <v>0.24810470596477407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24122875</v>
      </c>
      <c r="O229" s="36">
        <f t="shared" si="53"/>
        <v>0.49085092316487944</v>
      </c>
      <c r="P229" s="31">
        <v>11770609</v>
      </c>
      <c r="Q229" s="31">
        <v>56476375</v>
      </c>
      <c r="R229" s="31">
        <v>50939922</v>
      </c>
      <c r="S229" s="31">
        <v>22095435</v>
      </c>
      <c r="T229" s="36">
        <f t="shared" si="54"/>
        <v>0.39123323690658263</v>
      </c>
      <c r="U229" s="36">
        <f t="shared" si="55"/>
        <v>3.5894489401525398E-2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361041689</v>
      </c>
      <c r="E230" s="32">
        <f>SUM(E225:E229)</f>
        <v>361597573</v>
      </c>
      <c r="F230" s="32">
        <f>SUM(F225:F229)</f>
        <v>67324415</v>
      </c>
      <c r="G230" s="37">
        <f t="shared" si="48"/>
        <v>0.1864726901385618</v>
      </c>
      <c r="H230" s="32">
        <f>SUM(H225:H229)</f>
        <v>83083273</v>
      </c>
      <c r="I230" s="37">
        <f t="shared" si="49"/>
        <v>0.23012099580555639</v>
      </c>
      <c r="J230" s="32">
        <f>SUM(J225:J229)</f>
        <v>0</v>
      </c>
      <c r="K230" s="37">
        <f t="shared" si="50"/>
        <v>0</v>
      </c>
      <c r="L230" s="32">
        <f>SUM(L225:L229)</f>
        <v>0</v>
      </c>
      <c r="M230" s="37">
        <f t="shared" si="51"/>
        <v>0</v>
      </c>
      <c r="N230" s="32">
        <f t="shared" si="52"/>
        <v>150407688</v>
      </c>
      <c r="O230" s="37">
        <f t="shared" si="53"/>
        <v>0.41659368594411822</v>
      </c>
      <c r="P230" s="32">
        <f>SUM(P225:P229)</f>
        <v>58962708</v>
      </c>
      <c r="Q230" s="32">
        <f>SUM(Q225:Q229)</f>
        <v>390999383</v>
      </c>
      <c r="R230" s="32">
        <f>SUM(R225:R229)</f>
        <v>331335030</v>
      </c>
      <c r="S230" s="32">
        <f>SUM(S225:S229)</f>
        <v>131485022</v>
      </c>
      <c r="T230" s="37">
        <f t="shared" si="54"/>
        <v>0.33627935929505037</v>
      </c>
      <c r="U230" s="37">
        <f t="shared" si="55"/>
        <v>0.40908170296384627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1493204762</v>
      </c>
      <c r="E231" s="32">
        <f>SUM(E208:E215,E217:E223,E225:E229)</f>
        <v>1493760646</v>
      </c>
      <c r="F231" s="32">
        <f>SUM(F208:F215,F217:F223,F225:F229)</f>
        <v>397177413</v>
      </c>
      <c r="G231" s="37">
        <f t="shared" si="48"/>
        <v>0.26598991853469589</v>
      </c>
      <c r="H231" s="32">
        <f>SUM(H208:H215,H217:H223,H225:H229)</f>
        <v>489195931</v>
      </c>
      <c r="I231" s="37">
        <f t="shared" si="49"/>
        <v>0.32761476754518948</v>
      </c>
      <c r="J231" s="32">
        <f>SUM(J208:J215,J217:J223,J225:J229)</f>
        <v>0</v>
      </c>
      <c r="K231" s="37">
        <f t="shared" si="50"/>
        <v>0</v>
      </c>
      <c r="L231" s="32">
        <f>SUM(L208:L215,L217:L223,L225:L229)</f>
        <v>0</v>
      </c>
      <c r="M231" s="37">
        <f t="shared" si="51"/>
        <v>0</v>
      </c>
      <c r="N231" s="32">
        <f t="shared" si="52"/>
        <v>886373344</v>
      </c>
      <c r="O231" s="37">
        <f t="shared" si="53"/>
        <v>0.59360468607988537</v>
      </c>
      <c r="P231" s="32">
        <f>SUM(P208:P215,P217:P223,P225:P229)</f>
        <v>260672738</v>
      </c>
      <c r="Q231" s="32">
        <f>SUM(Q208:Q215,Q217:Q223,Q225:Q229)</f>
        <v>1155211261</v>
      </c>
      <c r="R231" s="32">
        <f>SUM(R208:R215,R217:R223,R225:R229)</f>
        <v>1206974487</v>
      </c>
      <c r="S231" s="32">
        <f>SUM(S208:S215,S217:S223,S225:S229)</f>
        <v>468604108</v>
      </c>
      <c r="T231" s="37">
        <f t="shared" si="54"/>
        <v>0.40564364616248316</v>
      </c>
      <c r="U231" s="37">
        <f t="shared" si="55"/>
        <v>0.87666702223383242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62073714</v>
      </c>
      <c r="E234" s="31">
        <v>62073714</v>
      </c>
      <c r="F234" s="31">
        <v>16762060</v>
      </c>
      <c r="G234" s="36">
        <f t="shared" ref="G234:G260" si="56">IF(($D234     =0),0,($F234     /$D234     ))</f>
        <v>0.27003475255242498</v>
      </c>
      <c r="H234" s="31">
        <v>16686390</v>
      </c>
      <c r="I234" s="36">
        <f t="shared" ref="I234:I260" si="57">IF(($D234     =0),0,($H234     /$D234     ))</f>
        <v>0.26881571803485127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</f>
        <v>33448450</v>
      </c>
      <c r="O234" s="36">
        <f t="shared" ref="O234:O260" si="61">IF(($D234     =0),0,($N234     /$D234     ))</f>
        <v>0.53885047058727631</v>
      </c>
      <c r="P234" s="31">
        <v>14147245</v>
      </c>
      <c r="Q234" s="31">
        <v>58008844</v>
      </c>
      <c r="R234" s="31">
        <v>59575722</v>
      </c>
      <c r="S234" s="31">
        <v>23353896</v>
      </c>
      <c r="T234" s="36">
        <f t="shared" ref="T234:T260" si="62">IF(($Q234     =0),0,($S234     /$Q234     ))</f>
        <v>0.40259199097296267</v>
      </c>
      <c r="U234" s="36">
        <f t="shared" ref="U234:U260" si="63">IF(($P234     =0),0,(($H234     /$P234     )-1))</f>
        <v>0.17947982098281323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72229452</v>
      </c>
      <c r="E235" s="31">
        <v>72229452</v>
      </c>
      <c r="F235" s="31">
        <v>13348672</v>
      </c>
      <c r="G235" s="36">
        <f t="shared" si="56"/>
        <v>0.18480926589336438</v>
      </c>
      <c r="H235" s="31">
        <v>13833683</v>
      </c>
      <c r="I235" s="36">
        <f t="shared" si="57"/>
        <v>0.19152413062748974</v>
      </c>
      <c r="J235" s="31">
        <v>0</v>
      </c>
      <c r="K235" s="36">
        <f t="shared" si="58"/>
        <v>0</v>
      </c>
      <c r="L235" s="31">
        <v>0</v>
      </c>
      <c r="M235" s="36">
        <f t="shared" si="59"/>
        <v>0</v>
      </c>
      <c r="N235" s="31">
        <f t="shared" si="60"/>
        <v>27182355</v>
      </c>
      <c r="O235" s="36">
        <f t="shared" si="61"/>
        <v>0.37633339652085412</v>
      </c>
      <c r="P235" s="31">
        <v>13634044</v>
      </c>
      <c r="Q235" s="31">
        <v>81612875</v>
      </c>
      <c r="R235" s="31">
        <v>82521366</v>
      </c>
      <c r="S235" s="31">
        <v>26859708</v>
      </c>
      <c r="T235" s="36">
        <f t="shared" si="62"/>
        <v>0.32911116046334599</v>
      </c>
      <c r="U235" s="36">
        <f t="shared" si="63"/>
        <v>1.4642684151525476E-2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76460106</v>
      </c>
      <c r="E236" s="31">
        <v>76460106</v>
      </c>
      <c r="F236" s="31">
        <v>8418307</v>
      </c>
      <c r="G236" s="36">
        <f t="shared" si="56"/>
        <v>0.1101006451652055</v>
      </c>
      <c r="H236" s="31">
        <v>20227101</v>
      </c>
      <c r="I236" s="36">
        <f t="shared" si="57"/>
        <v>0.2645445063861146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28645408</v>
      </c>
      <c r="O236" s="36">
        <f t="shared" si="61"/>
        <v>0.37464515155132011</v>
      </c>
      <c r="P236" s="31">
        <v>11072358</v>
      </c>
      <c r="Q236" s="31">
        <v>93546629</v>
      </c>
      <c r="R236" s="31">
        <v>85678216</v>
      </c>
      <c r="S236" s="31">
        <v>24212537</v>
      </c>
      <c r="T236" s="36">
        <f t="shared" si="62"/>
        <v>0.25882853566000757</v>
      </c>
      <c r="U236" s="36">
        <f t="shared" si="63"/>
        <v>0.82681060348662849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5947795</v>
      </c>
      <c r="E237" s="31">
        <v>5947795</v>
      </c>
      <c r="F237" s="31">
        <v>162922</v>
      </c>
      <c r="G237" s="36">
        <f t="shared" si="56"/>
        <v>2.7391999892397097E-2</v>
      </c>
      <c r="H237" s="31">
        <v>51434</v>
      </c>
      <c r="I237" s="36">
        <f t="shared" si="57"/>
        <v>8.6475744372494345E-3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214356</v>
      </c>
      <c r="O237" s="36">
        <f t="shared" si="61"/>
        <v>3.603957432964653E-2</v>
      </c>
      <c r="P237" s="31">
        <v>251504</v>
      </c>
      <c r="Q237" s="31">
        <v>3194409</v>
      </c>
      <c r="R237" s="31">
        <v>5080237</v>
      </c>
      <c r="S237" s="31">
        <v>707087</v>
      </c>
      <c r="T237" s="36">
        <f t="shared" si="62"/>
        <v>0.22135142995151841</v>
      </c>
      <c r="U237" s="36">
        <f t="shared" si="63"/>
        <v>-0.79549430625357842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29620757</v>
      </c>
      <c r="E238" s="31">
        <v>29620757</v>
      </c>
      <c r="F238" s="31">
        <v>5851187</v>
      </c>
      <c r="G238" s="36">
        <f t="shared" si="56"/>
        <v>0.19753671386588803</v>
      </c>
      <c r="H238" s="31">
        <v>5975713</v>
      </c>
      <c r="I238" s="36">
        <f t="shared" si="57"/>
        <v>0.20174072526235573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11826900</v>
      </c>
      <c r="O238" s="36">
        <f t="shared" si="61"/>
        <v>0.39927743912824376</v>
      </c>
      <c r="P238" s="31">
        <v>4748655</v>
      </c>
      <c r="Q238" s="31">
        <v>23817382</v>
      </c>
      <c r="R238" s="31">
        <v>22532381</v>
      </c>
      <c r="S238" s="31">
        <v>10027384</v>
      </c>
      <c r="T238" s="36">
        <f t="shared" si="62"/>
        <v>0.42101117578749842</v>
      </c>
      <c r="U238" s="36">
        <f t="shared" si="63"/>
        <v>0.25840116833082205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13923330</v>
      </c>
      <c r="E239" s="31">
        <v>13923330</v>
      </c>
      <c r="F239" s="31">
        <v>1168552</v>
      </c>
      <c r="G239" s="36">
        <f t="shared" si="56"/>
        <v>8.3927623636012361E-2</v>
      </c>
      <c r="H239" s="31">
        <v>3498399</v>
      </c>
      <c r="I239" s="36">
        <f t="shared" si="57"/>
        <v>0.25126165938751721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4666951</v>
      </c>
      <c r="O239" s="36">
        <f t="shared" si="61"/>
        <v>0.33518928302352957</v>
      </c>
      <c r="P239" s="31">
        <v>3412542</v>
      </c>
      <c r="Q239" s="31">
        <v>20618073</v>
      </c>
      <c r="R239" s="31">
        <v>19467952</v>
      </c>
      <c r="S239" s="31">
        <v>6457356</v>
      </c>
      <c r="T239" s="36">
        <f t="shared" si="62"/>
        <v>0.31318911326000254</v>
      </c>
      <c r="U239" s="36">
        <f t="shared" si="63"/>
        <v>2.5159250787243126E-2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260255154</v>
      </c>
      <c r="E240" s="32">
        <f>SUM(E234:E239)</f>
        <v>260255154</v>
      </c>
      <c r="F240" s="32">
        <f>SUM(F234:F239)</f>
        <v>45711700</v>
      </c>
      <c r="G240" s="37">
        <f t="shared" si="56"/>
        <v>0.17564186260073067</v>
      </c>
      <c r="H240" s="32">
        <f>SUM(H234:H239)</f>
        <v>60272720</v>
      </c>
      <c r="I240" s="37">
        <f t="shared" si="57"/>
        <v>0.231590879464389</v>
      </c>
      <c r="J240" s="32">
        <f>SUM(J234:J239)</f>
        <v>0</v>
      </c>
      <c r="K240" s="37">
        <f t="shared" si="58"/>
        <v>0</v>
      </c>
      <c r="L240" s="32">
        <f>SUM(L234:L239)</f>
        <v>0</v>
      </c>
      <c r="M240" s="37">
        <f t="shared" si="59"/>
        <v>0</v>
      </c>
      <c r="N240" s="32">
        <f t="shared" si="60"/>
        <v>105984420</v>
      </c>
      <c r="O240" s="37">
        <f t="shared" si="61"/>
        <v>0.40723274206511967</v>
      </c>
      <c r="P240" s="32">
        <f>SUM(P234:P239)</f>
        <v>47266348</v>
      </c>
      <c r="Q240" s="32">
        <f>SUM(Q234:Q239)</f>
        <v>280798212</v>
      </c>
      <c r="R240" s="32">
        <f>SUM(R234:R239)</f>
        <v>274855874</v>
      </c>
      <c r="S240" s="32">
        <f>SUM(S234:S239)</f>
        <v>91617968</v>
      </c>
      <c r="T240" s="37">
        <f t="shared" si="62"/>
        <v>0.32627689238989882</v>
      </c>
      <c r="U240" s="37">
        <f t="shared" si="63"/>
        <v>0.27517192570071214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36166188</v>
      </c>
      <c r="E241" s="31">
        <v>36166188</v>
      </c>
      <c r="F241" s="31">
        <v>9631082</v>
      </c>
      <c r="G241" s="36">
        <f t="shared" si="56"/>
        <v>0.26630072265288229</v>
      </c>
      <c r="H241" s="31">
        <v>8602227</v>
      </c>
      <c r="I241" s="36">
        <f t="shared" si="57"/>
        <v>0.23785274245657298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18233309</v>
      </c>
      <c r="O241" s="36">
        <f t="shared" si="61"/>
        <v>0.50415346510945525</v>
      </c>
      <c r="P241" s="31">
        <v>8740550</v>
      </c>
      <c r="Q241" s="31">
        <v>34676046</v>
      </c>
      <c r="R241" s="31">
        <v>38447373</v>
      </c>
      <c r="S241" s="31">
        <v>16049280</v>
      </c>
      <c r="T241" s="36">
        <f t="shared" si="62"/>
        <v>0.46283477649095284</v>
      </c>
      <c r="U241" s="36">
        <f t="shared" si="63"/>
        <v>-1.5825434326215193E-2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58556747</v>
      </c>
      <c r="E243" s="31">
        <v>58556747</v>
      </c>
      <c r="F243" s="31">
        <v>12284424</v>
      </c>
      <c r="G243" s="36">
        <f t="shared" si="56"/>
        <v>0.20978665361994922</v>
      </c>
      <c r="H243" s="31">
        <v>18384122</v>
      </c>
      <c r="I243" s="36">
        <f t="shared" si="57"/>
        <v>0.31395394966185536</v>
      </c>
      <c r="J243" s="31">
        <v>0</v>
      </c>
      <c r="K243" s="36">
        <f t="shared" si="58"/>
        <v>0</v>
      </c>
      <c r="L243" s="31">
        <v>0</v>
      </c>
      <c r="M243" s="36">
        <f t="shared" si="59"/>
        <v>0</v>
      </c>
      <c r="N243" s="31">
        <f t="shared" si="60"/>
        <v>30668546</v>
      </c>
      <c r="O243" s="36">
        <f t="shared" si="61"/>
        <v>0.52374060328180461</v>
      </c>
      <c r="P243" s="31">
        <v>17030067</v>
      </c>
      <c r="Q243" s="31">
        <v>54849240</v>
      </c>
      <c r="R243" s="31">
        <v>54844040</v>
      </c>
      <c r="S243" s="31">
        <v>28490296</v>
      </c>
      <c r="T243" s="36">
        <f t="shared" si="62"/>
        <v>0.51942918443354913</v>
      </c>
      <c r="U243" s="36">
        <f t="shared" si="63"/>
        <v>7.9509669574406194E-2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12393243</v>
      </c>
      <c r="E244" s="31">
        <v>12393243</v>
      </c>
      <c r="F244" s="31">
        <v>0</v>
      </c>
      <c r="G244" s="36">
        <f t="shared" si="56"/>
        <v>0</v>
      </c>
      <c r="H244" s="31">
        <v>100562</v>
      </c>
      <c r="I244" s="36">
        <f t="shared" si="57"/>
        <v>8.1142603271798994E-3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100562</v>
      </c>
      <c r="O244" s="36">
        <f t="shared" si="61"/>
        <v>8.1142603271798994E-3</v>
      </c>
      <c r="P244" s="31">
        <v>0</v>
      </c>
      <c r="Q244" s="31">
        <v>14183324</v>
      </c>
      <c r="R244" s="31">
        <v>14183324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27796848</v>
      </c>
      <c r="E245" s="31">
        <v>27796848</v>
      </c>
      <c r="F245" s="31">
        <v>3350956</v>
      </c>
      <c r="G245" s="36">
        <f t="shared" si="56"/>
        <v>0.12055165391414163</v>
      </c>
      <c r="H245" s="31">
        <v>3382465</v>
      </c>
      <c r="I245" s="36">
        <f t="shared" si="57"/>
        <v>0.12168519970321814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6733421</v>
      </c>
      <c r="O245" s="36">
        <f t="shared" si="61"/>
        <v>0.24223685361735978</v>
      </c>
      <c r="P245" s="31">
        <v>2733168</v>
      </c>
      <c r="Q245" s="31">
        <v>31979996</v>
      </c>
      <c r="R245" s="31">
        <v>32050007</v>
      </c>
      <c r="S245" s="31">
        <v>5548386</v>
      </c>
      <c r="T245" s="36">
        <f t="shared" si="62"/>
        <v>0.17349551888624376</v>
      </c>
      <c r="U245" s="36">
        <f t="shared" si="63"/>
        <v>0.23756205253390927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50263964</v>
      </c>
      <c r="E246" s="31">
        <v>50263964</v>
      </c>
      <c r="F246" s="31">
        <v>9040019</v>
      </c>
      <c r="G246" s="36">
        <f t="shared" si="56"/>
        <v>0.17985089675776467</v>
      </c>
      <c r="H246" s="31">
        <v>12200286</v>
      </c>
      <c r="I246" s="36">
        <f t="shared" si="57"/>
        <v>0.24272431040257789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21240305</v>
      </c>
      <c r="O246" s="36">
        <f t="shared" si="61"/>
        <v>0.42257520716034253</v>
      </c>
      <c r="P246" s="31">
        <v>6308750</v>
      </c>
      <c r="Q246" s="31">
        <v>48632564</v>
      </c>
      <c r="R246" s="31">
        <v>48632564</v>
      </c>
      <c r="S246" s="31">
        <v>14007098</v>
      </c>
      <c r="T246" s="36">
        <f t="shared" si="62"/>
        <v>0.28801890848280176</v>
      </c>
      <c r="U246" s="36">
        <f t="shared" si="63"/>
        <v>0.93386740638002763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185176990</v>
      </c>
      <c r="E247" s="32">
        <f>SUM(E241:E246)</f>
        <v>185176990</v>
      </c>
      <c r="F247" s="32">
        <f>SUM(F241:F246)</f>
        <v>34306481</v>
      </c>
      <c r="G247" s="37">
        <f t="shared" si="56"/>
        <v>0.18526319603747743</v>
      </c>
      <c r="H247" s="32">
        <f>SUM(H241:H246)</f>
        <v>42669662</v>
      </c>
      <c r="I247" s="37">
        <f t="shared" si="57"/>
        <v>0.23042637208867042</v>
      </c>
      <c r="J247" s="32">
        <f>SUM(J241:J246)</f>
        <v>0</v>
      </c>
      <c r="K247" s="37">
        <f t="shared" si="58"/>
        <v>0</v>
      </c>
      <c r="L247" s="32">
        <f>SUM(L241:L246)</f>
        <v>0</v>
      </c>
      <c r="M247" s="37">
        <f t="shared" si="59"/>
        <v>0</v>
      </c>
      <c r="N247" s="32">
        <f t="shared" si="60"/>
        <v>76976143</v>
      </c>
      <c r="O247" s="37">
        <f t="shared" si="61"/>
        <v>0.41568956812614788</v>
      </c>
      <c r="P247" s="32">
        <f>SUM(P241:P246)</f>
        <v>34812535</v>
      </c>
      <c r="Q247" s="32">
        <f>SUM(Q241:Q246)</f>
        <v>184321170</v>
      </c>
      <c r="R247" s="32">
        <f>SUM(R241:R246)</f>
        <v>188157308</v>
      </c>
      <c r="S247" s="32">
        <f>SUM(S241:S246)</f>
        <v>64095060</v>
      </c>
      <c r="T247" s="37">
        <f t="shared" si="62"/>
        <v>0.34773574842216987</v>
      </c>
      <c r="U247" s="37">
        <f t="shared" si="63"/>
        <v>0.22569821473788099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8958735</v>
      </c>
      <c r="E248" s="31">
        <v>8958735</v>
      </c>
      <c r="F248" s="31">
        <v>774406</v>
      </c>
      <c r="G248" s="36">
        <f t="shared" si="56"/>
        <v>8.6441445137064546E-2</v>
      </c>
      <c r="H248" s="31">
        <v>3763810</v>
      </c>
      <c r="I248" s="36">
        <f t="shared" si="57"/>
        <v>0.42012739521818648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4538216</v>
      </c>
      <c r="O248" s="36">
        <f t="shared" si="61"/>
        <v>0.50656884035525107</v>
      </c>
      <c r="P248" s="31">
        <v>2257336</v>
      </c>
      <c r="Q248" s="31">
        <v>8831003</v>
      </c>
      <c r="R248" s="31">
        <v>9235883</v>
      </c>
      <c r="S248" s="31">
        <v>4287385</v>
      </c>
      <c r="T248" s="36">
        <f t="shared" si="62"/>
        <v>0.48549241801865539</v>
      </c>
      <c r="U248" s="36">
        <f t="shared" si="63"/>
        <v>0.66736808343994869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2031828</v>
      </c>
      <c r="E249" s="31">
        <v>2031828</v>
      </c>
      <c r="F249" s="31">
        <v>497424</v>
      </c>
      <c r="G249" s="36">
        <f t="shared" si="56"/>
        <v>0.24481599820457242</v>
      </c>
      <c r="H249" s="31">
        <v>166443</v>
      </c>
      <c r="I249" s="36">
        <f t="shared" si="57"/>
        <v>8.1917859188868347E-2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663867</v>
      </c>
      <c r="O249" s="36">
        <f t="shared" si="61"/>
        <v>0.3267338573934408</v>
      </c>
      <c r="P249" s="31">
        <v>293643</v>
      </c>
      <c r="Q249" s="31">
        <v>2132410</v>
      </c>
      <c r="R249" s="31">
        <v>2758090</v>
      </c>
      <c r="S249" s="31">
        <v>641439</v>
      </c>
      <c r="T249" s="36">
        <f t="shared" si="62"/>
        <v>0.3008047232943008</v>
      </c>
      <c r="U249" s="36">
        <f t="shared" si="63"/>
        <v>-0.43317906437408693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14445580</v>
      </c>
      <c r="E250" s="31">
        <v>14445580</v>
      </c>
      <c r="F250" s="31">
        <v>3150479</v>
      </c>
      <c r="G250" s="36">
        <f t="shared" si="56"/>
        <v>0.21809293915509104</v>
      </c>
      <c r="H250" s="31">
        <v>2525406</v>
      </c>
      <c r="I250" s="36">
        <f t="shared" si="57"/>
        <v>0.17482205629680497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5675885</v>
      </c>
      <c r="O250" s="36">
        <f t="shared" si="61"/>
        <v>0.39291499545189601</v>
      </c>
      <c r="P250" s="31">
        <v>5573934</v>
      </c>
      <c r="Q250" s="31">
        <v>16403336</v>
      </c>
      <c r="R250" s="31">
        <v>18373336</v>
      </c>
      <c r="S250" s="31">
        <v>8605424</v>
      </c>
      <c r="T250" s="36">
        <f t="shared" si="62"/>
        <v>0.52461426139170719</v>
      </c>
      <c r="U250" s="36">
        <f t="shared" si="63"/>
        <v>-0.54692574400773308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863405</v>
      </c>
      <c r="E251" s="31">
        <v>863405</v>
      </c>
      <c r="F251" s="31">
        <v>264687</v>
      </c>
      <c r="G251" s="36">
        <f t="shared" si="56"/>
        <v>0.30656181050607767</v>
      </c>
      <c r="H251" s="31">
        <v>198545</v>
      </c>
      <c r="I251" s="36">
        <f t="shared" si="57"/>
        <v>0.22995581447872088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463232</v>
      </c>
      <c r="O251" s="36">
        <f t="shared" si="61"/>
        <v>0.5365176249847986</v>
      </c>
      <c r="P251" s="31">
        <v>231427</v>
      </c>
      <c r="Q251" s="31">
        <v>819170</v>
      </c>
      <c r="R251" s="31">
        <v>819170</v>
      </c>
      <c r="S251" s="31">
        <v>383851</v>
      </c>
      <c r="T251" s="36">
        <f t="shared" si="62"/>
        <v>0.46858527533967309</v>
      </c>
      <c r="U251" s="36">
        <f t="shared" si="63"/>
        <v>-0.14208368081511669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20564100</v>
      </c>
      <c r="E252" s="31">
        <v>20564100</v>
      </c>
      <c r="F252" s="31">
        <v>10008254</v>
      </c>
      <c r="G252" s="36">
        <f t="shared" si="56"/>
        <v>0.48668572901318319</v>
      </c>
      <c r="H252" s="31">
        <v>8634350</v>
      </c>
      <c r="I252" s="36">
        <f t="shared" si="57"/>
        <v>0.41987492766520296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18642604</v>
      </c>
      <c r="O252" s="36">
        <f t="shared" si="61"/>
        <v>0.90656065667838615</v>
      </c>
      <c r="P252" s="31">
        <v>5395743</v>
      </c>
      <c r="Q252" s="31">
        <v>23863029</v>
      </c>
      <c r="R252" s="31">
        <v>20923996</v>
      </c>
      <c r="S252" s="31">
        <v>5776024</v>
      </c>
      <c r="T252" s="36">
        <f t="shared" si="62"/>
        <v>0.24204907097083106</v>
      </c>
      <c r="U252" s="36">
        <f t="shared" si="63"/>
        <v>0.60021520669164552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46037560</v>
      </c>
      <c r="E253" s="31">
        <v>46037560</v>
      </c>
      <c r="F253" s="31">
        <v>14677122</v>
      </c>
      <c r="G253" s="36">
        <f t="shared" si="56"/>
        <v>0.31880755626492802</v>
      </c>
      <c r="H253" s="31">
        <v>13635130</v>
      </c>
      <c r="I253" s="36">
        <f t="shared" si="57"/>
        <v>0.29617403702542011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28312252</v>
      </c>
      <c r="O253" s="36">
        <f t="shared" si="61"/>
        <v>0.61498159329034818</v>
      </c>
      <c r="P253" s="31">
        <v>11812684</v>
      </c>
      <c r="Q253" s="31">
        <v>48821105</v>
      </c>
      <c r="R253" s="31">
        <v>49159005</v>
      </c>
      <c r="S253" s="31">
        <v>21088132</v>
      </c>
      <c r="T253" s="36">
        <f t="shared" si="62"/>
        <v>0.43194704421376778</v>
      </c>
      <c r="U253" s="36">
        <f t="shared" si="63"/>
        <v>0.1542787397004779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92901208</v>
      </c>
      <c r="E254" s="32">
        <f>SUM(E248:E253)</f>
        <v>92901208</v>
      </c>
      <c r="F254" s="32">
        <f>SUM(F248:F253)</f>
        <v>29372372</v>
      </c>
      <c r="G254" s="37">
        <f t="shared" si="56"/>
        <v>0.31616781560041718</v>
      </c>
      <c r="H254" s="32">
        <f>SUM(H248:H253)</f>
        <v>28923684</v>
      </c>
      <c r="I254" s="37">
        <f t="shared" si="57"/>
        <v>0.31133808292352882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58296056</v>
      </c>
      <c r="O254" s="37">
        <f t="shared" si="61"/>
        <v>0.627505898523946</v>
      </c>
      <c r="P254" s="32">
        <f>SUM(P248:P253)</f>
        <v>25564767</v>
      </c>
      <c r="Q254" s="32">
        <f>SUM(Q248:Q253)</f>
        <v>100870053</v>
      </c>
      <c r="R254" s="32">
        <f>SUM(R248:R253)</f>
        <v>101269480</v>
      </c>
      <c r="S254" s="32">
        <f>SUM(S248:S253)</f>
        <v>40782255</v>
      </c>
      <c r="T254" s="37">
        <f t="shared" si="62"/>
        <v>0.40430488323427372</v>
      </c>
      <c r="U254" s="37">
        <f t="shared" si="63"/>
        <v>0.13138852390088274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72797480</v>
      </c>
      <c r="E255" s="31">
        <v>72797480</v>
      </c>
      <c r="F255" s="31">
        <v>13963635</v>
      </c>
      <c r="G255" s="36">
        <f t="shared" si="56"/>
        <v>0.1918148128204438</v>
      </c>
      <c r="H255" s="31">
        <v>14086302</v>
      </c>
      <c r="I255" s="36">
        <f t="shared" si="57"/>
        <v>0.19349985741264669</v>
      </c>
      <c r="J255" s="31">
        <v>0</v>
      </c>
      <c r="K255" s="36">
        <f t="shared" si="58"/>
        <v>0</v>
      </c>
      <c r="L255" s="31">
        <v>0</v>
      </c>
      <c r="M255" s="36">
        <f t="shared" si="59"/>
        <v>0</v>
      </c>
      <c r="N255" s="31">
        <f t="shared" si="60"/>
        <v>28049937</v>
      </c>
      <c r="O255" s="36">
        <f t="shared" si="61"/>
        <v>0.38531467023309046</v>
      </c>
      <c r="P255" s="31">
        <v>14643833</v>
      </c>
      <c r="Q255" s="31">
        <v>68934446</v>
      </c>
      <c r="R255" s="31">
        <v>68879446</v>
      </c>
      <c r="S255" s="31">
        <v>29713723</v>
      </c>
      <c r="T255" s="36">
        <f t="shared" si="62"/>
        <v>0.43104318267822156</v>
      </c>
      <c r="U255" s="36">
        <f t="shared" si="63"/>
        <v>-3.8072750488208906E-2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5962382</v>
      </c>
      <c r="E256" s="31">
        <v>5962382</v>
      </c>
      <c r="F256" s="31">
        <v>1082947</v>
      </c>
      <c r="G256" s="36">
        <f t="shared" si="56"/>
        <v>0.18162992575785986</v>
      </c>
      <c r="H256" s="31">
        <v>1145510</v>
      </c>
      <c r="I256" s="36">
        <f t="shared" si="57"/>
        <v>0.19212287974839587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2228457</v>
      </c>
      <c r="O256" s="36">
        <f t="shared" si="61"/>
        <v>0.37375280550625573</v>
      </c>
      <c r="P256" s="31">
        <v>1034196</v>
      </c>
      <c r="Q256" s="31">
        <v>4614695</v>
      </c>
      <c r="R256" s="31">
        <v>4914695</v>
      </c>
      <c r="S256" s="31">
        <v>2050162</v>
      </c>
      <c r="T256" s="36">
        <f t="shared" si="62"/>
        <v>0.44426814773240703</v>
      </c>
      <c r="U256" s="36">
        <f t="shared" si="63"/>
        <v>0.10763336930330425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60868036</v>
      </c>
      <c r="E257" s="31">
        <v>60868036</v>
      </c>
      <c r="F257" s="31">
        <v>14522858</v>
      </c>
      <c r="G257" s="36">
        <f t="shared" si="56"/>
        <v>0.23859580420830401</v>
      </c>
      <c r="H257" s="31">
        <v>14793217</v>
      </c>
      <c r="I257" s="36">
        <f t="shared" si="57"/>
        <v>0.24303752793995193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29316075</v>
      </c>
      <c r="O257" s="36">
        <f t="shared" si="61"/>
        <v>0.48163333214825593</v>
      </c>
      <c r="P257" s="31">
        <v>23907668</v>
      </c>
      <c r="Q257" s="31">
        <v>70672048</v>
      </c>
      <c r="R257" s="31">
        <v>71568400</v>
      </c>
      <c r="S257" s="31">
        <v>25063849</v>
      </c>
      <c r="T257" s="36">
        <f t="shared" si="62"/>
        <v>0.35465010155075738</v>
      </c>
      <c r="U257" s="36">
        <f t="shared" si="63"/>
        <v>-0.38123546805150543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37846614</v>
      </c>
      <c r="E258" s="31">
        <v>37846614</v>
      </c>
      <c r="F258" s="31">
        <v>9795969</v>
      </c>
      <c r="G258" s="36">
        <f t="shared" si="56"/>
        <v>0.25883343223253735</v>
      </c>
      <c r="H258" s="31">
        <v>13185361</v>
      </c>
      <c r="I258" s="36">
        <f t="shared" si="57"/>
        <v>0.34838944905348734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22981330</v>
      </c>
      <c r="O258" s="36">
        <f t="shared" si="61"/>
        <v>0.60722288128602464</v>
      </c>
      <c r="P258" s="31">
        <v>5551576</v>
      </c>
      <c r="Q258" s="31">
        <v>30706572</v>
      </c>
      <c r="R258" s="31">
        <v>38028230</v>
      </c>
      <c r="S258" s="31">
        <v>12882488</v>
      </c>
      <c r="T258" s="36">
        <f t="shared" si="62"/>
        <v>0.41953520568821556</v>
      </c>
      <c r="U258" s="36">
        <f t="shared" si="63"/>
        <v>1.3750662874830497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177474512</v>
      </c>
      <c r="E259" s="32">
        <f>SUM(E255:E258)</f>
        <v>177474512</v>
      </c>
      <c r="F259" s="32">
        <f>SUM(F255:F258)</f>
        <v>39365409</v>
      </c>
      <c r="G259" s="37">
        <f t="shared" si="56"/>
        <v>0.22180880260710337</v>
      </c>
      <c r="H259" s="32">
        <f>SUM(H255:H258)</f>
        <v>43210390</v>
      </c>
      <c r="I259" s="37">
        <f t="shared" si="57"/>
        <v>0.24347377836429832</v>
      </c>
      <c r="J259" s="32">
        <f>SUM(J255:J258)</f>
        <v>0</v>
      </c>
      <c r="K259" s="37">
        <f t="shared" si="58"/>
        <v>0</v>
      </c>
      <c r="L259" s="32">
        <f>SUM(L255:L258)</f>
        <v>0</v>
      </c>
      <c r="M259" s="37">
        <f t="shared" si="59"/>
        <v>0</v>
      </c>
      <c r="N259" s="32">
        <f t="shared" si="60"/>
        <v>82575799</v>
      </c>
      <c r="O259" s="37">
        <f t="shared" si="61"/>
        <v>0.46528258097140168</v>
      </c>
      <c r="P259" s="32">
        <f>SUM(P255:P258)</f>
        <v>45137273</v>
      </c>
      <c r="Q259" s="32">
        <f>SUM(Q255:Q258)</f>
        <v>174927761</v>
      </c>
      <c r="R259" s="32">
        <f>SUM(R255:R258)</f>
        <v>183390771</v>
      </c>
      <c r="S259" s="32">
        <f>SUM(S255:S258)</f>
        <v>69710222</v>
      </c>
      <c r="T259" s="37">
        <f t="shared" si="62"/>
        <v>0.39850862779864882</v>
      </c>
      <c r="U259" s="37">
        <f t="shared" si="63"/>
        <v>-4.2689397740089396E-2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715807864</v>
      </c>
      <c r="E260" s="32">
        <f>SUM(E234:E239,E241:E246,E248:E253,E255:E258)</f>
        <v>715807864</v>
      </c>
      <c r="F260" s="32">
        <f>SUM(F234:F239,F241:F246,F248:F253,F255:F258)</f>
        <v>148755962</v>
      </c>
      <c r="G260" s="37">
        <f t="shared" si="56"/>
        <v>0.20781548999579028</v>
      </c>
      <c r="H260" s="32">
        <f>SUM(H234:H239,H241:H246,H248:H253,H255:H258)</f>
        <v>175076456</v>
      </c>
      <c r="I260" s="37">
        <f t="shared" si="57"/>
        <v>0.24458582366175291</v>
      </c>
      <c r="J260" s="32">
        <f>SUM(J234:J239,J241:J246,J248:J253,J255:J258)</f>
        <v>0</v>
      </c>
      <c r="K260" s="37">
        <f t="shared" si="58"/>
        <v>0</v>
      </c>
      <c r="L260" s="32">
        <f>SUM(L234:L239,L241:L246,L248:L253,L255:L258)</f>
        <v>0</v>
      </c>
      <c r="M260" s="37">
        <f t="shared" si="59"/>
        <v>0</v>
      </c>
      <c r="N260" s="32">
        <f t="shared" si="60"/>
        <v>323832418</v>
      </c>
      <c r="O260" s="37">
        <f t="shared" si="61"/>
        <v>0.45240131365754316</v>
      </c>
      <c r="P260" s="32">
        <f>SUM(P234:P239,P241:P246,P248:P253,P255:P258)</f>
        <v>152780923</v>
      </c>
      <c r="Q260" s="32">
        <f>SUM(Q234:Q239,Q241:Q246,Q248:Q253,Q255:Q258)</f>
        <v>740917196</v>
      </c>
      <c r="R260" s="32">
        <f>SUM(R234:R239,R241:R246,R248:R253,R255:R258)</f>
        <v>747673433</v>
      </c>
      <c r="S260" s="32">
        <f>SUM(S234:S239,S241:S246,S248:S253,S255:S258)</f>
        <v>266205505</v>
      </c>
      <c r="T260" s="37">
        <f t="shared" si="62"/>
        <v>0.3592918431872919</v>
      </c>
      <c r="U260" s="37">
        <f t="shared" si="63"/>
        <v>0.14593139354184936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16748332</v>
      </c>
      <c r="E263" s="31">
        <v>16748332</v>
      </c>
      <c r="F263" s="31">
        <v>2565559</v>
      </c>
      <c r="G263" s="36">
        <f t="shared" ref="G263:G299" si="64">IF(($D263     =0),0,($F263     /$D263     ))</f>
        <v>0.15318295577135682</v>
      </c>
      <c r="H263" s="31">
        <v>3752522</v>
      </c>
      <c r="I263" s="36">
        <f t="shared" ref="I263:I299" si="65">IF(($D263     =0),0,($H263     /$D263     ))</f>
        <v>0.22405347589240529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</f>
        <v>6318081</v>
      </c>
      <c r="O263" s="36">
        <f t="shared" ref="O263:O299" si="69">IF(($D263     =0),0,($N263     /$D263     ))</f>
        <v>0.37723643166376208</v>
      </c>
      <c r="P263" s="31">
        <v>2765044</v>
      </c>
      <c r="Q263" s="31">
        <v>17423000</v>
      </c>
      <c r="R263" s="31">
        <v>14808724</v>
      </c>
      <c r="S263" s="31">
        <v>2785993</v>
      </c>
      <c r="T263" s="36">
        <f t="shared" ref="T263:T299" si="70">IF(($Q263     =0),0,($S263     /$Q263     ))</f>
        <v>0.15990317396544798</v>
      </c>
      <c r="U263" s="36">
        <f t="shared" ref="U263:U299" si="71">IF(($P263     =0),0,(($H263     /$P263     )-1))</f>
        <v>0.35712921747357362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46962811</v>
      </c>
      <c r="E264" s="31">
        <v>46962811</v>
      </c>
      <c r="F264" s="31">
        <v>10126315</v>
      </c>
      <c r="G264" s="36">
        <f t="shared" si="64"/>
        <v>0.21562412437364534</v>
      </c>
      <c r="H264" s="31">
        <v>10146365</v>
      </c>
      <c r="I264" s="36">
        <f t="shared" si="65"/>
        <v>0.21605105793177501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20272680</v>
      </c>
      <c r="O264" s="36">
        <f t="shared" si="69"/>
        <v>0.43167518230542035</v>
      </c>
      <c r="P264" s="31">
        <v>9315446</v>
      </c>
      <c r="Q264" s="31">
        <v>35979653</v>
      </c>
      <c r="R264" s="31">
        <v>37514776</v>
      </c>
      <c r="S264" s="31">
        <v>20494998</v>
      </c>
      <c r="T264" s="36">
        <f t="shared" si="70"/>
        <v>0.56962745027029582</v>
      </c>
      <c r="U264" s="36">
        <f t="shared" si="71"/>
        <v>8.9197983649950796E-2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31442560</v>
      </c>
      <c r="E265" s="31">
        <v>31442560</v>
      </c>
      <c r="F265" s="31">
        <v>4474595</v>
      </c>
      <c r="G265" s="36">
        <f t="shared" si="64"/>
        <v>0.14231013632477763</v>
      </c>
      <c r="H265" s="31">
        <v>4043873</v>
      </c>
      <c r="I265" s="36">
        <f t="shared" si="65"/>
        <v>0.12861144257973905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8518468</v>
      </c>
      <c r="O265" s="36">
        <f t="shared" si="69"/>
        <v>0.27092157890451668</v>
      </c>
      <c r="P265" s="31">
        <v>3873726</v>
      </c>
      <c r="Q265" s="31">
        <v>22472265</v>
      </c>
      <c r="R265" s="31">
        <v>22853805</v>
      </c>
      <c r="S265" s="31">
        <v>8405350</v>
      </c>
      <c r="T265" s="36">
        <f t="shared" si="70"/>
        <v>0.37403216809698531</v>
      </c>
      <c r="U265" s="36">
        <f t="shared" si="71"/>
        <v>4.3923344087836824E-2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24781796</v>
      </c>
      <c r="E266" s="31">
        <v>24781796</v>
      </c>
      <c r="F266" s="31">
        <v>3669338</v>
      </c>
      <c r="G266" s="36">
        <f t="shared" si="64"/>
        <v>0.14806586253877646</v>
      </c>
      <c r="H266" s="31">
        <v>6620963</v>
      </c>
      <c r="I266" s="36">
        <f t="shared" si="65"/>
        <v>0.2671704262273808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10290301</v>
      </c>
      <c r="O266" s="36">
        <f t="shared" si="69"/>
        <v>0.4152362887661572</v>
      </c>
      <c r="P266" s="31">
        <v>5614228</v>
      </c>
      <c r="Q266" s="31">
        <v>22022776</v>
      </c>
      <c r="R266" s="31">
        <v>24438188</v>
      </c>
      <c r="S266" s="31">
        <v>11021787</v>
      </c>
      <c r="T266" s="36">
        <f t="shared" si="70"/>
        <v>0.50047219296967826</v>
      </c>
      <c r="U266" s="36">
        <f t="shared" si="71"/>
        <v>0.17931851004269861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119935499</v>
      </c>
      <c r="E267" s="32">
        <f>SUM(E263:E266)</f>
        <v>119935499</v>
      </c>
      <c r="F267" s="32">
        <f>SUM(F263:F266)</f>
        <v>20835807</v>
      </c>
      <c r="G267" s="37">
        <f t="shared" si="64"/>
        <v>0.17372510369094307</v>
      </c>
      <c r="H267" s="32">
        <f>SUM(H263:H266)</f>
        <v>24563723</v>
      </c>
      <c r="I267" s="37">
        <f t="shared" si="65"/>
        <v>0.20480777755383334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45399530</v>
      </c>
      <c r="O267" s="37">
        <f t="shared" si="69"/>
        <v>0.37853288124477641</v>
      </c>
      <c r="P267" s="32">
        <f>SUM(P263:P266)</f>
        <v>21568444</v>
      </c>
      <c r="Q267" s="32">
        <f>SUM(Q263:Q266)</f>
        <v>97897694</v>
      </c>
      <c r="R267" s="32">
        <f>SUM(R263:R266)</f>
        <v>99615493</v>
      </c>
      <c r="S267" s="32">
        <f>SUM(S263:S266)</f>
        <v>42708128</v>
      </c>
      <c r="T267" s="37">
        <f t="shared" si="70"/>
        <v>0.43625264554239651</v>
      </c>
      <c r="U267" s="37">
        <f t="shared" si="71"/>
        <v>0.13887320754339072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2720207</v>
      </c>
      <c r="E268" s="31">
        <v>2720207</v>
      </c>
      <c r="F268" s="31">
        <v>6537</v>
      </c>
      <c r="G268" s="36">
        <f t="shared" si="64"/>
        <v>2.4031259385774687E-3</v>
      </c>
      <c r="H268" s="31">
        <v>9593</v>
      </c>
      <c r="I268" s="36">
        <f t="shared" si="65"/>
        <v>3.5265698529560433E-3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16130</v>
      </c>
      <c r="O268" s="36">
        <f t="shared" si="69"/>
        <v>5.9296957915335119E-3</v>
      </c>
      <c r="P268" s="31">
        <v>19217</v>
      </c>
      <c r="Q268" s="31">
        <v>2474927</v>
      </c>
      <c r="R268" s="31">
        <v>2452683</v>
      </c>
      <c r="S268" s="31">
        <v>35551</v>
      </c>
      <c r="T268" s="36">
        <f t="shared" si="70"/>
        <v>1.436446408318306E-2</v>
      </c>
      <c r="U268" s="36">
        <f t="shared" si="71"/>
        <v>-0.50080657750949675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1629126</v>
      </c>
      <c r="E269" s="31">
        <v>1629126</v>
      </c>
      <c r="F269" s="31">
        <v>247559</v>
      </c>
      <c r="G269" s="36">
        <f t="shared" si="64"/>
        <v>0.1519581665261005</v>
      </c>
      <c r="H269" s="31">
        <v>199542</v>
      </c>
      <c r="I269" s="36">
        <f t="shared" si="65"/>
        <v>0.12248408042103558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447101</v>
      </c>
      <c r="O269" s="36">
        <f t="shared" si="69"/>
        <v>0.27444224694713609</v>
      </c>
      <c r="P269" s="31">
        <v>366336</v>
      </c>
      <c r="Q269" s="31">
        <v>2044633</v>
      </c>
      <c r="R269" s="31">
        <v>1574077</v>
      </c>
      <c r="S269" s="31">
        <v>754711</v>
      </c>
      <c r="T269" s="36">
        <f t="shared" si="70"/>
        <v>0.36911807644697114</v>
      </c>
      <c r="U269" s="36">
        <f t="shared" si="71"/>
        <v>-0.45530332809224316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2326420</v>
      </c>
      <c r="E270" s="31">
        <v>2326420</v>
      </c>
      <c r="F270" s="31">
        <v>406959</v>
      </c>
      <c r="G270" s="36">
        <f t="shared" si="64"/>
        <v>0.17492929049784647</v>
      </c>
      <c r="H270" s="31">
        <v>325179</v>
      </c>
      <c r="I270" s="36">
        <f t="shared" si="65"/>
        <v>0.13977656657009482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732138</v>
      </c>
      <c r="O270" s="36">
        <f t="shared" si="69"/>
        <v>0.3147058570679413</v>
      </c>
      <c r="P270" s="31">
        <v>440708</v>
      </c>
      <c r="Q270" s="31">
        <v>2189218</v>
      </c>
      <c r="R270" s="31">
        <v>2189218</v>
      </c>
      <c r="S270" s="31">
        <v>705781</v>
      </c>
      <c r="T270" s="36">
        <f t="shared" si="70"/>
        <v>0.32238954731780939</v>
      </c>
      <c r="U270" s="36">
        <f t="shared" si="71"/>
        <v>-0.26214409541011285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1951846</v>
      </c>
      <c r="E271" s="31">
        <v>1951846</v>
      </c>
      <c r="F271" s="31">
        <v>497181</v>
      </c>
      <c r="G271" s="36">
        <f t="shared" si="64"/>
        <v>0.254723477159571</v>
      </c>
      <c r="H271" s="31">
        <v>535349</v>
      </c>
      <c r="I271" s="36">
        <f t="shared" si="65"/>
        <v>0.27427829859527852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1032530</v>
      </c>
      <c r="O271" s="36">
        <f t="shared" si="69"/>
        <v>0.52900177575484952</v>
      </c>
      <c r="P271" s="31">
        <v>527288</v>
      </c>
      <c r="Q271" s="31">
        <v>2015768</v>
      </c>
      <c r="R271" s="31">
        <v>1851858</v>
      </c>
      <c r="S271" s="31">
        <v>1012277</v>
      </c>
      <c r="T271" s="36">
        <f t="shared" si="70"/>
        <v>0.50217931825487849</v>
      </c>
      <c r="U271" s="36">
        <f t="shared" si="71"/>
        <v>1.5287660633278133E-2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1023543</v>
      </c>
      <c r="E272" s="31">
        <v>1023543</v>
      </c>
      <c r="F272" s="31">
        <v>74003</v>
      </c>
      <c r="G272" s="36">
        <f t="shared" si="64"/>
        <v>7.2300821753458325E-2</v>
      </c>
      <c r="H272" s="31">
        <v>179140</v>
      </c>
      <c r="I272" s="36">
        <f t="shared" si="65"/>
        <v>0.17501951554551201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253143</v>
      </c>
      <c r="O272" s="36">
        <f t="shared" si="69"/>
        <v>0.24732033729897035</v>
      </c>
      <c r="P272" s="31">
        <v>145270</v>
      </c>
      <c r="Q272" s="31">
        <v>995100</v>
      </c>
      <c r="R272" s="31">
        <v>1151351</v>
      </c>
      <c r="S272" s="31">
        <v>300183</v>
      </c>
      <c r="T272" s="36">
        <f t="shared" si="70"/>
        <v>0.3016611395839614</v>
      </c>
      <c r="U272" s="36">
        <f t="shared" si="71"/>
        <v>0.23315206167825431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1443146</v>
      </c>
      <c r="E273" s="31">
        <v>1443146</v>
      </c>
      <c r="F273" s="31">
        <v>111634</v>
      </c>
      <c r="G273" s="36">
        <f t="shared" si="64"/>
        <v>7.7354612769601969E-2</v>
      </c>
      <c r="H273" s="31">
        <v>152036</v>
      </c>
      <c r="I273" s="36">
        <f t="shared" si="65"/>
        <v>0.10535039420820901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263670</v>
      </c>
      <c r="O273" s="36">
        <f t="shared" si="69"/>
        <v>0.18270500697781097</v>
      </c>
      <c r="P273" s="31">
        <v>300856</v>
      </c>
      <c r="Q273" s="31">
        <v>1294676</v>
      </c>
      <c r="R273" s="31">
        <v>1294676</v>
      </c>
      <c r="S273" s="31">
        <v>584365</v>
      </c>
      <c r="T273" s="36">
        <f t="shared" si="70"/>
        <v>0.45136003139009295</v>
      </c>
      <c r="U273" s="36">
        <f t="shared" si="71"/>
        <v>-0.49465525035232805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9098990</v>
      </c>
      <c r="E274" s="31">
        <v>9098990</v>
      </c>
      <c r="F274" s="31">
        <v>1425195</v>
      </c>
      <c r="G274" s="36">
        <f t="shared" si="64"/>
        <v>0.15663221961997981</v>
      </c>
      <c r="H274" s="31">
        <v>1950564</v>
      </c>
      <c r="I274" s="36">
        <f t="shared" si="65"/>
        <v>0.21437148518681745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3375759</v>
      </c>
      <c r="O274" s="36">
        <f t="shared" si="69"/>
        <v>0.37100370480679723</v>
      </c>
      <c r="P274" s="31">
        <v>2176209</v>
      </c>
      <c r="Q274" s="31">
        <v>9172733</v>
      </c>
      <c r="R274" s="31">
        <v>8093780</v>
      </c>
      <c r="S274" s="31">
        <v>3440356</v>
      </c>
      <c r="T274" s="36">
        <f t="shared" si="70"/>
        <v>0.37506335352833231</v>
      </c>
      <c r="U274" s="36">
        <f t="shared" si="71"/>
        <v>-0.10368719180924257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20193278</v>
      </c>
      <c r="E275" s="32">
        <f>SUM(E268:E274)</f>
        <v>20193278</v>
      </c>
      <c r="F275" s="32">
        <f>SUM(F268:F274)</f>
        <v>2769068</v>
      </c>
      <c r="G275" s="37">
        <f t="shared" si="64"/>
        <v>0.13712820672304912</v>
      </c>
      <c r="H275" s="32">
        <f>SUM(H268:H274)</f>
        <v>3351403</v>
      </c>
      <c r="I275" s="37">
        <f t="shared" si="65"/>
        <v>0.16596626857709779</v>
      </c>
      <c r="J275" s="32">
        <f>SUM(J268:J274)</f>
        <v>0</v>
      </c>
      <c r="K275" s="37">
        <f t="shared" si="66"/>
        <v>0</v>
      </c>
      <c r="L275" s="32">
        <f>SUM(L268:L274)</f>
        <v>0</v>
      </c>
      <c r="M275" s="37">
        <f t="shared" si="67"/>
        <v>0</v>
      </c>
      <c r="N275" s="32">
        <f t="shared" si="68"/>
        <v>6120471</v>
      </c>
      <c r="O275" s="37">
        <f t="shared" si="69"/>
        <v>0.30309447530014694</v>
      </c>
      <c r="P275" s="32">
        <f>SUM(P268:P274)</f>
        <v>3975884</v>
      </c>
      <c r="Q275" s="32">
        <f>SUM(Q268:Q274)</f>
        <v>20187055</v>
      </c>
      <c r="R275" s="32">
        <f>SUM(R268:R274)</f>
        <v>18607643</v>
      </c>
      <c r="S275" s="32">
        <f>SUM(S268:S274)</f>
        <v>6833224</v>
      </c>
      <c r="T275" s="37">
        <f t="shared" si="70"/>
        <v>0.33849533773004531</v>
      </c>
      <c r="U275" s="37">
        <f t="shared" si="71"/>
        <v>-0.15706720819822706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5008045</v>
      </c>
      <c r="E276" s="31">
        <v>5008045</v>
      </c>
      <c r="F276" s="31">
        <v>1678221</v>
      </c>
      <c r="G276" s="36">
        <f t="shared" si="64"/>
        <v>0.335105016029209</v>
      </c>
      <c r="H276" s="31">
        <v>2230972</v>
      </c>
      <c r="I276" s="36">
        <f t="shared" si="65"/>
        <v>0.44547762649896316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3909193</v>
      </c>
      <c r="O276" s="36">
        <f t="shared" si="69"/>
        <v>0.78058264252817222</v>
      </c>
      <c r="P276" s="31">
        <v>1956363</v>
      </c>
      <c r="Q276" s="31">
        <v>5529106</v>
      </c>
      <c r="R276" s="31">
        <v>14204106</v>
      </c>
      <c r="S276" s="31">
        <v>3308027</v>
      </c>
      <c r="T276" s="36">
        <f t="shared" si="70"/>
        <v>0.59829328647343716</v>
      </c>
      <c r="U276" s="36">
        <f t="shared" si="71"/>
        <v>0.14036709956178894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9522776</v>
      </c>
      <c r="E278" s="31">
        <v>9522776</v>
      </c>
      <c r="F278" s="31">
        <v>16246</v>
      </c>
      <c r="G278" s="36">
        <f t="shared" si="64"/>
        <v>1.7060151367626415E-3</v>
      </c>
      <c r="H278" s="31">
        <v>166545</v>
      </c>
      <c r="I278" s="36">
        <f t="shared" si="65"/>
        <v>1.7489122919619238E-2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182791</v>
      </c>
      <c r="O278" s="36">
        <f t="shared" si="69"/>
        <v>1.9195138056381879E-2</v>
      </c>
      <c r="P278" s="31">
        <v>1158058</v>
      </c>
      <c r="Q278" s="31">
        <v>10897025</v>
      </c>
      <c r="R278" s="31">
        <v>10725426</v>
      </c>
      <c r="S278" s="31">
        <v>2936143</v>
      </c>
      <c r="T278" s="36">
        <f t="shared" si="70"/>
        <v>0.26944445846458093</v>
      </c>
      <c r="U278" s="36">
        <f t="shared" si="71"/>
        <v>-0.85618595959787847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17083223</v>
      </c>
      <c r="E281" s="31">
        <v>17083223</v>
      </c>
      <c r="F281" s="31">
        <v>984542</v>
      </c>
      <c r="G281" s="36">
        <f t="shared" si="64"/>
        <v>5.763209904828849E-2</v>
      </c>
      <c r="H281" s="31">
        <v>1547029</v>
      </c>
      <c r="I281" s="36">
        <f t="shared" si="65"/>
        <v>9.0558379996561536E-2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2531571</v>
      </c>
      <c r="O281" s="36">
        <f t="shared" si="69"/>
        <v>0.14819047904485003</v>
      </c>
      <c r="P281" s="31">
        <v>1561947</v>
      </c>
      <c r="Q281" s="31">
        <v>11871252</v>
      </c>
      <c r="R281" s="31">
        <v>18898586</v>
      </c>
      <c r="S281" s="31">
        <v>2864191</v>
      </c>
      <c r="T281" s="36">
        <f t="shared" si="70"/>
        <v>0.24127118184333043</v>
      </c>
      <c r="U281" s="36">
        <f t="shared" si="71"/>
        <v>-9.5509002546181332E-3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10085603</v>
      </c>
      <c r="E284" s="31">
        <v>10085603</v>
      </c>
      <c r="F284" s="31">
        <v>2261964</v>
      </c>
      <c r="G284" s="36">
        <f t="shared" si="64"/>
        <v>0.22427652565741482</v>
      </c>
      <c r="H284" s="31">
        <v>2156205</v>
      </c>
      <c r="I284" s="36">
        <f t="shared" si="65"/>
        <v>0.21379039012342643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4418169</v>
      </c>
      <c r="O284" s="36">
        <f t="shared" si="69"/>
        <v>0.43806691578084128</v>
      </c>
      <c r="P284" s="31">
        <v>2570459</v>
      </c>
      <c r="Q284" s="31">
        <v>9892164</v>
      </c>
      <c r="R284" s="31">
        <v>9763129</v>
      </c>
      <c r="S284" s="31">
        <v>4501469</v>
      </c>
      <c r="T284" s="36">
        <f t="shared" si="70"/>
        <v>0.45505402053585042</v>
      </c>
      <c r="U284" s="36">
        <f t="shared" si="71"/>
        <v>-0.16115954387912823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41699647</v>
      </c>
      <c r="E285" s="32">
        <f>SUM(E276:E284)</f>
        <v>41699647</v>
      </c>
      <c r="F285" s="32">
        <f>SUM(F276:F284)</f>
        <v>4940973</v>
      </c>
      <c r="G285" s="37">
        <f t="shared" si="64"/>
        <v>0.11848956419223405</v>
      </c>
      <c r="H285" s="32">
        <f>SUM(H276:H284)</f>
        <v>6100751</v>
      </c>
      <c r="I285" s="37">
        <f t="shared" si="65"/>
        <v>0.14630222169506615</v>
      </c>
      <c r="J285" s="32">
        <f>SUM(J276:J284)</f>
        <v>0</v>
      </c>
      <c r="K285" s="37">
        <f t="shared" si="66"/>
        <v>0</v>
      </c>
      <c r="L285" s="32">
        <f>SUM(L276:L284)</f>
        <v>0</v>
      </c>
      <c r="M285" s="37">
        <f t="shared" si="67"/>
        <v>0</v>
      </c>
      <c r="N285" s="32">
        <f t="shared" si="68"/>
        <v>11041724</v>
      </c>
      <c r="O285" s="37">
        <f t="shared" si="69"/>
        <v>0.26479178588730018</v>
      </c>
      <c r="P285" s="32">
        <f>SUM(P276:P284)</f>
        <v>7246827</v>
      </c>
      <c r="Q285" s="32">
        <f>SUM(Q276:Q284)</f>
        <v>38189547</v>
      </c>
      <c r="R285" s="32">
        <f>SUM(R276:R284)</f>
        <v>53591247</v>
      </c>
      <c r="S285" s="32">
        <f>SUM(S276:S284)</f>
        <v>13609830</v>
      </c>
      <c r="T285" s="37">
        <f t="shared" si="70"/>
        <v>0.35637579047481238</v>
      </c>
      <c r="U285" s="37">
        <f t="shared" si="71"/>
        <v>-0.15814866285617135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10931389</v>
      </c>
      <c r="E286" s="31">
        <v>10931389</v>
      </c>
      <c r="F286" s="31">
        <v>1220226</v>
      </c>
      <c r="G286" s="36">
        <f t="shared" si="64"/>
        <v>0.11162588761592877</v>
      </c>
      <c r="H286" s="31">
        <v>1003547</v>
      </c>
      <c r="I286" s="36">
        <f t="shared" si="65"/>
        <v>9.1804161392481778E-2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2223773</v>
      </c>
      <c r="O286" s="36">
        <f t="shared" si="69"/>
        <v>0.20343004900841055</v>
      </c>
      <c r="P286" s="31">
        <v>2201737</v>
      </c>
      <c r="Q286" s="31">
        <v>8777615</v>
      </c>
      <c r="R286" s="31">
        <v>9671540</v>
      </c>
      <c r="S286" s="31">
        <v>4171819</v>
      </c>
      <c r="T286" s="36">
        <f t="shared" si="70"/>
        <v>0.47527933271167622</v>
      </c>
      <c r="U286" s="36">
        <f t="shared" si="71"/>
        <v>-0.54420214585120741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929302</v>
      </c>
      <c r="E287" s="31">
        <v>929302</v>
      </c>
      <c r="F287" s="31">
        <v>169567</v>
      </c>
      <c r="G287" s="36">
        <f t="shared" si="64"/>
        <v>0.18246705591938897</v>
      </c>
      <c r="H287" s="31">
        <v>169454</v>
      </c>
      <c r="I287" s="36">
        <f t="shared" si="65"/>
        <v>0.18234545928019094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339021</v>
      </c>
      <c r="O287" s="36">
        <f t="shared" si="69"/>
        <v>0.36481251519957991</v>
      </c>
      <c r="P287" s="31">
        <v>173464</v>
      </c>
      <c r="Q287" s="31">
        <v>884006</v>
      </c>
      <c r="R287" s="31">
        <v>885182</v>
      </c>
      <c r="S287" s="31">
        <v>267549</v>
      </c>
      <c r="T287" s="36">
        <f t="shared" si="70"/>
        <v>0.3026551855982878</v>
      </c>
      <c r="U287" s="36">
        <f t="shared" si="71"/>
        <v>-2.3117188580915937E-2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12049293</v>
      </c>
      <c r="E288" s="31">
        <v>12049293</v>
      </c>
      <c r="F288" s="31">
        <v>2149359</v>
      </c>
      <c r="G288" s="36">
        <f t="shared" si="64"/>
        <v>0.17838050747043832</v>
      </c>
      <c r="H288" s="31">
        <v>2150938</v>
      </c>
      <c r="I288" s="36">
        <f t="shared" si="65"/>
        <v>0.17851155250353692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4300297</v>
      </c>
      <c r="O288" s="36">
        <f t="shared" si="69"/>
        <v>0.35689205997397522</v>
      </c>
      <c r="P288" s="31">
        <v>929845</v>
      </c>
      <c r="Q288" s="31">
        <v>5263989</v>
      </c>
      <c r="R288" s="31">
        <v>7232859</v>
      </c>
      <c r="S288" s="31">
        <v>1615470</v>
      </c>
      <c r="T288" s="36">
        <f t="shared" si="70"/>
        <v>0.30689083886763441</v>
      </c>
      <c r="U288" s="36">
        <f t="shared" si="71"/>
        <v>1.313222096155811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2084584</v>
      </c>
      <c r="E289" s="31">
        <v>2084584</v>
      </c>
      <c r="F289" s="31">
        <v>278557</v>
      </c>
      <c r="G289" s="36">
        <f t="shared" si="64"/>
        <v>0.13362714095474204</v>
      </c>
      <c r="H289" s="31">
        <v>60009</v>
      </c>
      <c r="I289" s="36">
        <f t="shared" si="65"/>
        <v>2.8787038565008655E-2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338566</v>
      </c>
      <c r="O289" s="36">
        <f t="shared" si="69"/>
        <v>0.16241417951975071</v>
      </c>
      <c r="P289" s="31">
        <v>23362</v>
      </c>
      <c r="Q289" s="31">
        <v>1695976</v>
      </c>
      <c r="R289" s="31">
        <v>1429355</v>
      </c>
      <c r="S289" s="31">
        <v>36594</v>
      </c>
      <c r="T289" s="36">
        <f t="shared" si="70"/>
        <v>2.1576956277683176E-2</v>
      </c>
      <c r="U289" s="36">
        <f t="shared" si="71"/>
        <v>1.5686585052649602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16011039</v>
      </c>
      <c r="E290" s="31">
        <v>16011039</v>
      </c>
      <c r="F290" s="31">
        <v>2390485</v>
      </c>
      <c r="G290" s="36">
        <f t="shared" si="64"/>
        <v>0.14930230324215688</v>
      </c>
      <c r="H290" s="31">
        <v>2796191</v>
      </c>
      <c r="I290" s="36">
        <f t="shared" si="65"/>
        <v>0.17464144581747632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5186676</v>
      </c>
      <c r="O290" s="36">
        <f t="shared" si="69"/>
        <v>0.32394374905963319</v>
      </c>
      <c r="P290" s="31">
        <v>2573930</v>
      </c>
      <c r="Q290" s="31">
        <v>14357650</v>
      </c>
      <c r="R290" s="31">
        <v>14144698</v>
      </c>
      <c r="S290" s="31">
        <v>5120393</v>
      </c>
      <c r="T290" s="36">
        <f t="shared" si="70"/>
        <v>0.35663169111936843</v>
      </c>
      <c r="U290" s="36">
        <f t="shared" si="71"/>
        <v>8.6350833161741081E-2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11413249</v>
      </c>
      <c r="E291" s="31">
        <v>11413249</v>
      </c>
      <c r="F291" s="31">
        <v>1318775</v>
      </c>
      <c r="G291" s="36">
        <f t="shared" si="64"/>
        <v>0.11554772878432776</v>
      </c>
      <c r="H291" s="31">
        <v>4147523</v>
      </c>
      <c r="I291" s="36">
        <f t="shared" si="65"/>
        <v>0.36339547135088351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5466298</v>
      </c>
      <c r="O291" s="36">
        <f t="shared" si="69"/>
        <v>0.4789432001352113</v>
      </c>
      <c r="P291" s="31">
        <v>3180790</v>
      </c>
      <c r="Q291" s="31">
        <v>11136899</v>
      </c>
      <c r="R291" s="31">
        <v>11605260</v>
      </c>
      <c r="S291" s="31">
        <v>6132393</v>
      </c>
      <c r="T291" s="36">
        <f t="shared" si="70"/>
        <v>0.55063739017476943</v>
      </c>
      <c r="U291" s="36">
        <f t="shared" si="71"/>
        <v>0.30392858377950138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53418856</v>
      </c>
      <c r="E292" s="32">
        <f>SUM(E286:E291)</f>
        <v>53418856</v>
      </c>
      <c r="F292" s="32">
        <f>SUM(F286:F291)</f>
        <v>7526969</v>
      </c>
      <c r="G292" s="37">
        <f t="shared" si="64"/>
        <v>0.14090472098466503</v>
      </c>
      <c r="H292" s="32">
        <f>SUM(H286:H291)</f>
        <v>10327662</v>
      </c>
      <c r="I292" s="37">
        <f t="shared" si="65"/>
        <v>0.19333364233782918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17854631</v>
      </c>
      <c r="O292" s="37">
        <f t="shared" si="69"/>
        <v>0.33423836332249424</v>
      </c>
      <c r="P292" s="32">
        <f>SUM(P286:P291)</f>
        <v>9083128</v>
      </c>
      <c r="Q292" s="32">
        <f>SUM(Q286:Q291)</f>
        <v>42116135</v>
      </c>
      <c r="R292" s="32">
        <f>SUM(R286:R291)</f>
        <v>44968894</v>
      </c>
      <c r="S292" s="32">
        <f>SUM(S286:S291)</f>
        <v>17344218</v>
      </c>
      <c r="T292" s="37">
        <f t="shared" si="70"/>
        <v>0.41181884330079199</v>
      </c>
      <c r="U292" s="37">
        <f t="shared" si="71"/>
        <v>0.13701601474734248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132277643</v>
      </c>
      <c r="E293" s="31">
        <v>132277643</v>
      </c>
      <c r="F293" s="31">
        <v>11031443</v>
      </c>
      <c r="G293" s="36">
        <f t="shared" si="64"/>
        <v>8.3396126131458206E-2</v>
      </c>
      <c r="H293" s="31">
        <v>12047207</v>
      </c>
      <c r="I293" s="36">
        <f t="shared" si="65"/>
        <v>9.1075156215173869E-2</v>
      </c>
      <c r="J293" s="31">
        <v>0</v>
      </c>
      <c r="K293" s="36">
        <f t="shared" si="66"/>
        <v>0</v>
      </c>
      <c r="L293" s="31">
        <v>0</v>
      </c>
      <c r="M293" s="36">
        <f t="shared" si="67"/>
        <v>0</v>
      </c>
      <c r="N293" s="31">
        <f t="shared" si="68"/>
        <v>23078650</v>
      </c>
      <c r="O293" s="36">
        <f t="shared" si="69"/>
        <v>0.17447128234663209</v>
      </c>
      <c r="P293" s="31">
        <v>10746683</v>
      </c>
      <c r="Q293" s="31">
        <v>47872297</v>
      </c>
      <c r="R293" s="31">
        <v>48636216</v>
      </c>
      <c r="S293" s="31">
        <v>20987300</v>
      </c>
      <c r="T293" s="36">
        <f t="shared" si="70"/>
        <v>0.4384017754568994</v>
      </c>
      <c r="U293" s="36">
        <f t="shared" si="71"/>
        <v>0.12101631731390983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6119371</v>
      </c>
      <c r="E294" s="31">
        <v>6119371</v>
      </c>
      <c r="F294" s="31">
        <v>1626538</v>
      </c>
      <c r="G294" s="36">
        <f t="shared" si="64"/>
        <v>0.26580150149418952</v>
      </c>
      <c r="H294" s="31">
        <v>1458636</v>
      </c>
      <c r="I294" s="36">
        <f t="shared" si="65"/>
        <v>0.23836371417912069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3085174</v>
      </c>
      <c r="O294" s="36">
        <f t="shared" si="69"/>
        <v>0.50416521567331019</v>
      </c>
      <c r="P294" s="31">
        <v>1370017</v>
      </c>
      <c r="Q294" s="31">
        <v>5093105</v>
      </c>
      <c r="R294" s="31">
        <v>6679292</v>
      </c>
      <c r="S294" s="31">
        <v>1512290</v>
      </c>
      <c r="T294" s="36">
        <f t="shared" si="70"/>
        <v>0.2969288871916051</v>
      </c>
      <c r="U294" s="36">
        <f t="shared" si="71"/>
        <v>6.4684598804248372E-2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6163720</v>
      </c>
      <c r="E295" s="31">
        <v>6163720</v>
      </c>
      <c r="F295" s="31">
        <v>654000</v>
      </c>
      <c r="G295" s="36">
        <f t="shared" si="64"/>
        <v>0.10610475492072968</v>
      </c>
      <c r="H295" s="31">
        <v>1631466</v>
      </c>
      <c r="I295" s="36">
        <f t="shared" si="65"/>
        <v>0.26468853225000488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2285466</v>
      </c>
      <c r="O295" s="36">
        <f t="shared" si="69"/>
        <v>0.37079328717073456</v>
      </c>
      <c r="P295" s="31">
        <v>848907</v>
      </c>
      <c r="Q295" s="31">
        <v>5831652</v>
      </c>
      <c r="R295" s="31">
        <v>4382540</v>
      </c>
      <c r="S295" s="31">
        <v>1573086</v>
      </c>
      <c r="T295" s="36">
        <f t="shared" si="70"/>
        <v>0.26974963526630191</v>
      </c>
      <c r="U295" s="36">
        <f t="shared" si="71"/>
        <v>0.92184302874166435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4109394</v>
      </c>
      <c r="E296" s="31">
        <v>4109394</v>
      </c>
      <c r="F296" s="31">
        <v>735556</v>
      </c>
      <c r="G296" s="36">
        <f t="shared" si="64"/>
        <v>0.17899378837852978</v>
      </c>
      <c r="H296" s="31">
        <v>1048356</v>
      </c>
      <c r="I296" s="36">
        <f t="shared" si="65"/>
        <v>0.25511206761872918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1783912</v>
      </c>
      <c r="O296" s="36">
        <f t="shared" si="69"/>
        <v>0.43410585599725898</v>
      </c>
      <c r="P296" s="31">
        <v>266155</v>
      </c>
      <c r="Q296" s="31">
        <v>5499555</v>
      </c>
      <c r="R296" s="31">
        <v>4042533</v>
      </c>
      <c r="S296" s="31">
        <v>481623</v>
      </c>
      <c r="T296" s="36">
        <f t="shared" si="70"/>
        <v>8.7574903787670091E-2</v>
      </c>
      <c r="U296" s="36">
        <f t="shared" si="71"/>
        <v>2.9388927504649547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52243367</v>
      </c>
      <c r="E297" s="31">
        <v>52243367</v>
      </c>
      <c r="F297" s="31">
        <v>7181614</v>
      </c>
      <c r="G297" s="36">
        <f t="shared" si="64"/>
        <v>0.13746460866505791</v>
      </c>
      <c r="H297" s="31">
        <v>15993443</v>
      </c>
      <c r="I297" s="36">
        <f t="shared" si="65"/>
        <v>0.30613346570867073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23175057</v>
      </c>
      <c r="O297" s="36">
        <f t="shared" si="69"/>
        <v>0.44359807437372861</v>
      </c>
      <c r="P297" s="31">
        <v>11591386</v>
      </c>
      <c r="Q297" s="31">
        <v>48735348</v>
      </c>
      <c r="R297" s="31">
        <v>57346538</v>
      </c>
      <c r="S297" s="31">
        <v>20200124</v>
      </c>
      <c r="T297" s="36">
        <f t="shared" si="70"/>
        <v>0.41448609333824804</v>
      </c>
      <c r="U297" s="36">
        <f t="shared" si="71"/>
        <v>0.37976968414303514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200913495</v>
      </c>
      <c r="E298" s="32">
        <f>SUM(E293:E297)</f>
        <v>200913495</v>
      </c>
      <c r="F298" s="32">
        <f>SUM(F293:F297)</f>
        <v>21229151</v>
      </c>
      <c r="G298" s="37">
        <f t="shared" si="64"/>
        <v>0.10566314124394681</v>
      </c>
      <c r="H298" s="32">
        <f>SUM(H293:H297)</f>
        <v>32179108</v>
      </c>
      <c r="I298" s="37">
        <f t="shared" si="65"/>
        <v>0.16016399495713315</v>
      </c>
      <c r="J298" s="32">
        <f>SUM(J293:J297)</f>
        <v>0</v>
      </c>
      <c r="K298" s="37">
        <f t="shared" si="66"/>
        <v>0</v>
      </c>
      <c r="L298" s="32">
        <f>SUM(L293:L297)</f>
        <v>0</v>
      </c>
      <c r="M298" s="37">
        <f t="shared" si="67"/>
        <v>0</v>
      </c>
      <c r="N298" s="32">
        <f t="shared" si="68"/>
        <v>53408259</v>
      </c>
      <c r="O298" s="37">
        <f t="shared" si="69"/>
        <v>0.26582713620107995</v>
      </c>
      <c r="P298" s="32">
        <f>SUM(P293:P297)</f>
        <v>24823148</v>
      </c>
      <c r="Q298" s="32">
        <f>SUM(Q293:Q297)</f>
        <v>113031957</v>
      </c>
      <c r="R298" s="32">
        <f>SUM(R293:R297)</f>
        <v>121087119</v>
      </c>
      <c r="S298" s="32">
        <f>SUM(S293:S297)</f>
        <v>44754423</v>
      </c>
      <c r="T298" s="37">
        <f t="shared" si="70"/>
        <v>0.39594486539766804</v>
      </c>
      <c r="U298" s="37">
        <f t="shared" si="71"/>
        <v>0.29633469534162216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436160775</v>
      </c>
      <c r="E299" s="32">
        <f>SUM(E263:E266,E268:E274,E276:E284,E286:E291,E293:E297)</f>
        <v>436160775</v>
      </c>
      <c r="F299" s="32">
        <f>SUM(F263:F266,F268:F274,F276:F284,F286:F291,F293:F297)</f>
        <v>57301968</v>
      </c>
      <c r="G299" s="37">
        <f t="shared" si="64"/>
        <v>0.13137808644071672</v>
      </c>
      <c r="H299" s="32">
        <f>SUM(H263:H266,H268:H274,H276:H284,H286:H291,H293:H297)</f>
        <v>76522647</v>
      </c>
      <c r="I299" s="37">
        <f t="shared" si="65"/>
        <v>0.1754459625581874</v>
      </c>
      <c r="J299" s="32">
        <f>SUM(J263:J266,J268:J274,J276:J284,J286:J291,J293:J297)</f>
        <v>0</v>
      </c>
      <c r="K299" s="37">
        <f t="shared" si="66"/>
        <v>0</v>
      </c>
      <c r="L299" s="32">
        <f>SUM(L263:L266,L268:L274,L276:L284,L286:L291,L293:L297)</f>
        <v>0</v>
      </c>
      <c r="M299" s="37">
        <f t="shared" si="67"/>
        <v>0</v>
      </c>
      <c r="N299" s="32">
        <f t="shared" si="68"/>
        <v>133824615</v>
      </c>
      <c r="O299" s="37">
        <f t="shared" si="69"/>
        <v>0.30682404899890414</v>
      </c>
      <c r="P299" s="32">
        <f>SUM(P263:P266,P268:P274,P276:P284,P286:P291,P293:P297)</f>
        <v>66697431</v>
      </c>
      <c r="Q299" s="32">
        <f>SUM(Q263:Q266,Q268:Q274,Q276:Q284,Q286:Q291,Q293:Q297)</f>
        <v>311422388</v>
      </c>
      <c r="R299" s="32">
        <f>SUM(R263:R266,R268:R274,R276:R284,R286:R291,R293:R297)</f>
        <v>337870396</v>
      </c>
      <c r="S299" s="32">
        <f>SUM(S263:S266,S268:S274,S276:S284,S286:S291,S293:S297)</f>
        <v>125249823</v>
      </c>
      <c r="T299" s="37">
        <f t="shared" si="70"/>
        <v>0.40218631616170125</v>
      </c>
      <c r="U299" s="37">
        <f t="shared" si="71"/>
        <v>0.14731026147019066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1845392944</v>
      </c>
      <c r="E302" s="31">
        <v>1840887816</v>
      </c>
      <c r="F302" s="31">
        <v>351267390</v>
      </c>
      <c r="G302" s="36">
        <f t="shared" ref="G302:G339" si="72">IF(($D302     =0),0,($F302     /$D302     ))</f>
        <v>0.19034828931263106</v>
      </c>
      <c r="H302" s="31">
        <v>456812465</v>
      </c>
      <c r="I302" s="36">
        <f t="shared" ref="I302:I339" si="73">IF(($D302     =0),0,($H302     /$D302     ))</f>
        <v>0.24754211100961054</v>
      </c>
      <c r="J302" s="31">
        <v>0</v>
      </c>
      <c r="K302" s="36">
        <f t="shared" ref="K302:K339" si="74">IF(($E302     =0),0,($J302     /$E302     ))</f>
        <v>0</v>
      </c>
      <c r="L302" s="31">
        <v>0</v>
      </c>
      <c r="M302" s="36">
        <f t="shared" ref="M302:M339" si="75">IF(($E302     =0),0,($L302     /$E302     ))</f>
        <v>0</v>
      </c>
      <c r="N302" s="31">
        <f t="shared" ref="N302:N339" si="76">$F302     +$H302</f>
        <v>808079855</v>
      </c>
      <c r="O302" s="36">
        <f t="shared" ref="O302:O339" si="77">IF(($D302     =0),0,($N302     /$D302     ))</f>
        <v>0.43789040032224164</v>
      </c>
      <c r="P302" s="31">
        <v>367735896</v>
      </c>
      <c r="Q302" s="31">
        <v>1532035321</v>
      </c>
      <c r="R302" s="31">
        <v>1625466146</v>
      </c>
      <c r="S302" s="31">
        <v>680302077</v>
      </c>
      <c r="T302" s="36">
        <f t="shared" ref="T302:T339" si="78">IF(($Q302     =0),0,($S302     /$Q302     ))</f>
        <v>0.44405117014922924</v>
      </c>
      <c r="U302" s="36">
        <f t="shared" ref="U302:U339" si="79">IF(($P302     =0),0,(($H302     /$P302     )-1))</f>
        <v>0.24222973598421849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1845392944</v>
      </c>
      <c r="E303" s="32">
        <f>E302</f>
        <v>1840887816</v>
      </c>
      <c r="F303" s="32">
        <f>F302</f>
        <v>351267390</v>
      </c>
      <c r="G303" s="37">
        <f t="shared" si="72"/>
        <v>0.19034828931263106</v>
      </c>
      <c r="H303" s="32">
        <f>H302</f>
        <v>456812465</v>
      </c>
      <c r="I303" s="37">
        <f t="shared" si="73"/>
        <v>0.24754211100961054</v>
      </c>
      <c r="J303" s="32">
        <f>J302</f>
        <v>0</v>
      </c>
      <c r="K303" s="37">
        <f t="shared" si="74"/>
        <v>0</v>
      </c>
      <c r="L303" s="32">
        <f>L302</f>
        <v>0</v>
      </c>
      <c r="M303" s="37">
        <f t="shared" si="75"/>
        <v>0</v>
      </c>
      <c r="N303" s="32">
        <f t="shared" si="76"/>
        <v>808079855</v>
      </c>
      <c r="O303" s="37">
        <f t="shared" si="77"/>
        <v>0.43789040032224164</v>
      </c>
      <c r="P303" s="32">
        <f>P302</f>
        <v>367735896</v>
      </c>
      <c r="Q303" s="32">
        <f>Q302</f>
        <v>1532035321</v>
      </c>
      <c r="R303" s="32">
        <f>R302</f>
        <v>1625466146</v>
      </c>
      <c r="S303" s="32">
        <f>S302</f>
        <v>680302077</v>
      </c>
      <c r="T303" s="37">
        <f t="shared" si="78"/>
        <v>0.44405117014922924</v>
      </c>
      <c r="U303" s="37">
        <f t="shared" si="79"/>
        <v>0.24222973598421849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15639437</v>
      </c>
      <c r="E304" s="31">
        <v>14085761</v>
      </c>
      <c r="F304" s="31">
        <v>3569426</v>
      </c>
      <c r="G304" s="36">
        <f t="shared" si="72"/>
        <v>0.2282323845800843</v>
      </c>
      <c r="H304" s="31">
        <v>4051190</v>
      </c>
      <c r="I304" s="36">
        <f t="shared" si="73"/>
        <v>0.25903681826909752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7620616</v>
      </c>
      <c r="O304" s="36">
        <f t="shared" si="77"/>
        <v>0.48726920284918185</v>
      </c>
      <c r="P304" s="31">
        <v>3944179</v>
      </c>
      <c r="Q304" s="31">
        <v>11708892</v>
      </c>
      <c r="R304" s="31">
        <v>15950952</v>
      </c>
      <c r="S304" s="31">
        <v>7351403</v>
      </c>
      <c r="T304" s="36">
        <f t="shared" si="78"/>
        <v>0.62784787834749867</v>
      </c>
      <c r="U304" s="36">
        <f t="shared" si="79"/>
        <v>2.7131375122680712E-2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12464619</v>
      </c>
      <c r="E305" s="31">
        <v>12467619</v>
      </c>
      <c r="F305" s="31">
        <v>2716138</v>
      </c>
      <c r="G305" s="36">
        <f t="shared" si="72"/>
        <v>0.21790782373693091</v>
      </c>
      <c r="H305" s="31">
        <v>3283893</v>
      </c>
      <c r="I305" s="36">
        <f t="shared" si="73"/>
        <v>0.26345715019448246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6000031</v>
      </c>
      <c r="O305" s="36">
        <f t="shared" si="77"/>
        <v>0.48136497393141336</v>
      </c>
      <c r="P305" s="31">
        <v>2956005</v>
      </c>
      <c r="Q305" s="31">
        <v>11003960</v>
      </c>
      <c r="R305" s="31">
        <v>10063216</v>
      </c>
      <c r="S305" s="31">
        <v>5296003</v>
      </c>
      <c r="T305" s="36">
        <f t="shared" si="78"/>
        <v>0.48128155682136248</v>
      </c>
      <c r="U305" s="36">
        <f t="shared" si="79"/>
        <v>0.11092268111860437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22302581</v>
      </c>
      <c r="E306" s="31">
        <v>22297581</v>
      </c>
      <c r="F306" s="31">
        <v>4298722</v>
      </c>
      <c r="G306" s="36">
        <f t="shared" si="72"/>
        <v>0.19274549434435415</v>
      </c>
      <c r="H306" s="31">
        <v>5648984</v>
      </c>
      <c r="I306" s="36">
        <f t="shared" si="73"/>
        <v>0.25328835259022264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9947706</v>
      </c>
      <c r="O306" s="36">
        <f t="shared" si="77"/>
        <v>0.44603384693457676</v>
      </c>
      <c r="P306" s="31">
        <v>4253870</v>
      </c>
      <c r="Q306" s="31">
        <v>17410801</v>
      </c>
      <c r="R306" s="31">
        <v>18235110</v>
      </c>
      <c r="S306" s="31">
        <v>8384367</v>
      </c>
      <c r="T306" s="36">
        <f t="shared" si="78"/>
        <v>0.48156124465497019</v>
      </c>
      <c r="U306" s="36">
        <f t="shared" si="79"/>
        <v>0.32796347796242009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86701274</v>
      </c>
      <c r="E307" s="31">
        <v>86706174</v>
      </c>
      <c r="F307" s="31">
        <v>17384846</v>
      </c>
      <c r="G307" s="36">
        <f t="shared" si="72"/>
        <v>0.2005143084748674</v>
      </c>
      <c r="H307" s="31">
        <v>18265013</v>
      </c>
      <c r="I307" s="36">
        <f t="shared" si="73"/>
        <v>0.21066602781407803</v>
      </c>
      <c r="J307" s="31">
        <v>0</v>
      </c>
      <c r="K307" s="36">
        <f t="shared" si="74"/>
        <v>0</v>
      </c>
      <c r="L307" s="31">
        <v>0</v>
      </c>
      <c r="M307" s="36">
        <f t="shared" si="75"/>
        <v>0</v>
      </c>
      <c r="N307" s="31">
        <f t="shared" si="76"/>
        <v>35649859</v>
      </c>
      <c r="O307" s="36">
        <f t="shared" si="77"/>
        <v>0.4111803362889454</v>
      </c>
      <c r="P307" s="31">
        <v>16846385</v>
      </c>
      <c r="Q307" s="31">
        <v>78732665</v>
      </c>
      <c r="R307" s="31">
        <v>78277150</v>
      </c>
      <c r="S307" s="31">
        <v>34482644</v>
      </c>
      <c r="T307" s="36">
        <f t="shared" si="78"/>
        <v>0.43797125373566359</v>
      </c>
      <c r="U307" s="36">
        <f t="shared" si="79"/>
        <v>8.4209639041254336E-2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16199791</v>
      </c>
      <c r="E308" s="31">
        <v>16738403</v>
      </c>
      <c r="F308" s="31">
        <v>3044340</v>
      </c>
      <c r="G308" s="36">
        <f t="shared" si="72"/>
        <v>0.18792464668217015</v>
      </c>
      <c r="H308" s="31">
        <v>4433485</v>
      </c>
      <c r="I308" s="36">
        <f t="shared" si="73"/>
        <v>0.27367544433134972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7477825</v>
      </c>
      <c r="O308" s="36">
        <f t="shared" si="77"/>
        <v>0.46160009101351984</v>
      </c>
      <c r="P308" s="31">
        <v>3904137</v>
      </c>
      <c r="Q308" s="31">
        <v>16545226</v>
      </c>
      <c r="R308" s="31">
        <v>16483300</v>
      </c>
      <c r="S308" s="31">
        <v>6470148</v>
      </c>
      <c r="T308" s="36">
        <f t="shared" si="78"/>
        <v>0.39105830286029336</v>
      </c>
      <c r="U308" s="36">
        <f t="shared" si="79"/>
        <v>0.13558643049667563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9771785</v>
      </c>
      <c r="E309" s="31">
        <v>9771785</v>
      </c>
      <c r="F309" s="31">
        <v>1780945</v>
      </c>
      <c r="G309" s="36">
        <f t="shared" si="72"/>
        <v>0.18225380521573081</v>
      </c>
      <c r="H309" s="31">
        <v>2062207</v>
      </c>
      <c r="I309" s="36">
        <f t="shared" si="73"/>
        <v>0.21103687811387581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3843152</v>
      </c>
      <c r="O309" s="36">
        <f t="shared" si="77"/>
        <v>0.39329068332960659</v>
      </c>
      <c r="P309" s="31">
        <v>2231462</v>
      </c>
      <c r="Q309" s="31">
        <v>9374968</v>
      </c>
      <c r="R309" s="31">
        <v>10705405</v>
      </c>
      <c r="S309" s="31">
        <v>4245305</v>
      </c>
      <c r="T309" s="36">
        <f t="shared" si="78"/>
        <v>0.45283407900698969</v>
      </c>
      <c r="U309" s="36">
        <f t="shared" si="79"/>
        <v>-7.584937588002838E-2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163079487</v>
      </c>
      <c r="E310" s="32">
        <f>SUM(E304:E309)</f>
        <v>162067323</v>
      </c>
      <c r="F310" s="32">
        <f>SUM(F304:F309)</f>
        <v>32794417</v>
      </c>
      <c r="G310" s="37">
        <f t="shared" si="72"/>
        <v>0.20109467844965689</v>
      </c>
      <c r="H310" s="32">
        <f>SUM(H304:H309)</f>
        <v>37744772</v>
      </c>
      <c r="I310" s="37">
        <f t="shared" si="73"/>
        <v>0.23145015166745037</v>
      </c>
      <c r="J310" s="32">
        <f>SUM(J304:J309)</f>
        <v>0</v>
      </c>
      <c r="K310" s="37">
        <f t="shared" si="74"/>
        <v>0</v>
      </c>
      <c r="L310" s="32">
        <f>SUM(L304:L309)</f>
        <v>0</v>
      </c>
      <c r="M310" s="37">
        <f t="shared" si="75"/>
        <v>0</v>
      </c>
      <c r="N310" s="32">
        <f t="shared" si="76"/>
        <v>70539189</v>
      </c>
      <c r="O310" s="37">
        <f t="shared" si="77"/>
        <v>0.43254483011710726</v>
      </c>
      <c r="P310" s="32">
        <f>SUM(P304:P309)</f>
        <v>34136038</v>
      </c>
      <c r="Q310" s="32">
        <f>SUM(Q304:Q309)</f>
        <v>144776512</v>
      </c>
      <c r="R310" s="32">
        <f>SUM(R304:R309)</f>
        <v>149715133</v>
      </c>
      <c r="S310" s="32">
        <f>SUM(S304:S309)</f>
        <v>66229870</v>
      </c>
      <c r="T310" s="37">
        <f t="shared" si="78"/>
        <v>0.45746280998950989</v>
      </c>
      <c r="U310" s="37">
        <f t="shared" si="79"/>
        <v>0.10571625213213087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14566017</v>
      </c>
      <c r="E311" s="31">
        <v>14584576</v>
      </c>
      <c r="F311" s="31">
        <v>3176576</v>
      </c>
      <c r="G311" s="36">
        <f t="shared" si="72"/>
        <v>0.21808130527377526</v>
      </c>
      <c r="H311" s="31">
        <v>3399443</v>
      </c>
      <c r="I311" s="36">
        <f t="shared" si="73"/>
        <v>0.23338178171836543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6576019</v>
      </c>
      <c r="O311" s="36">
        <f t="shared" si="77"/>
        <v>0.45146308699214066</v>
      </c>
      <c r="P311" s="31">
        <v>3063799</v>
      </c>
      <c r="Q311" s="31">
        <v>12176114</v>
      </c>
      <c r="R311" s="31">
        <v>12813448</v>
      </c>
      <c r="S311" s="31">
        <v>6045504</v>
      </c>
      <c r="T311" s="36">
        <f t="shared" si="78"/>
        <v>0.49650520683364169</v>
      </c>
      <c r="U311" s="36">
        <f t="shared" si="79"/>
        <v>0.10955157306337648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67436226</v>
      </c>
      <c r="E312" s="31">
        <v>67917626</v>
      </c>
      <c r="F312" s="31">
        <v>15270104</v>
      </c>
      <c r="G312" s="36">
        <f t="shared" si="72"/>
        <v>0.22643770130315419</v>
      </c>
      <c r="H312" s="31">
        <v>18456349</v>
      </c>
      <c r="I312" s="36">
        <f t="shared" si="73"/>
        <v>0.27368597109808607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33726453</v>
      </c>
      <c r="O312" s="36">
        <f t="shared" si="77"/>
        <v>0.50012367240124023</v>
      </c>
      <c r="P312" s="31">
        <v>17134752</v>
      </c>
      <c r="Q312" s="31">
        <v>64667474</v>
      </c>
      <c r="R312" s="31">
        <v>67345181</v>
      </c>
      <c r="S312" s="31">
        <v>31437370</v>
      </c>
      <c r="T312" s="36">
        <f t="shared" si="78"/>
        <v>0.48613882768948113</v>
      </c>
      <c r="U312" s="36">
        <f t="shared" si="79"/>
        <v>7.7129625220137443E-2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98595707</v>
      </c>
      <c r="E313" s="31">
        <v>70863985</v>
      </c>
      <c r="F313" s="31">
        <v>7720602</v>
      </c>
      <c r="G313" s="36">
        <f t="shared" si="72"/>
        <v>7.830566091483071E-2</v>
      </c>
      <c r="H313" s="31">
        <v>14926859</v>
      </c>
      <c r="I313" s="36">
        <f t="shared" si="73"/>
        <v>0.15139461396630585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22647461</v>
      </c>
      <c r="O313" s="36">
        <f t="shared" si="77"/>
        <v>0.22970027488113656</v>
      </c>
      <c r="P313" s="31">
        <v>21990410</v>
      </c>
      <c r="Q313" s="31">
        <v>80009594</v>
      </c>
      <c r="R313" s="31">
        <v>85851855</v>
      </c>
      <c r="S313" s="31">
        <v>39788459</v>
      </c>
      <c r="T313" s="36">
        <f t="shared" si="78"/>
        <v>0.49729609926529561</v>
      </c>
      <c r="U313" s="36">
        <f t="shared" si="79"/>
        <v>-0.32121051858514693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23752287</v>
      </c>
      <c r="E314" s="31">
        <v>23752287</v>
      </c>
      <c r="F314" s="31">
        <v>4484318</v>
      </c>
      <c r="G314" s="36">
        <f t="shared" si="72"/>
        <v>0.18879520948866946</v>
      </c>
      <c r="H314" s="31">
        <v>5034586</v>
      </c>
      <c r="I314" s="36">
        <f t="shared" si="73"/>
        <v>0.21196215758086789</v>
      </c>
      <c r="J314" s="31">
        <v>0</v>
      </c>
      <c r="K314" s="36">
        <f t="shared" si="74"/>
        <v>0</v>
      </c>
      <c r="L314" s="31">
        <v>0</v>
      </c>
      <c r="M314" s="36">
        <f t="shared" si="75"/>
        <v>0</v>
      </c>
      <c r="N314" s="31">
        <f t="shared" si="76"/>
        <v>9518904</v>
      </c>
      <c r="O314" s="36">
        <f t="shared" si="77"/>
        <v>0.40075736706953735</v>
      </c>
      <c r="P314" s="31">
        <v>2574086</v>
      </c>
      <c r="Q314" s="31">
        <v>20016457</v>
      </c>
      <c r="R314" s="31">
        <v>19902577</v>
      </c>
      <c r="S314" s="31">
        <v>6478291</v>
      </c>
      <c r="T314" s="36">
        <f t="shared" si="78"/>
        <v>0.32364823604896709</v>
      </c>
      <c r="U314" s="36">
        <f t="shared" si="79"/>
        <v>0.9558732691914722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29982179</v>
      </c>
      <c r="E315" s="31">
        <v>30551941</v>
      </c>
      <c r="F315" s="31">
        <v>5214672</v>
      </c>
      <c r="G315" s="36">
        <f t="shared" si="72"/>
        <v>0.17392571767382217</v>
      </c>
      <c r="H315" s="31">
        <v>6736979</v>
      </c>
      <c r="I315" s="36">
        <f t="shared" si="73"/>
        <v>0.22469944562735084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11951651</v>
      </c>
      <c r="O315" s="36">
        <f t="shared" si="77"/>
        <v>0.39862516330117298</v>
      </c>
      <c r="P315" s="31">
        <v>4669795</v>
      </c>
      <c r="Q315" s="31">
        <v>29392015</v>
      </c>
      <c r="R315" s="31">
        <v>30294327</v>
      </c>
      <c r="S315" s="31">
        <v>10333536</v>
      </c>
      <c r="T315" s="36">
        <f t="shared" si="78"/>
        <v>0.3515763039723544</v>
      </c>
      <c r="U315" s="36">
        <f t="shared" si="79"/>
        <v>0.44267125216417424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37523706</v>
      </c>
      <c r="E316" s="31">
        <v>37523706</v>
      </c>
      <c r="F316" s="31">
        <v>4456342</v>
      </c>
      <c r="G316" s="36">
        <f t="shared" si="72"/>
        <v>0.11876071089566687</v>
      </c>
      <c r="H316" s="31">
        <v>7158283</v>
      </c>
      <c r="I316" s="36">
        <f t="shared" si="73"/>
        <v>0.19076695143065026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11614625</v>
      </c>
      <c r="O316" s="36">
        <f t="shared" si="77"/>
        <v>0.30952766232631712</v>
      </c>
      <c r="P316" s="31">
        <v>5720482</v>
      </c>
      <c r="Q316" s="31">
        <v>36006899</v>
      </c>
      <c r="R316" s="31">
        <v>33538166</v>
      </c>
      <c r="S316" s="31">
        <v>9698943</v>
      </c>
      <c r="T316" s="36">
        <f t="shared" si="78"/>
        <v>0.26936346281861151</v>
      </c>
      <c r="U316" s="36">
        <f t="shared" si="79"/>
        <v>0.25134263161740567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271856122</v>
      </c>
      <c r="E317" s="32">
        <f>SUM(E311:E316)</f>
        <v>245194121</v>
      </c>
      <c r="F317" s="32">
        <f>SUM(F311:F316)</f>
        <v>40322614</v>
      </c>
      <c r="G317" s="37">
        <f t="shared" si="72"/>
        <v>0.14832336201720703</v>
      </c>
      <c r="H317" s="32">
        <f>SUM(H311:H316)</f>
        <v>55712499</v>
      </c>
      <c r="I317" s="37">
        <f t="shared" si="73"/>
        <v>0.20493376639868349</v>
      </c>
      <c r="J317" s="32">
        <f>SUM(J311:J316)</f>
        <v>0</v>
      </c>
      <c r="K317" s="37">
        <f t="shared" si="74"/>
        <v>0</v>
      </c>
      <c r="L317" s="32">
        <f>SUM(L311:L316)</f>
        <v>0</v>
      </c>
      <c r="M317" s="37">
        <f t="shared" si="75"/>
        <v>0</v>
      </c>
      <c r="N317" s="32">
        <f t="shared" si="76"/>
        <v>96035113</v>
      </c>
      <c r="O317" s="37">
        <f t="shared" si="77"/>
        <v>0.35325712841589052</v>
      </c>
      <c r="P317" s="32">
        <f>SUM(P311:P316)</f>
        <v>55153324</v>
      </c>
      <c r="Q317" s="32">
        <f>SUM(Q311:Q316)</f>
        <v>242268553</v>
      </c>
      <c r="R317" s="32">
        <f>SUM(R311:R316)</f>
        <v>249745554</v>
      </c>
      <c r="S317" s="32">
        <f>SUM(S311:S316)</f>
        <v>103782103</v>
      </c>
      <c r="T317" s="37">
        <f t="shared" si="78"/>
        <v>0.4283762862116075</v>
      </c>
      <c r="U317" s="37">
        <f t="shared" si="79"/>
        <v>1.0138554840321223E-2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19748759</v>
      </c>
      <c r="E318" s="31">
        <v>19748759</v>
      </c>
      <c r="F318" s="31">
        <v>4780045</v>
      </c>
      <c r="G318" s="36">
        <f t="shared" si="72"/>
        <v>0.24204280380352</v>
      </c>
      <c r="H318" s="31">
        <v>4618176</v>
      </c>
      <c r="I318" s="36">
        <f t="shared" si="73"/>
        <v>0.23384639004405289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9398221</v>
      </c>
      <c r="O318" s="36">
        <f t="shared" si="77"/>
        <v>0.47588919384757289</v>
      </c>
      <c r="P318" s="31">
        <v>4199786</v>
      </c>
      <c r="Q318" s="31">
        <v>17203073</v>
      </c>
      <c r="R318" s="31">
        <v>17890739</v>
      </c>
      <c r="S318" s="31">
        <v>8600952</v>
      </c>
      <c r="T318" s="36">
        <f t="shared" si="78"/>
        <v>0.4999660235121946</v>
      </c>
      <c r="U318" s="36">
        <f t="shared" si="79"/>
        <v>9.9621742631648358E-2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56506524</v>
      </c>
      <c r="E319" s="31">
        <v>56236524</v>
      </c>
      <c r="F319" s="31">
        <v>10805342</v>
      </c>
      <c r="G319" s="36">
        <f t="shared" si="72"/>
        <v>0.19122291082707546</v>
      </c>
      <c r="H319" s="31">
        <v>13412755</v>
      </c>
      <c r="I319" s="36">
        <f t="shared" si="73"/>
        <v>0.23736648532831359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24218097</v>
      </c>
      <c r="O319" s="36">
        <f t="shared" si="77"/>
        <v>0.42858939615538905</v>
      </c>
      <c r="P319" s="31">
        <v>13147900</v>
      </c>
      <c r="Q319" s="31">
        <v>53256290</v>
      </c>
      <c r="R319" s="31">
        <v>51964666</v>
      </c>
      <c r="S319" s="31">
        <v>23494359</v>
      </c>
      <c r="T319" s="36">
        <f t="shared" si="78"/>
        <v>0.44115650940011031</v>
      </c>
      <c r="U319" s="36">
        <f t="shared" si="79"/>
        <v>2.014428159630044E-2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16928210</v>
      </c>
      <c r="E320" s="31">
        <v>16928210</v>
      </c>
      <c r="F320" s="31">
        <v>3320981</v>
      </c>
      <c r="G320" s="36">
        <f t="shared" si="72"/>
        <v>0.19618028131739859</v>
      </c>
      <c r="H320" s="31">
        <v>3892011</v>
      </c>
      <c r="I320" s="36">
        <f t="shared" si="73"/>
        <v>0.2299127314701318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7212992</v>
      </c>
      <c r="O320" s="36">
        <f t="shared" si="77"/>
        <v>0.42609301278753042</v>
      </c>
      <c r="P320" s="31">
        <v>4230306</v>
      </c>
      <c r="Q320" s="31">
        <v>15156680</v>
      </c>
      <c r="R320" s="31">
        <v>14823150</v>
      </c>
      <c r="S320" s="31">
        <v>7246049</v>
      </c>
      <c r="T320" s="36">
        <f t="shared" si="78"/>
        <v>0.47807626736198167</v>
      </c>
      <c r="U320" s="36">
        <f t="shared" si="79"/>
        <v>-7.9969392285097141E-2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9030135</v>
      </c>
      <c r="E321" s="31">
        <v>8935385</v>
      </c>
      <c r="F321" s="31">
        <v>1758118</v>
      </c>
      <c r="G321" s="36">
        <f t="shared" si="72"/>
        <v>0.19469454221891477</v>
      </c>
      <c r="H321" s="31">
        <v>1953337</v>
      </c>
      <c r="I321" s="36">
        <f t="shared" si="73"/>
        <v>0.21631315589412561</v>
      </c>
      <c r="J321" s="31">
        <v>0</v>
      </c>
      <c r="K321" s="36">
        <f t="shared" si="74"/>
        <v>0</v>
      </c>
      <c r="L321" s="31">
        <v>0</v>
      </c>
      <c r="M321" s="36">
        <f t="shared" si="75"/>
        <v>0</v>
      </c>
      <c r="N321" s="31">
        <f t="shared" si="76"/>
        <v>3711455</v>
      </c>
      <c r="O321" s="36">
        <f t="shared" si="77"/>
        <v>0.41100769811304039</v>
      </c>
      <c r="P321" s="31">
        <v>1797346</v>
      </c>
      <c r="Q321" s="31">
        <v>7533286</v>
      </c>
      <c r="R321" s="31">
        <v>7076563</v>
      </c>
      <c r="S321" s="31">
        <v>3153504</v>
      </c>
      <c r="T321" s="36">
        <f t="shared" si="78"/>
        <v>0.41860935586409437</v>
      </c>
      <c r="U321" s="36">
        <f t="shared" si="79"/>
        <v>8.6789633159113588E-2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1620557</v>
      </c>
      <c r="E322" s="31">
        <v>1620557</v>
      </c>
      <c r="F322" s="31">
        <v>347908</v>
      </c>
      <c r="G322" s="36">
        <f t="shared" si="72"/>
        <v>0.21468421042888342</v>
      </c>
      <c r="H322" s="31">
        <v>456118</v>
      </c>
      <c r="I322" s="36">
        <f t="shared" si="73"/>
        <v>0.28145754823804409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804026</v>
      </c>
      <c r="O322" s="36">
        <f t="shared" si="77"/>
        <v>0.4961417586669275</v>
      </c>
      <c r="P322" s="31">
        <v>361775</v>
      </c>
      <c r="Q322" s="31">
        <v>1390787</v>
      </c>
      <c r="R322" s="31">
        <v>1556756</v>
      </c>
      <c r="S322" s="31">
        <v>709246</v>
      </c>
      <c r="T322" s="36">
        <f t="shared" si="78"/>
        <v>0.50996018800865983</v>
      </c>
      <c r="U322" s="36">
        <f t="shared" si="79"/>
        <v>0.26077810794001799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103834185</v>
      </c>
      <c r="E323" s="32">
        <f>SUM(E318:E322)</f>
        <v>103469435</v>
      </c>
      <c r="F323" s="32">
        <f>SUM(F318:F322)</f>
        <v>21012394</v>
      </c>
      <c r="G323" s="37">
        <f t="shared" si="72"/>
        <v>0.20236489553031115</v>
      </c>
      <c r="H323" s="32">
        <f>SUM(H318:H322)</f>
        <v>24332397</v>
      </c>
      <c r="I323" s="37">
        <f t="shared" si="73"/>
        <v>0.23433897998043707</v>
      </c>
      <c r="J323" s="32">
        <f>SUM(J318:J322)</f>
        <v>0</v>
      </c>
      <c r="K323" s="37">
        <f t="shared" si="74"/>
        <v>0</v>
      </c>
      <c r="L323" s="32">
        <f>SUM(L318:L322)</f>
        <v>0</v>
      </c>
      <c r="M323" s="37">
        <f t="shared" si="75"/>
        <v>0</v>
      </c>
      <c r="N323" s="32">
        <f t="shared" si="76"/>
        <v>45344791</v>
      </c>
      <c r="O323" s="37">
        <f t="shared" si="77"/>
        <v>0.43670387551074824</v>
      </c>
      <c r="P323" s="32">
        <f>SUM(P318:P322)</f>
        <v>23737113</v>
      </c>
      <c r="Q323" s="32">
        <f>SUM(Q318:Q322)</f>
        <v>94540116</v>
      </c>
      <c r="R323" s="32">
        <f>SUM(R318:R322)</f>
        <v>93311874</v>
      </c>
      <c r="S323" s="32">
        <f>SUM(S318:S322)</f>
        <v>43204110</v>
      </c>
      <c r="T323" s="37">
        <f t="shared" si="78"/>
        <v>0.45699235232586344</v>
      </c>
      <c r="U323" s="37">
        <f t="shared" si="79"/>
        <v>2.5078197167448302E-2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13968192</v>
      </c>
      <c r="E325" s="31">
        <v>14218192</v>
      </c>
      <c r="F325" s="31">
        <v>2780251</v>
      </c>
      <c r="G325" s="36">
        <f t="shared" si="72"/>
        <v>0.19904157961173499</v>
      </c>
      <c r="H325" s="31">
        <v>3031021</v>
      </c>
      <c r="I325" s="36">
        <f t="shared" si="73"/>
        <v>0.21699451153019661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5811272</v>
      </c>
      <c r="O325" s="36">
        <f t="shared" si="77"/>
        <v>0.41603609114193163</v>
      </c>
      <c r="P325" s="31">
        <v>2870906</v>
      </c>
      <c r="Q325" s="31">
        <v>12160760</v>
      </c>
      <c r="R325" s="31">
        <v>12486724</v>
      </c>
      <c r="S325" s="31">
        <v>5343604</v>
      </c>
      <c r="T325" s="36">
        <f t="shared" si="78"/>
        <v>0.43941365506761093</v>
      </c>
      <c r="U325" s="36">
        <f t="shared" si="79"/>
        <v>5.5771592660992741E-2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36176163</v>
      </c>
      <c r="E326" s="31">
        <v>35977531</v>
      </c>
      <c r="F326" s="31">
        <v>7305649</v>
      </c>
      <c r="G326" s="36">
        <f t="shared" si="72"/>
        <v>0.20194648614337568</v>
      </c>
      <c r="H326" s="31">
        <v>8114925</v>
      </c>
      <c r="I326" s="36">
        <f t="shared" si="73"/>
        <v>0.22431690724082595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15420574</v>
      </c>
      <c r="O326" s="36">
        <f t="shared" si="77"/>
        <v>0.42626339338420166</v>
      </c>
      <c r="P326" s="31">
        <v>6776069</v>
      </c>
      <c r="Q326" s="31">
        <v>30530234</v>
      </c>
      <c r="R326" s="31">
        <v>30348221</v>
      </c>
      <c r="S326" s="31">
        <v>13501968</v>
      </c>
      <c r="T326" s="36">
        <f t="shared" si="78"/>
        <v>0.44224908331852286</v>
      </c>
      <c r="U326" s="36">
        <f t="shared" si="79"/>
        <v>0.19758594547959896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46503530</v>
      </c>
      <c r="E327" s="31">
        <v>46423820</v>
      </c>
      <c r="F327" s="31">
        <v>8927166</v>
      </c>
      <c r="G327" s="36">
        <f t="shared" si="72"/>
        <v>0.19196749150010764</v>
      </c>
      <c r="H327" s="31">
        <v>11575821</v>
      </c>
      <c r="I327" s="36">
        <f t="shared" si="73"/>
        <v>0.2489234903242829</v>
      </c>
      <c r="J327" s="31">
        <v>0</v>
      </c>
      <c r="K327" s="36">
        <f t="shared" si="74"/>
        <v>0</v>
      </c>
      <c r="L327" s="31">
        <v>0</v>
      </c>
      <c r="M327" s="36">
        <f t="shared" si="75"/>
        <v>0</v>
      </c>
      <c r="N327" s="31">
        <f t="shared" si="76"/>
        <v>20502987</v>
      </c>
      <c r="O327" s="36">
        <f t="shared" si="77"/>
        <v>0.44089098182439052</v>
      </c>
      <c r="P327" s="31">
        <v>9797839</v>
      </c>
      <c r="Q327" s="31">
        <v>43528468</v>
      </c>
      <c r="R327" s="31">
        <v>40375800</v>
      </c>
      <c r="S327" s="31">
        <v>17887935</v>
      </c>
      <c r="T327" s="36">
        <f t="shared" si="78"/>
        <v>0.41094795709327514</v>
      </c>
      <c r="U327" s="36">
        <f t="shared" si="79"/>
        <v>0.18146674996394618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19730200</v>
      </c>
      <c r="E328" s="31">
        <v>19730200</v>
      </c>
      <c r="F328" s="31">
        <v>4626881</v>
      </c>
      <c r="G328" s="36">
        <f t="shared" si="72"/>
        <v>0.23450755694316328</v>
      </c>
      <c r="H328" s="31">
        <v>4332195</v>
      </c>
      <c r="I328" s="36">
        <f t="shared" si="73"/>
        <v>0.21957177322074789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8959076</v>
      </c>
      <c r="O328" s="36">
        <f t="shared" si="77"/>
        <v>0.45407933016391117</v>
      </c>
      <c r="P328" s="31">
        <v>6017035</v>
      </c>
      <c r="Q328" s="31">
        <v>24937200</v>
      </c>
      <c r="R328" s="31">
        <v>24187900</v>
      </c>
      <c r="S328" s="31">
        <v>11296325</v>
      </c>
      <c r="T328" s="36">
        <f t="shared" si="78"/>
        <v>0.45299091317389284</v>
      </c>
      <c r="U328" s="36">
        <f t="shared" si="79"/>
        <v>-0.28001166687579515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47332768</v>
      </c>
      <c r="E329" s="31">
        <v>47723368</v>
      </c>
      <c r="F329" s="31">
        <v>10695799</v>
      </c>
      <c r="G329" s="36">
        <f t="shared" si="72"/>
        <v>0.22597028341972311</v>
      </c>
      <c r="H329" s="31">
        <v>8585961</v>
      </c>
      <c r="I329" s="36">
        <f t="shared" si="73"/>
        <v>0.18139570878254996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19281760</v>
      </c>
      <c r="O329" s="36">
        <f t="shared" si="77"/>
        <v>0.40736599220227304</v>
      </c>
      <c r="P329" s="31">
        <v>11204369</v>
      </c>
      <c r="Q329" s="31">
        <v>42495051</v>
      </c>
      <c r="R329" s="31">
        <v>41056532</v>
      </c>
      <c r="S329" s="31">
        <v>20587461</v>
      </c>
      <c r="T329" s="36">
        <f t="shared" si="78"/>
        <v>0.48446726184656186</v>
      </c>
      <c r="U329" s="36">
        <f t="shared" si="79"/>
        <v>-0.2336952665518246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40062715</v>
      </c>
      <c r="E330" s="31">
        <v>40062715</v>
      </c>
      <c r="F330" s="31">
        <v>7680491</v>
      </c>
      <c r="G330" s="36">
        <f t="shared" si="72"/>
        <v>0.19171169502616087</v>
      </c>
      <c r="H330" s="31">
        <v>9998448</v>
      </c>
      <c r="I330" s="36">
        <f t="shared" si="73"/>
        <v>0.24956990558428205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17678939</v>
      </c>
      <c r="O330" s="36">
        <f t="shared" si="77"/>
        <v>0.44128160061044291</v>
      </c>
      <c r="P330" s="31">
        <v>9999474</v>
      </c>
      <c r="Q330" s="31">
        <v>44020775</v>
      </c>
      <c r="R330" s="31">
        <v>38314774</v>
      </c>
      <c r="S330" s="31">
        <v>17697832</v>
      </c>
      <c r="T330" s="36">
        <f t="shared" si="78"/>
        <v>0.40203363071186277</v>
      </c>
      <c r="U330" s="36">
        <f t="shared" si="79"/>
        <v>-1.0260539704387561E-4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18300144</v>
      </c>
      <c r="E331" s="31">
        <v>18300144</v>
      </c>
      <c r="F331" s="31">
        <v>3720974</v>
      </c>
      <c r="G331" s="36">
        <f t="shared" si="72"/>
        <v>0.20333031259207579</v>
      </c>
      <c r="H331" s="31">
        <v>4870908</v>
      </c>
      <c r="I331" s="36">
        <f t="shared" si="73"/>
        <v>0.26616774163088552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8591882</v>
      </c>
      <c r="O331" s="36">
        <f t="shared" si="77"/>
        <v>0.46949805422296131</v>
      </c>
      <c r="P331" s="31">
        <v>7424395</v>
      </c>
      <c r="Q331" s="31">
        <v>16301699</v>
      </c>
      <c r="R331" s="31">
        <v>18852541</v>
      </c>
      <c r="S331" s="31">
        <v>11209335</v>
      </c>
      <c r="T331" s="36">
        <f t="shared" si="78"/>
        <v>0.68761759127070132</v>
      </c>
      <c r="U331" s="36">
        <f t="shared" si="79"/>
        <v>-0.3439319971526299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222073712</v>
      </c>
      <c r="E332" s="32">
        <f>SUM(E324:E331)</f>
        <v>222435970</v>
      </c>
      <c r="F332" s="32">
        <f>SUM(F324:F331)</f>
        <v>45737211</v>
      </c>
      <c r="G332" s="37">
        <f t="shared" si="72"/>
        <v>0.20595508846179866</v>
      </c>
      <c r="H332" s="32">
        <f>SUM(H324:H331)</f>
        <v>50509279</v>
      </c>
      <c r="I332" s="37">
        <f t="shared" si="73"/>
        <v>0.22744375525185981</v>
      </c>
      <c r="J332" s="32">
        <f>SUM(J324:J331)</f>
        <v>0</v>
      </c>
      <c r="K332" s="37">
        <f t="shared" si="74"/>
        <v>0</v>
      </c>
      <c r="L332" s="32">
        <f>SUM(L324:L331)</f>
        <v>0</v>
      </c>
      <c r="M332" s="37">
        <f t="shared" si="75"/>
        <v>0</v>
      </c>
      <c r="N332" s="32">
        <f t="shared" si="76"/>
        <v>96246490</v>
      </c>
      <c r="O332" s="37">
        <f t="shared" si="77"/>
        <v>0.43339884371365844</v>
      </c>
      <c r="P332" s="32">
        <f>SUM(P324:P331)</f>
        <v>54090087</v>
      </c>
      <c r="Q332" s="32">
        <f>SUM(Q324:Q331)</f>
        <v>213974187</v>
      </c>
      <c r="R332" s="32">
        <f>SUM(R324:R331)</f>
        <v>205622492</v>
      </c>
      <c r="S332" s="32">
        <f>SUM(S324:S331)</f>
        <v>97524460</v>
      </c>
      <c r="T332" s="37">
        <f t="shared" si="78"/>
        <v>0.45577675217431718</v>
      </c>
      <c r="U332" s="37">
        <f t="shared" si="79"/>
        <v>-6.6200817905876175E-2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865284</v>
      </c>
      <c r="E333" s="31">
        <v>865284</v>
      </c>
      <c r="F333" s="31">
        <v>166366</v>
      </c>
      <c r="G333" s="36">
        <f t="shared" si="72"/>
        <v>0.19226750985803506</v>
      </c>
      <c r="H333" s="31">
        <v>214204</v>
      </c>
      <c r="I333" s="36">
        <f t="shared" si="73"/>
        <v>0.24755340443137744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380570</v>
      </c>
      <c r="O333" s="36">
        <f t="shared" si="77"/>
        <v>0.4398209142894125</v>
      </c>
      <c r="P333" s="31">
        <v>243522</v>
      </c>
      <c r="Q333" s="31">
        <v>830844</v>
      </c>
      <c r="R333" s="31">
        <v>887184</v>
      </c>
      <c r="S333" s="31">
        <v>442042</v>
      </c>
      <c r="T333" s="36">
        <f t="shared" si="78"/>
        <v>0.53203970901878095</v>
      </c>
      <c r="U333" s="36">
        <f t="shared" si="79"/>
        <v>-0.12039158679708606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9155031</v>
      </c>
      <c r="E334" s="31">
        <v>9155031</v>
      </c>
      <c r="F334" s="31">
        <v>2946932</v>
      </c>
      <c r="G334" s="36">
        <f t="shared" si="72"/>
        <v>0.32189208316170637</v>
      </c>
      <c r="H334" s="31">
        <v>2011074</v>
      </c>
      <c r="I334" s="36">
        <f t="shared" si="73"/>
        <v>0.21966872640846327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4958006</v>
      </c>
      <c r="O334" s="36">
        <f t="shared" si="77"/>
        <v>0.54156080957016972</v>
      </c>
      <c r="P334" s="31">
        <v>12098</v>
      </c>
      <c r="Q334" s="31">
        <v>106000</v>
      </c>
      <c r="R334" s="31">
        <v>8488832</v>
      </c>
      <c r="S334" s="31">
        <v>32064</v>
      </c>
      <c r="T334" s="36">
        <f t="shared" si="78"/>
        <v>0.30249056603773583</v>
      </c>
      <c r="U334" s="36">
        <f t="shared" si="79"/>
        <v>165.23193916349811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11332542</v>
      </c>
      <c r="E335" s="31">
        <v>11332542</v>
      </c>
      <c r="F335" s="31">
        <v>1545759</v>
      </c>
      <c r="G335" s="36">
        <f t="shared" si="72"/>
        <v>0.13640002393108272</v>
      </c>
      <c r="H335" s="31">
        <v>2020497</v>
      </c>
      <c r="I335" s="36">
        <f t="shared" si="73"/>
        <v>0.17829159600732122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3566256</v>
      </c>
      <c r="O335" s="36">
        <f t="shared" si="77"/>
        <v>0.31469161993840394</v>
      </c>
      <c r="P335" s="31">
        <v>2117422</v>
      </c>
      <c r="Q335" s="31">
        <v>8779669</v>
      </c>
      <c r="R335" s="31">
        <v>12208043</v>
      </c>
      <c r="S335" s="31">
        <v>4163681</v>
      </c>
      <c r="T335" s="36">
        <f t="shared" si="78"/>
        <v>0.47424122708954064</v>
      </c>
      <c r="U335" s="36">
        <f t="shared" si="79"/>
        <v>-4.5775003754565669E-2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6777432</v>
      </c>
      <c r="E336" s="31">
        <v>8495668</v>
      </c>
      <c r="F336" s="31">
        <v>1258036</v>
      </c>
      <c r="G336" s="36">
        <f t="shared" si="72"/>
        <v>0.18562133858369956</v>
      </c>
      <c r="H336" s="31">
        <v>2165415</v>
      </c>
      <c r="I336" s="36">
        <f t="shared" si="73"/>
        <v>0.31950375894586625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3423451</v>
      </c>
      <c r="O336" s="36">
        <f t="shared" si="77"/>
        <v>0.5051250975295658</v>
      </c>
      <c r="P336" s="31">
        <v>1680027</v>
      </c>
      <c r="Q336" s="31">
        <v>9546176</v>
      </c>
      <c r="R336" s="31">
        <v>5558201</v>
      </c>
      <c r="S336" s="31">
        <v>2966421</v>
      </c>
      <c r="T336" s="36">
        <f t="shared" si="78"/>
        <v>0.31074442792590456</v>
      </c>
      <c r="U336" s="36">
        <f t="shared" si="79"/>
        <v>0.2889167852659511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28130289</v>
      </c>
      <c r="E337" s="32">
        <f>SUM(E333:E336)</f>
        <v>29848525</v>
      </c>
      <c r="F337" s="32">
        <f>SUM(F333:F336)</f>
        <v>5917093</v>
      </c>
      <c r="G337" s="37">
        <f t="shared" si="72"/>
        <v>0.21034597262758303</v>
      </c>
      <c r="H337" s="32">
        <f>SUM(H333:H336)</f>
        <v>6411190</v>
      </c>
      <c r="I337" s="37">
        <f t="shared" si="73"/>
        <v>0.22791056288117054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12328283</v>
      </c>
      <c r="O337" s="37">
        <f t="shared" si="77"/>
        <v>0.4382565355087536</v>
      </c>
      <c r="P337" s="32">
        <f>SUM(P333:P336)</f>
        <v>4053069</v>
      </c>
      <c r="Q337" s="32">
        <f>SUM(Q333:Q336)</f>
        <v>19262689</v>
      </c>
      <c r="R337" s="32">
        <f>SUM(R333:R336)</f>
        <v>27142260</v>
      </c>
      <c r="S337" s="32">
        <f>SUM(S333:S336)</f>
        <v>7604208</v>
      </c>
      <c r="T337" s="37">
        <f t="shared" si="78"/>
        <v>0.39476357636257325</v>
      </c>
      <c r="U337" s="37">
        <f t="shared" si="79"/>
        <v>0.58181121515572531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2634366739</v>
      </c>
      <c r="E338" s="32">
        <f>SUM(E302,E304:E309,E311:E316,E318:E322,E324:E331,E333:E336)</f>
        <v>2603903190</v>
      </c>
      <c r="F338" s="32">
        <f>SUM(F302,F304:F309,F311:F316,F318:F322,F324:F331,F333:F336)</f>
        <v>497051119</v>
      </c>
      <c r="G338" s="37">
        <f t="shared" si="72"/>
        <v>0.18867954550195981</v>
      </c>
      <c r="H338" s="32">
        <f>SUM(H302,H304:H309,H311:H316,H318:H322,H324:H331,H333:H336)</f>
        <v>631522602</v>
      </c>
      <c r="I338" s="37">
        <f t="shared" si="73"/>
        <v>0.23972463387528367</v>
      </c>
      <c r="J338" s="32">
        <f>SUM(J302,J304:J309,J311:J316,J318:J322,J324:J331,J333:J336)</f>
        <v>0</v>
      </c>
      <c r="K338" s="37">
        <f t="shared" si="74"/>
        <v>0</v>
      </c>
      <c r="L338" s="32">
        <f>SUM(L302,L304:L309,L311:L316,L318:L322,L324:L331,L333:L336)</f>
        <v>0</v>
      </c>
      <c r="M338" s="37">
        <f t="shared" si="75"/>
        <v>0</v>
      </c>
      <c r="N338" s="32">
        <f t="shared" si="76"/>
        <v>1128573721</v>
      </c>
      <c r="O338" s="37">
        <f t="shared" si="77"/>
        <v>0.42840417937724351</v>
      </c>
      <c r="P338" s="32">
        <f>SUM(P302,P304:P309,P311:P316,P318:P322,P324:P331,P333:P336)</f>
        <v>538905527</v>
      </c>
      <c r="Q338" s="32">
        <f>SUM(Q302,Q304:Q309,Q311:Q316,Q318:Q322,Q324:Q331,Q333:Q336)</f>
        <v>2246857378</v>
      </c>
      <c r="R338" s="32">
        <f>SUM(R302,R304:R309,R311:R316,R318:R322,R324:R331,R333:R336)</f>
        <v>2351003459</v>
      </c>
      <c r="S338" s="32">
        <f>SUM(S302,S304:S309,S311:S316,S318:S322,S324:S331,S333:S336)</f>
        <v>998646828</v>
      </c>
      <c r="T338" s="37">
        <f t="shared" si="78"/>
        <v>0.44446382657760308</v>
      </c>
      <c r="U338" s="37">
        <f t="shared" si="79"/>
        <v>0.17186143091829886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15544977319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15548533301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3079864554</v>
      </c>
      <c r="G339" s="39">
        <f t="shared" si="72"/>
        <v>0.19812602429696732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3661068960</v>
      </c>
      <c r="I339" s="39">
        <f t="shared" si="73"/>
        <v>0.23551459001006214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74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75"/>
        <v>0</v>
      </c>
      <c r="N339" s="34">
        <f t="shared" si="76"/>
        <v>6740933514</v>
      </c>
      <c r="O339" s="39">
        <f t="shared" si="77"/>
        <v>0.43364061430702949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3165957921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14158308601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14827301643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5752356703</v>
      </c>
      <c r="T339" s="39">
        <f t="shared" si="78"/>
        <v>0.40628841093304829</v>
      </c>
      <c r="U339" s="39">
        <f t="shared" si="79"/>
        <v>0.1563858558308362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7DD2453838D146B46D351EED47F6DF" ma:contentTypeVersion="" ma:contentTypeDescription="Create a new document." ma:contentTypeScope="" ma:versionID="61c79aaaa8279f9f59b79deeb0050d6b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9f2915bc449c9eb1438cf294b3051d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D52E193E-B616-40B1-A8D3-E323E3D303C0}"/>
</file>

<file path=customXml/itemProps2.xml><?xml version="1.0" encoding="utf-8"?>
<ds:datastoreItem xmlns:ds="http://schemas.openxmlformats.org/officeDocument/2006/customXml" ds:itemID="{B7CBC81D-3FFC-4406-AC0F-19F23FABE05D}"/>
</file>

<file path=customXml/itemProps3.xml><?xml version="1.0" encoding="utf-8"?>
<ds:datastoreItem xmlns:ds="http://schemas.openxmlformats.org/officeDocument/2006/customXml" ds:itemID="{0A96A23D-60EE-41CD-963C-9D0922E75AB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Executive and council</vt:lpstr>
      <vt:lpstr>Finance and administration</vt:lpstr>
      <vt:lpstr>Internal audit</vt:lpstr>
      <vt:lpstr>Community and social services</vt:lpstr>
      <vt:lpstr>Sport and recreation</vt:lpstr>
      <vt:lpstr>Public safety</vt:lpstr>
      <vt:lpstr>Housing</vt:lpstr>
      <vt:lpstr>Health</vt:lpstr>
      <vt:lpstr>Planning and development</vt:lpstr>
      <vt:lpstr>Road transport</vt:lpstr>
      <vt:lpstr>Environmental protection</vt:lpstr>
      <vt:lpstr>Energy sources</vt:lpstr>
      <vt:lpstr>Water management</vt:lpstr>
      <vt:lpstr>Waste water management</vt:lpstr>
      <vt:lpstr>Waste management</vt:lpstr>
      <vt:lpstr>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Sephiri Tlhomeli</cp:lastModifiedBy>
  <dcterms:created xsi:type="dcterms:W3CDTF">2024-01-29T14:12:14Z</dcterms:created>
  <dcterms:modified xsi:type="dcterms:W3CDTF">2024-01-29T14:16:32Z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0x010100687DD2453838D146B46D351EED47F6DF</vt:lpwstr>
  </property>
</Properties>
</file>