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2\Final\"/>
    </mc:Choice>
  </mc:AlternateContent>
  <xr:revisionPtr revIDLastSave="0" documentId="8_{BA937332-2AD3-4A56-A6BF-7022DAADD665}" xr6:coauthVersionLast="47" xr6:coauthVersionMax="47" xr10:uidLastSave="{00000000-0000-0000-0000-000000000000}"/>
  <workbookProtection workbookAlgorithmName="SHA-512" workbookHashValue="zrwQrLvVjV4wGEBTDciP5QpvaOMsq7FGuihSf/79wkOVyyxjrfZfYytEvny+0XNFFzSAXZKlfU/LUHaPW168CQ==" workbookSaltValue="7rDlssywDPU1MMYO9Yv8yw==" workbookSpinCount="100000" lockStructure="1"/>
  <bookViews>
    <workbookView xWindow="28680" yWindow="-120" windowWidth="29040" windowHeight="15840" xr2:uid="{00000000-000D-0000-FFFF-FFFF00000000}"/>
  </bookViews>
  <sheets>
    <sheet name="Summary" sheetId="1" r:id="rId1"/>
    <sheet name="BUF" sheetId="2" r:id="rId2"/>
    <sheet name="DC10" sheetId="3" r:id="rId3"/>
    <sheet name="DC12" sheetId="4" r:id="rId4"/>
    <sheet name="DC13" sheetId="5" r:id="rId5"/>
    <sheet name="DC14" sheetId="6" r:id="rId6"/>
    <sheet name="DC15" sheetId="7" r:id="rId7"/>
    <sheet name="DC44" sheetId="8" r:id="rId8"/>
    <sheet name="EC101" sheetId="9" r:id="rId9"/>
    <sheet name="EC102" sheetId="10" r:id="rId10"/>
    <sheet name="EC104" sheetId="11" r:id="rId11"/>
    <sheet name="EC105" sheetId="12" r:id="rId12"/>
    <sheet name="EC106" sheetId="13" r:id="rId13"/>
    <sheet name="EC108" sheetId="14" r:id="rId14"/>
    <sheet name="EC109" sheetId="15" r:id="rId15"/>
    <sheet name="EC121" sheetId="16" r:id="rId16"/>
    <sheet name="EC122" sheetId="17" r:id="rId17"/>
    <sheet name="EC123" sheetId="18" r:id="rId18"/>
    <sheet name="EC124" sheetId="19" r:id="rId19"/>
    <sheet name="EC126" sheetId="20" r:id="rId20"/>
    <sheet name="EC129" sheetId="21" r:id="rId21"/>
    <sheet name="EC131" sheetId="22" r:id="rId22"/>
    <sheet name="EC135" sheetId="23" r:id="rId23"/>
    <sheet name="EC136" sheetId="24" r:id="rId24"/>
    <sheet name="EC137" sheetId="25" r:id="rId25"/>
    <sheet name="EC138" sheetId="26" r:id="rId26"/>
    <sheet name="EC139" sheetId="27" r:id="rId27"/>
    <sheet name="EC141" sheetId="28" r:id="rId28"/>
    <sheet name="EC142" sheetId="29" r:id="rId29"/>
    <sheet name="EC145" sheetId="30" r:id="rId30"/>
    <sheet name="EC153" sheetId="31" r:id="rId31"/>
    <sheet name="EC154" sheetId="32" r:id="rId32"/>
    <sheet name="EC155" sheetId="33" r:id="rId33"/>
    <sheet name="EC156" sheetId="34" r:id="rId34"/>
    <sheet name="EC157" sheetId="35" r:id="rId35"/>
    <sheet name="EC441" sheetId="36" r:id="rId36"/>
    <sheet name="EC442" sheetId="37" r:id="rId37"/>
    <sheet name="EC443" sheetId="38" r:id="rId38"/>
    <sheet name="EC444" sheetId="39" r:id="rId39"/>
    <sheet name="NMA" sheetId="40" r:id="rId40"/>
  </sheets>
  <definedNames>
    <definedName name="_xlnm.Print_Area" localSheetId="1">BUF!$A$1:$X$127</definedName>
    <definedName name="_xlnm.Print_Area" localSheetId="2">'DC10'!$A$1:$X$127</definedName>
    <definedName name="_xlnm.Print_Area" localSheetId="3">'DC12'!$A$1:$X$127</definedName>
    <definedName name="_xlnm.Print_Area" localSheetId="4">'DC13'!$A$1:$X$127</definedName>
    <definedName name="_xlnm.Print_Area" localSheetId="5">'DC14'!$A$1:$X$127</definedName>
    <definedName name="_xlnm.Print_Area" localSheetId="6">'DC15'!$A$1:$X$127</definedName>
    <definedName name="_xlnm.Print_Area" localSheetId="7">'DC44'!$A$1:$X$127</definedName>
    <definedName name="_xlnm.Print_Area" localSheetId="8">'EC101'!$A$1:$X$127</definedName>
    <definedName name="_xlnm.Print_Area" localSheetId="9">'EC102'!$A$1:$X$127</definedName>
    <definedName name="_xlnm.Print_Area" localSheetId="10">'EC104'!$A$1:$X$127</definedName>
    <definedName name="_xlnm.Print_Area" localSheetId="11">'EC105'!$A$1:$X$127</definedName>
    <definedName name="_xlnm.Print_Area" localSheetId="12">'EC106'!$A$1:$X$127</definedName>
    <definedName name="_xlnm.Print_Area" localSheetId="13">'EC108'!$A$1:$X$127</definedName>
    <definedName name="_xlnm.Print_Area" localSheetId="14">'EC109'!$A$1:$X$127</definedName>
    <definedName name="_xlnm.Print_Area" localSheetId="15">'EC121'!$A$1:$X$127</definedName>
    <definedName name="_xlnm.Print_Area" localSheetId="16">'EC122'!$A$1:$X$127</definedName>
    <definedName name="_xlnm.Print_Area" localSheetId="17">'EC123'!$A$1:$X$127</definedName>
    <definedName name="_xlnm.Print_Area" localSheetId="18">'EC124'!$A$1:$X$127</definedName>
    <definedName name="_xlnm.Print_Area" localSheetId="19">'EC126'!$A$1:$X$127</definedName>
    <definedName name="_xlnm.Print_Area" localSheetId="20">'EC129'!$A$1:$X$127</definedName>
    <definedName name="_xlnm.Print_Area" localSheetId="21">'EC131'!$A$1:$X$127</definedName>
    <definedName name="_xlnm.Print_Area" localSheetId="22">'EC135'!$A$1:$X$127</definedName>
    <definedName name="_xlnm.Print_Area" localSheetId="23">'EC136'!$A$1:$X$127</definedName>
    <definedName name="_xlnm.Print_Area" localSheetId="24">'EC137'!$A$1:$X$127</definedName>
    <definedName name="_xlnm.Print_Area" localSheetId="25">'EC138'!$A$1:$X$127</definedName>
    <definedName name="_xlnm.Print_Area" localSheetId="26">'EC139'!$A$1:$X$127</definedName>
    <definedName name="_xlnm.Print_Area" localSheetId="27">'EC141'!$A$1:$X$127</definedName>
    <definedName name="_xlnm.Print_Area" localSheetId="28">'EC142'!$A$1:$X$127</definedName>
    <definedName name="_xlnm.Print_Area" localSheetId="29">'EC145'!$A$1:$X$127</definedName>
    <definedName name="_xlnm.Print_Area" localSheetId="30">'EC153'!$A$1:$X$127</definedName>
    <definedName name="_xlnm.Print_Area" localSheetId="31">'EC154'!$A$1:$X$127</definedName>
    <definedName name="_xlnm.Print_Area" localSheetId="32">'EC155'!$A$1:$X$127</definedName>
    <definedName name="_xlnm.Print_Area" localSheetId="33">'EC156'!$A$1:$X$127</definedName>
    <definedName name="_xlnm.Print_Area" localSheetId="34">'EC157'!$A$1:$X$127</definedName>
    <definedName name="_xlnm.Print_Area" localSheetId="35">'EC441'!$A$1:$X$127</definedName>
    <definedName name="_xlnm.Print_Area" localSheetId="36">'EC442'!$A$1:$X$127</definedName>
    <definedName name="_xlnm.Print_Area" localSheetId="37">'EC443'!$A$1:$X$127</definedName>
    <definedName name="_xlnm.Print_Area" localSheetId="38">'EC444'!$A$1:$X$127</definedName>
    <definedName name="_xlnm.Print_Area" localSheetId="39">NMA!$A$1:$X$127</definedName>
    <definedName name="_xlnm.Print_Area" localSheetId="0">Summary!$A$1:$X$127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S107" i="2"/>
  <c r="R107" i="2"/>
  <c r="E107" i="2"/>
  <c r="U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S102" i="2"/>
  <c r="R102" i="2"/>
  <c r="E102" i="2"/>
  <c r="T102" i="2" s="1"/>
  <c r="S101" i="2"/>
  <c r="R101" i="2"/>
  <c r="E101" i="2"/>
  <c r="U101" i="2" s="1"/>
  <c r="S100" i="2"/>
  <c r="R100" i="2"/>
  <c r="E100" i="2"/>
  <c r="S99" i="2"/>
  <c r="R99" i="2"/>
  <c r="E99" i="2"/>
  <c r="U99" i="2" s="1"/>
  <c r="T98" i="2"/>
  <c r="S98" i="2"/>
  <c r="R98" i="2"/>
  <c r="E98" i="2"/>
  <c r="U98" i="2" s="1"/>
  <c r="S97" i="2"/>
  <c r="R97" i="2"/>
  <c r="E97" i="2"/>
  <c r="U97" i="2" s="1"/>
  <c r="T96" i="2"/>
  <c r="S96" i="2"/>
  <c r="R96" i="2"/>
  <c r="E96" i="2"/>
  <c r="U96" i="2" s="1"/>
  <c r="W95" i="2"/>
  <c r="W112" i="2" s="1"/>
  <c r="V95" i="2"/>
  <c r="V112" i="2" s="1"/>
  <c r="M95" i="2"/>
  <c r="M112" i="2" s="1"/>
  <c r="S112" i="2" s="1"/>
  <c r="L95" i="2"/>
  <c r="R95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S109" i="3"/>
  <c r="R109" i="3"/>
  <c r="E109" i="3"/>
  <c r="S108" i="3"/>
  <c r="R108" i="3"/>
  <c r="E108" i="3"/>
  <c r="S107" i="3"/>
  <c r="R107" i="3"/>
  <c r="E107" i="3"/>
  <c r="U107" i="3" s="1"/>
  <c r="S106" i="3"/>
  <c r="R106" i="3"/>
  <c r="E106" i="3"/>
  <c r="U106" i="3" s="1"/>
  <c r="U105" i="3"/>
  <c r="S105" i="3"/>
  <c r="R105" i="3"/>
  <c r="E105" i="3"/>
  <c r="T105" i="3" s="1"/>
  <c r="S104" i="3"/>
  <c r="R104" i="3"/>
  <c r="E104" i="3"/>
  <c r="S103" i="3"/>
  <c r="R103" i="3"/>
  <c r="E103" i="3"/>
  <c r="T103" i="3" s="1"/>
  <c r="S102" i="3"/>
  <c r="R102" i="3"/>
  <c r="E102" i="3"/>
  <c r="S101" i="3"/>
  <c r="R101" i="3"/>
  <c r="E101" i="3"/>
  <c r="S100" i="3"/>
  <c r="R100" i="3"/>
  <c r="E100" i="3"/>
  <c r="S99" i="3"/>
  <c r="R99" i="3"/>
  <c r="E99" i="3"/>
  <c r="U99" i="3" s="1"/>
  <c r="S98" i="3"/>
  <c r="R98" i="3"/>
  <c r="E98" i="3"/>
  <c r="U98" i="3" s="1"/>
  <c r="S97" i="3"/>
  <c r="R97" i="3"/>
  <c r="E97" i="3"/>
  <c r="S96" i="3"/>
  <c r="R96" i="3"/>
  <c r="E96" i="3"/>
  <c r="W95" i="3"/>
  <c r="W112" i="3" s="1"/>
  <c r="V95" i="3"/>
  <c r="V112" i="3" s="1"/>
  <c r="M95" i="3"/>
  <c r="L95" i="3"/>
  <c r="R95" i="3" s="1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S113" i="4"/>
  <c r="Q113" i="4"/>
  <c r="P113" i="4"/>
  <c r="O113" i="4"/>
  <c r="N113" i="4"/>
  <c r="M113" i="4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S109" i="4"/>
  <c r="R109" i="4"/>
  <c r="E109" i="4"/>
  <c r="U109" i="4" s="1"/>
  <c r="S108" i="4"/>
  <c r="R108" i="4"/>
  <c r="E108" i="4"/>
  <c r="U108" i="4" s="1"/>
  <c r="S107" i="4"/>
  <c r="R107" i="4"/>
  <c r="E107" i="4"/>
  <c r="U107" i="4" s="1"/>
  <c r="S106" i="4"/>
  <c r="R106" i="4"/>
  <c r="E106" i="4"/>
  <c r="U106" i="4" s="1"/>
  <c r="S105" i="4"/>
  <c r="R105" i="4"/>
  <c r="E105" i="4"/>
  <c r="S104" i="4"/>
  <c r="R104" i="4"/>
  <c r="E104" i="4"/>
  <c r="U104" i="4" s="1"/>
  <c r="S103" i="4"/>
  <c r="R103" i="4"/>
  <c r="E103" i="4"/>
  <c r="T103" i="4" s="1"/>
  <c r="S102" i="4"/>
  <c r="R102" i="4"/>
  <c r="E102" i="4"/>
  <c r="S101" i="4"/>
  <c r="R101" i="4"/>
  <c r="E101" i="4"/>
  <c r="T101" i="4" s="1"/>
  <c r="S100" i="4"/>
  <c r="R100" i="4"/>
  <c r="E100" i="4"/>
  <c r="U100" i="4" s="1"/>
  <c r="S99" i="4"/>
  <c r="R99" i="4"/>
  <c r="E99" i="4"/>
  <c r="U99" i="4" s="1"/>
  <c r="S98" i="4"/>
  <c r="R98" i="4"/>
  <c r="E98" i="4"/>
  <c r="U98" i="4" s="1"/>
  <c r="S97" i="4"/>
  <c r="R97" i="4"/>
  <c r="E97" i="4"/>
  <c r="S96" i="4"/>
  <c r="R96" i="4"/>
  <c r="E96" i="4"/>
  <c r="U96" i="4" s="1"/>
  <c r="W95" i="4"/>
  <c r="W112" i="4" s="1"/>
  <c r="V95" i="4"/>
  <c r="V112" i="4" s="1"/>
  <c r="S95" i="4"/>
  <c r="M95" i="4"/>
  <c r="M112" i="4" s="1"/>
  <c r="S112" i="4" s="1"/>
  <c r="L95" i="4"/>
  <c r="R95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U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T109" i="5"/>
  <c r="S109" i="5"/>
  <c r="R109" i="5"/>
  <c r="E109" i="5"/>
  <c r="U109" i="5" s="1"/>
  <c r="S108" i="5"/>
  <c r="R108" i="5"/>
  <c r="E108" i="5"/>
  <c r="U108" i="5" s="1"/>
  <c r="T107" i="5"/>
  <c r="S107" i="5"/>
  <c r="R107" i="5"/>
  <c r="E107" i="5"/>
  <c r="U107" i="5" s="1"/>
  <c r="S106" i="5"/>
  <c r="R106" i="5"/>
  <c r="E106" i="5"/>
  <c r="S105" i="5"/>
  <c r="R105" i="5"/>
  <c r="E105" i="5"/>
  <c r="U105" i="5" s="1"/>
  <c r="S104" i="5"/>
  <c r="R104" i="5"/>
  <c r="E104" i="5"/>
  <c r="U104" i="5" s="1"/>
  <c r="S103" i="5"/>
  <c r="R103" i="5"/>
  <c r="E103" i="5"/>
  <c r="S102" i="5"/>
  <c r="R102" i="5"/>
  <c r="E102" i="5"/>
  <c r="U102" i="5" s="1"/>
  <c r="T101" i="5"/>
  <c r="S101" i="5"/>
  <c r="R101" i="5"/>
  <c r="E101" i="5"/>
  <c r="U101" i="5" s="1"/>
  <c r="S100" i="5"/>
  <c r="R100" i="5"/>
  <c r="E100" i="5"/>
  <c r="U100" i="5" s="1"/>
  <c r="S99" i="5"/>
  <c r="R99" i="5"/>
  <c r="E99" i="5"/>
  <c r="U99" i="5" s="1"/>
  <c r="S98" i="5"/>
  <c r="R98" i="5"/>
  <c r="E98" i="5"/>
  <c r="S97" i="5"/>
  <c r="R97" i="5"/>
  <c r="E97" i="5"/>
  <c r="U97" i="5" s="1"/>
  <c r="U96" i="5"/>
  <c r="T96" i="5"/>
  <c r="S96" i="5"/>
  <c r="R96" i="5"/>
  <c r="E96" i="5"/>
  <c r="W95" i="5"/>
  <c r="W112" i="5" s="1"/>
  <c r="V95" i="5"/>
  <c r="V112" i="5" s="1"/>
  <c r="M95" i="5"/>
  <c r="S95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T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S109" i="6"/>
  <c r="R109" i="6"/>
  <c r="E109" i="6"/>
  <c r="U109" i="6" s="1"/>
  <c r="S108" i="6"/>
  <c r="R108" i="6"/>
  <c r="E108" i="6"/>
  <c r="S107" i="6"/>
  <c r="R107" i="6"/>
  <c r="E107" i="6"/>
  <c r="S106" i="6"/>
  <c r="R106" i="6"/>
  <c r="E106" i="6"/>
  <c r="U106" i="6" s="1"/>
  <c r="S105" i="6"/>
  <c r="R105" i="6"/>
  <c r="E105" i="6"/>
  <c r="S104" i="6"/>
  <c r="R104" i="6"/>
  <c r="E104" i="6"/>
  <c r="S103" i="6"/>
  <c r="R103" i="6"/>
  <c r="E103" i="6"/>
  <c r="S102" i="6"/>
  <c r="R102" i="6"/>
  <c r="E102" i="6"/>
  <c r="S101" i="6"/>
  <c r="R101" i="6"/>
  <c r="E101" i="6"/>
  <c r="U101" i="6" s="1"/>
  <c r="S100" i="6"/>
  <c r="R100" i="6"/>
  <c r="E100" i="6"/>
  <c r="S99" i="6"/>
  <c r="R99" i="6"/>
  <c r="E99" i="6"/>
  <c r="S98" i="6"/>
  <c r="R98" i="6"/>
  <c r="E98" i="6"/>
  <c r="U98" i="6" s="1"/>
  <c r="S97" i="6"/>
  <c r="R97" i="6"/>
  <c r="E97" i="6"/>
  <c r="U97" i="6" s="1"/>
  <c r="S96" i="6"/>
  <c r="R96" i="6"/>
  <c r="E96" i="6"/>
  <c r="W95" i="6"/>
  <c r="W112" i="6" s="1"/>
  <c r="V95" i="6"/>
  <c r="V112" i="6" s="1"/>
  <c r="M95" i="6"/>
  <c r="S95" i="6" s="1"/>
  <c r="L95" i="6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S113" i="7"/>
  <c r="R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E113" i="7"/>
  <c r="U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U110" i="7" s="1"/>
  <c r="T109" i="7"/>
  <c r="S109" i="7"/>
  <c r="R109" i="7"/>
  <c r="E109" i="7"/>
  <c r="U109" i="7" s="1"/>
  <c r="S108" i="7"/>
  <c r="R108" i="7"/>
  <c r="E108" i="7"/>
  <c r="S107" i="7"/>
  <c r="R107" i="7"/>
  <c r="E107" i="7"/>
  <c r="U107" i="7" s="1"/>
  <c r="S106" i="7"/>
  <c r="R106" i="7"/>
  <c r="E106" i="7"/>
  <c r="U106" i="7" s="1"/>
  <c r="S105" i="7"/>
  <c r="R105" i="7"/>
  <c r="E105" i="7"/>
  <c r="S104" i="7"/>
  <c r="R104" i="7"/>
  <c r="E104" i="7"/>
  <c r="U104" i="7" s="1"/>
  <c r="S103" i="7"/>
  <c r="R103" i="7"/>
  <c r="E103" i="7"/>
  <c r="S102" i="7"/>
  <c r="R102" i="7"/>
  <c r="E102" i="7"/>
  <c r="U102" i="7" s="1"/>
  <c r="S101" i="7"/>
  <c r="R101" i="7"/>
  <c r="E101" i="7"/>
  <c r="U101" i="7" s="1"/>
  <c r="S100" i="7"/>
  <c r="R100" i="7"/>
  <c r="E100" i="7"/>
  <c r="S99" i="7"/>
  <c r="R99" i="7"/>
  <c r="E99" i="7"/>
  <c r="U99" i="7" s="1"/>
  <c r="S98" i="7"/>
  <c r="R98" i="7"/>
  <c r="E98" i="7"/>
  <c r="U98" i="7" s="1"/>
  <c r="S97" i="7"/>
  <c r="R97" i="7"/>
  <c r="E97" i="7"/>
  <c r="S96" i="7"/>
  <c r="R96" i="7"/>
  <c r="E96" i="7"/>
  <c r="U96" i="7" s="1"/>
  <c r="W95" i="7"/>
  <c r="W112" i="7" s="1"/>
  <c r="V95" i="7"/>
  <c r="V112" i="7" s="1"/>
  <c r="M95" i="7"/>
  <c r="M112" i="7" s="1"/>
  <c r="S112" i="7" s="1"/>
  <c r="L95" i="7"/>
  <c r="L112" i="7" s="1"/>
  <c r="R112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S108" i="8"/>
  <c r="R108" i="8"/>
  <c r="E108" i="8"/>
  <c r="U108" i="8" s="1"/>
  <c r="S107" i="8"/>
  <c r="R107" i="8"/>
  <c r="E107" i="8"/>
  <c r="T107" i="8" s="1"/>
  <c r="S106" i="8"/>
  <c r="R106" i="8"/>
  <c r="E106" i="8"/>
  <c r="S105" i="8"/>
  <c r="R105" i="8"/>
  <c r="E105" i="8"/>
  <c r="T105" i="8" s="1"/>
  <c r="S104" i="8"/>
  <c r="R104" i="8"/>
  <c r="E104" i="8"/>
  <c r="U104" i="8" s="1"/>
  <c r="S103" i="8"/>
  <c r="R103" i="8"/>
  <c r="E103" i="8"/>
  <c r="U103" i="8" s="1"/>
  <c r="T102" i="8"/>
  <c r="S102" i="8"/>
  <c r="R102" i="8"/>
  <c r="E102" i="8"/>
  <c r="U102" i="8" s="1"/>
  <c r="S101" i="8"/>
  <c r="R101" i="8"/>
  <c r="E101" i="8"/>
  <c r="S100" i="8"/>
  <c r="R100" i="8"/>
  <c r="E100" i="8"/>
  <c r="U100" i="8" s="1"/>
  <c r="S99" i="8"/>
  <c r="R99" i="8"/>
  <c r="E99" i="8"/>
  <c r="T99" i="8" s="1"/>
  <c r="S98" i="8"/>
  <c r="R98" i="8"/>
  <c r="E98" i="8"/>
  <c r="U97" i="8"/>
  <c r="S97" i="8"/>
  <c r="R97" i="8"/>
  <c r="E97" i="8"/>
  <c r="T97" i="8" s="1"/>
  <c r="S96" i="8"/>
  <c r="R96" i="8"/>
  <c r="E96" i="8"/>
  <c r="U96" i="8" s="1"/>
  <c r="W95" i="8"/>
  <c r="W112" i="8" s="1"/>
  <c r="V95" i="8"/>
  <c r="V112" i="8" s="1"/>
  <c r="M95" i="8"/>
  <c r="L95" i="8"/>
  <c r="R95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U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S109" i="9"/>
  <c r="R109" i="9"/>
  <c r="E109" i="9"/>
  <c r="U109" i="9" s="1"/>
  <c r="S108" i="9"/>
  <c r="R108" i="9"/>
  <c r="E108" i="9"/>
  <c r="S107" i="9"/>
  <c r="R107" i="9"/>
  <c r="E107" i="9"/>
  <c r="S106" i="9"/>
  <c r="R106" i="9"/>
  <c r="E106" i="9"/>
  <c r="S105" i="9"/>
  <c r="R105" i="9"/>
  <c r="E105" i="9"/>
  <c r="U105" i="9" s="1"/>
  <c r="S104" i="9"/>
  <c r="R104" i="9"/>
  <c r="E104" i="9"/>
  <c r="U104" i="9" s="1"/>
  <c r="S103" i="9"/>
  <c r="R103" i="9"/>
  <c r="E103" i="9"/>
  <c r="U103" i="9" s="1"/>
  <c r="S102" i="9"/>
  <c r="R102" i="9"/>
  <c r="E102" i="9"/>
  <c r="S101" i="9"/>
  <c r="R101" i="9"/>
  <c r="E101" i="9"/>
  <c r="U101" i="9" s="1"/>
  <c r="S100" i="9"/>
  <c r="R100" i="9"/>
  <c r="E100" i="9"/>
  <c r="S99" i="9"/>
  <c r="R99" i="9"/>
  <c r="E99" i="9"/>
  <c r="S98" i="9"/>
  <c r="R98" i="9"/>
  <c r="E98" i="9"/>
  <c r="S97" i="9"/>
  <c r="R97" i="9"/>
  <c r="E97" i="9"/>
  <c r="U97" i="9" s="1"/>
  <c r="S96" i="9"/>
  <c r="R96" i="9"/>
  <c r="E96" i="9"/>
  <c r="U96" i="9" s="1"/>
  <c r="W95" i="9"/>
  <c r="W112" i="9" s="1"/>
  <c r="V95" i="9"/>
  <c r="V112" i="9" s="1"/>
  <c r="M95" i="9"/>
  <c r="S95" i="9" s="1"/>
  <c r="L95" i="9"/>
  <c r="R95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U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U110" i="10" s="1"/>
  <c r="S109" i="10"/>
  <c r="R109" i="10"/>
  <c r="E109" i="10"/>
  <c r="U109" i="10" s="1"/>
  <c r="S108" i="10"/>
  <c r="R108" i="10"/>
  <c r="E108" i="10"/>
  <c r="S107" i="10"/>
  <c r="R107" i="10"/>
  <c r="E107" i="10"/>
  <c r="U107" i="10" s="1"/>
  <c r="U106" i="10"/>
  <c r="T106" i="10"/>
  <c r="S106" i="10"/>
  <c r="R106" i="10"/>
  <c r="E106" i="10"/>
  <c r="S105" i="10"/>
  <c r="R105" i="10"/>
  <c r="E105" i="10"/>
  <c r="U104" i="10"/>
  <c r="T104" i="10"/>
  <c r="S104" i="10"/>
  <c r="R104" i="10"/>
  <c r="E104" i="10"/>
  <c r="S103" i="10"/>
  <c r="R103" i="10"/>
  <c r="E103" i="10"/>
  <c r="S102" i="10"/>
  <c r="R102" i="10"/>
  <c r="E102" i="10"/>
  <c r="U102" i="10" s="1"/>
  <c r="S101" i="10"/>
  <c r="R101" i="10"/>
  <c r="E101" i="10"/>
  <c r="T101" i="10" s="1"/>
  <c r="S100" i="10"/>
  <c r="R100" i="10"/>
  <c r="E100" i="10"/>
  <c r="S99" i="10"/>
  <c r="R99" i="10"/>
  <c r="E99" i="10"/>
  <c r="U99" i="10" s="1"/>
  <c r="S98" i="10"/>
  <c r="R98" i="10"/>
  <c r="E98" i="10"/>
  <c r="U98" i="10" s="1"/>
  <c r="S97" i="10"/>
  <c r="R97" i="10"/>
  <c r="E97" i="10"/>
  <c r="S96" i="10"/>
  <c r="R96" i="10"/>
  <c r="E96" i="10"/>
  <c r="U96" i="10" s="1"/>
  <c r="W95" i="10"/>
  <c r="W112" i="10" s="1"/>
  <c r="V95" i="10"/>
  <c r="V112" i="10" s="1"/>
  <c r="M95" i="10"/>
  <c r="L95" i="10"/>
  <c r="L112" i="10" s="1"/>
  <c r="R112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T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U110" i="11"/>
  <c r="S110" i="11"/>
  <c r="R110" i="11"/>
  <c r="E110" i="11"/>
  <c r="T110" i="11" s="1"/>
  <c r="S109" i="11"/>
  <c r="R109" i="11"/>
  <c r="E109" i="11"/>
  <c r="S108" i="11"/>
  <c r="R108" i="11"/>
  <c r="E108" i="11"/>
  <c r="T108" i="11" s="1"/>
  <c r="S107" i="11"/>
  <c r="R107" i="11"/>
  <c r="E107" i="11"/>
  <c r="U107" i="11" s="1"/>
  <c r="S106" i="11"/>
  <c r="R106" i="11"/>
  <c r="E106" i="11"/>
  <c r="S105" i="11"/>
  <c r="R105" i="11"/>
  <c r="E105" i="11"/>
  <c r="U105" i="11" s="1"/>
  <c r="S104" i="11"/>
  <c r="R104" i="11"/>
  <c r="E104" i="11"/>
  <c r="S103" i="11"/>
  <c r="R103" i="11"/>
  <c r="E103" i="11"/>
  <c r="S102" i="11"/>
  <c r="R102" i="11"/>
  <c r="E102" i="11"/>
  <c r="S101" i="11"/>
  <c r="R101" i="11"/>
  <c r="E101" i="11"/>
  <c r="S100" i="11"/>
  <c r="R100" i="11"/>
  <c r="E100" i="11"/>
  <c r="U99" i="11"/>
  <c r="T99" i="11"/>
  <c r="S99" i="11"/>
  <c r="R99" i="11"/>
  <c r="E99" i="11"/>
  <c r="S98" i="11"/>
  <c r="R98" i="11"/>
  <c r="E98" i="11"/>
  <c r="U97" i="11"/>
  <c r="T97" i="11"/>
  <c r="S97" i="11"/>
  <c r="R97" i="11"/>
  <c r="E97" i="11"/>
  <c r="S96" i="11"/>
  <c r="R96" i="11"/>
  <c r="E96" i="11"/>
  <c r="W95" i="11"/>
  <c r="W112" i="11" s="1"/>
  <c r="V95" i="11"/>
  <c r="V112" i="11" s="1"/>
  <c r="M95" i="11"/>
  <c r="L95" i="11"/>
  <c r="L112" i="11" s="1"/>
  <c r="R112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S109" i="12"/>
  <c r="R109" i="12"/>
  <c r="E109" i="12"/>
  <c r="S108" i="12"/>
  <c r="R108" i="12"/>
  <c r="E108" i="12"/>
  <c r="U108" i="12" s="1"/>
  <c r="S107" i="12"/>
  <c r="R107" i="12"/>
  <c r="E107" i="12"/>
  <c r="S106" i="12"/>
  <c r="R106" i="12"/>
  <c r="E106" i="12"/>
  <c r="T106" i="12" s="1"/>
  <c r="S105" i="12"/>
  <c r="R105" i="12"/>
  <c r="E105" i="12"/>
  <c r="S104" i="12"/>
  <c r="R104" i="12"/>
  <c r="E104" i="12"/>
  <c r="S103" i="12"/>
  <c r="R103" i="12"/>
  <c r="E103" i="12"/>
  <c r="S102" i="12"/>
  <c r="R102" i="12"/>
  <c r="E102" i="12"/>
  <c r="S101" i="12"/>
  <c r="R101" i="12"/>
  <c r="E101" i="12"/>
  <c r="U100" i="12"/>
  <c r="T100" i="12"/>
  <c r="S100" i="12"/>
  <c r="R100" i="12"/>
  <c r="E100" i="12"/>
  <c r="S99" i="12"/>
  <c r="R99" i="12"/>
  <c r="E99" i="12"/>
  <c r="U98" i="12"/>
  <c r="T98" i="12"/>
  <c r="S98" i="12"/>
  <c r="R98" i="12"/>
  <c r="E98" i="12"/>
  <c r="S97" i="12"/>
  <c r="R97" i="12"/>
  <c r="E97" i="12"/>
  <c r="U97" i="12" s="1"/>
  <c r="S96" i="12"/>
  <c r="R96" i="12"/>
  <c r="E96" i="12"/>
  <c r="W95" i="12"/>
  <c r="W112" i="12" s="1"/>
  <c r="V95" i="12"/>
  <c r="V112" i="12" s="1"/>
  <c r="M95" i="12"/>
  <c r="S95" i="12" s="1"/>
  <c r="L95" i="12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U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T110" i="13" s="1"/>
  <c r="S109" i="13"/>
  <c r="R109" i="13"/>
  <c r="E109" i="13"/>
  <c r="U109" i="13" s="1"/>
  <c r="S108" i="13"/>
  <c r="R108" i="13"/>
  <c r="E108" i="13"/>
  <c r="S107" i="13"/>
  <c r="R107" i="13"/>
  <c r="E107" i="13"/>
  <c r="U107" i="13" s="1"/>
  <c r="S106" i="13"/>
  <c r="R106" i="13"/>
  <c r="E106" i="13"/>
  <c r="S105" i="13"/>
  <c r="R105" i="13"/>
  <c r="E105" i="13"/>
  <c r="S104" i="13"/>
  <c r="R104" i="13"/>
  <c r="E104" i="13"/>
  <c r="T103" i="13"/>
  <c r="S103" i="13"/>
  <c r="R103" i="13"/>
  <c r="E103" i="13"/>
  <c r="U103" i="13" s="1"/>
  <c r="S102" i="13"/>
  <c r="R102" i="13"/>
  <c r="E102" i="13"/>
  <c r="U101" i="13"/>
  <c r="S101" i="13"/>
  <c r="R101" i="13"/>
  <c r="E101" i="13"/>
  <c r="T101" i="13" s="1"/>
  <c r="S100" i="13"/>
  <c r="R100" i="13"/>
  <c r="E100" i="13"/>
  <c r="T99" i="13"/>
  <c r="S99" i="13"/>
  <c r="R99" i="13"/>
  <c r="E99" i="13"/>
  <c r="U99" i="13" s="1"/>
  <c r="S98" i="13"/>
  <c r="R98" i="13"/>
  <c r="E98" i="13"/>
  <c r="U98" i="13" s="1"/>
  <c r="S97" i="13"/>
  <c r="R97" i="13"/>
  <c r="E97" i="13"/>
  <c r="S96" i="13"/>
  <c r="R96" i="13"/>
  <c r="E96" i="13"/>
  <c r="W95" i="13"/>
  <c r="W112" i="13" s="1"/>
  <c r="V95" i="13"/>
  <c r="V112" i="13" s="1"/>
  <c r="M95" i="13"/>
  <c r="S95" i="13" s="1"/>
  <c r="L95" i="13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T110" i="14" s="1"/>
  <c r="S109" i="14"/>
  <c r="R109" i="14"/>
  <c r="E109" i="14"/>
  <c r="S108" i="14"/>
  <c r="R108" i="14"/>
  <c r="E108" i="14"/>
  <c r="T108" i="14" s="1"/>
  <c r="S107" i="14"/>
  <c r="R107" i="14"/>
  <c r="E107" i="14"/>
  <c r="T107" i="14" s="1"/>
  <c r="S106" i="14"/>
  <c r="R106" i="14"/>
  <c r="E106" i="14"/>
  <c r="U106" i="14" s="1"/>
  <c r="S105" i="14"/>
  <c r="R105" i="14"/>
  <c r="E105" i="14"/>
  <c r="S104" i="14"/>
  <c r="R104" i="14"/>
  <c r="E104" i="14"/>
  <c r="U104" i="14" s="1"/>
  <c r="S103" i="14"/>
  <c r="R103" i="14"/>
  <c r="E103" i="14"/>
  <c r="S102" i="14"/>
  <c r="R102" i="14"/>
  <c r="E102" i="14"/>
  <c r="S101" i="14"/>
  <c r="R101" i="14"/>
  <c r="E101" i="14"/>
  <c r="S100" i="14"/>
  <c r="R100" i="14"/>
  <c r="E100" i="14"/>
  <c r="T100" i="14" s="1"/>
  <c r="S99" i="14"/>
  <c r="R99" i="14"/>
  <c r="E99" i="14"/>
  <c r="U98" i="14"/>
  <c r="S98" i="14"/>
  <c r="R98" i="14"/>
  <c r="E98" i="14"/>
  <c r="T98" i="14" s="1"/>
  <c r="S97" i="14"/>
  <c r="R97" i="14"/>
  <c r="E97" i="14"/>
  <c r="T96" i="14"/>
  <c r="S96" i="14"/>
  <c r="R96" i="14"/>
  <c r="E96" i="14"/>
  <c r="U96" i="14" s="1"/>
  <c r="W95" i="14"/>
  <c r="W112" i="14" s="1"/>
  <c r="V95" i="14"/>
  <c r="V112" i="14" s="1"/>
  <c r="M95" i="14"/>
  <c r="S95" i="14" s="1"/>
  <c r="L95" i="14"/>
  <c r="L112" i="14" s="1"/>
  <c r="R112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U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U109" i="15"/>
  <c r="S109" i="15"/>
  <c r="R109" i="15"/>
  <c r="E109" i="15"/>
  <c r="T109" i="15" s="1"/>
  <c r="S108" i="15"/>
  <c r="R108" i="15"/>
  <c r="E108" i="15"/>
  <c r="S107" i="15"/>
  <c r="R107" i="15"/>
  <c r="E107" i="15"/>
  <c r="S106" i="15"/>
  <c r="R106" i="15"/>
  <c r="E106" i="15"/>
  <c r="T106" i="15" s="1"/>
  <c r="S105" i="15"/>
  <c r="R105" i="15"/>
  <c r="E105" i="15"/>
  <c r="U105" i="15" s="1"/>
  <c r="S104" i="15"/>
  <c r="R104" i="15"/>
  <c r="E104" i="15"/>
  <c r="S103" i="15"/>
  <c r="R103" i="15"/>
  <c r="E103" i="15"/>
  <c r="T103" i="15" s="1"/>
  <c r="S102" i="15"/>
  <c r="R102" i="15"/>
  <c r="E102" i="15"/>
  <c r="T102" i="15" s="1"/>
  <c r="U101" i="15"/>
  <c r="S101" i="15"/>
  <c r="R101" i="15"/>
  <c r="E101" i="15"/>
  <c r="T101" i="15" s="1"/>
  <c r="S100" i="15"/>
  <c r="R100" i="15"/>
  <c r="E100" i="15"/>
  <c r="U99" i="15"/>
  <c r="S99" i="15"/>
  <c r="R99" i="15"/>
  <c r="E99" i="15"/>
  <c r="T99" i="15" s="1"/>
  <c r="S98" i="15"/>
  <c r="R98" i="15"/>
  <c r="E98" i="15"/>
  <c r="T97" i="15"/>
  <c r="S97" i="15"/>
  <c r="R97" i="15"/>
  <c r="E97" i="15"/>
  <c r="U97" i="15" s="1"/>
  <c r="S96" i="15"/>
  <c r="R96" i="15"/>
  <c r="E96" i="15"/>
  <c r="U96" i="15" s="1"/>
  <c r="W95" i="15"/>
  <c r="W112" i="15" s="1"/>
  <c r="V95" i="15"/>
  <c r="V112" i="15" s="1"/>
  <c r="M95" i="15"/>
  <c r="M112" i="15" s="1"/>
  <c r="S112" i="15" s="1"/>
  <c r="L95" i="15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U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U110" i="16" s="1"/>
  <c r="S109" i="16"/>
  <c r="R109" i="16"/>
  <c r="E109" i="16"/>
  <c r="S108" i="16"/>
  <c r="R108" i="16"/>
  <c r="E108" i="16"/>
  <c r="T108" i="16" s="1"/>
  <c r="S107" i="16"/>
  <c r="R107" i="16"/>
  <c r="E107" i="16"/>
  <c r="S106" i="16"/>
  <c r="R106" i="16"/>
  <c r="E106" i="16"/>
  <c r="U106" i="16" s="1"/>
  <c r="S105" i="16"/>
  <c r="R105" i="16"/>
  <c r="E105" i="16"/>
  <c r="U105" i="16" s="1"/>
  <c r="S104" i="16"/>
  <c r="R104" i="16"/>
  <c r="E104" i="16"/>
  <c r="U104" i="16" s="1"/>
  <c r="S103" i="16"/>
  <c r="R103" i="16"/>
  <c r="E103" i="16"/>
  <c r="T103" i="16" s="1"/>
  <c r="S102" i="16"/>
  <c r="R102" i="16"/>
  <c r="E102" i="16"/>
  <c r="U102" i="16" s="1"/>
  <c r="S101" i="16"/>
  <c r="R101" i="16"/>
  <c r="E101" i="16"/>
  <c r="T101" i="16" s="1"/>
  <c r="S100" i="16"/>
  <c r="R100" i="16"/>
  <c r="E100" i="16"/>
  <c r="U100" i="16" s="1"/>
  <c r="S99" i="16"/>
  <c r="R99" i="16"/>
  <c r="E99" i="16"/>
  <c r="T99" i="16" s="1"/>
  <c r="S98" i="16"/>
  <c r="R98" i="16"/>
  <c r="E98" i="16"/>
  <c r="S97" i="16"/>
  <c r="R97" i="16"/>
  <c r="E97" i="16"/>
  <c r="U97" i="16" s="1"/>
  <c r="S96" i="16"/>
  <c r="R96" i="16"/>
  <c r="E96" i="16"/>
  <c r="W95" i="16"/>
  <c r="W112" i="16" s="1"/>
  <c r="V95" i="16"/>
  <c r="V112" i="16" s="1"/>
  <c r="M95" i="16"/>
  <c r="M112" i="16" s="1"/>
  <c r="S112" i="16" s="1"/>
  <c r="L95" i="16"/>
  <c r="R95" i="16" s="1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Q113" i="17"/>
  <c r="P113" i="17"/>
  <c r="O113" i="17"/>
  <c r="N113" i="17"/>
  <c r="M113" i="17"/>
  <c r="S113" i="17" s="1"/>
  <c r="L113" i="17"/>
  <c r="R113" i="17" s="1"/>
  <c r="K113" i="17"/>
  <c r="J113" i="17"/>
  <c r="I113" i="17"/>
  <c r="H113" i="17"/>
  <c r="G113" i="17"/>
  <c r="F113" i="17"/>
  <c r="E113" i="17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U110" i="17" s="1"/>
  <c r="S109" i="17"/>
  <c r="R109" i="17"/>
  <c r="E109" i="17"/>
  <c r="S108" i="17"/>
  <c r="R108" i="17"/>
  <c r="E108" i="17"/>
  <c r="T108" i="17" s="1"/>
  <c r="S107" i="17"/>
  <c r="R107" i="17"/>
  <c r="E107" i="17"/>
  <c r="S106" i="17"/>
  <c r="R106" i="17"/>
  <c r="E106" i="17"/>
  <c r="T106" i="17" s="1"/>
  <c r="S105" i="17"/>
  <c r="R105" i="17"/>
  <c r="E105" i="17"/>
  <c r="U105" i="17" s="1"/>
  <c r="S104" i="17"/>
  <c r="R104" i="17"/>
  <c r="E104" i="17"/>
  <c r="T104" i="17" s="1"/>
  <c r="S103" i="17"/>
  <c r="R103" i="17"/>
  <c r="E103" i="17"/>
  <c r="U103" i="17" s="1"/>
  <c r="S102" i="17"/>
  <c r="R102" i="17"/>
  <c r="E102" i="17"/>
  <c r="S101" i="17"/>
  <c r="R101" i="17"/>
  <c r="E101" i="17"/>
  <c r="S100" i="17"/>
  <c r="R100" i="17"/>
  <c r="E100" i="17"/>
  <c r="T100" i="17" s="1"/>
  <c r="S99" i="17"/>
  <c r="R99" i="17"/>
  <c r="E99" i="17"/>
  <c r="T98" i="17"/>
  <c r="S98" i="17"/>
  <c r="R98" i="17"/>
  <c r="E98" i="17"/>
  <c r="U98" i="17" s="1"/>
  <c r="S97" i="17"/>
  <c r="R97" i="17"/>
  <c r="E97" i="17"/>
  <c r="S96" i="17"/>
  <c r="R96" i="17"/>
  <c r="E96" i="17"/>
  <c r="T96" i="17" s="1"/>
  <c r="W95" i="17"/>
  <c r="W112" i="17" s="1"/>
  <c r="V95" i="17"/>
  <c r="V112" i="17" s="1"/>
  <c r="R95" i="17"/>
  <c r="M95" i="17"/>
  <c r="S95" i="17" s="1"/>
  <c r="L95" i="17"/>
  <c r="L112" i="17" s="1"/>
  <c r="R112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S113" i="18"/>
  <c r="Q113" i="18"/>
  <c r="P113" i="18"/>
  <c r="O113" i="18"/>
  <c r="N113" i="18"/>
  <c r="M113" i="18"/>
  <c r="L113" i="18"/>
  <c r="R113" i="18" s="1"/>
  <c r="K113" i="18"/>
  <c r="J113" i="18"/>
  <c r="I113" i="18"/>
  <c r="H113" i="18"/>
  <c r="G113" i="18"/>
  <c r="F113" i="18"/>
  <c r="E113" i="18"/>
  <c r="U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U110" i="18"/>
  <c r="S110" i="18"/>
  <c r="R110" i="18"/>
  <c r="E110" i="18"/>
  <c r="T110" i="18" s="1"/>
  <c r="S109" i="18"/>
  <c r="R109" i="18"/>
  <c r="E109" i="18"/>
  <c r="S108" i="18"/>
  <c r="R108" i="18"/>
  <c r="E108" i="18"/>
  <c r="U108" i="18" s="1"/>
  <c r="S107" i="18"/>
  <c r="R107" i="18"/>
  <c r="E107" i="18"/>
  <c r="S106" i="18"/>
  <c r="R106" i="18"/>
  <c r="E106" i="18"/>
  <c r="S105" i="18"/>
  <c r="R105" i="18"/>
  <c r="E105" i="18"/>
  <c r="T105" i="18" s="1"/>
  <c r="S104" i="18"/>
  <c r="R104" i="18"/>
  <c r="E104" i="18"/>
  <c r="U104" i="18" s="1"/>
  <c r="S103" i="18"/>
  <c r="R103" i="18"/>
  <c r="E103" i="18"/>
  <c r="U103" i="18" s="1"/>
  <c r="S102" i="18"/>
  <c r="R102" i="18"/>
  <c r="E102" i="18"/>
  <c r="U102" i="18" s="1"/>
  <c r="S101" i="18"/>
  <c r="R101" i="18"/>
  <c r="E101" i="18"/>
  <c r="S100" i="18"/>
  <c r="R100" i="18"/>
  <c r="E100" i="18"/>
  <c r="U100" i="18" s="1"/>
  <c r="S99" i="18"/>
  <c r="R99" i="18"/>
  <c r="E99" i="18"/>
  <c r="U99" i="18" s="1"/>
  <c r="S98" i="18"/>
  <c r="R98" i="18"/>
  <c r="E98" i="18"/>
  <c r="U98" i="18" s="1"/>
  <c r="S97" i="18"/>
  <c r="R97" i="18"/>
  <c r="E97" i="18"/>
  <c r="T97" i="18" s="1"/>
  <c r="S96" i="18"/>
  <c r="R96" i="18"/>
  <c r="E96" i="18"/>
  <c r="U96" i="18" s="1"/>
  <c r="W95" i="18"/>
  <c r="W112" i="18" s="1"/>
  <c r="V95" i="18"/>
  <c r="V112" i="18" s="1"/>
  <c r="M95" i="18"/>
  <c r="M112" i="18" s="1"/>
  <c r="S112" i="18" s="1"/>
  <c r="L95" i="18"/>
  <c r="R95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Q113" i="19"/>
  <c r="P113" i="19"/>
  <c r="O113" i="19"/>
  <c r="N113" i="19"/>
  <c r="M113" i="19"/>
  <c r="S113" i="19" s="1"/>
  <c r="L113" i="19"/>
  <c r="R113" i="19" s="1"/>
  <c r="K113" i="19"/>
  <c r="J113" i="19"/>
  <c r="I113" i="19"/>
  <c r="H113" i="19"/>
  <c r="G113" i="19"/>
  <c r="F113" i="19"/>
  <c r="E113" i="19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T110" i="19" s="1"/>
  <c r="S109" i="19"/>
  <c r="R109" i="19"/>
  <c r="E109" i="19"/>
  <c r="U108" i="19"/>
  <c r="S108" i="19"/>
  <c r="R108" i="19"/>
  <c r="E108" i="19"/>
  <c r="T108" i="19" s="1"/>
  <c r="S107" i="19"/>
  <c r="R107" i="19"/>
  <c r="E107" i="19"/>
  <c r="S106" i="19"/>
  <c r="R106" i="19"/>
  <c r="E106" i="19"/>
  <c r="T106" i="19" s="1"/>
  <c r="S105" i="19"/>
  <c r="R105" i="19"/>
  <c r="E105" i="19"/>
  <c r="S104" i="19"/>
  <c r="R104" i="19"/>
  <c r="E104" i="19"/>
  <c r="S103" i="19"/>
  <c r="R103" i="19"/>
  <c r="E103" i="19"/>
  <c r="T103" i="19" s="1"/>
  <c r="S102" i="19"/>
  <c r="R102" i="19"/>
  <c r="E102" i="19"/>
  <c r="S101" i="19"/>
  <c r="R101" i="19"/>
  <c r="E101" i="19"/>
  <c r="U101" i="19" s="1"/>
  <c r="S100" i="19"/>
  <c r="R100" i="19"/>
  <c r="E100" i="19"/>
  <c r="S99" i="19"/>
  <c r="R99" i="19"/>
  <c r="E99" i="19"/>
  <c r="S98" i="19"/>
  <c r="R98" i="19"/>
  <c r="E98" i="19"/>
  <c r="T98" i="19" s="1"/>
  <c r="S97" i="19"/>
  <c r="R97" i="19"/>
  <c r="E97" i="19"/>
  <c r="U97" i="19" s="1"/>
  <c r="S96" i="19"/>
  <c r="R96" i="19"/>
  <c r="E96" i="19"/>
  <c r="U96" i="19" s="1"/>
  <c r="W95" i="19"/>
  <c r="W112" i="19" s="1"/>
  <c r="V95" i="19"/>
  <c r="V112" i="19" s="1"/>
  <c r="M95" i="19"/>
  <c r="M112" i="19" s="1"/>
  <c r="S112" i="19" s="1"/>
  <c r="L95" i="19"/>
  <c r="L112" i="19" s="1"/>
  <c r="R112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U109" i="20"/>
  <c r="S109" i="20"/>
  <c r="R109" i="20"/>
  <c r="E109" i="20"/>
  <c r="T109" i="20" s="1"/>
  <c r="S108" i="20"/>
  <c r="R108" i="20"/>
  <c r="E108" i="20"/>
  <c r="S107" i="20"/>
  <c r="R107" i="20"/>
  <c r="E107" i="20"/>
  <c r="T107" i="20" s="1"/>
  <c r="S106" i="20"/>
  <c r="R106" i="20"/>
  <c r="E106" i="20"/>
  <c r="S105" i="20"/>
  <c r="R105" i="20"/>
  <c r="E105" i="20"/>
  <c r="S104" i="20"/>
  <c r="R104" i="20"/>
  <c r="E104" i="20"/>
  <c r="T104" i="20" s="1"/>
  <c r="S103" i="20"/>
  <c r="R103" i="20"/>
  <c r="E103" i="20"/>
  <c r="U103" i="20" s="1"/>
  <c r="S102" i="20"/>
  <c r="R102" i="20"/>
  <c r="E102" i="20"/>
  <c r="U102" i="20" s="1"/>
  <c r="S101" i="20"/>
  <c r="R101" i="20"/>
  <c r="E101" i="20"/>
  <c r="U101" i="20" s="1"/>
  <c r="S100" i="20"/>
  <c r="R100" i="20"/>
  <c r="E100" i="20"/>
  <c r="S99" i="20"/>
  <c r="R99" i="20"/>
  <c r="E99" i="20"/>
  <c r="T99" i="20" s="1"/>
  <c r="S98" i="20"/>
  <c r="R98" i="20"/>
  <c r="E98" i="20"/>
  <c r="U98" i="20" s="1"/>
  <c r="S97" i="20"/>
  <c r="R97" i="20"/>
  <c r="E97" i="20"/>
  <c r="U97" i="20" s="1"/>
  <c r="S96" i="20"/>
  <c r="R96" i="20"/>
  <c r="E96" i="20"/>
  <c r="W95" i="20"/>
  <c r="W112" i="20" s="1"/>
  <c r="V95" i="20"/>
  <c r="V112" i="20" s="1"/>
  <c r="S95" i="20"/>
  <c r="M95" i="20"/>
  <c r="M112" i="20" s="1"/>
  <c r="S112" i="20" s="1"/>
  <c r="L95" i="20"/>
  <c r="R95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Q113" i="21"/>
  <c r="P113" i="21"/>
  <c r="O113" i="21"/>
  <c r="N113" i="21"/>
  <c r="M113" i="21"/>
  <c r="S113" i="21" s="1"/>
  <c r="L113" i="21"/>
  <c r="R113" i="21" s="1"/>
  <c r="K113" i="21"/>
  <c r="J113" i="21"/>
  <c r="I113" i="21"/>
  <c r="H113" i="21"/>
  <c r="G113" i="21"/>
  <c r="F113" i="21"/>
  <c r="E113" i="2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S109" i="21"/>
  <c r="R109" i="21"/>
  <c r="E109" i="21"/>
  <c r="U109" i="21" s="1"/>
  <c r="S108" i="21"/>
  <c r="R108" i="21"/>
  <c r="E108" i="21"/>
  <c r="T108" i="21" s="1"/>
  <c r="S107" i="21"/>
  <c r="R107" i="21"/>
  <c r="E107" i="21"/>
  <c r="U107" i="21" s="1"/>
  <c r="S106" i="21"/>
  <c r="R106" i="21"/>
  <c r="E106" i="21"/>
  <c r="S105" i="21"/>
  <c r="R105" i="21"/>
  <c r="E105" i="21"/>
  <c r="T104" i="21"/>
  <c r="S104" i="21"/>
  <c r="R104" i="21"/>
  <c r="E104" i="21"/>
  <c r="U104" i="21" s="1"/>
  <c r="S103" i="21"/>
  <c r="R103" i="21"/>
  <c r="E103" i="21"/>
  <c r="U103" i="21" s="1"/>
  <c r="S102" i="21"/>
  <c r="R102" i="21"/>
  <c r="E102" i="21"/>
  <c r="U102" i="21" s="1"/>
  <c r="S101" i="21"/>
  <c r="R101" i="21"/>
  <c r="E101" i="21"/>
  <c r="S100" i="21"/>
  <c r="R100" i="21"/>
  <c r="E100" i="21"/>
  <c r="T100" i="21" s="1"/>
  <c r="S99" i="21"/>
  <c r="R99" i="21"/>
  <c r="E99" i="21"/>
  <c r="S98" i="21"/>
  <c r="R98" i="21"/>
  <c r="E98" i="21"/>
  <c r="U98" i="21" s="1"/>
  <c r="S97" i="21"/>
  <c r="R97" i="21"/>
  <c r="E97" i="21"/>
  <c r="S96" i="21"/>
  <c r="R96" i="21"/>
  <c r="E96" i="21"/>
  <c r="W95" i="21"/>
  <c r="W112" i="21" s="1"/>
  <c r="V95" i="21"/>
  <c r="V112" i="21" s="1"/>
  <c r="M95" i="21"/>
  <c r="L95" i="2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22"/>
  <c r="V113" i="22"/>
  <c r="Q113" i="22"/>
  <c r="P113" i="22"/>
  <c r="O113" i="22"/>
  <c r="N113" i="22"/>
  <c r="M113" i="22"/>
  <c r="S113" i="22" s="1"/>
  <c r="L113" i="22"/>
  <c r="R113" i="22" s="1"/>
  <c r="K113" i="22"/>
  <c r="J113" i="22"/>
  <c r="I113" i="22"/>
  <c r="H113" i="22"/>
  <c r="G113" i="22"/>
  <c r="F113" i="22"/>
  <c r="E113" i="22"/>
  <c r="U113" i="22" s="1"/>
  <c r="D113" i="22"/>
  <c r="C113" i="22"/>
  <c r="B113" i="22"/>
  <c r="Q112" i="22"/>
  <c r="P112" i="22"/>
  <c r="O112" i="22"/>
  <c r="N112" i="22"/>
  <c r="U111" i="22"/>
  <c r="T111" i="22"/>
  <c r="S111" i="22"/>
  <c r="R111" i="22"/>
  <c r="S110" i="22"/>
  <c r="R110" i="22"/>
  <c r="E110" i="22"/>
  <c r="T110" i="22" s="1"/>
  <c r="S109" i="22"/>
  <c r="R109" i="22"/>
  <c r="E109" i="22"/>
  <c r="T109" i="22" s="1"/>
  <c r="S108" i="22"/>
  <c r="R108" i="22"/>
  <c r="E108" i="22"/>
  <c r="U108" i="22" s="1"/>
  <c r="S107" i="22"/>
  <c r="R107" i="22"/>
  <c r="E107" i="22"/>
  <c r="S106" i="22"/>
  <c r="R106" i="22"/>
  <c r="E106" i="22"/>
  <c r="S105" i="22"/>
  <c r="R105" i="22"/>
  <c r="E105" i="22"/>
  <c r="S104" i="22"/>
  <c r="R104" i="22"/>
  <c r="E104" i="22"/>
  <c r="U104" i="22" s="1"/>
  <c r="S103" i="22"/>
  <c r="R103" i="22"/>
  <c r="E103" i="22"/>
  <c r="U103" i="22" s="1"/>
  <c r="S102" i="22"/>
  <c r="R102" i="22"/>
  <c r="E102" i="22"/>
  <c r="T102" i="22" s="1"/>
  <c r="S101" i="22"/>
  <c r="R101" i="22"/>
  <c r="E101" i="22"/>
  <c r="S100" i="22"/>
  <c r="R100" i="22"/>
  <c r="E100" i="22"/>
  <c r="S99" i="22"/>
  <c r="R99" i="22"/>
  <c r="E99" i="22"/>
  <c r="U99" i="22" s="1"/>
  <c r="S98" i="22"/>
  <c r="R98" i="22"/>
  <c r="E98" i="22"/>
  <c r="U98" i="22" s="1"/>
  <c r="S97" i="22"/>
  <c r="R97" i="22"/>
  <c r="E97" i="22"/>
  <c r="U97" i="22" s="1"/>
  <c r="S96" i="22"/>
  <c r="R96" i="22"/>
  <c r="E96" i="22"/>
  <c r="W95" i="22"/>
  <c r="W112" i="22" s="1"/>
  <c r="V95" i="22"/>
  <c r="V112" i="22" s="1"/>
  <c r="S95" i="22"/>
  <c r="M95" i="22"/>
  <c r="M112" i="22" s="1"/>
  <c r="S112" i="22" s="1"/>
  <c r="L95" i="22"/>
  <c r="L112" i="22" s="1"/>
  <c r="R112" i="22" s="1"/>
  <c r="K95" i="22"/>
  <c r="K112" i="22" s="1"/>
  <c r="J95" i="22"/>
  <c r="J112" i="22" s="1"/>
  <c r="I95" i="22"/>
  <c r="I112" i="22" s="1"/>
  <c r="H95" i="22"/>
  <c r="H112" i="22" s="1"/>
  <c r="G95" i="22"/>
  <c r="G112" i="22" s="1"/>
  <c r="F95" i="22"/>
  <c r="F112" i="22" s="1"/>
  <c r="D95" i="22"/>
  <c r="D112" i="22" s="1"/>
  <c r="C95" i="22"/>
  <c r="C112" i="22" s="1"/>
  <c r="B95" i="22"/>
  <c r="B112" i="22" s="1"/>
  <c r="W113" i="23"/>
  <c r="V113" i="23"/>
  <c r="Q113" i="23"/>
  <c r="P113" i="23"/>
  <c r="O113" i="23"/>
  <c r="N113" i="23"/>
  <c r="M113" i="23"/>
  <c r="S113" i="23" s="1"/>
  <c r="L113" i="23"/>
  <c r="R113" i="23" s="1"/>
  <c r="K113" i="23"/>
  <c r="J113" i="23"/>
  <c r="I113" i="23"/>
  <c r="H113" i="23"/>
  <c r="G113" i="23"/>
  <c r="F113" i="23"/>
  <c r="E113" i="23"/>
  <c r="U113" i="23" s="1"/>
  <c r="D113" i="23"/>
  <c r="C113" i="23"/>
  <c r="B113" i="23"/>
  <c r="Q112" i="23"/>
  <c r="P112" i="23"/>
  <c r="O112" i="23"/>
  <c r="N112" i="23"/>
  <c r="U111" i="23"/>
  <c r="T111" i="23"/>
  <c r="S111" i="23"/>
  <c r="R111" i="23"/>
  <c r="S110" i="23"/>
  <c r="R110" i="23"/>
  <c r="E110" i="23"/>
  <c r="U109" i="23"/>
  <c r="T109" i="23"/>
  <c r="S109" i="23"/>
  <c r="R109" i="23"/>
  <c r="E109" i="23"/>
  <c r="S108" i="23"/>
  <c r="R108" i="23"/>
  <c r="E108" i="23"/>
  <c r="U108" i="23" s="1"/>
  <c r="S107" i="23"/>
  <c r="R107" i="23"/>
  <c r="E107" i="23"/>
  <c r="S106" i="23"/>
  <c r="R106" i="23"/>
  <c r="E106" i="23"/>
  <c r="T106" i="23" s="1"/>
  <c r="S105" i="23"/>
  <c r="R105" i="23"/>
  <c r="E105" i="23"/>
  <c r="U105" i="23" s="1"/>
  <c r="S104" i="23"/>
  <c r="R104" i="23"/>
  <c r="E104" i="23"/>
  <c r="S103" i="23"/>
  <c r="R103" i="23"/>
  <c r="E103" i="23"/>
  <c r="U103" i="23" s="1"/>
  <c r="S102" i="23"/>
  <c r="R102" i="23"/>
  <c r="E102" i="23"/>
  <c r="S101" i="23"/>
  <c r="R101" i="23"/>
  <c r="E101" i="23"/>
  <c r="U101" i="23" s="1"/>
  <c r="S100" i="23"/>
  <c r="R100" i="23"/>
  <c r="E100" i="23"/>
  <c r="U100" i="23" s="1"/>
  <c r="S99" i="23"/>
  <c r="R99" i="23"/>
  <c r="E99" i="23"/>
  <c r="S98" i="23"/>
  <c r="R98" i="23"/>
  <c r="E98" i="23"/>
  <c r="U98" i="23" s="1"/>
  <c r="S97" i="23"/>
  <c r="R97" i="23"/>
  <c r="E97" i="23"/>
  <c r="S96" i="23"/>
  <c r="R96" i="23"/>
  <c r="E96" i="23"/>
  <c r="U96" i="23" s="1"/>
  <c r="W95" i="23"/>
  <c r="W112" i="23" s="1"/>
  <c r="V95" i="23"/>
  <c r="V112" i="23" s="1"/>
  <c r="M95" i="23"/>
  <c r="M112" i="23" s="1"/>
  <c r="S112" i="23" s="1"/>
  <c r="L95" i="23"/>
  <c r="L112" i="23" s="1"/>
  <c r="R112" i="23" s="1"/>
  <c r="K95" i="23"/>
  <c r="K112" i="23" s="1"/>
  <c r="J95" i="23"/>
  <c r="J112" i="23" s="1"/>
  <c r="I95" i="23"/>
  <c r="I112" i="23" s="1"/>
  <c r="H95" i="23"/>
  <c r="H112" i="23" s="1"/>
  <c r="G95" i="23"/>
  <c r="G112" i="23" s="1"/>
  <c r="F95" i="23"/>
  <c r="F112" i="23" s="1"/>
  <c r="D95" i="23"/>
  <c r="D112" i="23" s="1"/>
  <c r="C95" i="23"/>
  <c r="C112" i="23" s="1"/>
  <c r="B95" i="23"/>
  <c r="B112" i="23" s="1"/>
  <c r="W113" i="24"/>
  <c r="V113" i="24"/>
  <c r="Q113" i="24"/>
  <c r="P113" i="24"/>
  <c r="O113" i="24"/>
  <c r="N113" i="24"/>
  <c r="M113" i="24"/>
  <c r="S113" i="24" s="1"/>
  <c r="L113" i="24"/>
  <c r="R113" i="24" s="1"/>
  <c r="K113" i="24"/>
  <c r="J113" i="24"/>
  <c r="I113" i="24"/>
  <c r="H113" i="24"/>
  <c r="G113" i="24"/>
  <c r="F113" i="24"/>
  <c r="E113" i="24"/>
  <c r="T113" i="24" s="1"/>
  <c r="D113" i="24"/>
  <c r="C113" i="24"/>
  <c r="B113" i="24"/>
  <c r="Q112" i="24"/>
  <c r="P112" i="24"/>
  <c r="O112" i="24"/>
  <c r="N112" i="24"/>
  <c r="U111" i="24"/>
  <c r="T111" i="24"/>
  <c r="S111" i="24"/>
  <c r="R111" i="24"/>
  <c r="S110" i="24"/>
  <c r="R110" i="24"/>
  <c r="E110" i="24"/>
  <c r="U110" i="24" s="1"/>
  <c r="S109" i="24"/>
  <c r="R109" i="24"/>
  <c r="E109" i="24"/>
  <c r="S108" i="24"/>
  <c r="R108" i="24"/>
  <c r="E108" i="24"/>
  <c r="U108" i="24" s="1"/>
  <c r="S107" i="24"/>
  <c r="R107" i="24"/>
  <c r="E107" i="24"/>
  <c r="S106" i="24"/>
  <c r="R106" i="24"/>
  <c r="E106" i="24"/>
  <c r="T106" i="24" s="1"/>
  <c r="S105" i="24"/>
  <c r="R105" i="24"/>
  <c r="E105" i="24"/>
  <c r="U105" i="24" s="1"/>
  <c r="S104" i="24"/>
  <c r="R104" i="24"/>
  <c r="E104" i="24"/>
  <c r="S103" i="24"/>
  <c r="R103" i="24"/>
  <c r="E103" i="24"/>
  <c r="S102" i="24"/>
  <c r="R102" i="24"/>
  <c r="E102" i="24"/>
  <c r="U102" i="24" s="1"/>
  <c r="S101" i="24"/>
  <c r="R101" i="24"/>
  <c r="E101" i="24"/>
  <c r="S100" i="24"/>
  <c r="R100" i="24"/>
  <c r="E100" i="24"/>
  <c r="T100" i="24" s="1"/>
  <c r="S99" i="24"/>
  <c r="R99" i="24"/>
  <c r="E99" i="24"/>
  <c r="S98" i="24"/>
  <c r="R98" i="24"/>
  <c r="E98" i="24"/>
  <c r="T98" i="24" s="1"/>
  <c r="S97" i="24"/>
  <c r="R97" i="24"/>
  <c r="E97" i="24"/>
  <c r="S96" i="24"/>
  <c r="R96" i="24"/>
  <c r="E96" i="24"/>
  <c r="W95" i="24"/>
  <c r="W112" i="24" s="1"/>
  <c r="V95" i="24"/>
  <c r="V112" i="24" s="1"/>
  <c r="M95" i="24"/>
  <c r="L95" i="24"/>
  <c r="K95" i="24"/>
  <c r="K112" i="24" s="1"/>
  <c r="J95" i="24"/>
  <c r="J112" i="24" s="1"/>
  <c r="I95" i="24"/>
  <c r="I112" i="24" s="1"/>
  <c r="H95" i="24"/>
  <c r="H112" i="24" s="1"/>
  <c r="G95" i="24"/>
  <c r="G112" i="24" s="1"/>
  <c r="F95" i="24"/>
  <c r="F112" i="24" s="1"/>
  <c r="D95" i="24"/>
  <c r="D112" i="24" s="1"/>
  <c r="C95" i="24"/>
  <c r="C112" i="24" s="1"/>
  <c r="B95" i="24"/>
  <c r="B112" i="24" s="1"/>
  <c r="W113" i="25"/>
  <c r="V113" i="25"/>
  <c r="R113" i="25"/>
  <c r="Q113" i="25"/>
  <c r="P113" i="25"/>
  <c r="O113" i="25"/>
  <c r="N113" i="25"/>
  <c r="M113" i="25"/>
  <c r="S113" i="25" s="1"/>
  <c r="L113" i="25"/>
  <c r="K113" i="25"/>
  <c r="J113" i="25"/>
  <c r="I113" i="25"/>
  <c r="H113" i="25"/>
  <c r="G113" i="25"/>
  <c r="F113" i="25"/>
  <c r="E113" i="25"/>
  <c r="U113" i="25" s="1"/>
  <c r="D113" i="25"/>
  <c r="C113" i="25"/>
  <c r="B113" i="25"/>
  <c r="Q112" i="25"/>
  <c r="P112" i="25"/>
  <c r="O112" i="25"/>
  <c r="N112" i="25"/>
  <c r="U111" i="25"/>
  <c r="T111" i="25"/>
  <c r="S111" i="25"/>
  <c r="R111" i="25"/>
  <c r="S110" i="25"/>
  <c r="R110" i="25"/>
  <c r="E110" i="25"/>
  <c r="S109" i="25"/>
  <c r="R109" i="25"/>
  <c r="E109" i="25"/>
  <c r="S108" i="25"/>
  <c r="R108" i="25"/>
  <c r="E108" i="25"/>
  <c r="U107" i="25"/>
  <c r="S107" i="25"/>
  <c r="R107" i="25"/>
  <c r="E107" i="25"/>
  <c r="T107" i="25" s="1"/>
  <c r="S106" i="25"/>
  <c r="R106" i="25"/>
  <c r="E106" i="25"/>
  <c r="S105" i="25"/>
  <c r="R105" i="25"/>
  <c r="E105" i="25"/>
  <c r="S104" i="25"/>
  <c r="R104" i="25"/>
  <c r="E104" i="25"/>
  <c r="S103" i="25"/>
  <c r="R103" i="25"/>
  <c r="E103" i="25"/>
  <c r="U103" i="25" s="1"/>
  <c r="S102" i="25"/>
  <c r="R102" i="25"/>
  <c r="E102" i="25"/>
  <c r="S101" i="25"/>
  <c r="R101" i="25"/>
  <c r="E101" i="25"/>
  <c r="U101" i="25" s="1"/>
  <c r="S100" i="25"/>
  <c r="R100" i="25"/>
  <c r="E100" i="25"/>
  <c r="S99" i="25"/>
  <c r="R99" i="25"/>
  <c r="E99" i="25"/>
  <c r="U99" i="25" s="1"/>
  <c r="S98" i="25"/>
  <c r="R98" i="25"/>
  <c r="E98" i="25"/>
  <c r="S97" i="25"/>
  <c r="R97" i="25"/>
  <c r="E97" i="25"/>
  <c r="S96" i="25"/>
  <c r="R96" i="25"/>
  <c r="E96" i="25"/>
  <c r="W95" i="25"/>
  <c r="W112" i="25" s="1"/>
  <c r="V95" i="25"/>
  <c r="V112" i="25" s="1"/>
  <c r="M95" i="25"/>
  <c r="L95" i="25"/>
  <c r="K95" i="25"/>
  <c r="K112" i="25" s="1"/>
  <c r="J95" i="25"/>
  <c r="J112" i="25" s="1"/>
  <c r="I95" i="25"/>
  <c r="I112" i="25" s="1"/>
  <c r="H95" i="25"/>
  <c r="H112" i="25" s="1"/>
  <c r="G95" i="25"/>
  <c r="G112" i="25" s="1"/>
  <c r="F95" i="25"/>
  <c r="F112" i="25" s="1"/>
  <c r="D95" i="25"/>
  <c r="D112" i="25" s="1"/>
  <c r="C95" i="25"/>
  <c r="C112" i="25" s="1"/>
  <c r="B95" i="25"/>
  <c r="B112" i="25" s="1"/>
  <c r="W113" i="26"/>
  <c r="V113" i="26"/>
  <c r="S113" i="26"/>
  <c r="R113" i="26"/>
  <c r="Q113" i="26"/>
  <c r="P113" i="26"/>
  <c r="O113" i="26"/>
  <c r="N113" i="26"/>
  <c r="M113" i="26"/>
  <c r="L113" i="26"/>
  <c r="K113" i="26"/>
  <c r="J113" i="26"/>
  <c r="I113" i="26"/>
  <c r="H113" i="26"/>
  <c r="G113" i="26"/>
  <c r="F113" i="26"/>
  <c r="E113" i="26"/>
  <c r="U113" i="26" s="1"/>
  <c r="D113" i="26"/>
  <c r="C113" i="26"/>
  <c r="B113" i="26"/>
  <c r="Q112" i="26"/>
  <c r="P112" i="26"/>
  <c r="O112" i="26"/>
  <c r="N112" i="26"/>
  <c r="U111" i="26"/>
  <c r="T111" i="26"/>
  <c r="S111" i="26"/>
  <c r="R111" i="26"/>
  <c r="S110" i="26"/>
  <c r="R110" i="26"/>
  <c r="E110" i="26"/>
  <c r="U110" i="26" s="1"/>
  <c r="S109" i="26"/>
  <c r="R109" i="26"/>
  <c r="E109" i="26"/>
  <c r="T109" i="26" s="1"/>
  <c r="S108" i="26"/>
  <c r="R108" i="26"/>
  <c r="E108" i="26"/>
  <c r="T108" i="26" s="1"/>
  <c r="S107" i="26"/>
  <c r="R107" i="26"/>
  <c r="E107" i="26"/>
  <c r="S106" i="26"/>
  <c r="R106" i="26"/>
  <c r="E106" i="26"/>
  <c r="S105" i="26"/>
  <c r="R105" i="26"/>
  <c r="E105" i="26"/>
  <c r="T105" i="26" s="1"/>
  <c r="S104" i="26"/>
  <c r="R104" i="26"/>
  <c r="E104" i="26"/>
  <c r="U104" i="26" s="1"/>
  <c r="S103" i="26"/>
  <c r="R103" i="26"/>
  <c r="E103" i="26"/>
  <c r="U103" i="26" s="1"/>
  <c r="U102" i="26"/>
  <c r="S102" i="26"/>
  <c r="R102" i="26"/>
  <c r="E102" i="26"/>
  <c r="T102" i="26" s="1"/>
  <c r="S101" i="26"/>
  <c r="R101" i="26"/>
  <c r="E101" i="26"/>
  <c r="T101" i="26" s="1"/>
  <c r="S100" i="26"/>
  <c r="R100" i="26"/>
  <c r="E100" i="26"/>
  <c r="S99" i="26"/>
  <c r="R99" i="26"/>
  <c r="E99" i="26"/>
  <c r="U99" i="26" s="1"/>
  <c r="S98" i="26"/>
  <c r="R98" i="26"/>
  <c r="E98" i="26"/>
  <c r="U98" i="26" s="1"/>
  <c r="S97" i="26"/>
  <c r="R97" i="26"/>
  <c r="E97" i="26"/>
  <c r="S96" i="26"/>
  <c r="R96" i="26"/>
  <c r="E96" i="26"/>
  <c r="U96" i="26" s="1"/>
  <c r="W95" i="26"/>
  <c r="W112" i="26" s="1"/>
  <c r="V95" i="26"/>
  <c r="V112" i="26" s="1"/>
  <c r="S95" i="26"/>
  <c r="M95" i="26"/>
  <c r="M112" i="26" s="1"/>
  <c r="S112" i="26" s="1"/>
  <c r="L95" i="26"/>
  <c r="K95" i="26"/>
  <c r="K112" i="26" s="1"/>
  <c r="J95" i="26"/>
  <c r="J112" i="26" s="1"/>
  <c r="I95" i="26"/>
  <c r="I112" i="26" s="1"/>
  <c r="H95" i="26"/>
  <c r="H112" i="26" s="1"/>
  <c r="G95" i="26"/>
  <c r="G112" i="26" s="1"/>
  <c r="F95" i="26"/>
  <c r="F112" i="26" s="1"/>
  <c r="D95" i="26"/>
  <c r="D112" i="26" s="1"/>
  <c r="C95" i="26"/>
  <c r="C112" i="26" s="1"/>
  <c r="B95" i="26"/>
  <c r="B112" i="26" s="1"/>
  <c r="W113" i="27"/>
  <c r="V113" i="27"/>
  <c r="Q113" i="27"/>
  <c r="P113" i="27"/>
  <c r="O113" i="27"/>
  <c r="N113" i="27"/>
  <c r="M113" i="27"/>
  <c r="S113" i="27" s="1"/>
  <c r="L113" i="27"/>
  <c r="R113" i="27" s="1"/>
  <c r="K113" i="27"/>
  <c r="J113" i="27"/>
  <c r="I113" i="27"/>
  <c r="H113" i="27"/>
  <c r="G113" i="27"/>
  <c r="F113" i="27"/>
  <c r="E113" i="27"/>
  <c r="U113" i="27" s="1"/>
  <c r="D113" i="27"/>
  <c r="C113" i="27"/>
  <c r="B113" i="27"/>
  <c r="Q112" i="27"/>
  <c r="P112" i="27"/>
  <c r="O112" i="27"/>
  <c r="N112" i="27"/>
  <c r="U111" i="27"/>
  <c r="T111" i="27"/>
  <c r="S111" i="27"/>
  <c r="R111" i="27"/>
  <c r="S110" i="27"/>
  <c r="R110" i="27"/>
  <c r="E110" i="27"/>
  <c r="T110" i="27" s="1"/>
  <c r="S109" i="27"/>
  <c r="R109" i="27"/>
  <c r="E109" i="27"/>
  <c r="S108" i="27"/>
  <c r="R108" i="27"/>
  <c r="E108" i="27"/>
  <c r="S107" i="27"/>
  <c r="R107" i="27"/>
  <c r="E107" i="27"/>
  <c r="S106" i="27"/>
  <c r="R106" i="27"/>
  <c r="E106" i="27"/>
  <c r="T106" i="27" s="1"/>
  <c r="S105" i="27"/>
  <c r="R105" i="27"/>
  <c r="E105" i="27"/>
  <c r="U105" i="27" s="1"/>
  <c r="S104" i="27"/>
  <c r="R104" i="27"/>
  <c r="E104" i="27"/>
  <c r="U104" i="27" s="1"/>
  <c r="S103" i="27"/>
  <c r="R103" i="27"/>
  <c r="E103" i="27"/>
  <c r="S102" i="27"/>
  <c r="R102" i="27"/>
  <c r="E102" i="27"/>
  <c r="T102" i="27" s="1"/>
  <c r="S101" i="27"/>
  <c r="R101" i="27"/>
  <c r="E101" i="27"/>
  <c r="S100" i="27"/>
  <c r="R100" i="27"/>
  <c r="E100" i="27"/>
  <c r="U100" i="27" s="1"/>
  <c r="S99" i="27"/>
  <c r="R99" i="27"/>
  <c r="E99" i="27"/>
  <c r="S98" i="27"/>
  <c r="R98" i="27"/>
  <c r="E98" i="27"/>
  <c r="T98" i="27" s="1"/>
  <c r="T97" i="27"/>
  <c r="S97" i="27"/>
  <c r="R97" i="27"/>
  <c r="E97" i="27"/>
  <c r="U97" i="27" s="1"/>
  <c r="S96" i="27"/>
  <c r="R96" i="27"/>
  <c r="E96" i="27"/>
  <c r="W95" i="27"/>
  <c r="W112" i="27" s="1"/>
  <c r="V95" i="27"/>
  <c r="V112" i="27" s="1"/>
  <c r="M95" i="27"/>
  <c r="M112" i="27" s="1"/>
  <c r="S112" i="27" s="1"/>
  <c r="L95" i="27"/>
  <c r="L112" i="27" s="1"/>
  <c r="R112" i="27" s="1"/>
  <c r="K95" i="27"/>
  <c r="K112" i="27" s="1"/>
  <c r="J95" i="27"/>
  <c r="J112" i="27" s="1"/>
  <c r="I95" i="27"/>
  <c r="I112" i="27" s="1"/>
  <c r="H95" i="27"/>
  <c r="H112" i="27" s="1"/>
  <c r="G95" i="27"/>
  <c r="G112" i="27" s="1"/>
  <c r="F95" i="27"/>
  <c r="F112" i="27" s="1"/>
  <c r="D95" i="27"/>
  <c r="D112" i="27" s="1"/>
  <c r="C95" i="27"/>
  <c r="C112" i="27" s="1"/>
  <c r="B95" i="27"/>
  <c r="B112" i="27" s="1"/>
  <c r="W113" i="28"/>
  <c r="V113" i="28"/>
  <c r="Q113" i="28"/>
  <c r="P113" i="28"/>
  <c r="O113" i="28"/>
  <c r="N113" i="28"/>
  <c r="M113" i="28"/>
  <c r="S113" i="28" s="1"/>
  <c r="L113" i="28"/>
  <c r="R113" i="28" s="1"/>
  <c r="K113" i="28"/>
  <c r="J113" i="28"/>
  <c r="I113" i="28"/>
  <c r="H113" i="28"/>
  <c r="G113" i="28"/>
  <c r="F113" i="28"/>
  <c r="E113" i="28"/>
  <c r="T113" i="28" s="1"/>
  <c r="D113" i="28"/>
  <c r="C113" i="28"/>
  <c r="B113" i="28"/>
  <c r="Q112" i="28"/>
  <c r="P112" i="28"/>
  <c r="O112" i="28"/>
  <c r="N112" i="28"/>
  <c r="U111" i="28"/>
  <c r="T111" i="28"/>
  <c r="S111" i="28"/>
  <c r="R111" i="28"/>
  <c r="U110" i="28"/>
  <c r="S110" i="28"/>
  <c r="R110" i="28"/>
  <c r="E110" i="28"/>
  <c r="T110" i="28" s="1"/>
  <c r="S109" i="28"/>
  <c r="R109" i="28"/>
  <c r="E109" i="28"/>
  <c r="S108" i="28"/>
  <c r="R108" i="28"/>
  <c r="E108" i="28"/>
  <c r="U108" i="28" s="1"/>
  <c r="S107" i="28"/>
  <c r="R107" i="28"/>
  <c r="E107" i="28"/>
  <c r="S106" i="28"/>
  <c r="R106" i="28"/>
  <c r="E106" i="28"/>
  <c r="U106" i="28" s="1"/>
  <c r="S105" i="28"/>
  <c r="R105" i="28"/>
  <c r="E105" i="28"/>
  <c r="S104" i="28"/>
  <c r="R104" i="28"/>
  <c r="E104" i="28"/>
  <c r="U104" i="28" s="1"/>
  <c r="S103" i="28"/>
  <c r="R103" i="28"/>
  <c r="E103" i="28"/>
  <c r="U103" i="28" s="1"/>
  <c r="S102" i="28"/>
  <c r="R102" i="28"/>
  <c r="E102" i="28"/>
  <c r="S101" i="28"/>
  <c r="R101" i="28"/>
  <c r="E101" i="28"/>
  <c r="T101" i="28" s="1"/>
  <c r="T100" i="28"/>
  <c r="S100" i="28"/>
  <c r="R100" i="28"/>
  <c r="E100" i="28"/>
  <c r="U100" i="28" s="1"/>
  <c r="S99" i="28"/>
  <c r="R99" i="28"/>
  <c r="E99" i="28"/>
  <c r="U99" i="28" s="1"/>
  <c r="T98" i="28"/>
  <c r="S98" i="28"/>
  <c r="R98" i="28"/>
  <c r="E98" i="28"/>
  <c r="U98" i="28" s="1"/>
  <c r="S97" i="28"/>
  <c r="R97" i="28"/>
  <c r="E97" i="28"/>
  <c r="S96" i="28"/>
  <c r="R96" i="28"/>
  <c r="E96" i="28"/>
  <c r="U96" i="28" s="1"/>
  <c r="W95" i="28"/>
  <c r="W112" i="28" s="1"/>
  <c r="V95" i="28"/>
  <c r="V112" i="28" s="1"/>
  <c r="M95" i="28"/>
  <c r="M112" i="28" s="1"/>
  <c r="S112" i="28" s="1"/>
  <c r="L95" i="28"/>
  <c r="L112" i="28" s="1"/>
  <c r="R112" i="28" s="1"/>
  <c r="K95" i="28"/>
  <c r="K112" i="28" s="1"/>
  <c r="J95" i="28"/>
  <c r="J112" i="28" s="1"/>
  <c r="I95" i="28"/>
  <c r="I112" i="28" s="1"/>
  <c r="H95" i="28"/>
  <c r="H112" i="28" s="1"/>
  <c r="G95" i="28"/>
  <c r="G112" i="28" s="1"/>
  <c r="F95" i="28"/>
  <c r="F112" i="28" s="1"/>
  <c r="D95" i="28"/>
  <c r="D112" i="28" s="1"/>
  <c r="C95" i="28"/>
  <c r="C112" i="28" s="1"/>
  <c r="B95" i="28"/>
  <c r="B112" i="28" s="1"/>
  <c r="W113" i="29"/>
  <c r="V113" i="29"/>
  <c r="S113" i="29"/>
  <c r="Q113" i="29"/>
  <c r="P113" i="29"/>
  <c r="O113" i="29"/>
  <c r="N113" i="29"/>
  <c r="M113" i="29"/>
  <c r="L113" i="29"/>
  <c r="R113" i="29" s="1"/>
  <c r="K113" i="29"/>
  <c r="J113" i="29"/>
  <c r="I113" i="29"/>
  <c r="H113" i="29"/>
  <c r="G113" i="29"/>
  <c r="F113" i="29"/>
  <c r="E113" i="29"/>
  <c r="U113" i="29" s="1"/>
  <c r="D113" i="29"/>
  <c r="C113" i="29"/>
  <c r="B113" i="29"/>
  <c r="Q112" i="29"/>
  <c r="P112" i="29"/>
  <c r="O112" i="29"/>
  <c r="N112" i="29"/>
  <c r="U111" i="29"/>
  <c r="T111" i="29"/>
  <c r="S111" i="29"/>
  <c r="R111" i="29"/>
  <c r="S110" i="29"/>
  <c r="R110" i="29"/>
  <c r="E110" i="29"/>
  <c r="T110" i="29" s="1"/>
  <c r="S109" i="29"/>
  <c r="R109" i="29"/>
  <c r="E109" i="29"/>
  <c r="S108" i="29"/>
  <c r="R108" i="29"/>
  <c r="E108" i="29"/>
  <c r="U108" i="29" s="1"/>
  <c r="S107" i="29"/>
  <c r="R107" i="29"/>
  <c r="E107" i="29"/>
  <c r="S106" i="29"/>
  <c r="R106" i="29"/>
  <c r="E106" i="29"/>
  <c r="S105" i="29"/>
  <c r="R105" i="29"/>
  <c r="E105" i="29"/>
  <c r="U105" i="29" s="1"/>
  <c r="S104" i="29"/>
  <c r="R104" i="29"/>
  <c r="E104" i="29"/>
  <c r="S103" i="29"/>
  <c r="R103" i="29"/>
  <c r="E103" i="29"/>
  <c r="S102" i="29"/>
  <c r="R102" i="29"/>
  <c r="E102" i="29"/>
  <c r="S101" i="29"/>
  <c r="R101" i="29"/>
  <c r="E101" i="29"/>
  <c r="U101" i="29" s="1"/>
  <c r="S100" i="29"/>
  <c r="R100" i="29"/>
  <c r="E100" i="29"/>
  <c r="U100" i="29" s="1"/>
  <c r="S99" i="29"/>
  <c r="R99" i="29"/>
  <c r="E99" i="29"/>
  <c r="U99" i="29" s="1"/>
  <c r="S98" i="29"/>
  <c r="R98" i="29"/>
  <c r="E98" i="29"/>
  <c r="S97" i="29"/>
  <c r="R97" i="29"/>
  <c r="E97" i="29"/>
  <c r="U97" i="29" s="1"/>
  <c r="S96" i="29"/>
  <c r="R96" i="29"/>
  <c r="E96" i="29"/>
  <c r="U96" i="29" s="1"/>
  <c r="W95" i="29"/>
  <c r="W112" i="29" s="1"/>
  <c r="V95" i="29"/>
  <c r="V112" i="29" s="1"/>
  <c r="M95" i="29"/>
  <c r="S95" i="29" s="1"/>
  <c r="L95" i="29"/>
  <c r="K95" i="29"/>
  <c r="K112" i="29" s="1"/>
  <c r="J95" i="29"/>
  <c r="J112" i="29" s="1"/>
  <c r="I95" i="29"/>
  <c r="I112" i="29" s="1"/>
  <c r="H95" i="29"/>
  <c r="H112" i="29" s="1"/>
  <c r="G95" i="29"/>
  <c r="G112" i="29" s="1"/>
  <c r="F95" i="29"/>
  <c r="F112" i="29" s="1"/>
  <c r="D95" i="29"/>
  <c r="D112" i="29" s="1"/>
  <c r="C95" i="29"/>
  <c r="C112" i="29" s="1"/>
  <c r="B95" i="29"/>
  <c r="B112" i="29" s="1"/>
  <c r="W113" i="30"/>
  <c r="V113" i="30"/>
  <c r="Q113" i="30"/>
  <c r="P113" i="30"/>
  <c r="O113" i="30"/>
  <c r="N113" i="30"/>
  <c r="M113" i="30"/>
  <c r="S113" i="30" s="1"/>
  <c r="L113" i="30"/>
  <c r="R113" i="30" s="1"/>
  <c r="K113" i="30"/>
  <c r="J113" i="30"/>
  <c r="I113" i="30"/>
  <c r="H113" i="30"/>
  <c r="G113" i="30"/>
  <c r="F113" i="30"/>
  <c r="E113" i="30"/>
  <c r="D113" i="30"/>
  <c r="C113" i="30"/>
  <c r="B113" i="30"/>
  <c r="Q112" i="30"/>
  <c r="P112" i="30"/>
  <c r="O112" i="30"/>
  <c r="N112" i="30"/>
  <c r="U111" i="30"/>
  <c r="T111" i="30"/>
  <c r="S111" i="30"/>
  <c r="R111" i="30"/>
  <c r="S110" i="30"/>
  <c r="R110" i="30"/>
  <c r="E110" i="30"/>
  <c r="S109" i="30"/>
  <c r="R109" i="30"/>
  <c r="E109" i="30"/>
  <c r="U109" i="30" s="1"/>
  <c r="S108" i="30"/>
  <c r="R108" i="30"/>
  <c r="E108" i="30"/>
  <c r="S107" i="30"/>
  <c r="R107" i="30"/>
  <c r="E107" i="30"/>
  <c r="S106" i="30"/>
  <c r="R106" i="30"/>
  <c r="E106" i="30"/>
  <c r="U106" i="30" s="1"/>
  <c r="S105" i="30"/>
  <c r="R105" i="30"/>
  <c r="E105" i="30"/>
  <c r="U105" i="30" s="1"/>
  <c r="S104" i="30"/>
  <c r="R104" i="30"/>
  <c r="E104" i="30"/>
  <c r="S103" i="30"/>
  <c r="R103" i="30"/>
  <c r="E103" i="30"/>
  <c r="T103" i="30" s="1"/>
  <c r="S102" i="30"/>
  <c r="R102" i="30"/>
  <c r="E102" i="30"/>
  <c r="S101" i="30"/>
  <c r="R101" i="30"/>
  <c r="E101" i="30"/>
  <c r="T101" i="30" s="1"/>
  <c r="S100" i="30"/>
  <c r="R100" i="30"/>
  <c r="E100" i="30"/>
  <c r="S99" i="30"/>
  <c r="R99" i="30"/>
  <c r="E99" i="30"/>
  <c r="S98" i="30"/>
  <c r="R98" i="30"/>
  <c r="E98" i="30"/>
  <c r="U98" i="30" s="1"/>
  <c r="T97" i="30"/>
  <c r="S97" i="30"/>
  <c r="R97" i="30"/>
  <c r="E97" i="30"/>
  <c r="U97" i="30" s="1"/>
  <c r="S96" i="30"/>
  <c r="R96" i="30"/>
  <c r="E96" i="30"/>
  <c r="W95" i="30"/>
  <c r="W112" i="30" s="1"/>
  <c r="V95" i="30"/>
  <c r="V112" i="30" s="1"/>
  <c r="M95" i="30"/>
  <c r="M112" i="30" s="1"/>
  <c r="S112" i="30" s="1"/>
  <c r="L95" i="30"/>
  <c r="K95" i="30"/>
  <c r="K112" i="30" s="1"/>
  <c r="J95" i="30"/>
  <c r="J112" i="30" s="1"/>
  <c r="I95" i="30"/>
  <c r="I112" i="30" s="1"/>
  <c r="H95" i="30"/>
  <c r="H112" i="30" s="1"/>
  <c r="G95" i="30"/>
  <c r="G112" i="30" s="1"/>
  <c r="F95" i="30"/>
  <c r="F112" i="30" s="1"/>
  <c r="D95" i="30"/>
  <c r="D112" i="30" s="1"/>
  <c r="C95" i="30"/>
  <c r="C112" i="30" s="1"/>
  <c r="B95" i="30"/>
  <c r="B112" i="30" s="1"/>
  <c r="W113" i="31"/>
  <c r="V113" i="31"/>
  <c r="R113" i="31"/>
  <c r="Q113" i="31"/>
  <c r="P113" i="31"/>
  <c r="O113" i="31"/>
  <c r="N113" i="31"/>
  <c r="M113" i="31"/>
  <c r="S113" i="31" s="1"/>
  <c r="L113" i="31"/>
  <c r="K113" i="31"/>
  <c r="J113" i="31"/>
  <c r="I113" i="31"/>
  <c r="H113" i="31"/>
  <c r="G113" i="31"/>
  <c r="F113" i="31"/>
  <c r="E113" i="31"/>
  <c r="U113" i="31" s="1"/>
  <c r="D113" i="31"/>
  <c r="C113" i="31"/>
  <c r="B113" i="31"/>
  <c r="Q112" i="31"/>
  <c r="P112" i="31"/>
  <c r="O112" i="31"/>
  <c r="N112" i="31"/>
  <c r="U111" i="31"/>
  <c r="T111" i="31"/>
  <c r="S111" i="31"/>
  <c r="R111" i="31"/>
  <c r="U110" i="31"/>
  <c r="S110" i="31"/>
  <c r="R110" i="31"/>
  <c r="E110" i="31"/>
  <c r="T110" i="31" s="1"/>
  <c r="S109" i="31"/>
  <c r="R109" i="31"/>
  <c r="E109" i="31"/>
  <c r="S108" i="31"/>
  <c r="R108" i="31"/>
  <c r="E108" i="31"/>
  <c r="S107" i="31"/>
  <c r="R107" i="31"/>
  <c r="E107" i="31"/>
  <c r="U107" i="31" s="1"/>
  <c r="S106" i="31"/>
  <c r="R106" i="31"/>
  <c r="E106" i="31"/>
  <c r="U106" i="31" s="1"/>
  <c r="S105" i="31"/>
  <c r="R105" i="31"/>
  <c r="E105" i="31"/>
  <c r="S104" i="31"/>
  <c r="R104" i="31"/>
  <c r="E104" i="31"/>
  <c r="T104" i="31" s="1"/>
  <c r="S103" i="31"/>
  <c r="R103" i="31"/>
  <c r="E103" i="31"/>
  <c r="U103" i="31" s="1"/>
  <c r="S102" i="31"/>
  <c r="R102" i="31"/>
  <c r="E102" i="31"/>
  <c r="T102" i="31" s="1"/>
  <c r="S101" i="31"/>
  <c r="R101" i="31"/>
  <c r="E101" i="31"/>
  <c r="S100" i="31"/>
  <c r="R100" i="31"/>
  <c r="E100" i="31"/>
  <c r="S99" i="31"/>
  <c r="R99" i="31"/>
  <c r="E99" i="31"/>
  <c r="U99" i="31" s="1"/>
  <c r="T98" i="31"/>
  <c r="S98" i="31"/>
  <c r="R98" i="31"/>
  <c r="E98" i="31"/>
  <c r="U98" i="31" s="1"/>
  <c r="S97" i="31"/>
  <c r="R97" i="31"/>
  <c r="E97" i="31"/>
  <c r="U97" i="31" s="1"/>
  <c r="S96" i="31"/>
  <c r="R96" i="31"/>
  <c r="E96" i="31"/>
  <c r="U96" i="31" s="1"/>
  <c r="W95" i="31"/>
  <c r="W112" i="31" s="1"/>
  <c r="V95" i="31"/>
  <c r="V112" i="31" s="1"/>
  <c r="M95" i="31"/>
  <c r="S95" i="31" s="1"/>
  <c r="L95" i="31"/>
  <c r="K95" i="31"/>
  <c r="K112" i="31" s="1"/>
  <c r="J95" i="31"/>
  <c r="J112" i="31" s="1"/>
  <c r="I95" i="31"/>
  <c r="I112" i="31" s="1"/>
  <c r="H95" i="31"/>
  <c r="H112" i="31" s="1"/>
  <c r="G95" i="31"/>
  <c r="G112" i="31" s="1"/>
  <c r="F95" i="31"/>
  <c r="F112" i="31" s="1"/>
  <c r="D95" i="31"/>
  <c r="D112" i="31" s="1"/>
  <c r="C95" i="31"/>
  <c r="C112" i="31" s="1"/>
  <c r="B95" i="31"/>
  <c r="B112" i="31" s="1"/>
  <c r="W113" i="32"/>
  <c r="V113" i="32"/>
  <c r="T113" i="32"/>
  <c r="Q113" i="32"/>
  <c r="P113" i="32"/>
  <c r="O113" i="32"/>
  <c r="N113" i="32"/>
  <c r="M113" i="32"/>
  <c r="S113" i="32" s="1"/>
  <c r="L113" i="32"/>
  <c r="R113" i="32" s="1"/>
  <c r="K113" i="32"/>
  <c r="J113" i="32"/>
  <c r="I113" i="32"/>
  <c r="H113" i="32"/>
  <c r="G113" i="32"/>
  <c r="F113" i="32"/>
  <c r="E113" i="32"/>
  <c r="U113" i="32" s="1"/>
  <c r="D113" i="32"/>
  <c r="C113" i="32"/>
  <c r="B113" i="32"/>
  <c r="Q112" i="32"/>
  <c r="P112" i="32"/>
  <c r="O112" i="32"/>
  <c r="N112" i="32"/>
  <c r="U111" i="32"/>
  <c r="T111" i="32"/>
  <c r="S111" i="32"/>
  <c r="R111" i="32"/>
  <c r="S110" i="32"/>
  <c r="R110" i="32"/>
  <c r="E110" i="32"/>
  <c r="T110" i="32" s="1"/>
  <c r="S109" i="32"/>
  <c r="R109" i="32"/>
  <c r="E109" i="32"/>
  <c r="T109" i="32" s="1"/>
  <c r="S108" i="32"/>
  <c r="R108" i="32"/>
  <c r="E108" i="32"/>
  <c r="U108" i="32" s="1"/>
  <c r="S107" i="32"/>
  <c r="R107" i="32"/>
  <c r="E107" i="32"/>
  <c r="S106" i="32"/>
  <c r="R106" i="32"/>
  <c r="E106" i="32"/>
  <c r="U106" i="32" s="1"/>
  <c r="S105" i="32"/>
  <c r="R105" i="32"/>
  <c r="E105" i="32"/>
  <c r="T105" i="32" s="1"/>
  <c r="U104" i="32"/>
  <c r="S104" i="32"/>
  <c r="R104" i="32"/>
  <c r="E104" i="32"/>
  <c r="T104" i="32" s="1"/>
  <c r="S103" i="32"/>
  <c r="R103" i="32"/>
  <c r="E103" i="32"/>
  <c r="U102" i="32"/>
  <c r="S102" i="32"/>
  <c r="R102" i="32"/>
  <c r="E102" i="32"/>
  <c r="T102" i="32" s="1"/>
  <c r="S101" i="32"/>
  <c r="R101" i="32"/>
  <c r="E101" i="32"/>
  <c r="S100" i="32"/>
  <c r="R100" i="32"/>
  <c r="E100" i="32"/>
  <c r="U100" i="32" s="1"/>
  <c r="S99" i="32"/>
  <c r="R99" i="32"/>
  <c r="E99" i="32"/>
  <c r="U99" i="32" s="1"/>
  <c r="T98" i="32"/>
  <c r="S98" i="32"/>
  <c r="R98" i="32"/>
  <c r="E98" i="32"/>
  <c r="U98" i="32" s="1"/>
  <c r="S97" i="32"/>
  <c r="R97" i="32"/>
  <c r="E97" i="32"/>
  <c r="T97" i="32" s="1"/>
  <c r="U96" i="32"/>
  <c r="T96" i="32"/>
  <c r="S96" i="32"/>
  <c r="R96" i="32"/>
  <c r="E96" i="32"/>
  <c r="W95" i="32"/>
  <c r="W112" i="32" s="1"/>
  <c r="V95" i="32"/>
  <c r="V112" i="32" s="1"/>
  <c r="M95" i="32"/>
  <c r="S95" i="32" s="1"/>
  <c r="L95" i="32"/>
  <c r="R95" i="32" s="1"/>
  <c r="K95" i="32"/>
  <c r="K112" i="32" s="1"/>
  <c r="J95" i="32"/>
  <c r="J112" i="32" s="1"/>
  <c r="I95" i="32"/>
  <c r="I112" i="32" s="1"/>
  <c r="H95" i="32"/>
  <c r="H112" i="32" s="1"/>
  <c r="G95" i="32"/>
  <c r="G112" i="32" s="1"/>
  <c r="F95" i="32"/>
  <c r="F112" i="32" s="1"/>
  <c r="D95" i="32"/>
  <c r="D112" i="32" s="1"/>
  <c r="C95" i="32"/>
  <c r="C112" i="32" s="1"/>
  <c r="B95" i="32"/>
  <c r="B112" i="32" s="1"/>
  <c r="W113" i="33"/>
  <c r="V113" i="33"/>
  <c r="Q113" i="33"/>
  <c r="P113" i="33"/>
  <c r="O113" i="33"/>
  <c r="N113" i="33"/>
  <c r="M113" i="33"/>
  <c r="S113" i="33" s="1"/>
  <c r="L113" i="33"/>
  <c r="R113" i="33" s="1"/>
  <c r="K113" i="33"/>
  <c r="J113" i="33"/>
  <c r="I113" i="33"/>
  <c r="H113" i="33"/>
  <c r="G113" i="33"/>
  <c r="F113" i="33"/>
  <c r="E113" i="33"/>
  <c r="U113" i="33" s="1"/>
  <c r="D113" i="33"/>
  <c r="C113" i="33"/>
  <c r="B113" i="33"/>
  <c r="Q112" i="33"/>
  <c r="P112" i="33"/>
  <c r="O112" i="33"/>
  <c r="N112" i="33"/>
  <c r="U111" i="33"/>
  <c r="T111" i="33"/>
  <c r="S111" i="33"/>
  <c r="R111" i="33"/>
  <c r="S110" i="33"/>
  <c r="R110" i="33"/>
  <c r="E110" i="33"/>
  <c r="T110" i="33" s="1"/>
  <c r="S109" i="33"/>
  <c r="R109" i="33"/>
  <c r="E109" i="33"/>
  <c r="U109" i="33" s="1"/>
  <c r="S108" i="33"/>
  <c r="R108" i="33"/>
  <c r="E108" i="33"/>
  <c r="S107" i="33"/>
  <c r="R107" i="33"/>
  <c r="E107" i="33"/>
  <c r="U107" i="33" s="1"/>
  <c r="S106" i="33"/>
  <c r="R106" i="33"/>
  <c r="E106" i="33"/>
  <c r="T106" i="33" s="1"/>
  <c r="U105" i="33"/>
  <c r="S105" i="33"/>
  <c r="R105" i="33"/>
  <c r="E105" i="33"/>
  <c r="T105" i="33" s="1"/>
  <c r="S104" i="33"/>
  <c r="R104" i="33"/>
  <c r="E104" i="33"/>
  <c r="T104" i="33" s="1"/>
  <c r="U103" i="33"/>
  <c r="T103" i="33"/>
  <c r="S103" i="33"/>
  <c r="R103" i="33"/>
  <c r="E103" i="33"/>
  <c r="S102" i="33"/>
  <c r="R102" i="33"/>
  <c r="E102" i="33"/>
  <c r="T102" i="33" s="1"/>
  <c r="S101" i="33"/>
  <c r="R101" i="33"/>
  <c r="E101" i="33"/>
  <c r="U101" i="33" s="1"/>
  <c r="S100" i="33"/>
  <c r="R100" i="33"/>
  <c r="E100" i="33"/>
  <c r="U100" i="33" s="1"/>
  <c r="S99" i="33"/>
  <c r="R99" i="33"/>
  <c r="E99" i="33"/>
  <c r="U99" i="33" s="1"/>
  <c r="S98" i="33"/>
  <c r="R98" i="33"/>
  <c r="E98" i="33"/>
  <c r="S97" i="33"/>
  <c r="R97" i="33"/>
  <c r="E97" i="33"/>
  <c r="T97" i="33" s="1"/>
  <c r="S96" i="33"/>
  <c r="R96" i="33"/>
  <c r="E96" i="33"/>
  <c r="T96" i="33" s="1"/>
  <c r="W95" i="33"/>
  <c r="W112" i="33" s="1"/>
  <c r="V95" i="33"/>
  <c r="V112" i="33" s="1"/>
  <c r="M95" i="33"/>
  <c r="S95" i="33" s="1"/>
  <c r="L95" i="33"/>
  <c r="K95" i="33"/>
  <c r="K112" i="33" s="1"/>
  <c r="J95" i="33"/>
  <c r="J112" i="33" s="1"/>
  <c r="I95" i="33"/>
  <c r="I112" i="33" s="1"/>
  <c r="H95" i="33"/>
  <c r="H112" i="33" s="1"/>
  <c r="G95" i="33"/>
  <c r="G112" i="33" s="1"/>
  <c r="F95" i="33"/>
  <c r="F112" i="33" s="1"/>
  <c r="D95" i="33"/>
  <c r="D112" i="33" s="1"/>
  <c r="C95" i="33"/>
  <c r="C112" i="33" s="1"/>
  <c r="B95" i="33"/>
  <c r="B112" i="33" s="1"/>
  <c r="W113" i="34"/>
  <c r="V113" i="34"/>
  <c r="Q113" i="34"/>
  <c r="P113" i="34"/>
  <c r="O113" i="34"/>
  <c r="N113" i="34"/>
  <c r="M113" i="34"/>
  <c r="S113" i="34" s="1"/>
  <c r="L113" i="34"/>
  <c r="R113" i="34" s="1"/>
  <c r="K113" i="34"/>
  <c r="J113" i="34"/>
  <c r="I113" i="34"/>
  <c r="H113" i="34"/>
  <c r="G113" i="34"/>
  <c r="F113" i="34"/>
  <c r="E113" i="34"/>
  <c r="U113" i="34" s="1"/>
  <c r="D113" i="34"/>
  <c r="C113" i="34"/>
  <c r="B113" i="34"/>
  <c r="Q112" i="34"/>
  <c r="P112" i="34"/>
  <c r="O112" i="34"/>
  <c r="N112" i="34"/>
  <c r="B112" i="34"/>
  <c r="U111" i="34"/>
  <c r="T111" i="34"/>
  <c r="S111" i="34"/>
  <c r="R111" i="34"/>
  <c r="S110" i="34"/>
  <c r="R110" i="34"/>
  <c r="E110" i="34"/>
  <c r="U110" i="34" s="1"/>
  <c r="S109" i="34"/>
  <c r="R109" i="34"/>
  <c r="E109" i="34"/>
  <c r="U109" i="34" s="1"/>
  <c r="S108" i="34"/>
  <c r="R108" i="34"/>
  <c r="E108" i="34"/>
  <c r="U108" i="34" s="1"/>
  <c r="S107" i="34"/>
  <c r="R107" i="34"/>
  <c r="E107" i="34"/>
  <c r="T107" i="34" s="1"/>
  <c r="S106" i="34"/>
  <c r="R106" i="34"/>
  <c r="E106" i="34"/>
  <c r="T106" i="34" s="1"/>
  <c r="S105" i="34"/>
  <c r="R105" i="34"/>
  <c r="E105" i="34"/>
  <c r="T105" i="34" s="1"/>
  <c r="S104" i="34"/>
  <c r="R104" i="34"/>
  <c r="E104" i="34"/>
  <c r="U104" i="34" s="1"/>
  <c r="S103" i="34"/>
  <c r="R103" i="34"/>
  <c r="E103" i="34"/>
  <c r="T103" i="34" s="1"/>
  <c r="S102" i="34"/>
  <c r="R102" i="34"/>
  <c r="E102" i="34"/>
  <c r="U102" i="34" s="1"/>
  <c r="S101" i="34"/>
  <c r="R101" i="34"/>
  <c r="E101" i="34"/>
  <c r="S100" i="34"/>
  <c r="R100" i="34"/>
  <c r="E100" i="34"/>
  <c r="U100" i="34" s="1"/>
  <c r="S99" i="34"/>
  <c r="R99" i="34"/>
  <c r="E99" i="34"/>
  <c r="S98" i="34"/>
  <c r="R98" i="34"/>
  <c r="E98" i="34"/>
  <c r="T98" i="34" s="1"/>
  <c r="S97" i="34"/>
  <c r="R97" i="34"/>
  <c r="E97" i="34"/>
  <c r="S96" i="34"/>
  <c r="R96" i="34"/>
  <c r="E96" i="34"/>
  <c r="T96" i="34" s="1"/>
  <c r="W95" i="34"/>
  <c r="W112" i="34" s="1"/>
  <c r="V95" i="34"/>
  <c r="V112" i="34" s="1"/>
  <c r="M95" i="34"/>
  <c r="M112" i="34" s="1"/>
  <c r="S112" i="34" s="1"/>
  <c r="L95" i="34"/>
  <c r="R95" i="34" s="1"/>
  <c r="K95" i="34"/>
  <c r="K112" i="34" s="1"/>
  <c r="J95" i="34"/>
  <c r="J112" i="34" s="1"/>
  <c r="I95" i="34"/>
  <c r="I112" i="34" s="1"/>
  <c r="H95" i="34"/>
  <c r="H112" i="34" s="1"/>
  <c r="G95" i="34"/>
  <c r="G112" i="34" s="1"/>
  <c r="F95" i="34"/>
  <c r="F112" i="34" s="1"/>
  <c r="D95" i="34"/>
  <c r="D112" i="34" s="1"/>
  <c r="C95" i="34"/>
  <c r="C112" i="34" s="1"/>
  <c r="B95" i="34"/>
  <c r="W113" i="35"/>
  <c r="V113" i="35"/>
  <c r="U113" i="35"/>
  <c r="Q113" i="35"/>
  <c r="P113" i="35"/>
  <c r="O113" i="35"/>
  <c r="N113" i="35"/>
  <c r="M113" i="35"/>
  <c r="S113" i="35" s="1"/>
  <c r="L113" i="35"/>
  <c r="R113" i="35" s="1"/>
  <c r="K113" i="35"/>
  <c r="J113" i="35"/>
  <c r="I113" i="35"/>
  <c r="H113" i="35"/>
  <c r="G113" i="35"/>
  <c r="F113" i="35"/>
  <c r="E113" i="35"/>
  <c r="T113" i="35" s="1"/>
  <c r="D113" i="35"/>
  <c r="C113" i="35"/>
  <c r="B113" i="35"/>
  <c r="Q112" i="35"/>
  <c r="P112" i="35"/>
  <c r="O112" i="35"/>
  <c r="N112" i="35"/>
  <c r="U111" i="35"/>
  <c r="T111" i="35"/>
  <c r="S111" i="35"/>
  <c r="R111" i="35"/>
  <c r="S110" i="35"/>
  <c r="R110" i="35"/>
  <c r="E110" i="35"/>
  <c r="U110" i="35" s="1"/>
  <c r="S109" i="35"/>
  <c r="R109" i="35"/>
  <c r="E109" i="35"/>
  <c r="U109" i="35" s="1"/>
  <c r="S108" i="35"/>
  <c r="R108" i="35"/>
  <c r="E108" i="35"/>
  <c r="S107" i="35"/>
  <c r="R107" i="35"/>
  <c r="E107" i="35"/>
  <c r="T107" i="35" s="1"/>
  <c r="S106" i="35"/>
  <c r="R106" i="35"/>
  <c r="E106" i="35"/>
  <c r="S105" i="35"/>
  <c r="R105" i="35"/>
  <c r="E105" i="35"/>
  <c r="U105" i="35" s="1"/>
  <c r="S104" i="35"/>
  <c r="R104" i="35"/>
  <c r="E104" i="35"/>
  <c r="T104" i="35" s="1"/>
  <c r="S103" i="35"/>
  <c r="R103" i="35"/>
  <c r="E103" i="35"/>
  <c r="U103" i="35" s="1"/>
  <c r="S102" i="35"/>
  <c r="R102" i="35"/>
  <c r="E102" i="35"/>
  <c r="S101" i="35"/>
  <c r="R101" i="35"/>
  <c r="E101" i="35"/>
  <c r="U101" i="35" s="1"/>
  <c r="S100" i="35"/>
  <c r="R100" i="35"/>
  <c r="E100" i="35"/>
  <c r="T100" i="35" s="1"/>
  <c r="U99" i="35"/>
  <c r="S99" i="35"/>
  <c r="R99" i="35"/>
  <c r="E99" i="35"/>
  <c r="T99" i="35" s="1"/>
  <c r="S98" i="35"/>
  <c r="R98" i="35"/>
  <c r="E98" i="35"/>
  <c r="T98" i="35" s="1"/>
  <c r="T97" i="35"/>
  <c r="S97" i="35"/>
  <c r="R97" i="35"/>
  <c r="E97" i="35"/>
  <c r="U97" i="35" s="1"/>
  <c r="S96" i="35"/>
  <c r="R96" i="35"/>
  <c r="E96" i="35"/>
  <c r="T96" i="35" s="1"/>
  <c r="W95" i="35"/>
  <c r="W112" i="35" s="1"/>
  <c r="V95" i="35"/>
  <c r="V112" i="35" s="1"/>
  <c r="M95" i="35"/>
  <c r="L95" i="35"/>
  <c r="R95" i="35" s="1"/>
  <c r="K95" i="35"/>
  <c r="K112" i="35" s="1"/>
  <c r="J95" i="35"/>
  <c r="J112" i="35" s="1"/>
  <c r="I95" i="35"/>
  <c r="I112" i="35" s="1"/>
  <c r="H95" i="35"/>
  <c r="H112" i="35" s="1"/>
  <c r="G95" i="35"/>
  <c r="G112" i="35" s="1"/>
  <c r="F95" i="35"/>
  <c r="F112" i="35" s="1"/>
  <c r="D95" i="35"/>
  <c r="D112" i="35" s="1"/>
  <c r="C95" i="35"/>
  <c r="C112" i="35" s="1"/>
  <c r="B95" i="35"/>
  <c r="B112" i="35" s="1"/>
  <c r="W113" i="36"/>
  <c r="V113" i="36"/>
  <c r="S113" i="36"/>
  <c r="Q113" i="36"/>
  <c r="P113" i="36"/>
  <c r="O113" i="36"/>
  <c r="N113" i="36"/>
  <c r="M113" i="36"/>
  <c r="L113" i="36"/>
  <c r="R113" i="36" s="1"/>
  <c r="K113" i="36"/>
  <c r="J113" i="36"/>
  <c r="I113" i="36"/>
  <c r="H113" i="36"/>
  <c r="G113" i="36"/>
  <c r="F113" i="36"/>
  <c r="E113" i="36"/>
  <c r="U113" i="36" s="1"/>
  <c r="D113" i="36"/>
  <c r="C113" i="36"/>
  <c r="B113" i="36"/>
  <c r="Q112" i="36"/>
  <c r="P112" i="36"/>
  <c r="O112" i="36"/>
  <c r="N112" i="36"/>
  <c r="U111" i="36"/>
  <c r="T111" i="36"/>
  <c r="S111" i="36"/>
  <c r="R111" i="36"/>
  <c r="T110" i="36"/>
  <c r="S110" i="36"/>
  <c r="R110" i="36"/>
  <c r="E110" i="36"/>
  <c r="U110" i="36" s="1"/>
  <c r="S109" i="36"/>
  <c r="R109" i="36"/>
  <c r="E109" i="36"/>
  <c r="T109" i="36" s="1"/>
  <c r="S108" i="36"/>
  <c r="R108" i="36"/>
  <c r="E108" i="36"/>
  <c r="T108" i="36" s="1"/>
  <c r="S107" i="36"/>
  <c r="R107" i="36"/>
  <c r="E107" i="36"/>
  <c r="S106" i="36"/>
  <c r="R106" i="36"/>
  <c r="E106" i="36"/>
  <c r="U106" i="36" s="1"/>
  <c r="S105" i="36"/>
  <c r="R105" i="36"/>
  <c r="E105" i="36"/>
  <c r="T105" i="36" s="1"/>
  <c r="S104" i="36"/>
  <c r="R104" i="36"/>
  <c r="E104" i="36"/>
  <c r="U104" i="36" s="1"/>
  <c r="S103" i="36"/>
  <c r="R103" i="36"/>
  <c r="E103" i="36"/>
  <c r="U103" i="36" s="1"/>
  <c r="S102" i="36"/>
  <c r="R102" i="36"/>
  <c r="E102" i="36"/>
  <c r="S101" i="36"/>
  <c r="R101" i="36"/>
  <c r="E101" i="36"/>
  <c r="T101" i="36" s="1"/>
  <c r="S100" i="36"/>
  <c r="R100" i="36"/>
  <c r="E100" i="36"/>
  <c r="S99" i="36"/>
  <c r="R99" i="36"/>
  <c r="E99" i="36"/>
  <c r="T99" i="36" s="1"/>
  <c r="S98" i="36"/>
  <c r="R98" i="36"/>
  <c r="E98" i="36"/>
  <c r="S97" i="36"/>
  <c r="R97" i="36"/>
  <c r="E97" i="36"/>
  <c r="T97" i="36" s="1"/>
  <c r="S96" i="36"/>
  <c r="R96" i="36"/>
  <c r="E96" i="36"/>
  <c r="U96" i="36" s="1"/>
  <c r="W95" i="36"/>
  <c r="W112" i="36" s="1"/>
  <c r="V95" i="36"/>
  <c r="V112" i="36" s="1"/>
  <c r="M95" i="36"/>
  <c r="L95" i="36"/>
  <c r="R95" i="36" s="1"/>
  <c r="K95" i="36"/>
  <c r="K112" i="36" s="1"/>
  <c r="J95" i="36"/>
  <c r="J112" i="36" s="1"/>
  <c r="I95" i="36"/>
  <c r="I112" i="36" s="1"/>
  <c r="H95" i="36"/>
  <c r="H112" i="36" s="1"/>
  <c r="G95" i="36"/>
  <c r="G112" i="36" s="1"/>
  <c r="F95" i="36"/>
  <c r="F112" i="36" s="1"/>
  <c r="D95" i="36"/>
  <c r="D112" i="36" s="1"/>
  <c r="C95" i="36"/>
  <c r="C112" i="36" s="1"/>
  <c r="B95" i="36"/>
  <c r="B112" i="36" s="1"/>
  <c r="W113" i="37"/>
  <c r="V113" i="37"/>
  <c r="Q113" i="37"/>
  <c r="P113" i="37"/>
  <c r="O113" i="37"/>
  <c r="N113" i="37"/>
  <c r="M113" i="37"/>
  <c r="S113" i="37" s="1"/>
  <c r="L113" i="37"/>
  <c r="R113" i="37" s="1"/>
  <c r="K113" i="37"/>
  <c r="J113" i="37"/>
  <c r="I113" i="37"/>
  <c r="H113" i="37"/>
  <c r="G113" i="37"/>
  <c r="F113" i="37"/>
  <c r="E113" i="37"/>
  <c r="U113" i="37" s="1"/>
  <c r="D113" i="37"/>
  <c r="C113" i="37"/>
  <c r="B113" i="37"/>
  <c r="Q112" i="37"/>
  <c r="P112" i="37"/>
  <c r="O112" i="37"/>
  <c r="N112" i="37"/>
  <c r="U111" i="37"/>
  <c r="T111" i="37"/>
  <c r="S111" i="37"/>
  <c r="R111" i="37"/>
  <c r="S110" i="37"/>
  <c r="R110" i="37"/>
  <c r="E110" i="37"/>
  <c r="T110" i="37" s="1"/>
  <c r="S109" i="37"/>
  <c r="R109" i="37"/>
  <c r="E109" i="37"/>
  <c r="T109" i="37" s="1"/>
  <c r="S108" i="37"/>
  <c r="R108" i="37"/>
  <c r="E108" i="37"/>
  <c r="U108" i="37" s="1"/>
  <c r="S107" i="37"/>
  <c r="R107" i="37"/>
  <c r="E107" i="37"/>
  <c r="S106" i="37"/>
  <c r="R106" i="37"/>
  <c r="E106" i="37"/>
  <c r="T106" i="37" s="1"/>
  <c r="S105" i="37"/>
  <c r="R105" i="37"/>
  <c r="E105" i="37"/>
  <c r="U105" i="37" s="1"/>
  <c r="S104" i="37"/>
  <c r="R104" i="37"/>
  <c r="E104" i="37"/>
  <c r="U104" i="37" s="1"/>
  <c r="S103" i="37"/>
  <c r="R103" i="37"/>
  <c r="E103" i="37"/>
  <c r="S102" i="37"/>
  <c r="R102" i="37"/>
  <c r="E102" i="37"/>
  <c r="T102" i="37" s="1"/>
  <c r="S101" i="37"/>
  <c r="R101" i="37"/>
  <c r="E101" i="37"/>
  <c r="S100" i="37"/>
  <c r="R100" i="37"/>
  <c r="E100" i="37"/>
  <c r="U100" i="37" s="1"/>
  <c r="S99" i="37"/>
  <c r="R99" i="37"/>
  <c r="E99" i="37"/>
  <c r="S98" i="37"/>
  <c r="R98" i="37"/>
  <c r="E98" i="37"/>
  <c r="T98" i="37" s="1"/>
  <c r="S97" i="37"/>
  <c r="R97" i="37"/>
  <c r="E97" i="37"/>
  <c r="U97" i="37" s="1"/>
  <c r="S96" i="37"/>
  <c r="R96" i="37"/>
  <c r="E96" i="37"/>
  <c r="U96" i="37" s="1"/>
  <c r="W95" i="37"/>
  <c r="W112" i="37" s="1"/>
  <c r="V95" i="37"/>
  <c r="V112" i="37" s="1"/>
  <c r="M95" i="37"/>
  <c r="M112" i="37" s="1"/>
  <c r="S112" i="37" s="1"/>
  <c r="L95" i="37"/>
  <c r="K95" i="37"/>
  <c r="K112" i="37" s="1"/>
  <c r="J95" i="37"/>
  <c r="J112" i="37" s="1"/>
  <c r="I95" i="37"/>
  <c r="I112" i="37" s="1"/>
  <c r="H95" i="37"/>
  <c r="H112" i="37" s="1"/>
  <c r="G95" i="37"/>
  <c r="G112" i="37" s="1"/>
  <c r="F95" i="37"/>
  <c r="F112" i="37" s="1"/>
  <c r="D95" i="37"/>
  <c r="D112" i="37" s="1"/>
  <c r="C95" i="37"/>
  <c r="C112" i="37" s="1"/>
  <c r="B95" i="37"/>
  <c r="B112" i="37" s="1"/>
  <c r="W113" i="38"/>
  <c r="V113" i="38"/>
  <c r="Q113" i="38"/>
  <c r="P113" i="38"/>
  <c r="O113" i="38"/>
  <c r="N113" i="38"/>
  <c r="M113" i="38"/>
  <c r="S113" i="38" s="1"/>
  <c r="L113" i="38"/>
  <c r="R113" i="38" s="1"/>
  <c r="K113" i="38"/>
  <c r="J113" i="38"/>
  <c r="I113" i="38"/>
  <c r="H113" i="38"/>
  <c r="G113" i="38"/>
  <c r="F113" i="38"/>
  <c r="E113" i="38"/>
  <c r="D113" i="38"/>
  <c r="C113" i="38"/>
  <c r="B113" i="38"/>
  <c r="Q112" i="38"/>
  <c r="P112" i="38"/>
  <c r="O112" i="38"/>
  <c r="N112" i="38"/>
  <c r="U111" i="38"/>
  <c r="T111" i="38"/>
  <c r="S111" i="38"/>
  <c r="R111" i="38"/>
  <c r="S110" i="38"/>
  <c r="R110" i="38"/>
  <c r="E110" i="38"/>
  <c r="T110" i="38" s="1"/>
  <c r="S109" i="38"/>
  <c r="R109" i="38"/>
  <c r="E109" i="38"/>
  <c r="T109" i="38" s="1"/>
  <c r="S108" i="38"/>
  <c r="R108" i="38"/>
  <c r="E108" i="38"/>
  <c r="U108" i="38" s="1"/>
  <c r="S107" i="38"/>
  <c r="R107" i="38"/>
  <c r="E107" i="38"/>
  <c r="T107" i="38" s="1"/>
  <c r="S106" i="38"/>
  <c r="R106" i="38"/>
  <c r="E106" i="38"/>
  <c r="U106" i="38" s="1"/>
  <c r="S105" i="38"/>
  <c r="R105" i="38"/>
  <c r="E105" i="38"/>
  <c r="U105" i="38" s="1"/>
  <c r="S104" i="38"/>
  <c r="R104" i="38"/>
  <c r="E104" i="38"/>
  <c r="U104" i="38" s="1"/>
  <c r="S103" i="38"/>
  <c r="R103" i="38"/>
  <c r="E103" i="38"/>
  <c r="S102" i="38"/>
  <c r="R102" i="38"/>
  <c r="E102" i="38"/>
  <c r="T102" i="38" s="1"/>
  <c r="S101" i="38"/>
  <c r="R101" i="38"/>
  <c r="E101" i="38"/>
  <c r="U101" i="38" s="1"/>
  <c r="S100" i="38"/>
  <c r="R100" i="38"/>
  <c r="E100" i="38"/>
  <c r="T100" i="38" s="1"/>
  <c r="S99" i="38"/>
  <c r="R99" i="38"/>
  <c r="E99" i="38"/>
  <c r="S98" i="38"/>
  <c r="R98" i="38"/>
  <c r="E98" i="38"/>
  <c r="U98" i="38" s="1"/>
  <c r="S97" i="38"/>
  <c r="R97" i="38"/>
  <c r="E97" i="38"/>
  <c r="S96" i="38"/>
  <c r="R96" i="38"/>
  <c r="E96" i="38"/>
  <c r="W95" i="38"/>
  <c r="W112" i="38" s="1"/>
  <c r="V95" i="38"/>
  <c r="V112" i="38" s="1"/>
  <c r="M95" i="38"/>
  <c r="M112" i="38" s="1"/>
  <c r="S112" i="38" s="1"/>
  <c r="L95" i="38"/>
  <c r="K95" i="38"/>
  <c r="K112" i="38" s="1"/>
  <c r="J95" i="38"/>
  <c r="J112" i="38" s="1"/>
  <c r="I95" i="38"/>
  <c r="I112" i="38" s="1"/>
  <c r="H95" i="38"/>
  <c r="H112" i="38" s="1"/>
  <c r="G95" i="38"/>
  <c r="G112" i="38" s="1"/>
  <c r="F95" i="38"/>
  <c r="F112" i="38" s="1"/>
  <c r="D95" i="38"/>
  <c r="D112" i="38" s="1"/>
  <c r="C95" i="38"/>
  <c r="C112" i="38" s="1"/>
  <c r="B95" i="38"/>
  <c r="B112" i="38" s="1"/>
  <c r="W113" i="39"/>
  <c r="V113" i="39"/>
  <c r="Q113" i="39"/>
  <c r="P113" i="39"/>
  <c r="O113" i="39"/>
  <c r="N113" i="39"/>
  <c r="M113" i="39"/>
  <c r="S113" i="39" s="1"/>
  <c r="L113" i="39"/>
  <c r="R113" i="39" s="1"/>
  <c r="K113" i="39"/>
  <c r="J113" i="39"/>
  <c r="I113" i="39"/>
  <c r="H113" i="39"/>
  <c r="G113" i="39"/>
  <c r="F113" i="39"/>
  <c r="E113" i="39"/>
  <c r="D113" i="39"/>
  <c r="C113" i="39"/>
  <c r="B113" i="39"/>
  <c r="Q112" i="39"/>
  <c r="P112" i="39"/>
  <c r="O112" i="39"/>
  <c r="N112" i="39"/>
  <c r="U111" i="39"/>
  <c r="T111" i="39"/>
  <c r="S111" i="39"/>
  <c r="R111" i="39"/>
  <c r="S110" i="39"/>
  <c r="R110" i="39"/>
  <c r="E110" i="39"/>
  <c r="U110" i="39" s="1"/>
  <c r="S109" i="39"/>
  <c r="R109" i="39"/>
  <c r="E109" i="39"/>
  <c r="U109" i="39" s="1"/>
  <c r="S108" i="39"/>
  <c r="R108" i="39"/>
  <c r="E108" i="39"/>
  <c r="T108" i="39" s="1"/>
  <c r="S107" i="39"/>
  <c r="R107" i="39"/>
  <c r="E107" i="39"/>
  <c r="S106" i="39"/>
  <c r="R106" i="39"/>
  <c r="E106" i="39"/>
  <c r="U106" i="39" s="1"/>
  <c r="S105" i="39"/>
  <c r="R105" i="39"/>
  <c r="E105" i="39"/>
  <c r="U105" i="39" s="1"/>
  <c r="S104" i="39"/>
  <c r="R104" i="39"/>
  <c r="E104" i="39"/>
  <c r="T104" i="39" s="1"/>
  <c r="S103" i="39"/>
  <c r="R103" i="39"/>
  <c r="E103" i="39"/>
  <c r="U103" i="39" s="1"/>
  <c r="S102" i="39"/>
  <c r="R102" i="39"/>
  <c r="E102" i="39"/>
  <c r="U102" i="39" s="1"/>
  <c r="T101" i="39"/>
  <c r="S101" i="39"/>
  <c r="R101" i="39"/>
  <c r="E101" i="39"/>
  <c r="U101" i="39" s="1"/>
  <c r="S100" i="39"/>
  <c r="R100" i="39"/>
  <c r="E100" i="39"/>
  <c r="T100" i="39" s="1"/>
  <c r="S99" i="39"/>
  <c r="R99" i="39"/>
  <c r="E99" i="39"/>
  <c r="U99" i="39" s="1"/>
  <c r="S98" i="39"/>
  <c r="R98" i="39"/>
  <c r="E98" i="39"/>
  <c r="S97" i="39"/>
  <c r="R97" i="39"/>
  <c r="E97" i="39"/>
  <c r="U97" i="39" s="1"/>
  <c r="S96" i="39"/>
  <c r="R96" i="39"/>
  <c r="E96" i="39"/>
  <c r="U96" i="39" s="1"/>
  <c r="W95" i="39"/>
  <c r="W112" i="39" s="1"/>
  <c r="V95" i="39"/>
  <c r="V112" i="39" s="1"/>
  <c r="M95" i="39"/>
  <c r="S95" i="39" s="1"/>
  <c r="L95" i="39"/>
  <c r="K95" i="39"/>
  <c r="K112" i="39" s="1"/>
  <c r="J95" i="39"/>
  <c r="J112" i="39" s="1"/>
  <c r="I95" i="39"/>
  <c r="I112" i="39" s="1"/>
  <c r="H95" i="39"/>
  <c r="H112" i="39" s="1"/>
  <c r="G95" i="39"/>
  <c r="G112" i="39" s="1"/>
  <c r="F95" i="39"/>
  <c r="F112" i="39" s="1"/>
  <c r="D95" i="39"/>
  <c r="D112" i="39" s="1"/>
  <c r="C95" i="39"/>
  <c r="C112" i="39" s="1"/>
  <c r="B95" i="39"/>
  <c r="B112" i="39" s="1"/>
  <c r="W113" i="40"/>
  <c r="V113" i="40"/>
  <c r="Q113" i="40"/>
  <c r="P113" i="40"/>
  <c r="O113" i="40"/>
  <c r="N113" i="40"/>
  <c r="M113" i="40"/>
  <c r="S113" i="40" s="1"/>
  <c r="L113" i="40"/>
  <c r="R113" i="40" s="1"/>
  <c r="K113" i="40"/>
  <c r="J113" i="40"/>
  <c r="I113" i="40"/>
  <c r="H113" i="40"/>
  <c r="G113" i="40"/>
  <c r="F113" i="40"/>
  <c r="E113" i="40"/>
  <c r="U113" i="40" s="1"/>
  <c r="D113" i="40"/>
  <c r="C113" i="40"/>
  <c r="B113" i="40"/>
  <c r="Q112" i="40"/>
  <c r="P112" i="40"/>
  <c r="O112" i="40"/>
  <c r="N112" i="40"/>
  <c r="U111" i="40"/>
  <c r="T111" i="40"/>
  <c r="S111" i="40"/>
  <c r="R111" i="40"/>
  <c r="S110" i="40"/>
  <c r="R110" i="40"/>
  <c r="E110" i="40"/>
  <c r="S109" i="40"/>
  <c r="R109" i="40"/>
  <c r="E109" i="40"/>
  <c r="T109" i="40" s="1"/>
  <c r="S108" i="40"/>
  <c r="R108" i="40"/>
  <c r="E108" i="40"/>
  <c r="U108" i="40" s="1"/>
  <c r="S107" i="40"/>
  <c r="R107" i="40"/>
  <c r="E107" i="40"/>
  <c r="S106" i="40"/>
  <c r="R106" i="40"/>
  <c r="E106" i="40"/>
  <c r="U106" i="40" s="1"/>
  <c r="S105" i="40"/>
  <c r="R105" i="40"/>
  <c r="E105" i="40"/>
  <c r="T105" i="40" s="1"/>
  <c r="S104" i="40"/>
  <c r="R104" i="40"/>
  <c r="E104" i="40"/>
  <c r="U104" i="40" s="1"/>
  <c r="S103" i="40"/>
  <c r="R103" i="40"/>
  <c r="E103" i="40"/>
  <c r="U103" i="40" s="1"/>
  <c r="S102" i="40"/>
  <c r="R102" i="40"/>
  <c r="E102" i="40"/>
  <c r="S101" i="40"/>
  <c r="R101" i="40"/>
  <c r="E101" i="40"/>
  <c r="T101" i="40" s="1"/>
  <c r="S100" i="40"/>
  <c r="R100" i="40"/>
  <c r="E100" i="40"/>
  <c r="U100" i="40" s="1"/>
  <c r="S99" i="40"/>
  <c r="R99" i="40"/>
  <c r="E99" i="40"/>
  <c r="U99" i="40" s="1"/>
  <c r="T98" i="40"/>
  <c r="S98" i="40"/>
  <c r="R98" i="40"/>
  <c r="E98" i="40"/>
  <c r="U98" i="40" s="1"/>
  <c r="S97" i="40"/>
  <c r="R97" i="40"/>
  <c r="E97" i="40"/>
  <c r="T97" i="40" s="1"/>
  <c r="S96" i="40"/>
  <c r="R96" i="40"/>
  <c r="E96" i="40"/>
  <c r="U96" i="40" s="1"/>
  <c r="W95" i="40"/>
  <c r="W112" i="40" s="1"/>
  <c r="V95" i="40"/>
  <c r="V112" i="40" s="1"/>
  <c r="M95" i="40"/>
  <c r="S95" i="40" s="1"/>
  <c r="L95" i="40"/>
  <c r="L112" i="40" s="1"/>
  <c r="R112" i="40" s="1"/>
  <c r="K95" i="40"/>
  <c r="K112" i="40" s="1"/>
  <c r="J95" i="40"/>
  <c r="J112" i="40" s="1"/>
  <c r="I95" i="40"/>
  <c r="I112" i="40" s="1"/>
  <c r="H95" i="40"/>
  <c r="H112" i="40" s="1"/>
  <c r="G95" i="40"/>
  <c r="G112" i="40" s="1"/>
  <c r="F95" i="40"/>
  <c r="F112" i="40" s="1"/>
  <c r="D95" i="40"/>
  <c r="D112" i="40" s="1"/>
  <c r="C95" i="40"/>
  <c r="C112" i="40" s="1"/>
  <c r="B95" i="40"/>
  <c r="B112" i="40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D113" i="1"/>
  <c r="C113" i="1"/>
  <c r="B113" i="1"/>
  <c r="Q112" i="1"/>
  <c r="P112" i="1"/>
  <c r="O112" i="1"/>
  <c r="N112" i="1"/>
  <c r="U111" i="1"/>
  <c r="T111" i="1"/>
  <c r="S111" i="1"/>
  <c r="R111" i="1"/>
  <c r="U110" i="1"/>
  <c r="S110" i="1"/>
  <c r="R110" i="1"/>
  <c r="E110" i="1"/>
  <c r="T110" i="1" s="1"/>
  <c r="S109" i="1"/>
  <c r="R109" i="1"/>
  <c r="E109" i="1"/>
  <c r="U109" i="1" s="1"/>
  <c r="U108" i="1"/>
  <c r="S108" i="1"/>
  <c r="R108" i="1"/>
  <c r="E108" i="1"/>
  <c r="T108" i="1" s="1"/>
  <c r="S107" i="1"/>
  <c r="R107" i="1"/>
  <c r="E107" i="1"/>
  <c r="S106" i="1"/>
  <c r="R106" i="1"/>
  <c r="E106" i="1"/>
  <c r="U106" i="1" s="1"/>
  <c r="S105" i="1"/>
  <c r="R105" i="1"/>
  <c r="E105" i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T100" i="1" s="1"/>
  <c r="T99" i="1"/>
  <c r="S99" i="1"/>
  <c r="R99" i="1"/>
  <c r="E99" i="1"/>
  <c r="U99" i="1" s="1"/>
  <c r="S98" i="1"/>
  <c r="R98" i="1"/>
  <c r="E98" i="1"/>
  <c r="U98" i="1" s="1"/>
  <c r="T97" i="1"/>
  <c r="S97" i="1"/>
  <c r="R97" i="1"/>
  <c r="E97" i="1"/>
  <c r="U97" i="1" s="1"/>
  <c r="S96" i="1"/>
  <c r="R96" i="1"/>
  <c r="E96" i="1"/>
  <c r="W95" i="1"/>
  <c r="W112" i="1" s="1"/>
  <c r="V95" i="1"/>
  <c r="V112" i="1" s="1"/>
  <c r="M95" i="1"/>
  <c r="M112" i="1" s="1"/>
  <c r="S112" i="1" s="1"/>
  <c r="L95" i="1"/>
  <c r="L112" i="1" s="1"/>
  <c r="R112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E79" i="7" s="1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E79" i="19" s="1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22"/>
  <c r="E82" i="22"/>
  <c r="E81" i="22"/>
  <c r="E80" i="22"/>
  <c r="W79" i="22"/>
  <c r="V79" i="22"/>
  <c r="M79" i="22"/>
  <c r="L79" i="22"/>
  <c r="K79" i="22"/>
  <c r="J79" i="22"/>
  <c r="I79" i="22"/>
  <c r="H79" i="22"/>
  <c r="G79" i="22"/>
  <c r="F79" i="22"/>
  <c r="D79" i="22"/>
  <c r="C79" i="22"/>
  <c r="B79" i="22"/>
  <c r="A76" i="22"/>
  <c r="E83" i="23"/>
  <c r="E82" i="23"/>
  <c r="E81" i="23"/>
  <c r="E80" i="23"/>
  <c r="W79" i="23"/>
  <c r="V79" i="23"/>
  <c r="M79" i="23"/>
  <c r="L79" i="23"/>
  <c r="K79" i="23"/>
  <c r="J79" i="23"/>
  <c r="I79" i="23"/>
  <c r="H79" i="23"/>
  <c r="G79" i="23"/>
  <c r="F79" i="23"/>
  <c r="D79" i="23"/>
  <c r="C79" i="23"/>
  <c r="B79" i="23"/>
  <c r="A76" i="23"/>
  <c r="E83" i="24"/>
  <c r="E82" i="24"/>
  <c r="E81" i="24"/>
  <c r="E80" i="24"/>
  <c r="W79" i="24"/>
  <c r="V79" i="24"/>
  <c r="M79" i="24"/>
  <c r="L79" i="24"/>
  <c r="K79" i="24"/>
  <c r="J79" i="24"/>
  <c r="I79" i="24"/>
  <c r="H79" i="24"/>
  <c r="G79" i="24"/>
  <c r="F79" i="24"/>
  <c r="D79" i="24"/>
  <c r="C79" i="24"/>
  <c r="B79" i="24"/>
  <c r="A76" i="24"/>
  <c r="E83" i="25"/>
  <c r="E82" i="25"/>
  <c r="E81" i="25"/>
  <c r="E80" i="25"/>
  <c r="W79" i="25"/>
  <c r="V79" i="25"/>
  <c r="M79" i="25"/>
  <c r="L79" i="25"/>
  <c r="K79" i="25"/>
  <c r="J79" i="25"/>
  <c r="I79" i="25"/>
  <c r="H79" i="25"/>
  <c r="G79" i="25"/>
  <c r="F79" i="25"/>
  <c r="D79" i="25"/>
  <c r="C79" i="25"/>
  <c r="B79" i="25"/>
  <c r="A76" i="25"/>
  <c r="E83" i="26"/>
  <c r="E82" i="26"/>
  <c r="E81" i="26"/>
  <c r="E80" i="26"/>
  <c r="W79" i="26"/>
  <c r="V79" i="26"/>
  <c r="M79" i="26"/>
  <c r="L79" i="26"/>
  <c r="K79" i="26"/>
  <c r="J79" i="26"/>
  <c r="I79" i="26"/>
  <c r="H79" i="26"/>
  <c r="G79" i="26"/>
  <c r="F79" i="26"/>
  <c r="D79" i="26"/>
  <c r="C79" i="26"/>
  <c r="B79" i="26"/>
  <c r="A76" i="26"/>
  <c r="E83" i="27"/>
  <c r="E82" i="27"/>
  <c r="E81" i="27"/>
  <c r="E80" i="27"/>
  <c r="W79" i="27"/>
  <c r="V79" i="27"/>
  <c r="M79" i="27"/>
  <c r="L79" i="27"/>
  <c r="K79" i="27"/>
  <c r="J79" i="27"/>
  <c r="I79" i="27"/>
  <c r="H79" i="27"/>
  <c r="G79" i="27"/>
  <c r="F79" i="27"/>
  <c r="D79" i="27"/>
  <c r="C79" i="27"/>
  <c r="B79" i="27"/>
  <c r="A76" i="27"/>
  <c r="E83" i="28"/>
  <c r="E82" i="28"/>
  <c r="E81" i="28"/>
  <c r="E80" i="28"/>
  <c r="W79" i="28"/>
  <c r="V79" i="28"/>
  <c r="M79" i="28"/>
  <c r="L79" i="28"/>
  <c r="K79" i="28"/>
  <c r="J79" i="28"/>
  <c r="I79" i="28"/>
  <c r="H79" i="28"/>
  <c r="G79" i="28"/>
  <c r="F79" i="28"/>
  <c r="D79" i="28"/>
  <c r="C79" i="28"/>
  <c r="B79" i="28"/>
  <c r="A76" i="28"/>
  <c r="E83" i="29"/>
  <c r="E82" i="29"/>
  <c r="E81" i="29"/>
  <c r="E80" i="29"/>
  <c r="W79" i="29"/>
  <c r="V79" i="29"/>
  <c r="M79" i="29"/>
  <c r="L79" i="29"/>
  <c r="K79" i="29"/>
  <c r="J79" i="29"/>
  <c r="I79" i="29"/>
  <c r="H79" i="29"/>
  <c r="G79" i="29"/>
  <c r="F79" i="29"/>
  <c r="D79" i="29"/>
  <c r="C79" i="29"/>
  <c r="B79" i="29"/>
  <c r="A76" i="29"/>
  <c r="E83" i="30"/>
  <c r="E82" i="30"/>
  <c r="E81" i="30"/>
  <c r="E80" i="30"/>
  <c r="W79" i="30"/>
  <c r="V79" i="30"/>
  <c r="M79" i="30"/>
  <c r="L79" i="30"/>
  <c r="K79" i="30"/>
  <c r="J79" i="30"/>
  <c r="I79" i="30"/>
  <c r="H79" i="30"/>
  <c r="G79" i="30"/>
  <c r="F79" i="30"/>
  <c r="D79" i="30"/>
  <c r="C79" i="30"/>
  <c r="B79" i="30"/>
  <c r="A76" i="30"/>
  <c r="E83" i="31"/>
  <c r="E82" i="31"/>
  <c r="E81" i="31"/>
  <c r="E80" i="31"/>
  <c r="W79" i="31"/>
  <c r="V79" i="31"/>
  <c r="M79" i="31"/>
  <c r="L79" i="31"/>
  <c r="K79" i="31"/>
  <c r="J79" i="31"/>
  <c r="I79" i="31"/>
  <c r="H79" i="31"/>
  <c r="G79" i="31"/>
  <c r="F79" i="31"/>
  <c r="D79" i="31"/>
  <c r="C79" i="31"/>
  <c r="B79" i="31"/>
  <c r="A76" i="31"/>
  <c r="E83" i="32"/>
  <c r="E82" i="32"/>
  <c r="E81" i="32"/>
  <c r="E80" i="32"/>
  <c r="W79" i="32"/>
  <c r="V79" i="32"/>
  <c r="M79" i="32"/>
  <c r="L79" i="32"/>
  <c r="K79" i="32"/>
  <c r="J79" i="32"/>
  <c r="I79" i="32"/>
  <c r="H79" i="32"/>
  <c r="G79" i="32"/>
  <c r="F79" i="32"/>
  <c r="D79" i="32"/>
  <c r="C79" i="32"/>
  <c r="B79" i="32"/>
  <c r="A76" i="32"/>
  <c r="E83" i="33"/>
  <c r="E82" i="33"/>
  <c r="E81" i="33"/>
  <c r="E80" i="33"/>
  <c r="W79" i="33"/>
  <c r="V79" i="33"/>
  <c r="M79" i="33"/>
  <c r="L79" i="33"/>
  <c r="K79" i="33"/>
  <c r="J79" i="33"/>
  <c r="I79" i="33"/>
  <c r="H79" i="33"/>
  <c r="G79" i="33"/>
  <c r="F79" i="33"/>
  <c r="D79" i="33"/>
  <c r="C79" i="33"/>
  <c r="B79" i="33"/>
  <c r="A76" i="33"/>
  <c r="E83" i="34"/>
  <c r="E82" i="34"/>
  <c r="E81" i="34"/>
  <c r="E80" i="34"/>
  <c r="W79" i="34"/>
  <c r="V79" i="34"/>
  <c r="M79" i="34"/>
  <c r="L79" i="34"/>
  <c r="K79" i="34"/>
  <c r="J79" i="34"/>
  <c r="I79" i="34"/>
  <c r="H79" i="34"/>
  <c r="G79" i="34"/>
  <c r="F79" i="34"/>
  <c r="D79" i="34"/>
  <c r="C79" i="34"/>
  <c r="B79" i="34"/>
  <c r="A76" i="34"/>
  <c r="E83" i="35"/>
  <c r="E82" i="35"/>
  <c r="E81" i="35"/>
  <c r="E79" i="35" s="1"/>
  <c r="E80" i="35"/>
  <c r="W79" i="35"/>
  <c r="V79" i="35"/>
  <c r="M79" i="35"/>
  <c r="L79" i="35"/>
  <c r="K79" i="35"/>
  <c r="J79" i="35"/>
  <c r="I79" i="35"/>
  <c r="H79" i="35"/>
  <c r="G79" i="35"/>
  <c r="F79" i="35"/>
  <c r="D79" i="35"/>
  <c r="C79" i="35"/>
  <c r="B79" i="35"/>
  <c r="A76" i="35"/>
  <c r="E83" i="36"/>
  <c r="E82" i="36"/>
  <c r="E81" i="36"/>
  <c r="E80" i="36"/>
  <c r="W79" i="36"/>
  <c r="V79" i="36"/>
  <c r="M79" i="36"/>
  <c r="L79" i="36"/>
  <c r="K79" i="36"/>
  <c r="J79" i="36"/>
  <c r="I79" i="36"/>
  <c r="H79" i="36"/>
  <c r="G79" i="36"/>
  <c r="F79" i="36"/>
  <c r="D79" i="36"/>
  <c r="C79" i="36"/>
  <c r="B79" i="36"/>
  <c r="A76" i="36"/>
  <c r="E83" i="37"/>
  <c r="E82" i="37"/>
  <c r="E81" i="37"/>
  <c r="E80" i="37"/>
  <c r="W79" i="37"/>
  <c r="V79" i="37"/>
  <c r="M79" i="37"/>
  <c r="L79" i="37"/>
  <c r="K79" i="37"/>
  <c r="J79" i="37"/>
  <c r="I79" i="37"/>
  <c r="H79" i="37"/>
  <c r="G79" i="37"/>
  <c r="F79" i="37"/>
  <c r="D79" i="37"/>
  <c r="C79" i="37"/>
  <c r="B79" i="37"/>
  <c r="A76" i="37"/>
  <c r="E83" i="38"/>
  <c r="E82" i="38"/>
  <c r="E81" i="38"/>
  <c r="E80" i="38"/>
  <c r="W79" i="38"/>
  <c r="V79" i="38"/>
  <c r="M79" i="38"/>
  <c r="L79" i="38"/>
  <c r="K79" i="38"/>
  <c r="J79" i="38"/>
  <c r="I79" i="38"/>
  <c r="H79" i="38"/>
  <c r="G79" i="38"/>
  <c r="F79" i="38"/>
  <c r="D79" i="38"/>
  <c r="C79" i="38"/>
  <c r="B79" i="38"/>
  <c r="A76" i="38"/>
  <c r="E83" i="39"/>
  <c r="E82" i="39"/>
  <c r="E81" i="39"/>
  <c r="E79" i="39" s="1"/>
  <c r="E80" i="39"/>
  <c r="W79" i="39"/>
  <c r="V79" i="39"/>
  <c r="M79" i="39"/>
  <c r="L79" i="39"/>
  <c r="K79" i="39"/>
  <c r="J79" i="39"/>
  <c r="I79" i="39"/>
  <c r="H79" i="39"/>
  <c r="G79" i="39"/>
  <c r="F79" i="39"/>
  <c r="D79" i="39"/>
  <c r="C79" i="39"/>
  <c r="B79" i="39"/>
  <c r="A76" i="39"/>
  <c r="E83" i="40"/>
  <c r="E82" i="40"/>
  <c r="E81" i="40"/>
  <c r="E80" i="40"/>
  <c r="W79" i="40"/>
  <c r="V79" i="40"/>
  <c r="M79" i="40"/>
  <c r="L79" i="40"/>
  <c r="K79" i="40"/>
  <c r="J79" i="40"/>
  <c r="I79" i="40"/>
  <c r="H79" i="40"/>
  <c r="G79" i="40"/>
  <c r="F79" i="40"/>
  <c r="D79" i="40"/>
  <c r="C79" i="40"/>
  <c r="B79" i="40"/>
  <c r="A76" i="40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40"/>
  <c r="R93" i="40"/>
  <c r="Q93" i="40"/>
  <c r="P93" i="40"/>
  <c r="E93" i="40"/>
  <c r="S92" i="40"/>
  <c r="R92" i="40"/>
  <c r="Q92" i="40"/>
  <c r="P92" i="40"/>
  <c r="E92" i="40"/>
  <c r="T92" i="40" s="1"/>
  <c r="U91" i="40"/>
  <c r="T91" i="40"/>
  <c r="S91" i="40"/>
  <c r="R91" i="40"/>
  <c r="Q91" i="40"/>
  <c r="P91" i="40"/>
  <c r="E91" i="40"/>
  <c r="S90" i="40"/>
  <c r="R90" i="40"/>
  <c r="Q90" i="40"/>
  <c r="P90" i="40"/>
  <c r="E90" i="40"/>
  <c r="U90" i="40" s="1"/>
  <c r="S89" i="40"/>
  <c r="R89" i="40"/>
  <c r="Q89" i="40"/>
  <c r="P89" i="40"/>
  <c r="E89" i="40"/>
  <c r="U89" i="40" s="1"/>
  <c r="S88" i="40"/>
  <c r="R88" i="40"/>
  <c r="Q88" i="40"/>
  <c r="P88" i="40"/>
  <c r="E88" i="40"/>
  <c r="U88" i="40" s="1"/>
  <c r="S87" i="40"/>
  <c r="R87" i="40"/>
  <c r="Q87" i="40"/>
  <c r="P87" i="40"/>
  <c r="E87" i="40"/>
  <c r="U87" i="40" s="1"/>
  <c r="S86" i="40"/>
  <c r="R86" i="40"/>
  <c r="Q86" i="40"/>
  <c r="P86" i="40"/>
  <c r="E86" i="40"/>
  <c r="V72" i="40"/>
  <c r="O72" i="40"/>
  <c r="N72" i="40"/>
  <c r="M72" i="40"/>
  <c r="L72" i="40"/>
  <c r="K72" i="40"/>
  <c r="J72" i="40"/>
  <c r="I72" i="40"/>
  <c r="S72" i="40" s="1"/>
  <c r="H72" i="40"/>
  <c r="G72" i="40"/>
  <c r="F72" i="40"/>
  <c r="C72" i="40"/>
  <c r="B72" i="40"/>
  <c r="V71" i="40"/>
  <c r="O71" i="40"/>
  <c r="N71" i="40"/>
  <c r="M71" i="40"/>
  <c r="L71" i="40"/>
  <c r="K71" i="40"/>
  <c r="J71" i="40"/>
  <c r="I71" i="40"/>
  <c r="S71" i="40" s="1"/>
  <c r="H71" i="40"/>
  <c r="R71" i="40" s="1"/>
  <c r="G71" i="40"/>
  <c r="F71" i="40"/>
  <c r="E71" i="40"/>
  <c r="C71" i="40"/>
  <c r="B71" i="40"/>
  <c r="V70" i="40"/>
  <c r="R70" i="40"/>
  <c r="O70" i="40"/>
  <c r="N70" i="40"/>
  <c r="M70" i="40"/>
  <c r="L70" i="40"/>
  <c r="K70" i="40"/>
  <c r="J70" i="40"/>
  <c r="I70" i="40"/>
  <c r="S70" i="40" s="1"/>
  <c r="H70" i="40"/>
  <c r="G70" i="40"/>
  <c r="F70" i="40"/>
  <c r="C70" i="40"/>
  <c r="B70" i="40"/>
  <c r="S69" i="40"/>
  <c r="R69" i="40"/>
  <c r="Q69" i="40"/>
  <c r="P69" i="40"/>
  <c r="E69" i="40"/>
  <c r="V67" i="40"/>
  <c r="S67" i="40"/>
  <c r="O67" i="40"/>
  <c r="N67" i="40"/>
  <c r="M67" i="40"/>
  <c r="L67" i="40"/>
  <c r="K67" i="40"/>
  <c r="J67" i="40"/>
  <c r="I67" i="40"/>
  <c r="H67" i="40"/>
  <c r="G67" i="40"/>
  <c r="F67" i="40"/>
  <c r="C67" i="40"/>
  <c r="B67" i="40"/>
  <c r="V66" i="40"/>
  <c r="O66" i="40"/>
  <c r="N66" i="40"/>
  <c r="M66" i="40"/>
  <c r="L66" i="40"/>
  <c r="K66" i="40"/>
  <c r="J66" i="40"/>
  <c r="I66" i="40"/>
  <c r="S66" i="40" s="1"/>
  <c r="H66" i="40"/>
  <c r="R66" i="40" s="1"/>
  <c r="G66" i="40"/>
  <c r="F66" i="40"/>
  <c r="C66" i="40"/>
  <c r="E66" i="40" s="1"/>
  <c r="B66" i="40"/>
  <c r="S65" i="40"/>
  <c r="R65" i="40"/>
  <c r="Q65" i="40"/>
  <c r="P65" i="40"/>
  <c r="E65" i="40"/>
  <c r="S64" i="40"/>
  <c r="R64" i="40"/>
  <c r="Q64" i="40"/>
  <c r="P64" i="40"/>
  <c r="E64" i="40"/>
  <c r="S63" i="40"/>
  <c r="R63" i="40"/>
  <c r="Q63" i="40"/>
  <c r="P63" i="40"/>
  <c r="E63" i="40"/>
  <c r="T63" i="40" s="1"/>
  <c r="S62" i="40"/>
  <c r="R62" i="40"/>
  <c r="Q62" i="40"/>
  <c r="P62" i="40"/>
  <c r="E62" i="40"/>
  <c r="U62" i="40" s="1"/>
  <c r="S61" i="40"/>
  <c r="R61" i="40"/>
  <c r="Q61" i="40"/>
  <c r="P61" i="40"/>
  <c r="E61" i="40"/>
  <c r="V59" i="40"/>
  <c r="O59" i="40"/>
  <c r="N59" i="40"/>
  <c r="M59" i="40"/>
  <c r="L59" i="40"/>
  <c r="K59" i="40"/>
  <c r="J59" i="40"/>
  <c r="I59" i="40"/>
  <c r="S59" i="40" s="1"/>
  <c r="H59" i="40"/>
  <c r="R59" i="40" s="1"/>
  <c r="G59" i="40"/>
  <c r="F59" i="40"/>
  <c r="C59" i="40"/>
  <c r="B59" i="40"/>
  <c r="E59" i="40" s="1"/>
  <c r="U58" i="40"/>
  <c r="T58" i="40"/>
  <c r="S58" i="40"/>
  <c r="R58" i="40"/>
  <c r="Q58" i="40"/>
  <c r="P58" i="40"/>
  <c r="E58" i="40"/>
  <c r="S57" i="40"/>
  <c r="R57" i="40"/>
  <c r="Q57" i="40"/>
  <c r="P57" i="40"/>
  <c r="E57" i="40"/>
  <c r="U57" i="40" s="1"/>
  <c r="S56" i="40"/>
  <c r="R56" i="40"/>
  <c r="Q56" i="40"/>
  <c r="P56" i="40"/>
  <c r="E56" i="40"/>
  <c r="U56" i="40" s="1"/>
  <c r="S55" i="40"/>
  <c r="R55" i="40"/>
  <c r="Q55" i="40"/>
  <c r="P55" i="40"/>
  <c r="E55" i="40"/>
  <c r="U55" i="40" s="1"/>
  <c r="V53" i="40"/>
  <c r="S53" i="40"/>
  <c r="O53" i="40"/>
  <c r="N53" i="40"/>
  <c r="M53" i="40"/>
  <c r="L53" i="40"/>
  <c r="K53" i="40"/>
  <c r="J53" i="40"/>
  <c r="I53" i="40"/>
  <c r="H53" i="40"/>
  <c r="R53" i="40" s="1"/>
  <c r="G53" i="40"/>
  <c r="F53" i="40"/>
  <c r="C53" i="40"/>
  <c r="B53" i="40"/>
  <c r="E53" i="40" s="1"/>
  <c r="S52" i="40"/>
  <c r="R52" i="40"/>
  <c r="Q52" i="40"/>
  <c r="P52" i="40"/>
  <c r="E52" i="40"/>
  <c r="U52" i="40" s="1"/>
  <c r="S51" i="40"/>
  <c r="R51" i="40"/>
  <c r="Q51" i="40"/>
  <c r="P51" i="40"/>
  <c r="E51" i="40"/>
  <c r="U51" i="40" s="1"/>
  <c r="S50" i="40"/>
  <c r="R50" i="40"/>
  <c r="Q50" i="40"/>
  <c r="P50" i="40"/>
  <c r="E50" i="40"/>
  <c r="U50" i="40" s="1"/>
  <c r="S49" i="40"/>
  <c r="R49" i="40"/>
  <c r="Q49" i="40"/>
  <c r="P49" i="40"/>
  <c r="E49" i="40"/>
  <c r="S48" i="40"/>
  <c r="R48" i="40"/>
  <c r="Q48" i="40"/>
  <c r="P48" i="40"/>
  <c r="E48" i="40"/>
  <c r="U47" i="40"/>
  <c r="S47" i="40"/>
  <c r="R47" i="40"/>
  <c r="Q47" i="40"/>
  <c r="P47" i="40"/>
  <c r="E47" i="40"/>
  <c r="T47" i="40" s="1"/>
  <c r="S46" i="40"/>
  <c r="R46" i="40"/>
  <c r="Q46" i="40"/>
  <c r="P46" i="40"/>
  <c r="E46" i="40"/>
  <c r="S45" i="40"/>
  <c r="R45" i="40"/>
  <c r="Q45" i="40"/>
  <c r="P45" i="40"/>
  <c r="E45" i="40"/>
  <c r="U45" i="40" s="1"/>
  <c r="S44" i="40"/>
  <c r="R44" i="40"/>
  <c r="Q44" i="40"/>
  <c r="P44" i="40"/>
  <c r="E44" i="40"/>
  <c r="U44" i="40" s="1"/>
  <c r="S43" i="40"/>
  <c r="R43" i="40"/>
  <c r="Q43" i="40"/>
  <c r="P43" i="40"/>
  <c r="E43" i="40"/>
  <c r="S42" i="40"/>
  <c r="R42" i="40"/>
  <c r="Q42" i="40"/>
  <c r="P42" i="40"/>
  <c r="E42" i="40"/>
  <c r="U42" i="40" s="1"/>
  <c r="V40" i="40"/>
  <c r="O40" i="40"/>
  <c r="N40" i="40"/>
  <c r="M40" i="40"/>
  <c r="L40" i="40"/>
  <c r="K40" i="40"/>
  <c r="J40" i="40"/>
  <c r="R40" i="40" s="1"/>
  <c r="I40" i="40"/>
  <c r="S40" i="40" s="1"/>
  <c r="H40" i="40"/>
  <c r="G40" i="40"/>
  <c r="F40" i="40"/>
  <c r="C40" i="40"/>
  <c r="B40" i="40"/>
  <c r="E40" i="40" s="1"/>
  <c r="S39" i="40"/>
  <c r="R39" i="40"/>
  <c r="Q39" i="40"/>
  <c r="P39" i="40"/>
  <c r="E39" i="40"/>
  <c r="U39" i="40" s="1"/>
  <c r="S38" i="40"/>
  <c r="R38" i="40"/>
  <c r="Q38" i="40"/>
  <c r="P38" i="40"/>
  <c r="E38" i="40"/>
  <c r="S37" i="40"/>
  <c r="R37" i="40"/>
  <c r="Q37" i="40"/>
  <c r="P37" i="40"/>
  <c r="E37" i="40"/>
  <c r="S36" i="40"/>
  <c r="R36" i="40"/>
  <c r="Q36" i="40"/>
  <c r="P36" i="40"/>
  <c r="E36" i="40"/>
  <c r="U35" i="40"/>
  <c r="S35" i="40"/>
  <c r="R35" i="40"/>
  <c r="Q35" i="40"/>
  <c r="P35" i="40"/>
  <c r="E35" i="40"/>
  <c r="T35" i="40" s="1"/>
  <c r="V33" i="40"/>
  <c r="O33" i="40"/>
  <c r="N33" i="40"/>
  <c r="M33" i="40"/>
  <c r="L33" i="40"/>
  <c r="K33" i="40"/>
  <c r="J33" i="40"/>
  <c r="I33" i="40"/>
  <c r="Q33" i="40" s="1"/>
  <c r="H33" i="40"/>
  <c r="G33" i="40"/>
  <c r="F33" i="40"/>
  <c r="C33" i="40"/>
  <c r="B33" i="40"/>
  <c r="S32" i="40"/>
  <c r="R32" i="40"/>
  <c r="Q32" i="40"/>
  <c r="P32" i="40"/>
  <c r="E32" i="40"/>
  <c r="V30" i="40"/>
  <c r="S30" i="40"/>
  <c r="O30" i="40"/>
  <c r="N30" i="40"/>
  <c r="M30" i="40"/>
  <c r="L30" i="40"/>
  <c r="K30" i="40"/>
  <c r="J30" i="40"/>
  <c r="I30" i="40"/>
  <c r="H30" i="40"/>
  <c r="R30" i="40" s="1"/>
  <c r="G30" i="40"/>
  <c r="F30" i="40"/>
  <c r="C30" i="40"/>
  <c r="B30" i="40"/>
  <c r="S29" i="40"/>
  <c r="R29" i="40"/>
  <c r="Q29" i="40"/>
  <c r="P29" i="40"/>
  <c r="E29" i="40"/>
  <c r="S28" i="40"/>
  <c r="R28" i="40"/>
  <c r="Q28" i="40"/>
  <c r="P28" i="40"/>
  <c r="E28" i="40"/>
  <c r="S27" i="40"/>
  <c r="R27" i="40"/>
  <c r="Q27" i="40"/>
  <c r="P27" i="40"/>
  <c r="E27" i="40"/>
  <c r="U26" i="40"/>
  <c r="S26" i="40"/>
  <c r="R26" i="40"/>
  <c r="Q26" i="40"/>
  <c r="P26" i="40"/>
  <c r="E26" i="40"/>
  <c r="T26" i="40" s="1"/>
  <c r="V24" i="40"/>
  <c r="O24" i="40"/>
  <c r="N24" i="40"/>
  <c r="M24" i="40"/>
  <c r="L24" i="40"/>
  <c r="K24" i="40"/>
  <c r="J24" i="40"/>
  <c r="I24" i="40"/>
  <c r="H24" i="40"/>
  <c r="G24" i="40"/>
  <c r="F24" i="40"/>
  <c r="C24" i="40"/>
  <c r="B24" i="40"/>
  <c r="S23" i="40"/>
  <c r="R23" i="40"/>
  <c r="Q23" i="40"/>
  <c r="P23" i="40"/>
  <c r="E23" i="40"/>
  <c r="T23" i="40" s="1"/>
  <c r="S22" i="40"/>
  <c r="R22" i="40"/>
  <c r="Q22" i="40"/>
  <c r="P22" i="40"/>
  <c r="E22" i="40"/>
  <c r="U22" i="40" s="1"/>
  <c r="S21" i="40"/>
  <c r="R21" i="40"/>
  <c r="Q21" i="40"/>
  <c r="P21" i="40"/>
  <c r="E21" i="40"/>
  <c r="S20" i="40"/>
  <c r="R20" i="40"/>
  <c r="Q20" i="40"/>
  <c r="P20" i="40"/>
  <c r="E20" i="40"/>
  <c r="U20" i="40" s="1"/>
  <c r="S19" i="40"/>
  <c r="R19" i="40"/>
  <c r="Q19" i="40"/>
  <c r="P19" i="40"/>
  <c r="E19" i="40"/>
  <c r="T19" i="40" s="1"/>
  <c r="S18" i="40"/>
  <c r="R18" i="40"/>
  <c r="Q18" i="40"/>
  <c r="P18" i="40"/>
  <c r="E18" i="40"/>
  <c r="U18" i="40" s="1"/>
  <c r="S17" i="40"/>
  <c r="R17" i="40"/>
  <c r="Q17" i="40"/>
  <c r="P17" i="40"/>
  <c r="E17" i="40"/>
  <c r="V15" i="40"/>
  <c r="O15" i="40"/>
  <c r="N15" i="40"/>
  <c r="M15" i="40"/>
  <c r="L15" i="40"/>
  <c r="K15" i="40"/>
  <c r="J15" i="40"/>
  <c r="I15" i="40"/>
  <c r="S15" i="40" s="1"/>
  <c r="H15" i="40"/>
  <c r="G15" i="40"/>
  <c r="F15" i="40"/>
  <c r="C15" i="40"/>
  <c r="B15" i="40"/>
  <c r="E15" i="40" s="1"/>
  <c r="S14" i="40"/>
  <c r="R14" i="40"/>
  <c r="Q14" i="40"/>
  <c r="P14" i="40"/>
  <c r="E14" i="40"/>
  <c r="U14" i="40" s="1"/>
  <c r="S13" i="40"/>
  <c r="R13" i="40"/>
  <c r="Q13" i="40"/>
  <c r="P13" i="40"/>
  <c r="E13" i="40"/>
  <c r="S12" i="40"/>
  <c r="R12" i="40"/>
  <c r="Q12" i="40"/>
  <c r="P12" i="40"/>
  <c r="E12" i="40"/>
  <c r="S11" i="40"/>
  <c r="R11" i="40"/>
  <c r="Q11" i="40"/>
  <c r="P11" i="40"/>
  <c r="E11" i="40"/>
  <c r="S10" i="40"/>
  <c r="R10" i="40"/>
  <c r="Q10" i="40"/>
  <c r="P10" i="40"/>
  <c r="E10" i="40"/>
  <c r="T9" i="40"/>
  <c r="S9" i="40"/>
  <c r="R9" i="40"/>
  <c r="Q9" i="40"/>
  <c r="P9" i="40"/>
  <c r="E9" i="40"/>
  <c r="S93" i="39"/>
  <c r="R93" i="39"/>
  <c r="Q93" i="39"/>
  <c r="P93" i="39"/>
  <c r="E93" i="39"/>
  <c r="U93" i="39" s="1"/>
  <c r="S92" i="39"/>
  <c r="R92" i="39"/>
  <c r="Q92" i="39"/>
  <c r="P92" i="39"/>
  <c r="E92" i="39"/>
  <c r="U92" i="39" s="1"/>
  <c r="S91" i="39"/>
  <c r="R91" i="39"/>
  <c r="Q91" i="39"/>
  <c r="P91" i="39"/>
  <c r="E91" i="39"/>
  <c r="U91" i="39" s="1"/>
  <c r="S90" i="39"/>
  <c r="R90" i="39"/>
  <c r="Q90" i="39"/>
  <c r="P90" i="39"/>
  <c r="E90" i="39"/>
  <c r="S89" i="39"/>
  <c r="R89" i="39"/>
  <c r="Q89" i="39"/>
  <c r="P89" i="39"/>
  <c r="E89" i="39"/>
  <c r="U88" i="39"/>
  <c r="S88" i="39"/>
  <c r="R88" i="39"/>
  <c r="Q88" i="39"/>
  <c r="P88" i="39"/>
  <c r="E88" i="39"/>
  <c r="T88" i="39" s="1"/>
  <c r="S87" i="39"/>
  <c r="R87" i="39"/>
  <c r="Q87" i="39"/>
  <c r="P87" i="39"/>
  <c r="E87" i="39"/>
  <c r="U87" i="39" s="1"/>
  <c r="T86" i="39"/>
  <c r="S86" i="39"/>
  <c r="R86" i="39"/>
  <c r="Q86" i="39"/>
  <c r="P86" i="39"/>
  <c r="E86" i="39"/>
  <c r="U86" i="39" s="1"/>
  <c r="V72" i="39"/>
  <c r="O72" i="39"/>
  <c r="N72" i="39"/>
  <c r="M72" i="39"/>
  <c r="L72" i="39"/>
  <c r="K72" i="39"/>
  <c r="J72" i="39"/>
  <c r="I72" i="39"/>
  <c r="H72" i="39"/>
  <c r="G72" i="39"/>
  <c r="F72" i="39"/>
  <c r="C72" i="39"/>
  <c r="B72" i="39"/>
  <c r="E72" i="39" s="1"/>
  <c r="V71" i="39"/>
  <c r="O71" i="39"/>
  <c r="N71" i="39"/>
  <c r="M71" i="39"/>
  <c r="L71" i="39"/>
  <c r="K71" i="39"/>
  <c r="J71" i="39"/>
  <c r="I71" i="39"/>
  <c r="Q71" i="39" s="1"/>
  <c r="H71" i="39"/>
  <c r="R71" i="39" s="1"/>
  <c r="G71" i="39"/>
  <c r="F71" i="39"/>
  <c r="C71" i="39"/>
  <c r="B71" i="39"/>
  <c r="V70" i="39"/>
  <c r="O70" i="39"/>
  <c r="N70" i="39"/>
  <c r="M70" i="39"/>
  <c r="L70" i="39"/>
  <c r="K70" i="39"/>
  <c r="J70" i="39"/>
  <c r="I70" i="39"/>
  <c r="S70" i="39" s="1"/>
  <c r="H70" i="39"/>
  <c r="G70" i="39"/>
  <c r="F70" i="39"/>
  <c r="E70" i="39"/>
  <c r="C70" i="39"/>
  <c r="B70" i="39"/>
  <c r="S69" i="39"/>
  <c r="R69" i="39"/>
  <c r="Q69" i="39"/>
  <c r="P69" i="39"/>
  <c r="E69" i="39"/>
  <c r="V67" i="39"/>
  <c r="O67" i="39"/>
  <c r="N67" i="39"/>
  <c r="M67" i="39"/>
  <c r="L67" i="39"/>
  <c r="K67" i="39"/>
  <c r="J67" i="39"/>
  <c r="I67" i="39"/>
  <c r="S67" i="39" s="1"/>
  <c r="H67" i="39"/>
  <c r="G67" i="39"/>
  <c r="F67" i="39"/>
  <c r="C67" i="39"/>
  <c r="B67" i="39"/>
  <c r="V66" i="39"/>
  <c r="O66" i="39"/>
  <c r="N66" i="39"/>
  <c r="M66" i="39"/>
  <c r="L66" i="39"/>
  <c r="K66" i="39"/>
  <c r="J66" i="39"/>
  <c r="I66" i="39"/>
  <c r="S66" i="39" s="1"/>
  <c r="H66" i="39"/>
  <c r="R66" i="39" s="1"/>
  <c r="G66" i="39"/>
  <c r="F66" i="39"/>
  <c r="C66" i="39"/>
  <c r="B66" i="39"/>
  <c r="S65" i="39"/>
  <c r="R65" i="39"/>
  <c r="Q65" i="39"/>
  <c r="P65" i="39"/>
  <c r="E65" i="39"/>
  <c r="S64" i="39"/>
  <c r="R64" i="39"/>
  <c r="Q64" i="39"/>
  <c r="P64" i="39"/>
  <c r="E64" i="39"/>
  <c r="U64" i="39" s="1"/>
  <c r="S63" i="39"/>
  <c r="R63" i="39"/>
  <c r="Q63" i="39"/>
  <c r="P63" i="39"/>
  <c r="E63" i="39"/>
  <c r="U63" i="39" s="1"/>
  <c r="S62" i="39"/>
  <c r="R62" i="39"/>
  <c r="Q62" i="39"/>
  <c r="P62" i="39"/>
  <c r="E62" i="39"/>
  <c r="U62" i="39" s="1"/>
  <c r="S61" i="39"/>
  <c r="R61" i="39"/>
  <c r="Q61" i="39"/>
  <c r="P61" i="39"/>
  <c r="E61" i="39"/>
  <c r="V59" i="39"/>
  <c r="O59" i="39"/>
  <c r="N59" i="39"/>
  <c r="M59" i="39"/>
  <c r="L59" i="39"/>
  <c r="K59" i="39"/>
  <c r="J59" i="39"/>
  <c r="I59" i="39"/>
  <c r="S59" i="39" s="1"/>
  <c r="H59" i="39"/>
  <c r="R59" i="39" s="1"/>
  <c r="G59" i="39"/>
  <c r="F59" i="39"/>
  <c r="C59" i="39"/>
  <c r="E59" i="39" s="1"/>
  <c r="B59" i="39"/>
  <c r="S58" i="39"/>
  <c r="R58" i="39"/>
  <c r="Q58" i="39"/>
  <c r="P58" i="39"/>
  <c r="E58" i="39"/>
  <c r="U58" i="39" s="1"/>
  <c r="S57" i="39"/>
  <c r="R57" i="39"/>
  <c r="Q57" i="39"/>
  <c r="P57" i="39"/>
  <c r="E57" i="39"/>
  <c r="S56" i="39"/>
  <c r="R56" i="39"/>
  <c r="Q56" i="39"/>
  <c r="P56" i="39"/>
  <c r="E56" i="39"/>
  <c r="U55" i="39"/>
  <c r="S55" i="39"/>
  <c r="R55" i="39"/>
  <c r="Q55" i="39"/>
  <c r="P55" i="39"/>
  <c r="E55" i="39"/>
  <c r="T55" i="39" s="1"/>
  <c r="V53" i="39"/>
  <c r="O53" i="39"/>
  <c r="N53" i="39"/>
  <c r="M53" i="39"/>
  <c r="L53" i="39"/>
  <c r="K53" i="39"/>
  <c r="J53" i="39"/>
  <c r="I53" i="39"/>
  <c r="H53" i="39"/>
  <c r="R53" i="39" s="1"/>
  <c r="G53" i="39"/>
  <c r="F53" i="39"/>
  <c r="C53" i="39"/>
  <c r="B53" i="39"/>
  <c r="S52" i="39"/>
  <c r="R52" i="39"/>
  <c r="Q52" i="39"/>
  <c r="P52" i="39"/>
  <c r="E52" i="39"/>
  <c r="U51" i="39"/>
  <c r="S51" i="39"/>
  <c r="R51" i="39"/>
  <c r="Q51" i="39"/>
  <c r="P51" i="39"/>
  <c r="E51" i="39"/>
  <c r="T51" i="39" s="1"/>
  <c r="U50" i="39"/>
  <c r="T50" i="39"/>
  <c r="S50" i="39"/>
  <c r="R50" i="39"/>
  <c r="Q50" i="39"/>
  <c r="P50" i="39"/>
  <c r="E50" i="39"/>
  <c r="S49" i="39"/>
  <c r="R49" i="39"/>
  <c r="Q49" i="39"/>
  <c r="P49" i="39"/>
  <c r="E49" i="39"/>
  <c r="U49" i="39" s="1"/>
  <c r="U48" i="39"/>
  <c r="S48" i="39"/>
  <c r="R48" i="39"/>
  <c r="Q48" i="39"/>
  <c r="P48" i="39"/>
  <c r="E48" i="39"/>
  <c r="T48" i="39" s="1"/>
  <c r="S47" i="39"/>
  <c r="R47" i="39"/>
  <c r="Q47" i="39"/>
  <c r="P47" i="39"/>
  <c r="E47" i="39"/>
  <c r="T47" i="39" s="1"/>
  <c r="T46" i="39"/>
  <c r="S46" i="39"/>
  <c r="R46" i="39"/>
  <c r="Q46" i="39"/>
  <c r="P46" i="39"/>
  <c r="E46" i="39"/>
  <c r="U46" i="39" s="1"/>
  <c r="S45" i="39"/>
  <c r="R45" i="39"/>
  <c r="Q45" i="39"/>
  <c r="P45" i="39"/>
  <c r="E45" i="39"/>
  <c r="S44" i="39"/>
  <c r="R44" i="39"/>
  <c r="Q44" i="39"/>
  <c r="P44" i="39"/>
  <c r="E44" i="39"/>
  <c r="U43" i="39"/>
  <c r="S43" i="39"/>
  <c r="R43" i="39"/>
  <c r="Q43" i="39"/>
  <c r="P43" i="39"/>
  <c r="E43" i="39"/>
  <c r="S42" i="39"/>
  <c r="R42" i="39"/>
  <c r="Q42" i="39"/>
  <c r="P42" i="39"/>
  <c r="E42" i="39"/>
  <c r="U42" i="39" s="1"/>
  <c r="V40" i="39"/>
  <c r="O40" i="39"/>
  <c r="N40" i="39"/>
  <c r="M40" i="39"/>
  <c r="L40" i="39"/>
  <c r="K40" i="39"/>
  <c r="J40" i="39"/>
  <c r="I40" i="39"/>
  <c r="H40" i="39"/>
  <c r="R40" i="39" s="1"/>
  <c r="G40" i="39"/>
  <c r="F40" i="39"/>
  <c r="C40" i="39"/>
  <c r="B40" i="39"/>
  <c r="E40" i="39" s="1"/>
  <c r="S39" i="39"/>
  <c r="R39" i="39"/>
  <c r="Q39" i="39"/>
  <c r="P39" i="39"/>
  <c r="E39" i="39"/>
  <c r="S38" i="39"/>
  <c r="R38" i="39"/>
  <c r="Q38" i="39"/>
  <c r="P38" i="39"/>
  <c r="E38" i="39"/>
  <c r="T37" i="39"/>
  <c r="S37" i="39"/>
  <c r="R37" i="39"/>
  <c r="Q37" i="39"/>
  <c r="P37" i="39"/>
  <c r="E37" i="39"/>
  <c r="U37" i="39" s="1"/>
  <c r="S36" i="39"/>
  <c r="R36" i="39"/>
  <c r="Q36" i="39"/>
  <c r="P36" i="39"/>
  <c r="E36" i="39"/>
  <c r="T36" i="39" s="1"/>
  <c r="S35" i="39"/>
  <c r="R35" i="39"/>
  <c r="Q35" i="39"/>
  <c r="U35" i="39" s="1"/>
  <c r="P35" i="39"/>
  <c r="T35" i="39" s="1"/>
  <c r="E35" i="39"/>
  <c r="V33" i="39"/>
  <c r="S33" i="39"/>
  <c r="O33" i="39"/>
  <c r="N33" i="39"/>
  <c r="M33" i="39"/>
  <c r="L33" i="39"/>
  <c r="K33" i="39"/>
  <c r="J33" i="39"/>
  <c r="I33" i="39"/>
  <c r="H33" i="39"/>
  <c r="R33" i="39" s="1"/>
  <c r="G33" i="39"/>
  <c r="F33" i="39"/>
  <c r="C33" i="39"/>
  <c r="B33" i="39"/>
  <c r="E33" i="39" s="1"/>
  <c r="S32" i="39"/>
  <c r="R32" i="39"/>
  <c r="Q32" i="39"/>
  <c r="P32" i="39"/>
  <c r="E32" i="39"/>
  <c r="V30" i="39"/>
  <c r="O30" i="39"/>
  <c r="N30" i="39"/>
  <c r="M30" i="39"/>
  <c r="L30" i="39"/>
  <c r="K30" i="39"/>
  <c r="J30" i="39"/>
  <c r="I30" i="39"/>
  <c r="S30" i="39" s="1"/>
  <c r="H30" i="39"/>
  <c r="R30" i="39" s="1"/>
  <c r="G30" i="39"/>
  <c r="F30" i="39"/>
  <c r="C30" i="39"/>
  <c r="B30" i="39"/>
  <c r="S29" i="39"/>
  <c r="R29" i="39"/>
  <c r="Q29" i="39"/>
  <c r="P29" i="39"/>
  <c r="E29" i="39"/>
  <c r="S28" i="39"/>
  <c r="R28" i="39"/>
  <c r="Q28" i="39"/>
  <c r="P28" i="39"/>
  <c r="E28" i="39"/>
  <c r="U28" i="39" s="1"/>
  <c r="S27" i="39"/>
  <c r="R27" i="39"/>
  <c r="Q27" i="39"/>
  <c r="P27" i="39"/>
  <c r="E27" i="39"/>
  <c r="U27" i="39" s="1"/>
  <c r="S26" i="39"/>
  <c r="R26" i="39"/>
  <c r="Q26" i="39"/>
  <c r="P26" i="39"/>
  <c r="E26" i="39"/>
  <c r="U26" i="39" s="1"/>
  <c r="V24" i="39"/>
  <c r="O24" i="39"/>
  <c r="N24" i="39"/>
  <c r="M24" i="39"/>
  <c r="L24" i="39"/>
  <c r="K24" i="39"/>
  <c r="J24" i="39"/>
  <c r="I24" i="39"/>
  <c r="S24" i="39" s="1"/>
  <c r="H24" i="39"/>
  <c r="R24" i="39" s="1"/>
  <c r="G24" i="39"/>
  <c r="F24" i="39"/>
  <c r="C24" i="39"/>
  <c r="E24" i="39" s="1"/>
  <c r="B24" i="39"/>
  <c r="S23" i="39"/>
  <c r="R23" i="39"/>
  <c r="Q23" i="39"/>
  <c r="P23" i="39"/>
  <c r="E23" i="39"/>
  <c r="U23" i="39" s="1"/>
  <c r="S22" i="39"/>
  <c r="R22" i="39"/>
  <c r="Q22" i="39"/>
  <c r="P22" i="39"/>
  <c r="E22" i="39"/>
  <c r="U22" i="39" s="1"/>
  <c r="S21" i="39"/>
  <c r="R21" i="39"/>
  <c r="Q21" i="39"/>
  <c r="P21" i="39"/>
  <c r="E21" i="39"/>
  <c r="S20" i="39"/>
  <c r="R20" i="39"/>
  <c r="Q20" i="39"/>
  <c r="P20" i="39"/>
  <c r="E20" i="39"/>
  <c r="S19" i="39"/>
  <c r="R19" i="39"/>
  <c r="Q19" i="39"/>
  <c r="P19" i="39"/>
  <c r="E19" i="39"/>
  <c r="U18" i="39"/>
  <c r="T18" i="39"/>
  <c r="S18" i="39"/>
  <c r="R18" i="39"/>
  <c r="Q18" i="39"/>
  <c r="P18" i="39"/>
  <c r="E18" i="39"/>
  <c r="T17" i="39"/>
  <c r="S17" i="39"/>
  <c r="R17" i="39"/>
  <c r="Q17" i="39"/>
  <c r="P17" i="39"/>
  <c r="E17" i="39"/>
  <c r="U17" i="39" s="1"/>
  <c r="V15" i="39"/>
  <c r="O15" i="39"/>
  <c r="N15" i="39"/>
  <c r="M15" i="39"/>
  <c r="L15" i="39"/>
  <c r="K15" i="39"/>
  <c r="J15" i="39"/>
  <c r="I15" i="39"/>
  <c r="H15" i="39"/>
  <c r="G15" i="39"/>
  <c r="F15" i="39"/>
  <c r="C15" i="39"/>
  <c r="B15" i="39"/>
  <c r="U14" i="39"/>
  <c r="T14" i="39"/>
  <c r="S14" i="39"/>
  <c r="R14" i="39"/>
  <c r="Q14" i="39"/>
  <c r="P14" i="39"/>
  <c r="E14" i="39"/>
  <c r="S13" i="39"/>
  <c r="R13" i="39"/>
  <c r="Q13" i="39"/>
  <c r="P13" i="39"/>
  <c r="E13" i="39"/>
  <c r="U12" i="39"/>
  <c r="S12" i="39"/>
  <c r="R12" i="39"/>
  <c r="Q12" i="39"/>
  <c r="P12" i="39"/>
  <c r="E12" i="39"/>
  <c r="T12" i="39" s="1"/>
  <c r="S11" i="39"/>
  <c r="R11" i="39"/>
  <c r="Q11" i="39"/>
  <c r="P11" i="39"/>
  <c r="E11" i="39"/>
  <c r="U11" i="39" s="1"/>
  <c r="S10" i="39"/>
  <c r="R10" i="39"/>
  <c r="Q10" i="39"/>
  <c r="P10" i="39"/>
  <c r="E10" i="39"/>
  <c r="U10" i="39" s="1"/>
  <c r="S9" i="39"/>
  <c r="R9" i="39"/>
  <c r="Q9" i="39"/>
  <c r="P9" i="39"/>
  <c r="E9" i="39"/>
  <c r="S93" i="38"/>
  <c r="R93" i="38"/>
  <c r="Q93" i="38"/>
  <c r="P93" i="38"/>
  <c r="E93" i="38"/>
  <c r="S92" i="38"/>
  <c r="R92" i="38"/>
  <c r="Q92" i="38"/>
  <c r="P92" i="38"/>
  <c r="E92" i="38"/>
  <c r="S91" i="38"/>
  <c r="R91" i="38"/>
  <c r="Q91" i="38"/>
  <c r="P91" i="38"/>
  <c r="E91" i="38"/>
  <c r="T90" i="38"/>
  <c r="S90" i="38"/>
  <c r="R90" i="38"/>
  <c r="Q90" i="38"/>
  <c r="P90" i="38"/>
  <c r="E90" i="38"/>
  <c r="U90" i="38" s="1"/>
  <c r="S89" i="38"/>
  <c r="R89" i="38"/>
  <c r="Q89" i="38"/>
  <c r="P89" i="38"/>
  <c r="E89" i="38"/>
  <c r="T89" i="38" s="1"/>
  <c r="T88" i="38"/>
  <c r="S88" i="38"/>
  <c r="R88" i="38"/>
  <c r="Q88" i="38"/>
  <c r="P88" i="38"/>
  <c r="E88" i="38"/>
  <c r="U88" i="38" s="1"/>
  <c r="S87" i="38"/>
  <c r="R87" i="38"/>
  <c r="Q87" i="38"/>
  <c r="P87" i="38"/>
  <c r="E87" i="38"/>
  <c r="U87" i="38" s="1"/>
  <c r="S86" i="38"/>
  <c r="R86" i="38"/>
  <c r="Q86" i="38"/>
  <c r="P86" i="38"/>
  <c r="E86" i="38"/>
  <c r="V72" i="38"/>
  <c r="O72" i="38"/>
  <c r="N72" i="38"/>
  <c r="M72" i="38"/>
  <c r="L72" i="38"/>
  <c r="K72" i="38"/>
  <c r="J72" i="38"/>
  <c r="I72" i="38"/>
  <c r="H72" i="38"/>
  <c r="R72" i="38" s="1"/>
  <c r="G72" i="38"/>
  <c r="F72" i="38"/>
  <c r="C72" i="38"/>
  <c r="B72" i="38"/>
  <c r="E72" i="38" s="1"/>
  <c r="V71" i="38"/>
  <c r="O71" i="38"/>
  <c r="N71" i="38"/>
  <c r="M71" i="38"/>
  <c r="L71" i="38"/>
  <c r="K71" i="38"/>
  <c r="J71" i="38"/>
  <c r="I71" i="38"/>
  <c r="S71" i="38" s="1"/>
  <c r="H71" i="38"/>
  <c r="G71" i="38"/>
  <c r="F71" i="38"/>
  <c r="E71" i="38"/>
  <c r="C71" i="38"/>
  <c r="B71" i="38"/>
  <c r="V70" i="38"/>
  <c r="Q70" i="38"/>
  <c r="O70" i="38"/>
  <c r="N70" i="38"/>
  <c r="M70" i="38"/>
  <c r="L70" i="38"/>
  <c r="K70" i="38"/>
  <c r="J70" i="38"/>
  <c r="I70" i="38"/>
  <c r="S70" i="38" s="1"/>
  <c r="H70" i="38"/>
  <c r="G70" i="38"/>
  <c r="F70" i="38"/>
  <c r="C70" i="38"/>
  <c r="B70" i="38"/>
  <c r="S69" i="38"/>
  <c r="R69" i="38"/>
  <c r="Q69" i="38"/>
  <c r="P69" i="38"/>
  <c r="E69" i="38"/>
  <c r="U69" i="38" s="1"/>
  <c r="V67" i="38"/>
  <c r="O67" i="38"/>
  <c r="N67" i="38"/>
  <c r="M67" i="38"/>
  <c r="L67" i="38"/>
  <c r="K67" i="38"/>
  <c r="J67" i="38"/>
  <c r="I67" i="38"/>
  <c r="H67" i="38"/>
  <c r="G67" i="38"/>
  <c r="F67" i="38"/>
  <c r="C67" i="38"/>
  <c r="B67" i="38"/>
  <c r="V66" i="38"/>
  <c r="O66" i="38"/>
  <c r="N66" i="38"/>
  <c r="M66" i="38"/>
  <c r="L66" i="38"/>
  <c r="K66" i="38"/>
  <c r="J66" i="38"/>
  <c r="I66" i="38"/>
  <c r="S66" i="38" s="1"/>
  <c r="H66" i="38"/>
  <c r="R66" i="38" s="1"/>
  <c r="G66" i="38"/>
  <c r="F66" i="38"/>
  <c r="E66" i="38"/>
  <c r="C66" i="38"/>
  <c r="B66" i="38"/>
  <c r="S65" i="38"/>
  <c r="R65" i="38"/>
  <c r="Q65" i="38"/>
  <c r="P65" i="38"/>
  <c r="E65" i="38"/>
  <c r="S64" i="38"/>
  <c r="R64" i="38"/>
  <c r="Q64" i="38"/>
  <c r="P64" i="38"/>
  <c r="E64" i="38"/>
  <c r="U63" i="38"/>
  <c r="S63" i="38"/>
  <c r="R63" i="38"/>
  <c r="Q63" i="38"/>
  <c r="P63" i="38"/>
  <c r="E63" i="38"/>
  <c r="T63" i="38" s="1"/>
  <c r="U62" i="38"/>
  <c r="T62" i="38"/>
  <c r="S62" i="38"/>
  <c r="R62" i="38"/>
  <c r="Q62" i="38"/>
  <c r="P62" i="38"/>
  <c r="E62" i="38"/>
  <c r="S61" i="38"/>
  <c r="R61" i="38"/>
  <c r="Q61" i="38"/>
  <c r="P61" i="38"/>
  <c r="E61" i="38"/>
  <c r="U61" i="38" s="1"/>
  <c r="V59" i="38"/>
  <c r="O59" i="38"/>
  <c r="N59" i="38"/>
  <c r="M59" i="38"/>
  <c r="L59" i="38"/>
  <c r="K59" i="38"/>
  <c r="J59" i="38"/>
  <c r="I59" i="38"/>
  <c r="S59" i="38" s="1"/>
  <c r="H59" i="38"/>
  <c r="R59" i="38" s="1"/>
  <c r="G59" i="38"/>
  <c r="F59" i="38"/>
  <c r="C59" i="38"/>
  <c r="B59" i="38"/>
  <c r="S58" i="38"/>
  <c r="R58" i="38"/>
  <c r="Q58" i="38"/>
  <c r="P58" i="38"/>
  <c r="E58" i="38"/>
  <c r="T57" i="38"/>
  <c r="S57" i="38"/>
  <c r="R57" i="38"/>
  <c r="Q57" i="38"/>
  <c r="P57" i="38"/>
  <c r="E57" i="38"/>
  <c r="U57" i="38" s="1"/>
  <c r="S56" i="38"/>
  <c r="R56" i="38"/>
  <c r="Q56" i="38"/>
  <c r="P56" i="38"/>
  <c r="E56" i="38"/>
  <c r="U56" i="38" s="1"/>
  <c r="S55" i="38"/>
  <c r="R55" i="38"/>
  <c r="Q55" i="38"/>
  <c r="P55" i="38"/>
  <c r="E55" i="38"/>
  <c r="U55" i="38" s="1"/>
  <c r="V53" i="38"/>
  <c r="O53" i="38"/>
  <c r="N53" i="38"/>
  <c r="M53" i="38"/>
  <c r="L53" i="38"/>
  <c r="K53" i="38"/>
  <c r="J53" i="38"/>
  <c r="I53" i="38"/>
  <c r="Q53" i="38" s="1"/>
  <c r="H53" i="38"/>
  <c r="R53" i="38" s="1"/>
  <c r="G53" i="38"/>
  <c r="F53" i="38"/>
  <c r="C53" i="38"/>
  <c r="B53" i="38"/>
  <c r="S52" i="38"/>
  <c r="R52" i="38"/>
  <c r="Q52" i="38"/>
  <c r="P52" i="38"/>
  <c r="E52" i="38"/>
  <c r="U52" i="38" s="1"/>
  <c r="S51" i="38"/>
  <c r="R51" i="38"/>
  <c r="Q51" i="38"/>
  <c r="P51" i="38"/>
  <c r="E51" i="38"/>
  <c r="U51" i="38" s="1"/>
  <c r="S50" i="38"/>
  <c r="R50" i="38"/>
  <c r="Q50" i="38"/>
  <c r="P50" i="38"/>
  <c r="E50" i="38"/>
  <c r="U50" i="38" s="1"/>
  <c r="S49" i="38"/>
  <c r="R49" i="38"/>
  <c r="Q49" i="38"/>
  <c r="P49" i="38"/>
  <c r="E49" i="38"/>
  <c r="S48" i="38"/>
  <c r="R48" i="38"/>
  <c r="Q48" i="38"/>
  <c r="P48" i="38"/>
  <c r="E48" i="38"/>
  <c r="U47" i="38"/>
  <c r="S47" i="38"/>
  <c r="R47" i="38"/>
  <c r="Q47" i="38"/>
  <c r="P47" i="38"/>
  <c r="E47" i="38"/>
  <c r="T47" i="38" s="1"/>
  <c r="S46" i="38"/>
  <c r="R46" i="38"/>
  <c r="Q46" i="38"/>
  <c r="P46" i="38"/>
  <c r="E46" i="38"/>
  <c r="U46" i="38" s="1"/>
  <c r="T45" i="38"/>
  <c r="S45" i="38"/>
  <c r="R45" i="38"/>
  <c r="Q45" i="38"/>
  <c r="P45" i="38"/>
  <c r="E45" i="38"/>
  <c r="U45" i="38" s="1"/>
  <c r="S44" i="38"/>
  <c r="R44" i="38"/>
  <c r="Q44" i="38"/>
  <c r="P44" i="38"/>
  <c r="E44" i="38"/>
  <c r="U44" i="38" s="1"/>
  <c r="S43" i="38"/>
  <c r="R43" i="38"/>
  <c r="Q43" i="38"/>
  <c r="P43" i="38"/>
  <c r="E43" i="38"/>
  <c r="U43" i="38" s="1"/>
  <c r="S42" i="38"/>
  <c r="R42" i="38"/>
  <c r="Q42" i="38"/>
  <c r="P42" i="38"/>
  <c r="E42" i="38"/>
  <c r="U42" i="38" s="1"/>
  <c r="V40" i="38"/>
  <c r="O40" i="38"/>
  <c r="N40" i="38"/>
  <c r="M40" i="38"/>
  <c r="L40" i="38"/>
  <c r="K40" i="38"/>
  <c r="J40" i="38"/>
  <c r="I40" i="38"/>
  <c r="S40" i="38" s="1"/>
  <c r="H40" i="38"/>
  <c r="G40" i="38"/>
  <c r="F40" i="38"/>
  <c r="C40" i="38"/>
  <c r="E40" i="38" s="1"/>
  <c r="B40" i="38"/>
  <c r="S39" i="38"/>
  <c r="R39" i="38"/>
  <c r="Q39" i="38"/>
  <c r="P39" i="38"/>
  <c r="E39" i="38"/>
  <c r="U39" i="38" s="1"/>
  <c r="S38" i="38"/>
  <c r="R38" i="38"/>
  <c r="Q38" i="38"/>
  <c r="P38" i="38"/>
  <c r="E38" i="38"/>
  <c r="U38" i="38" s="1"/>
  <c r="S37" i="38"/>
  <c r="R37" i="38"/>
  <c r="Q37" i="38"/>
  <c r="P37" i="38"/>
  <c r="E37" i="38"/>
  <c r="S36" i="38"/>
  <c r="R36" i="38"/>
  <c r="Q36" i="38"/>
  <c r="P36" i="38"/>
  <c r="E36" i="38"/>
  <c r="S35" i="38"/>
  <c r="R35" i="38"/>
  <c r="Q35" i="38"/>
  <c r="P35" i="38"/>
  <c r="E35" i="38"/>
  <c r="U35" i="38" s="1"/>
  <c r="V33" i="38"/>
  <c r="O33" i="38"/>
  <c r="N33" i="38"/>
  <c r="M33" i="38"/>
  <c r="L33" i="38"/>
  <c r="K33" i="38"/>
  <c r="J33" i="38"/>
  <c r="I33" i="38"/>
  <c r="Q33" i="38" s="1"/>
  <c r="H33" i="38"/>
  <c r="G33" i="38"/>
  <c r="F33" i="38"/>
  <c r="C33" i="38"/>
  <c r="B33" i="38"/>
  <c r="S32" i="38"/>
  <c r="R32" i="38"/>
  <c r="Q32" i="38"/>
  <c r="P32" i="38"/>
  <c r="E32" i="38"/>
  <c r="V30" i="38"/>
  <c r="O30" i="38"/>
  <c r="N30" i="38"/>
  <c r="M30" i="38"/>
  <c r="L30" i="38"/>
  <c r="K30" i="38"/>
  <c r="J30" i="38"/>
  <c r="I30" i="38"/>
  <c r="S30" i="38" s="1"/>
  <c r="H30" i="38"/>
  <c r="G30" i="38"/>
  <c r="F30" i="38"/>
  <c r="E30" i="38"/>
  <c r="C30" i="38"/>
  <c r="B30" i="38"/>
  <c r="S29" i="38"/>
  <c r="R29" i="38"/>
  <c r="Q29" i="38"/>
  <c r="P29" i="38"/>
  <c r="E29" i="38"/>
  <c r="S28" i="38"/>
  <c r="R28" i="38"/>
  <c r="Q28" i="38"/>
  <c r="P28" i="38"/>
  <c r="E28" i="38"/>
  <c r="U27" i="38"/>
  <c r="S27" i="38"/>
  <c r="R27" i="38"/>
  <c r="Q27" i="38"/>
  <c r="P27" i="38"/>
  <c r="E27" i="38"/>
  <c r="T27" i="38" s="1"/>
  <c r="S26" i="38"/>
  <c r="R26" i="38"/>
  <c r="Q26" i="38"/>
  <c r="P26" i="38"/>
  <c r="E26" i="38"/>
  <c r="V24" i="38"/>
  <c r="O24" i="38"/>
  <c r="N24" i="38"/>
  <c r="M24" i="38"/>
  <c r="L24" i="38"/>
  <c r="K24" i="38"/>
  <c r="J24" i="38"/>
  <c r="I24" i="38"/>
  <c r="H24" i="38"/>
  <c r="G24" i="38"/>
  <c r="F24" i="38"/>
  <c r="C24" i="38"/>
  <c r="B24" i="38"/>
  <c r="E24" i="38" s="1"/>
  <c r="U23" i="38"/>
  <c r="S23" i="38"/>
  <c r="R23" i="38"/>
  <c r="Q23" i="38"/>
  <c r="P23" i="38"/>
  <c r="E23" i="38"/>
  <c r="T23" i="38" s="1"/>
  <c r="T22" i="38"/>
  <c r="S22" i="38"/>
  <c r="R22" i="38"/>
  <c r="Q22" i="38"/>
  <c r="P22" i="38"/>
  <c r="E22" i="38"/>
  <c r="U22" i="38" s="1"/>
  <c r="S21" i="38"/>
  <c r="R21" i="38"/>
  <c r="Q21" i="38"/>
  <c r="P21" i="38"/>
  <c r="E21" i="38"/>
  <c r="U21" i="38" s="1"/>
  <c r="S20" i="38"/>
  <c r="R20" i="38"/>
  <c r="Q20" i="38"/>
  <c r="P20" i="38"/>
  <c r="E20" i="38"/>
  <c r="U20" i="38" s="1"/>
  <c r="S19" i="38"/>
  <c r="R19" i="38"/>
  <c r="Q19" i="38"/>
  <c r="P19" i="38"/>
  <c r="E19" i="38"/>
  <c r="U19" i="38" s="1"/>
  <c r="S18" i="38"/>
  <c r="R18" i="38"/>
  <c r="Q18" i="38"/>
  <c r="P18" i="38"/>
  <c r="E18" i="38"/>
  <c r="U18" i="38" s="1"/>
  <c r="S17" i="38"/>
  <c r="R17" i="38"/>
  <c r="Q17" i="38"/>
  <c r="P17" i="38"/>
  <c r="E17" i="38"/>
  <c r="V15" i="38"/>
  <c r="O15" i="38"/>
  <c r="N15" i="38"/>
  <c r="M15" i="38"/>
  <c r="L15" i="38"/>
  <c r="K15" i="38"/>
  <c r="J15" i="38"/>
  <c r="I15" i="38"/>
  <c r="H15" i="38"/>
  <c r="R15" i="38" s="1"/>
  <c r="G15" i="38"/>
  <c r="F15" i="38"/>
  <c r="C15" i="38"/>
  <c r="B15" i="38"/>
  <c r="E15" i="38" s="1"/>
  <c r="S14" i="38"/>
  <c r="R14" i="38"/>
  <c r="Q14" i="38"/>
  <c r="P14" i="38"/>
  <c r="E14" i="38"/>
  <c r="S13" i="38"/>
  <c r="R13" i="38"/>
  <c r="Q13" i="38"/>
  <c r="P13" i="38"/>
  <c r="E13" i="38"/>
  <c r="S12" i="38"/>
  <c r="R12" i="38"/>
  <c r="Q12" i="38"/>
  <c r="P12" i="38"/>
  <c r="E12" i="38"/>
  <c r="U11" i="38"/>
  <c r="S11" i="38"/>
  <c r="R11" i="38"/>
  <c r="Q11" i="38"/>
  <c r="P11" i="38"/>
  <c r="E11" i="38"/>
  <c r="T11" i="38" s="1"/>
  <c r="S10" i="38"/>
  <c r="R10" i="38"/>
  <c r="Q10" i="38"/>
  <c r="P10" i="38"/>
  <c r="E10" i="38"/>
  <c r="S9" i="38"/>
  <c r="R9" i="38"/>
  <c r="Q9" i="38"/>
  <c r="P9" i="38"/>
  <c r="E9" i="38"/>
  <c r="S93" i="37"/>
  <c r="R93" i="37"/>
  <c r="Q93" i="37"/>
  <c r="P93" i="37"/>
  <c r="E93" i="37"/>
  <c r="U93" i="37" s="1"/>
  <c r="S92" i="37"/>
  <c r="R92" i="37"/>
  <c r="Q92" i="37"/>
  <c r="P92" i="37"/>
  <c r="E92" i="37"/>
  <c r="U92" i="37" s="1"/>
  <c r="S91" i="37"/>
  <c r="R91" i="37"/>
  <c r="Q91" i="37"/>
  <c r="P91" i="37"/>
  <c r="E91" i="37"/>
  <c r="U91" i="37" s="1"/>
  <c r="S90" i="37"/>
  <c r="R90" i="37"/>
  <c r="Q90" i="37"/>
  <c r="P90" i="37"/>
  <c r="E90" i="37"/>
  <c r="S89" i="37"/>
  <c r="R89" i="37"/>
  <c r="Q89" i="37"/>
  <c r="P89" i="37"/>
  <c r="E89" i="37"/>
  <c r="U88" i="37"/>
  <c r="S88" i="37"/>
  <c r="R88" i="37"/>
  <c r="Q88" i="37"/>
  <c r="P88" i="37"/>
  <c r="E88" i="37"/>
  <c r="T88" i="37" s="1"/>
  <c r="U87" i="37"/>
  <c r="T87" i="37"/>
  <c r="S87" i="37"/>
  <c r="R87" i="37"/>
  <c r="Q87" i="37"/>
  <c r="P87" i="37"/>
  <c r="E87" i="37"/>
  <c r="S86" i="37"/>
  <c r="R86" i="37"/>
  <c r="Q86" i="37"/>
  <c r="P86" i="37"/>
  <c r="E86" i="37"/>
  <c r="U86" i="37" s="1"/>
  <c r="V72" i="37"/>
  <c r="O72" i="37"/>
  <c r="N72" i="37"/>
  <c r="M72" i="37"/>
  <c r="Q72" i="37" s="1"/>
  <c r="L72" i="37"/>
  <c r="K72" i="37"/>
  <c r="J72" i="37"/>
  <c r="I72" i="37"/>
  <c r="S72" i="37" s="1"/>
  <c r="H72" i="37"/>
  <c r="G72" i="37"/>
  <c r="F72" i="37"/>
  <c r="C72" i="37"/>
  <c r="B72" i="37"/>
  <c r="V71" i="37"/>
  <c r="O71" i="37"/>
  <c r="N71" i="37"/>
  <c r="M71" i="37"/>
  <c r="L71" i="37"/>
  <c r="K71" i="37"/>
  <c r="S71" i="37" s="1"/>
  <c r="J71" i="37"/>
  <c r="I71" i="37"/>
  <c r="H71" i="37"/>
  <c r="G71" i="37"/>
  <c r="F71" i="37"/>
  <c r="C71" i="37"/>
  <c r="B71" i="37"/>
  <c r="V70" i="37"/>
  <c r="O70" i="37"/>
  <c r="N70" i="37"/>
  <c r="M70" i="37"/>
  <c r="L70" i="37"/>
  <c r="K70" i="37"/>
  <c r="S70" i="37" s="1"/>
  <c r="J70" i="37"/>
  <c r="I70" i="37"/>
  <c r="H70" i="37"/>
  <c r="R70" i="37" s="1"/>
  <c r="G70" i="37"/>
  <c r="F70" i="37"/>
  <c r="C70" i="37"/>
  <c r="B70" i="37"/>
  <c r="E70" i="37" s="1"/>
  <c r="S69" i="37"/>
  <c r="R69" i="37"/>
  <c r="Q69" i="37"/>
  <c r="P69" i="37"/>
  <c r="E69" i="37"/>
  <c r="V67" i="37"/>
  <c r="O67" i="37"/>
  <c r="N67" i="37"/>
  <c r="M67" i="37"/>
  <c r="L67" i="37"/>
  <c r="K67" i="37"/>
  <c r="J67" i="37"/>
  <c r="I67" i="37"/>
  <c r="H67" i="37"/>
  <c r="G67" i="37"/>
  <c r="F67" i="37"/>
  <c r="C67" i="37"/>
  <c r="B67" i="37"/>
  <c r="E67" i="37" s="1"/>
  <c r="V66" i="37"/>
  <c r="O66" i="37"/>
  <c r="N66" i="37"/>
  <c r="M66" i="37"/>
  <c r="L66" i="37"/>
  <c r="K66" i="37"/>
  <c r="J66" i="37"/>
  <c r="I66" i="37"/>
  <c r="S66" i="37" s="1"/>
  <c r="H66" i="37"/>
  <c r="R66" i="37" s="1"/>
  <c r="G66" i="37"/>
  <c r="F66" i="37"/>
  <c r="C66" i="37"/>
  <c r="B66" i="37"/>
  <c r="E66" i="37" s="1"/>
  <c r="T65" i="37"/>
  <c r="S65" i="37"/>
  <c r="R65" i="37"/>
  <c r="Q65" i="37"/>
  <c r="P65" i="37"/>
  <c r="E65" i="37"/>
  <c r="U65" i="37" s="1"/>
  <c r="S64" i="37"/>
  <c r="R64" i="37"/>
  <c r="Q64" i="37"/>
  <c r="P64" i="37"/>
  <c r="E64" i="37"/>
  <c r="U64" i="37" s="1"/>
  <c r="S63" i="37"/>
  <c r="R63" i="37"/>
  <c r="Q63" i="37"/>
  <c r="P63" i="37"/>
  <c r="E63" i="37"/>
  <c r="U63" i="37" s="1"/>
  <c r="S62" i="37"/>
  <c r="R62" i="37"/>
  <c r="Q62" i="37"/>
  <c r="P62" i="37"/>
  <c r="E62" i="37"/>
  <c r="U62" i="37" s="1"/>
  <c r="S61" i="37"/>
  <c r="R61" i="37"/>
  <c r="Q61" i="37"/>
  <c r="P61" i="37"/>
  <c r="E61" i="37"/>
  <c r="V59" i="37"/>
  <c r="S59" i="37"/>
  <c r="O59" i="37"/>
  <c r="N59" i="37"/>
  <c r="M59" i="37"/>
  <c r="L59" i="37"/>
  <c r="K59" i="37"/>
  <c r="J59" i="37"/>
  <c r="I59" i="37"/>
  <c r="H59" i="37"/>
  <c r="R59" i="37" s="1"/>
  <c r="G59" i="37"/>
  <c r="F59" i="37"/>
  <c r="C59" i="37"/>
  <c r="B59" i="37"/>
  <c r="E59" i="37" s="1"/>
  <c r="S58" i="37"/>
  <c r="R58" i="37"/>
  <c r="Q58" i="37"/>
  <c r="P58" i="37"/>
  <c r="E58" i="37"/>
  <c r="S57" i="37"/>
  <c r="R57" i="37"/>
  <c r="Q57" i="37"/>
  <c r="P57" i="37"/>
  <c r="E57" i="37"/>
  <c r="T57" i="37" s="1"/>
  <c r="T56" i="37"/>
  <c r="S56" i="37"/>
  <c r="R56" i="37"/>
  <c r="Q56" i="37"/>
  <c r="P56" i="37"/>
  <c r="E56" i="37"/>
  <c r="U56" i="37" s="1"/>
  <c r="S55" i="37"/>
  <c r="R55" i="37"/>
  <c r="Q55" i="37"/>
  <c r="P55" i="37"/>
  <c r="E55" i="37"/>
  <c r="U55" i="37" s="1"/>
  <c r="V53" i="37"/>
  <c r="O53" i="37"/>
  <c r="N53" i="37"/>
  <c r="M53" i="37"/>
  <c r="L53" i="37"/>
  <c r="K53" i="37"/>
  <c r="J53" i="37"/>
  <c r="I53" i="37"/>
  <c r="S53" i="37" s="1"/>
  <c r="H53" i="37"/>
  <c r="R53" i="37" s="1"/>
  <c r="G53" i="37"/>
  <c r="F53" i="37"/>
  <c r="C53" i="37"/>
  <c r="B53" i="37"/>
  <c r="S52" i="37"/>
  <c r="R52" i="37"/>
  <c r="Q52" i="37"/>
  <c r="P52" i="37"/>
  <c r="E52" i="37"/>
  <c r="U51" i="37"/>
  <c r="T51" i="37"/>
  <c r="S51" i="37"/>
  <c r="R51" i="37"/>
  <c r="Q51" i="37"/>
  <c r="P51" i="37"/>
  <c r="E51" i="37"/>
  <c r="U50" i="37"/>
  <c r="T50" i="37"/>
  <c r="S50" i="37"/>
  <c r="R50" i="37"/>
  <c r="Q50" i="37"/>
  <c r="P50" i="37"/>
  <c r="E50" i="37"/>
  <c r="T49" i="37"/>
  <c r="S49" i="37"/>
  <c r="R49" i="37"/>
  <c r="Q49" i="37"/>
  <c r="P49" i="37"/>
  <c r="E49" i="37"/>
  <c r="U49" i="37" s="1"/>
  <c r="S48" i="37"/>
  <c r="R48" i="37"/>
  <c r="Q48" i="37"/>
  <c r="P48" i="37"/>
  <c r="E48" i="37"/>
  <c r="U48" i="37" s="1"/>
  <c r="S47" i="37"/>
  <c r="R47" i="37"/>
  <c r="Q47" i="37"/>
  <c r="P47" i="37"/>
  <c r="E47" i="37"/>
  <c r="S46" i="37"/>
  <c r="R46" i="37"/>
  <c r="Q46" i="37"/>
  <c r="P46" i="37"/>
  <c r="E46" i="37"/>
  <c r="S45" i="37"/>
  <c r="R45" i="37"/>
  <c r="Q45" i="37"/>
  <c r="P45" i="37"/>
  <c r="E45" i="37"/>
  <c r="T45" i="37" s="1"/>
  <c r="U44" i="37"/>
  <c r="S44" i="37"/>
  <c r="R44" i="37"/>
  <c r="Q44" i="37"/>
  <c r="P44" i="37"/>
  <c r="E44" i="37"/>
  <c r="T44" i="37" s="1"/>
  <c r="U43" i="37"/>
  <c r="T43" i="37"/>
  <c r="S43" i="37"/>
  <c r="R43" i="37"/>
  <c r="Q43" i="37"/>
  <c r="P43" i="37"/>
  <c r="E43" i="37"/>
  <c r="S42" i="37"/>
  <c r="R42" i="37"/>
  <c r="Q42" i="37"/>
  <c r="P42" i="37"/>
  <c r="E42" i="37"/>
  <c r="V40" i="37"/>
  <c r="O40" i="37"/>
  <c r="N40" i="37"/>
  <c r="M40" i="37"/>
  <c r="L40" i="37"/>
  <c r="K40" i="37"/>
  <c r="J40" i="37"/>
  <c r="I40" i="37"/>
  <c r="S40" i="37" s="1"/>
  <c r="H40" i="37"/>
  <c r="R40" i="37" s="1"/>
  <c r="G40" i="37"/>
  <c r="F40" i="37"/>
  <c r="C40" i="37"/>
  <c r="B40" i="37"/>
  <c r="T39" i="37"/>
  <c r="S39" i="37"/>
  <c r="R39" i="37"/>
  <c r="Q39" i="37"/>
  <c r="P39" i="37"/>
  <c r="E39" i="37"/>
  <c r="U39" i="37" s="1"/>
  <c r="S38" i="37"/>
  <c r="R38" i="37"/>
  <c r="Q38" i="37"/>
  <c r="P38" i="37"/>
  <c r="E38" i="37"/>
  <c r="U38" i="37" s="1"/>
  <c r="U37" i="37"/>
  <c r="S37" i="37"/>
  <c r="R37" i="37"/>
  <c r="Q37" i="37"/>
  <c r="P37" i="37"/>
  <c r="E37" i="37"/>
  <c r="T37" i="37" s="1"/>
  <c r="S36" i="37"/>
  <c r="R36" i="37"/>
  <c r="Q36" i="37"/>
  <c r="P36" i="37"/>
  <c r="E36" i="37"/>
  <c r="S35" i="37"/>
  <c r="R35" i="37"/>
  <c r="Q35" i="37"/>
  <c r="P35" i="37"/>
  <c r="E35" i="37"/>
  <c r="V33" i="37"/>
  <c r="O33" i="37"/>
  <c r="N33" i="37"/>
  <c r="M33" i="37"/>
  <c r="L33" i="37"/>
  <c r="K33" i="37"/>
  <c r="J33" i="37"/>
  <c r="I33" i="37"/>
  <c r="S33" i="37" s="1"/>
  <c r="H33" i="37"/>
  <c r="G33" i="37"/>
  <c r="F33" i="37"/>
  <c r="E33" i="37"/>
  <c r="C33" i="37"/>
  <c r="B33" i="37"/>
  <c r="S32" i="37"/>
  <c r="R32" i="37"/>
  <c r="Q32" i="37"/>
  <c r="P32" i="37"/>
  <c r="E32" i="37"/>
  <c r="V30" i="37"/>
  <c r="O30" i="37"/>
  <c r="N30" i="37"/>
  <c r="M30" i="37"/>
  <c r="L30" i="37"/>
  <c r="K30" i="37"/>
  <c r="J30" i="37"/>
  <c r="I30" i="37"/>
  <c r="S30" i="37" s="1"/>
  <c r="H30" i="37"/>
  <c r="R30" i="37" s="1"/>
  <c r="G30" i="37"/>
  <c r="F30" i="37"/>
  <c r="C30" i="37"/>
  <c r="B30" i="37"/>
  <c r="S29" i="37"/>
  <c r="R29" i="37"/>
  <c r="Q29" i="37"/>
  <c r="P29" i="37"/>
  <c r="E29" i="37"/>
  <c r="U28" i="37"/>
  <c r="S28" i="37"/>
  <c r="R28" i="37"/>
  <c r="Q28" i="37"/>
  <c r="P28" i="37"/>
  <c r="E28" i="37"/>
  <c r="T28" i="37" s="1"/>
  <c r="S27" i="37"/>
  <c r="R27" i="37"/>
  <c r="Q27" i="37"/>
  <c r="P27" i="37"/>
  <c r="E27" i="37"/>
  <c r="S26" i="37"/>
  <c r="R26" i="37"/>
  <c r="Q26" i="37"/>
  <c r="P26" i="37"/>
  <c r="E26" i="37"/>
  <c r="V24" i="37"/>
  <c r="O24" i="37"/>
  <c r="N24" i="37"/>
  <c r="M24" i="37"/>
  <c r="L24" i="37"/>
  <c r="K24" i="37"/>
  <c r="J24" i="37"/>
  <c r="I24" i="37"/>
  <c r="S24" i="37" s="1"/>
  <c r="H24" i="37"/>
  <c r="R24" i="37" s="1"/>
  <c r="G24" i="37"/>
  <c r="F24" i="37"/>
  <c r="E24" i="37"/>
  <c r="C24" i="37"/>
  <c r="B24" i="37"/>
  <c r="S23" i="37"/>
  <c r="R23" i="37"/>
  <c r="Q23" i="37"/>
  <c r="P23" i="37"/>
  <c r="E23" i="37"/>
  <c r="S22" i="37"/>
  <c r="R22" i="37"/>
  <c r="Q22" i="37"/>
  <c r="P22" i="37"/>
  <c r="E22" i="37"/>
  <c r="S21" i="37"/>
  <c r="R21" i="37"/>
  <c r="Q21" i="37"/>
  <c r="P21" i="37"/>
  <c r="E21" i="37"/>
  <c r="T21" i="37" s="1"/>
  <c r="S20" i="37"/>
  <c r="R20" i="37"/>
  <c r="Q20" i="37"/>
  <c r="U20" i="37" s="1"/>
  <c r="P20" i="37"/>
  <c r="T20" i="37" s="1"/>
  <c r="E20" i="37"/>
  <c r="S19" i="37"/>
  <c r="R19" i="37"/>
  <c r="Q19" i="37"/>
  <c r="P19" i="37"/>
  <c r="E19" i="37"/>
  <c r="U19" i="37" s="1"/>
  <c r="S18" i="37"/>
  <c r="R18" i="37"/>
  <c r="Q18" i="37"/>
  <c r="P18" i="37"/>
  <c r="E18" i="37"/>
  <c r="U17" i="37"/>
  <c r="T17" i="37"/>
  <c r="S17" i="37"/>
  <c r="R17" i="37"/>
  <c r="Q17" i="37"/>
  <c r="P17" i="37"/>
  <c r="E17" i="37"/>
  <c r="V15" i="37"/>
  <c r="O15" i="37"/>
  <c r="N15" i="37"/>
  <c r="M15" i="37"/>
  <c r="L15" i="37"/>
  <c r="K15" i="37"/>
  <c r="J15" i="37"/>
  <c r="I15" i="37"/>
  <c r="H15" i="37"/>
  <c r="R15" i="37" s="1"/>
  <c r="G15" i="37"/>
  <c r="F15" i="37"/>
  <c r="C15" i="37"/>
  <c r="B15" i="37"/>
  <c r="E15" i="37" s="1"/>
  <c r="U14" i="37"/>
  <c r="S14" i="37"/>
  <c r="R14" i="37"/>
  <c r="Q14" i="37"/>
  <c r="P14" i="37"/>
  <c r="E14" i="37"/>
  <c r="T14" i="37" s="1"/>
  <c r="U13" i="37"/>
  <c r="T13" i="37"/>
  <c r="S13" i="37"/>
  <c r="R13" i="37"/>
  <c r="Q13" i="37"/>
  <c r="P13" i="37"/>
  <c r="E13" i="37"/>
  <c r="T12" i="37"/>
  <c r="S12" i="37"/>
  <c r="R12" i="37"/>
  <c r="Q12" i="37"/>
  <c r="P12" i="37"/>
  <c r="E12" i="37"/>
  <c r="U12" i="37" s="1"/>
  <c r="S11" i="37"/>
  <c r="R11" i="37"/>
  <c r="Q11" i="37"/>
  <c r="P11" i="37"/>
  <c r="E11" i="37"/>
  <c r="S10" i="37"/>
  <c r="R10" i="37"/>
  <c r="Q10" i="37"/>
  <c r="P10" i="37"/>
  <c r="E10" i="37"/>
  <c r="U9" i="37"/>
  <c r="S9" i="37"/>
  <c r="R9" i="37"/>
  <c r="Q9" i="37"/>
  <c r="P9" i="37"/>
  <c r="E9" i="37"/>
  <c r="S93" i="36"/>
  <c r="R93" i="36"/>
  <c r="Q93" i="36"/>
  <c r="P93" i="36"/>
  <c r="E93" i="36"/>
  <c r="U92" i="36"/>
  <c r="T92" i="36"/>
  <c r="S92" i="36"/>
  <c r="R92" i="36"/>
  <c r="Q92" i="36"/>
  <c r="P92" i="36"/>
  <c r="E92" i="36"/>
  <c r="U91" i="36"/>
  <c r="T91" i="36"/>
  <c r="S91" i="36"/>
  <c r="R91" i="36"/>
  <c r="Q91" i="36"/>
  <c r="P91" i="36"/>
  <c r="E91" i="36"/>
  <c r="T90" i="36"/>
  <c r="S90" i="36"/>
  <c r="R90" i="36"/>
  <c r="Q90" i="36"/>
  <c r="P90" i="36"/>
  <c r="E90" i="36"/>
  <c r="U90" i="36" s="1"/>
  <c r="S89" i="36"/>
  <c r="R89" i="36"/>
  <c r="Q89" i="36"/>
  <c r="P89" i="36"/>
  <c r="E89" i="36"/>
  <c r="S88" i="36"/>
  <c r="R88" i="36"/>
  <c r="Q88" i="36"/>
  <c r="P88" i="36"/>
  <c r="E88" i="36"/>
  <c r="S87" i="36"/>
  <c r="R87" i="36"/>
  <c r="Q87" i="36"/>
  <c r="P87" i="36"/>
  <c r="E87" i="36"/>
  <c r="S86" i="36"/>
  <c r="R86" i="36"/>
  <c r="Q86" i="36"/>
  <c r="P86" i="36"/>
  <c r="E86" i="36"/>
  <c r="V72" i="36"/>
  <c r="O72" i="36"/>
  <c r="N72" i="36"/>
  <c r="M72" i="36"/>
  <c r="L72" i="36"/>
  <c r="K72" i="36"/>
  <c r="J72" i="36"/>
  <c r="I72" i="36"/>
  <c r="S72" i="36" s="1"/>
  <c r="H72" i="36"/>
  <c r="G72" i="36"/>
  <c r="F72" i="36"/>
  <c r="C72" i="36"/>
  <c r="B72" i="36"/>
  <c r="V71" i="36"/>
  <c r="O71" i="36"/>
  <c r="N71" i="36"/>
  <c r="M71" i="36"/>
  <c r="L71" i="36"/>
  <c r="K71" i="36"/>
  <c r="J71" i="36"/>
  <c r="I71" i="36"/>
  <c r="H71" i="36"/>
  <c r="G71" i="36"/>
  <c r="F71" i="36"/>
  <c r="C71" i="36"/>
  <c r="B71" i="36"/>
  <c r="E71" i="36" s="1"/>
  <c r="V70" i="36"/>
  <c r="O70" i="36"/>
  <c r="N70" i="36"/>
  <c r="M70" i="36"/>
  <c r="L70" i="36"/>
  <c r="K70" i="36"/>
  <c r="J70" i="36"/>
  <c r="I70" i="36"/>
  <c r="S70" i="36" s="1"/>
  <c r="H70" i="36"/>
  <c r="R70" i="36" s="1"/>
  <c r="G70" i="36"/>
  <c r="F70" i="36"/>
  <c r="C70" i="36"/>
  <c r="B70" i="36"/>
  <c r="S69" i="36"/>
  <c r="R69" i="36"/>
  <c r="Q69" i="36"/>
  <c r="P69" i="36"/>
  <c r="E69" i="36"/>
  <c r="V67" i="36"/>
  <c r="O67" i="36"/>
  <c r="N67" i="36"/>
  <c r="M67" i="36"/>
  <c r="L67" i="36"/>
  <c r="K67" i="36"/>
  <c r="J67" i="36"/>
  <c r="I67" i="36"/>
  <c r="H67" i="36"/>
  <c r="G67" i="36"/>
  <c r="F67" i="36"/>
  <c r="C67" i="36"/>
  <c r="B67" i="36"/>
  <c r="V66" i="36"/>
  <c r="O66" i="36"/>
  <c r="N66" i="36"/>
  <c r="M66" i="36"/>
  <c r="L66" i="36"/>
  <c r="K66" i="36"/>
  <c r="J66" i="36"/>
  <c r="I66" i="36"/>
  <c r="H66" i="36"/>
  <c r="G66" i="36"/>
  <c r="F66" i="36"/>
  <c r="C66" i="36"/>
  <c r="B66" i="36"/>
  <c r="E66" i="36" s="1"/>
  <c r="U65" i="36"/>
  <c r="S65" i="36"/>
  <c r="R65" i="36"/>
  <c r="Q65" i="36"/>
  <c r="P65" i="36"/>
  <c r="E65" i="36"/>
  <c r="T65" i="36" s="1"/>
  <c r="U64" i="36"/>
  <c r="T64" i="36"/>
  <c r="S64" i="36"/>
  <c r="R64" i="36"/>
  <c r="Q64" i="36"/>
  <c r="P64" i="36"/>
  <c r="E64" i="36"/>
  <c r="T63" i="36"/>
  <c r="S63" i="36"/>
  <c r="R63" i="36"/>
  <c r="Q63" i="36"/>
  <c r="P63" i="36"/>
  <c r="E63" i="36"/>
  <c r="U63" i="36" s="1"/>
  <c r="S62" i="36"/>
  <c r="R62" i="36"/>
  <c r="Q62" i="36"/>
  <c r="P62" i="36"/>
  <c r="E62" i="36"/>
  <c r="U61" i="36"/>
  <c r="S61" i="36"/>
  <c r="R61" i="36"/>
  <c r="Q61" i="36"/>
  <c r="P61" i="36"/>
  <c r="E61" i="36"/>
  <c r="T61" i="36" s="1"/>
  <c r="V59" i="36"/>
  <c r="O59" i="36"/>
  <c r="N59" i="36"/>
  <c r="M59" i="36"/>
  <c r="L59" i="36"/>
  <c r="K59" i="36"/>
  <c r="J59" i="36"/>
  <c r="I59" i="36"/>
  <c r="S59" i="36" s="1"/>
  <c r="H59" i="36"/>
  <c r="R59" i="36" s="1"/>
  <c r="G59" i="36"/>
  <c r="F59" i="36"/>
  <c r="C59" i="36"/>
  <c r="B59" i="36"/>
  <c r="E59" i="36" s="1"/>
  <c r="U58" i="36"/>
  <c r="T58" i="36"/>
  <c r="S58" i="36"/>
  <c r="R58" i="36"/>
  <c r="Q58" i="36"/>
  <c r="P58" i="36"/>
  <c r="E58" i="36"/>
  <c r="S57" i="36"/>
  <c r="R57" i="36"/>
  <c r="Q57" i="36"/>
  <c r="P57" i="36"/>
  <c r="E57" i="36"/>
  <c r="U57" i="36" s="1"/>
  <c r="U56" i="36"/>
  <c r="S56" i="36"/>
  <c r="R56" i="36"/>
  <c r="Q56" i="36"/>
  <c r="P56" i="36"/>
  <c r="E56" i="36"/>
  <c r="T56" i="36" s="1"/>
  <c r="S55" i="36"/>
  <c r="R55" i="36"/>
  <c r="Q55" i="36"/>
  <c r="P55" i="36"/>
  <c r="E55" i="36"/>
  <c r="V53" i="36"/>
  <c r="O53" i="36"/>
  <c r="N53" i="36"/>
  <c r="M53" i="36"/>
  <c r="L53" i="36"/>
  <c r="K53" i="36"/>
  <c r="J53" i="36"/>
  <c r="I53" i="36"/>
  <c r="S53" i="36" s="1"/>
  <c r="H53" i="36"/>
  <c r="R53" i="36" s="1"/>
  <c r="G53" i="36"/>
  <c r="F53" i="36"/>
  <c r="C53" i="36"/>
  <c r="B53" i="36"/>
  <c r="S52" i="36"/>
  <c r="R52" i="36"/>
  <c r="Q52" i="36"/>
  <c r="P52" i="36"/>
  <c r="E52" i="36"/>
  <c r="S51" i="36"/>
  <c r="R51" i="36"/>
  <c r="Q51" i="36"/>
  <c r="P51" i="36"/>
  <c r="E51" i="36"/>
  <c r="S50" i="36"/>
  <c r="R50" i="36"/>
  <c r="Q50" i="36"/>
  <c r="P50" i="36"/>
  <c r="E50" i="36"/>
  <c r="S49" i="36"/>
  <c r="R49" i="36"/>
  <c r="Q49" i="36"/>
  <c r="P49" i="36"/>
  <c r="E49" i="36"/>
  <c r="U48" i="36"/>
  <c r="S48" i="36"/>
  <c r="R48" i="36"/>
  <c r="Q48" i="36"/>
  <c r="P48" i="36"/>
  <c r="E48" i="36"/>
  <c r="T48" i="36" s="1"/>
  <c r="U47" i="36"/>
  <c r="T47" i="36"/>
  <c r="S47" i="36"/>
  <c r="R47" i="36"/>
  <c r="Q47" i="36"/>
  <c r="P47" i="36"/>
  <c r="E47" i="36"/>
  <c r="S46" i="36"/>
  <c r="R46" i="36"/>
  <c r="Q46" i="36"/>
  <c r="P46" i="36"/>
  <c r="E46" i="36"/>
  <c r="S45" i="36"/>
  <c r="R45" i="36"/>
  <c r="Q45" i="36"/>
  <c r="P45" i="36"/>
  <c r="E45" i="36"/>
  <c r="T44" i="36"/>
  <c r="S44" i="36"/>
  <c r="R44" i="36"/>
  <c r="Q44" i="36"/>
  <c r="P44" i="36"/>
  <c r="E44" i="36"/>
  <c r="U44" i="36" s="1"/>
  <c r="S43" i="36"/>
  <c r="R43" i="36"/>
  <c r="Q43" i="36"/>
  <c r="P43" i="36"/>
  <c r="E43" i="36"/>
  <c r="S42" i="36"/>
  <c r="R42" i="36"/>
  <c r="Q42" i="36"/>
  <c r="P42" i="36"/>
  <c r="E42" i="36"/>
  <c r="V40" i="36"/>
  <c r="O40" i="36"/>
  <c r="N40" i="36"/>
  <c r="M40" i="36"/>
  <c r="L40" i="36"/>
  <c r="K40" i="36"/>
  <c r="J40" i="36"/>
  <c r="I40" i="36"/>
  <c r="S40" i="36" s="1"/>
  <c r="H40" i="36"/>
  <c r="R40" i="36" s="1"/>
  <c r="G40" i="36"/>
  <c r="F40" i="36"/>
  <c r="C40" i="36"/>
  <c r="B40" i="36"/>
  <c r="S39" i="36"/>
  <c r="R39" i="36"/>
  <c r="Q39" i="36"/>
  <c r="P39" i="36"/>
  <c r="E39" i="36"/>
  <c r="S38" i="36"/>
  <c r="R38" i="36"/>
  <c r="Q38" i="36"/>
  <c r="P38" i="36"/>
  <c r="E38" i="36"/>
  <c r="S37" i="36"/>
  <c r="R37" i="36"/>
  <c r="Q37" i="36"/>
  <c r="P37" i="36"/>
  <c r="E37" i="36"/>
  <c r="T37" i="36" s="1"/>
  <c r="S36" i="36"/>
  <c r="R36" i="36"/>
  <c r="Q36" i="36"/>
  <c r="P36" i="36"/>
  <c r="E36" i="36"/>
  <c r="U35" i="36"/>
  <c r="S35" i="36"/>
  <c r="R35" i="36"/>
  <c r="Q35" i="36"/>
  <c r="P35" i="36"/>
  <c r="E35" i="36"/>
  <c r="T35" i="36" s="1"/>
  <c r="V33" i="36"/>
  <c r="O33" i="36"/>
  <c r="N33" i="36"/>
  <c r="M33" i="36"/>
  <c r="L33" i="36"/>
  <c r="K33" i="36"/>
  <c r="J33" i="36"/>
  <c r="I33" i="36"/>
  <c r="S33" i="36" s="1"/>
  <c r="H33" i="36"/>
  <c r="R33" i="36" s="1"/>
  <c r="G33" i="36"/>
  <c r="F33" i="36"/>
  <c r="C33" i="36"/>
  <c r="B33" i="36"/>
  <c r="S32" i="36"/>
  <c r="R32" i="36"/>
  <c r="Q32" i="36"/>
  <c r="P32" i="36"/>
  <c r="E32" i="36"/>
  <c r="V30" i="36"/>
  <c r="O30" i="36"/>
  <c r="N30" i="36"/>
  <c r="M30" i="36"/>
  <c r="L30" i="36"/>
  <c r="K30" i="36"/>
  <c r="J30" i="36"/>
  <c r="I30" i="36"/>
  <c r="S30" i="36" s="1"/>
  <c r="H30" i="36"/>
  <c r="G30" i="36"/>
  <c r="F30" i="36"/>
  <c r="C30" i="36"/>
  <c r="B30" i="36"/>
  <c r="E30" i="36" s="1"/>
  <c r="U29" i="36"/>
  <c r="S29" i="36"/>
  <c r="R29" i="36"/>
  <c r="Q29" i="36"/>
  <c r="P29" i="36"/>
  <c r="E29" i="36"/>
  <c r="T29" i="36" s="1"/>
  <c r="S28" i="36"/>
  <c r="R28" i="36"/>
  <c r="Q28" i="36"/>
  <c r="P28" i="36"/>
  <c r="E28" i="36"/>
  <c r="U27" i="36"/>
  <c r="S27" i="36"/>
  <c r="R27" i="36"/>
  <c r="Q27" i="36"/>
  <c r="P27" i="36"/>
  <c r="E27" i="36"/>
  <c r="T27" i="36" s="1"/>
  <c r="U26" i="36"/>
  <c r="T26" i="36"/>
  <c r="S26" i="36"/>
  <c r="R26" i="36"/>
  <c r="Q26" i="36"/>
  <c r="P26" i="36"/>
  <c r="E26" i="36"/>
  <c r="V24" i="36"/>
  <c r="O24" i="36"/>
  <c r="N24" i="36"/>
  <c r="M24" i="36"/>
  <c r="L24" i="36"/>
  <c r="K24" i="36"/>
  <c r="J24" i="36"/>
  <c r="I24" i="36"/>
  <c r="S24" i="36" s="1"/>
  <c r="H24" i="36"/>
  <c r="G24" i="36"/>
  <c r="F24" i="36"/>
  <c r="C24" i="36"/>
  <c r="B24" i="36"/>
  <c r="E24" i="36" s="1"/>
  <c r="U23" i="36"/>
  <c r="T23" i="36"/>
  <c r="S23" i="36"/>
  <c r="R23" i="36"/>
  <c r="Q23" i="36"/>
  <c r="P23" i="36"/>
  <c r="E23" i="36"/>
  <c r="S22" i="36"/>
  <c r="R22" i="36"/>
  <c r="Q22" i="36"/>
  <c r="P22" i="36"/>
  <c r="E22" i="36"/>
  <c r="S21" i="36"/>
  <c r="R21" i="36"/>
  <c r="Q21" i="36"/>
  <c r="P21" i="36"/>
  <c r="E21" i="36"/>
  <c r="S20" i="36"/>
  <c r="R20" i="36"/>
  <c r="Q20" i="36"/>
  <c r="P20" i="36"/>
  <c r="T20" i="36" s="1"/>
  <c r="E20" i="36"/>
  <c r="U20" i="36" s="1"/>
  <c r="S19" i="36"/>
  <c r="R19" i="36"/>
  <c r="Q19" i="36"/>
  <c r="P19" i="36"/>
  <c r="E19" i="36"/>
  <c r="S18" i="36"/>
  <c r="R18" i="36"/>
  <c r="Q18" i="36"/>
  <c r="P18" i="36"/>
  <c r="E18" i="36"/>
  <c r="S17" i="36"/>
  <c r="R17" i="36"/>
  <c r="Q17" i="36"/>
  <c r="P17" i="36"/>
  <c r="E17" i="36"/>
  <c r="T17" i="36" s="1"/>
  <c r="V15" i="36"/>
  <c r="O15" i="36"/>
  <c r="N15" i="36"/>
  <c r="M15" i="36"/>
  <c r="L15" i="36"/>
  <c r="K15" i="36"/>
  <c r="J15" i="36"/>
  <c r="I15" i="36"/>
  <c r="Q15" i="36" s="1"/>
  <c r="H15" i="36"/>
  <c r="G15" i="36"/>
  <c r="F15" i="36"/>
  <c r="C15" i="36"/>
  <c r="B15" i="36"/>
  <c r="S14" i="36"/>
  <c r="R14" i="36"/>
  <c r="Q14" i="36"/>
  <c r="P14" i="36"/>
  <c r="E14" i="36"/>
  <c r="S13" i="36"/>
  <c r="R13" i="36"/>
  <c r="Q13" i="36"/>
  <c r="P13" i="36"/>
  <c r="E13" i="36"/>
  <c r="T13" i="36" s="1"/>
  <c r="S12" i="36"/>
  <c r="R12" i="36"/>
  <c r="Q12" i="36"/>
  <c r="P12" i="36"/>
  <c r="E12" i="36"/>
  <c r="U11" i="36"/>
  <c r="T11" i="36"/>
  <c r="S11" i="36"/>
  <c r="R11" i="36"/>
  <c r="Q11" i="36"/>
  <c r="P11" i="36"/>
  <c r="E11" i="36"/>
  <c r="T10" i="36"/>
  <c r="S10" i="36"/>
  <c r="R10" i="36"/>
  <c r="Q10" i="36"/>
  <c r="U10" i="36" s="1"/>
  <c r="P10" i="36"/>
  <c r="E10" i="36"/>
  <c r="S9" i="36"/>
  <c r="R9" i="36"/>
  <c r="Q9" i="36"/>
  <c r="P9" i="36"/>
  <c r="E9" i="36"/>
  <c r="U9" i="36" s="1"/>
  <c r="S93" i="35"/>
  <c r="R93" i="35"/>
  <c r="Q93" i="35"/>
  <c r="P93" i="35"/>
  <c r="E93" i="35"/>
  <c r="S92" i="35"/>
  <c r="R92" i="35"/>
  <c r="Q92" i="35"/>
  <c r="P92" i="35"/>
  <c r="E92" i="35"/>
  <c r="S91" i="35"/>
  <c r="R91" i="35"/>
  <c r="Q91" i="35"/>
  <c r="P91" i="35"/>
  <c r="E91" i="35"/>
  <c r="S90" i="35"/>
  <c r="R90" i="35"/>
  <c r="Q90" i="35"/>
  <c r="P90" i="35"/>
  <c r="E90" i="35"/>
  <c r="U89" i="35"/>
  <c r="S89" i="35"/>
  <c r="R89" i="35"/>
  <c r="Q89" i="35"/>
  <c r="P89" i="35"/>
  <c r="E89" i="35"/>
  <c r="T89" i="35" s="1"/>
  <c r="U88" i="35"/>
  <c r="T88" i="35"/>
  <c r="S88" i="35"/>
  <c r="R88" i="35"/>
  <c r="Q88" i="35"/>
  <c r="P88" i="35"/>
  <c r="E88" i="35"/>
  <c r="S87" i="35"/>
  <c r="R87" i="35"/>
  <c r="Q87" i="35"/>
  <c r="P87" i="35"/>
  <c r="E87" i="35"/>
  <c r="U87" i="35" s="1"/>
  <c r="S86" i="35"/>
  <c r="R86" i="35"/>
  <c r="Q86" i="35"/>
  <c r="P86" i="35"/>
  <c r="E86" i="35"/>
  <c r="V72" i="35"/>
  <c r="O72" i="35"/>
  <c r="N72" i="35"/>
  <c r="M72" i="35"/>
  <c r="L72" i="35"/>
  <c r="K72" i="35"/>
  <c r="J72" i="35"/>
  <c r="I72" i="35"/>
  <c r="H72" i="35"/>
  <c r="G72" i="35"/>
  <c r="F72" i="35"/>
  <c r="C72" i="35"/>
  <c r="B72" i="35"/>
  <c r="V71" i="35"/>
  <c r="O71" i="35"/>
  <c r="N71" i="35"/>
  <c r="M71" i="35"/>
  <c r="L71" i="35"/>
  <c r="K71" i="35"/>
  <c r="Q71" i="35" s="1"/>
  <c r="J71" i="35"/>
  <c r="I71" i="35"/>
  <c r="H71" i="35"/>
  <c r="G71" i="35"/>
  <c r="F71" i="35"/>
  <c r="C71" i="35"/>
  <c r="B71" i="35"/>
  <c r="E71" i="35" s="1"/>
  <c r="V70" i="35"/>
  <c r="O70" i="35"/>
  <c r="N70" i="35"/>
  <c r="M70" i="35"/>
  <c r="L70" i="35"/>
  <c r="K70" i="35"/>
  <c r="J70" i="35"/>
  <c r="I70" i="35"/>
  <c r="H70" i="35"/>
  <c r="R70" i="35" s="1"/>
  <c r="G70" i="35"/>
  <c r="F70" i="35"/>
  <c r="C70" i="35"/>
  <c r="B70" i="35"/>
  <c r="S69" i="35"/>
  <c r="R69" i="35"/>
  <c r="Q69" i="35"/>
  <c r="P69" i="35"/>
  <c r="E69" i="35"/>
  <c r="V67" i="35"/>
  <c r="O67" i="35"/>
  <c r="N67" i="35"/>
  <c r="M67" i="35"/>
  <c r="L67" i="35"/>
  <c r="K67" i="35"/>
  <c r="J67" i="35"/>
  <c r="I67" i="35"/>
  <c r="H67" i="35"/>
  <c r="G67" i="35"/>
  <c r="F67" i="35"/>
  <c r="C67" i="35"/>
  <c r="B67" i="35"/>
  <c r="E67" i="35" s="1"/>
  <c r="V66" i="35"/>
  <c r="O66" i="35"/>
  <c r="N66" i="35"/>
  <c r="M66" i="35"/>
  <c r="L66" i="35"/>
  <c r="K66" i="35"/>
  <c r="J66" i="35"/>
  <c r="I66" i="35"/>
  <c r="S66" i="35" s="1"/>
  <c r="H66" i="35"/>
  <c r="R66" i="35" s="1"/>
  <c r="G66" i="35"/>
  <c r="F66" i="35"/>
  <c r="C66" i="35"/>
  <c r="B66" i="35"/>
  <c r="E66" i="35" s="1"/>
  <c r="U65" i="35"/>
  <c r="T65" i="35"/>
  <c r="S65" i="35"/>
  <c r="R65" i="35"/>
  <c r="Q65" i="35"/>
  <c r="P65" i="35"/>
  <c r="E65" i="35"/>
  <c r="S64" i="35"/>
  <c r="R64" i="35"/>
  <c r="Q64" i="35"/>
  <c r="P64" i="35"/>
  <c r="E64" i="35"/>
  <c r="U64" i="35" s="1"/>
  <c r="S63" i="35"/>
  <c r="R63" i="35"/>
  <c r="Q63" i="35"/>
  <c r="P63" i="35"/>
  <c r="E63" i="35"/>
  <c r="S62" i="35"/>
  <c r="R62" i="35"/>
  <c r="Q62" i="35"/>
  <c r="P62" i="35"/>
  <c r="E62" i="35"/>
  <c r="S61" i="35"/>
  <c r="R61" i="35"/>
  <c r="Q61" i="35"/>
  <c r="P61" i="35"/>
  <c r="E61" i="35"/>
  <c r="U61" i="35" s="1"/>
  <c r="V59" i="35"/>
  <c r="O59" i="35"/>
  <c r="N59" i="35"/>
  <c r="M59" i="35"/>
  <c r="L59" i="35"/>
  <c r="K59" i="35"/>
  <c r="J59" i="35"/>
  <c r="I59" i="35"/>
  <c r="H59" i="35"/>
  <c r="R59" i="35" s="1"/>
  <c r="G59" i="35"/>
  <c r="F59" i="35"/>
  <c r="C59" i="35"/>
  <c r="B59" i="35"/>
  <c r="S58" i="35"/>
  <c r="R58" i="35"/>
  <c r="Q58" i="35"/>
  <c r="P58" i="35"/>
  <c r="E58" i="35"/>
  <c r="S57" i="35"/>
  <c r="R57" i="35"/>
  <c r="Q57" i="35"/>
  <c r="P57" i="35"/>
  <c r="E57" i="35"/>
  <c r="T57" i="35" s="1"/>
  <c r="S56" i="35"/>
  <c r="R56" i="35"/>
  <c r="Q56" i="35"/>
  <c r="P56" i="35"/>
  <c r="E56" i="35"/>
  <c r="U55" i="35"/>
  <c r="T55" i="35"/>
  <c r="S55" i="35"/>
  <c r="R55" i="35"/>
  <c r="Q55" i="35"/>
  <c r="P55" i="35"/>
  <c r="E55" i="35"/>
  <c r="V53" i="35"/>
  <c r="O53" i="35"/>
  <c r="N53" i="35"/>
  <c r="M53" i="35"/>
  <c r="L53" i="35"/>
  <c r="K53" i="35"/>
  <c r="J53" i="35"/>
  <c r="I53" i="35"/>
  <c r="S53" i="35" s="1"/>
  <c r="H53" i="35"/>
  <c r="R53" i="35" s="1"/>
  <c r="G53" i="35"/>
  <c r="F53" i="35"/>
  <c r="C53" i="35"/>
  <c r="B53" i="35"/>
  <c r="U52" i="35"/>
  <c r="T52" i="35"/>
  <c r="S52" i="35"/>
  <c r="R52" i="35"/>
  <c r="Q52" i="35"/>
  <c r="P52" i="35"/>
  <c r="E52" i="35"/>
  <c r="S51" i="35"/>
  <c r="R51" i="35"/>
  <c r="Q51" i="35"/>
  <c r="P51" i="35"/>
  <c r="E51" i="35"/>
  <c r="S50" i="35"/>
  <c r="R50" i="35"/>
  <c r="Q50" i="35"/>
  <c r="P50" i="35"/>
  <c r="E50" i="35"/>
  <c r="U49" i="35"/>
  <c r="S49" i="35"/>
  <c r="R49" i="35"/>
  <c r="Q49" i="35"/>
  <c r="P49" i="35"/>
  <c r="E49" i="35"/>
  <c r="T49" i="35" s="1"/>
  <c r="S48" i="35"/>
  <c r="R48" i="35"/>
  <c r="Q48" i="35"/>
  <c r="P48" i="35"/>
  <c r="E48" i="35"/>
  <c r="U48" i="35" s="1"/>
  <c r="S47" i="35"/>
  <c r="R47" i="35"/>
  <c r="Q47" i="35"/>
  <c r="P47" i="35"/>
  <c r="E47" i="35"/>
  <c r="S46" i="35"/>
  <c r="R46" i="35"/>
  <c r="Q46" i="35"/>
  <c r="P46" i="35"/>
  <c r="E46" i="35"/>
  <c r="S45" i="35"/>
  <c r="R45" i="35"/>
  <c r="Q45" i="35"/>
  <c r="P45" i="35"/>
  <c r="E45" i="35"/>
  <c r="T45" i="35" s="1"/>
  <c r="S44" i="35"/>
  <c r="R44" i="35"/>
  <c r="Q44" i="35"/>
  <c r="P44" i="35"/>
  <c r="E44" i="35"/>
  <c r="U43" i="35"/>
  <c r="T43" i="35"/>
  <c r="S43" i="35"/>
  <c r="R43" i="35"/>
  <c r="Q43" i="35"/>
  <c r="P43" i="35"/>
  <c r="E43" i="35"/>
  <c r="U42" i="35"/>
  <c r="T42" i="35"/>
  <c r="S42" i="35"/>
  <c r="R42" i="35"/>
  <c r="Q42" i="35"/>
  <c r="P42" i="35"/>
  <c r="E42" i="35"/>
  <c r="V40" i="35"/>
  <c r="O40" i="35"/>
  <c r="N40" i="35"/>
  <c r="M40" i="35"/>
  <c r="L40" i="35"/>
  <c r="K40" i="35"/>
  <c r="J40" i="35"/>
  <c r="I40" i="35"/>
  <c r="S40" i="35" s="1"/>
  <c r="H40" i="35"/>
  <c r="R40" i="35" s="1"/>
  <c r="G40" i="35"/>
  <c r="F40" i="35"/>
  <c r="C40" i="35"/>
  <c r="B40" i="35"/>
  <c r="E40" i="35" s="1"/>
  <c r="S39" i="35"/>
  <c r="R39" i="35"/>
  <c r="Q39" i="35"/>
  <c r="P39" i="35"/>
  <c r="E39" i="35"/>
  <c r="U39" i="35" s="1"/>
  <c r="S38" i="35"/>
  <c r="R38" i="35"/>
  <c r="Q38" i="35"/>
  <c r="P38" i="35"/>
  <c r="E38" i="35"/>
  <c r="S37" i="35"/>
  <c r="R37" i="35"/>
  <c r="Q37" i="35"/>
  <c r="P37" i="35"/>
  <c r="E37" i="35"/>
  <c r="S36" i="35"/>
  <c r="R36" i="35"/>
  <c r="Q36" i="35"/>
  <c r="P36" i="35"/>
  <c r="E36" i="35"/>
  <c r="S35" i="35"/>
  <c r="R35" i="35"/>
  <c r="Q35" i="35"/>
  <c r="P35" i="35"/>
  <c r="E35" i="35"/>
  <c r="V33" i="35"/>
  <c r="O33" i="35"/>
  <c r="N33" i="35"/>
  <c r="M33" i="35"/>
  <c r="L33" i="35"/>
  <c r="K33" i="35"/>
  <c r="J33" i="35"/>
  <c r="I33" i="35"/>
  <c r="H33" i="35"/>
  <c r="G33" i="35"/>
  <c r="F33" i="35"/>
  <c r="C33" i="35"/>
  <c r="B33" i="35"/>
  <c r="E33" i="35" s="1"/>
  <c r="S32" i="35"/>
  <c r="R32" i="35"/>
  <c r="Q32" i="35"/>
  <c r="P32" i="35"/>
  <c r="T32" i="35" s="1"/>
  <c r="E32" i="35"/>
  <c r="V30" i="35"/>
  <c r="O30" i="35"/>
  <c r="N30" i="35"/>
  <c r="M30" i="35"/>
  <c r="L30" i="35"/>
  <c r="K30" i="35"/>
  <c r="J30" i="35"/>
  <c r="I30" i="35"/>
  <c r="S30" i="35" s="1"/>
  <c r="H30" i="35"/>
  <c r="R30" i="35" s="1"/>
  <c r="G30" i="35"/>
  <c r="F30" i="35"/>
  <c r="C30" i="35"/>
  <c r="B30" i="35"/>
  <c r="E30" i="35" s="1"/>
  <c r="S29" i="35"/>
  <c r="R29" i="35"/>
  <c r="Q29" i="35"/>
  <c r="P29" i="35"/>
  <c r="E29" i="35"/>
  <c r="T28" i="35"/>
  <c r="S28" i="35"/>
  <c r="R28" i="35"/>
  <c r="Q28" i="35"/>
  <c r="P28" i="35"/>
  <c r="E28" i="35"/>
  <c r="U28" i="35" s="1"/>
  <c r="S27" i="35"/>
  <c r="R27" i="35"/>
  <c r="Q27" i="35"/>
  <c r="P27" i="35"/>
  <c r="E27" i="35"/>
  <c r="S26" i="35"/>
  <c r="R26" i="35"/>
  <c r="Q26" i="35"/>
  <c r="P26" i="35"/>
  <c r="E26" i="35"/>
  <c r="V24" i="35"/>
  <c r="O24" i="35"/>
  <c r="N24" i="35"/>
  <c r="M24" i="35"/>
  <c r="L24" i="35"/>
  <c r="K24" i="35"/>
  <c r="J24" i="35"/>
  <c r="I24" i="35"/>
  <c r="S24" i="35" s="1"/>
  <c r="H24" i="35"/>
  <c r="R24" i="35" s="1"/>
  <c r="G24" i="35"/>
  <c r="F24" i="35"/>
  <c r="C24" i="35"/>
  <c r="E24" i="35" s="1"/>
  <c r="B24" i="35"/>
  <c r="S23" i="35"/>
  <c r="R23" i="35"/>
  <c r="Q23" i="35"/>
  <c r="P23" i="35"/>
  <c r="E23" i="35"/>
  <c r="S22" i="35"/>
  <c r="R22" i="35"/>
  <c r="Q22" i="35"/>
  <c r="P22" i="35"/>
  <c r="E22" i="35"/>
  <c r="U21" i="35"/>
  <c r="S21" i="35"/>
  <c r="R21" i="35"/>
  <c r="Q21" i="35"/>
  <c r="P21" i="35"/>
  <c r="E21" i="35"/>
  <c r="T21" i="35" s="1"/>
  <c r="S20" i="35"/>
  <c r="R20" i="35"/>
  <c r="Q20" i="35"/>
  <c r="P20" i="35"/>
  <c r="E20" i="35"/>
  <c r="T20" i="35" s="1"/>
  <c r="S19" i="35"/>
  <c r="R19" i="35"/>
  <c r="Q19" i="35"/>
  <c r="P19" i="35"/>
  <c r="E19" i="35"/>
  <c r="U18" i="35"/>
  <c r="S18" i="35"/>
  <c r="R18" i="35"/>
  <c r="Q18" i="35"/>
  <c r="P18" i="35"/>
  <c r="E18" i="35"/>
  <c r="T18" i="35" s="1"/>
  <c r="U17" i="35"/>
  <c r="T17" i="35"/>
  <c r="S17" i="35"/>
  <c r="R17" i="35"/>
  <c r="Q17" i="35"/>
  <c r="P17" i="35"/>
  <c r="E17" i="35"/>
  <c r="V15" i="35"/>
  <c r="O15" i="35"/>
  <c r="N15" i="35"/>
  <c r="M15" i="35"/>
  <c r="L15" i="35"/>
  <c r="K15" i="35"/>
  <c r="J15" i="35"/>
  <c r="I15" i="35"/>
  <c r="H15" i="35"/>
  <c r="R15" i="35" s="1"/>
  <c r="G15" i="35"/>
  <c r="F15" i="35"/>
  <c r="C15" i="35"/>
  <c r="B15" i="35"/>
  <c r="E15" i="35" s="1"/>
  <c r="U14" i="35"/>
  <c r="S14" i="35"/>
  <c r="R14" i="35"/>
  <c r="Q14" i="35"/>
  <c r="P14" i="35"/>
  <c r="T14" i="35" s="1"/>
  <c r="E14" i="35"/>
  <c r="T13" i="35"/>
  <c r="S13" i="35"/>
  <c r="R13" i="35"/>
  <c r="Q13" i="35"/>
  <c r="P13" i="35"/>
  <c r="E13" i="35"/>
  <c r="U13" i="35" s="1"/>
  <c r="S12" i="35"/>
  <c r="R12" i="35"/>
  <c r="Q12" i="35"/>
  <c r="P12" i="35"/>
  <c r="E12" i="35"/>
  <c r="S11" i="35"/>
  <c r="R11" i="35"/>
  <c r="Q11" i="35"/>
  <c r="P11" i="35"/>
  <c r="E11" i="35"/>
  <c r="S10" i="35"/>
  <c r="R10" i="35"/>
  <c r="Q10" i="35"/>
  <c r="P10" i="35"/>
  <c r="E10" i="35"/>
  <c r="S9" i="35"/>
  <c r="R9" i="35"/>
  <c r="Q9" i="35"/>
  <c r="P9" i="35"/>
  <c r="E9" i="35"/>
  <c r="U9" i="35" s="1"/>
  <c r="S93" i="34"/>
  <c r="R93" i="34"/>
  <c r="Q93" i="34"/>
  <c r="P93" i="34"/>
  <c r="E93" i="34"/>
  <c r="U93" i="34" s="1"/>
  <c r="S92" i="34"/>
  <c r="R92" i="34"/>
  <c r="Q92" i="34"/>
  <c r="P92" i="34"/>
  <c r="E92" i="34"/>
  <c r="S91" i="34"/>
  <c r="R91" i="34"/>
  <c r="Q91" i="34"/>
  <c r="P91" i="34"/>
  <c r="E91" i="34"/>
  <c r="U90" i="34"/>
  <c r="T90" i="34"/>
  <c r="S90" i="34"/>
  <c r="R90" i="34"/>
  <c r="Q90" i="34"/>
  <c r="P90" i="34"/>
  <c r="E90" i="34"/>
  <c r="T89" i="34"/>
  <c r="S89" i="34"/>
  <c r="R89" i="34"/>
  <c r="Q89" i="34"/>
  <c r="P89" i="34"/>
  <c r="E89" i="34"/>
  <c r="U89" i="34" s="1"/>
  <c r="S88" i="34"/>
  <c r="R88" i="34"/>
  <c r="Q88" i="34"/>
  <c r="P88" i="34"/>
  <c r="E88" i="34"/>
  <c r="S87" i="34"/>
  <c r="R87" i="34"/>
  <c r="Q87" i="34"/>
  <c r="P87" i="34"/>
  <c r="E87" i="34"/>
  <c r="U86" i="34"/>
  <c r="S86" i="34"/>
  <c r="R86" i="34"/>
  <c r="Q86" i="34"/>
  <c r="P86" i="34"/>
  <c r="E86" i="34"/>
  <c r="T86" i="34" s="1"/>
  <c r="V72" i="34"/>
  <c r="O72" i="34"/>
  <c r="N72" i="34"/>
  <c r="M72" i="34"/>
  <c r="L72" i="34"/>
  <c r="K72" i="34"/>
  <c r="J72" i="34"/>
  <c r="I72" i="34"/>
  <c r="H72" i="34"/>
  <c r="G72" i="34"/>
  <c r="F72" i="34"/>
  <c r="C72" i="34"/>
  <c r="B72" i="34"/>
  <c r="V71" i="34"/>
  <c r="O71" i="34"/>
  <c r="N71" i="34"/>
  <c r="M71" i="34"/>
  <c r="L71" i="34"/>
  <c r="K71" i="34"/>
  <c r="J71" i="34"/>
  <c r="I71" i="34"/>
  <c r="H71" i="34"/>
  <c r="G71" i="34"/>
  <c r="F71" i="34"/>
  <c r="C71" i="34"/>
  <c r="B71" i="34"/>
  <c r="E71" i="34" s="1"/>
  <c r="V70" i="34"/>
  <c r="O70" i="34"/>
  <c r="N70" i="34"/>
  <c r="M70" i="34"/>
  <c r="L70" i="34"/>
  <c r="K70" i="34"/>
  <c r="J70" i="34"/>
  <c r="I70" i="34"/>
  <c r="S70" i="34" s="1"/>
  <c r="H70" i="34"/>
  <c r="R70" i="34" s="1"/>
  <c r="G70" i="34"/>
  <c r="F70" i="34"/>
  <c r="C70" i="34"/>
  <c r="B70" i="34"/>
  <c r="S69" i="34"/>
  <c r="R69" i="34"/>
  <c r="Q69" i="34"/>
  <c r="P69" i="34"/>
  <c r="E69" i="34"/>
  <c r="V67" i="34"/>
  <c r="O67" i="34"/>
  <c r="N67" i="34"/>
  <c r="M67" i="34"/>
  <c r="L67" i="34"/>
  <c r="K67" i="34"/>
  <c r="J67" i="34"/>
  <c r="I67" i="34"/>
  <c r="H67" i="34"/>
  <c r="G67" i="34"/>
  <c r="F67" i="34"/>
  <c r="C67" i="34"/>
  <c r="B67" i="34"/>
  <c r="V66" i="34"/>
  <c r="O66" i="34"/>
  <c r="N66" i="34"/>
  <c r="M66" i="34"/>
  <c r="L66" i="34"/>
  <c r="K66" i="34"/>
  <c r="J66" i="34"/>
  <c r="I66" i="34"/>
  <c r="S66" i="34" s="1"/>
  <c r="H66" i="34"/>
  <c r="P66" i="34" s="1"/>
  <c r="G66" i="34"/>
  <c r="F66" i="34"/>
  <c r="C66" i="34"/>
  <c r="B66" i="34"/>
  <c r="E66" i="34" s="1"/>
  <c r="S65" i="34"/>
  <c r="R65" i="34"/>
  <c r="Q65" i="34"/>
  <c r="P65" i="34"/>
  <c r="E65" i="34"/>
  <c r="T65" i="34" s="1"/>
  <c r="S64" i="34"/>
  <c r="R64" i="34"/>
  <c r="Q64" i="34"/>
  <c r="P64" i="34"/>
  <c r="E64" i="34"/>
  <c r="U64" i="34" s="1"/>
  <c r="S63" i="34"/>
  <c r="R63" i="34"/>
  <c r="Q63" i="34"/>
  <c r="P63" i="34"/>
  <c r="E63" i="34"/>
  <c r="S62" i="34"/>
  <c r="R62" i="34"/>
  <c r="Q62" i="34"/>
  <c r="P62" i="34"/>
  <c r="E62" i="34"/>
  <c r="S61" i="34"/>
  <c r="R61" i="34"/>
  <c r="Q61" i="34"/>
  <c r="P61" i="34"/>
  <c r="E61" i="34"/>
  <c r="U61" i="34" s="1"/>
  <c r="V59" i="34"/>
  <c r="O59" i="34"/>
  <c r="N59" i="34"/>
  <c r="M59" i="34"/>
  <c r="L59" i="34"/>
  <c r="K59" i="34"/>
  <c r="J59" i="34"/>
  <c r="I59" i="34"/>
  <c r="S59" i="34" s="1"/>
  <c r="H59" i="34"/>
  <c r="R59" i="34" s="1"/>
  <c r="G59" i="34"/>
  <c r="F59" i="34"/>
  <c r="C59" i="34"/>
  <c r="B59" i="34"/>
  <c r="S58" i="34"/>
  <c r="R58" i="34"/>
  <c r="Q58" i="34"/>
  <c r="P58" i="34"/>
  <c r="E58" i="34"/>
  <c r="S57" i="34"/>
  <c r="R57" i="34"/>
  <c r="Q57" i="34"/>
  <c r="P57" i="34"/>
  <c r="E57" i="34"/>
  <c r="U57" i="34" s="1"/>
  <c r="T56" i="34"/>
  <c r="S56" i="34"/>
  <c r="R56" i="34"/>
  <c r="Q56" i="34"/>
  <c r="P56" i="34"/>
  <c r="E56" i="34"/>
  <c r="U56" i="34" s="1"/>
  <c r="S55" i="34"/>
  <c r="R55" i="34"/>
  <c r="Q55" i="34"/>
  <c r="P55" i="34"/>
  <c r="E55" i="34"/>
  <c r="V53" i="34"/>
  <c r="O53" i="34"/>
  <c r="N53" i="34"/>
  <c r="M53" i="34"/>
  <c r="L53" i="34"/>
  <c r="K53" i="34"/>
  <c r="J53" i="34"/>
  <c r="I53" i="34"/>
  <c r="S53" i="34" s="1"/>
  <c r="H53" i="34"/>
  <c r="R53" i="34" s="1"/>
  <c r="G53" i="34"/>
  <c r="F53" i="34"/>
  <c r="E53" i="34"/>
  <c r="C53" i="34"/>
  <c r="B53" i="34"/>
  <c r="T52" i="34"/>
  <c r="S52" i="34"/>
  <c r="R52" i="34"/>
  <c r="Q52" i="34"/>
  <c r="P52" i="34"/>
  <c r="E52" i="34"/>
  <c r="U52" i="34" s="1"/>
  <c r="S51" i="34"/>
  <c r="R51" i="34"/>
  <c r="Q51" i="34"/>
  <c r="P51" i="34"/>
  <c r="E51" i="34"/>
  <c r="S50" i="34"/>
  <c r="R50" i="34"/>
  <c r="Q50" i="34"/>
  <c r="P50" i="34"/>
  <c r="E50" i="34"/>
  <c r="U49" i="34"/>
  <c r="S49" i="34"/>
  <c r="R49" i="34"/>
  <c r="Q49" i="34"/>
  <c r="P49" i="34"/>
  <c r="E49" i="34"/>
  <c r="T49" i="34" s="1"/>
  <c r="T48" i="34"/>
  <c r="S48" i="34"/>
  <c r="R48" i="34"/>
  <c r="Q48" i="34"/>
  <c r="P48" i="34"/>
  <c r="E48" i="34"/>
  <c r="U48" i="34" s="1"/>
  <c r="S47" i="34"/>
  <c r="R47" i="34"/>
  <c r="Q47" i="34"/>
  <c r="P47" i="34"/>
  <c r="E47" i="34"/>
  <c r="U47" i="34" s="1"/>
  <c r="S46" i="34"/>
  <c r="R46" i="34"/>
  <c r="Q46" i="34"/>
  <c r="P46" i="34"/>
  <c r="E46" i="34"/>
  <c r="S45" i="34"/>
  <c r="R45" i="34"/>
  <c r="Q45" i="34"/>
  <c r="P45" i="34"/>
  <c r="E45" i="34"/>
  <c r="U45" i="34" s="1"/>
  <c r="S44" i="34"/>
  <c r="R44" i="34"/>
  <c r="Q44" i="34"/>
  <c r="P44" i="34"/>
  <c r="E44" i="34"/>
  <c r="U44" i="34" s="1"/>
  <c r="S43" i="34"/>
  <c r="R43" i="34"/>
  <c r="Q43" i="34"/>
  <c r="P43" i="34"/>
  <c r="E43" i="34"/>
  <c r="S42" i="34"/>
  <c r="R42" i="34"/>
  <c r="Q42" i="34"/>
  <c r="P42" i="34"/>
  <c r="E42" i="34"/>
  <c r="V40" i="34"/>
  <c r="O40" i="34"/>
  <c r="N40" i="34"/>
  <c r="M40" i="34"/>
  <c r="L40" i="34"/>
  <c r="K40" i="34"/>
  <c r="J40" i="34"/>
  <c r="I40" i="34"/>
  <c r="S40" i="34" s="1"/>
  <c r="H40" i="34"/>
  <c r="G40" i="34"/>
  <c r="F40" i="34"/>
  <c r="E40" i="34"/>
  <c r="C40" i="34"/>
  <c r="B40" i="34"/>
  <c r="S39" i="34"/>
  <c r="R39" i="34"/>
  <c r="Q39" i="34"/>
  <c r="P39" i="34"/>
  <c r="E39" i="34"/>
  <c r="S38" i="34"/>
  <c r="R38" i="34"/>
  <c r="Q38" i="34"/>
  <c r="P38" i="34"/>
  <c r="E38" i="34"/>
  <c r="U37" i="34"/>
  <c r="S37" i="34"/>
  <c r="R37" i="34"/>
  <c r="Q37" i="34"/>
  <c r="P37" i="34"/>
  <c r="E37" i="34"/>
  <c r="T37" i="34" s="1"/>
  <c r="S36" i="34"/>
  <c r="R36" i="34"/>
  <c r="Q36" i="34"/>
  <c r="P36" i="34"/>
  <c r="E36" i="34"/>
  <c r="U36" i="34" s="1"/>
  <c r="S35" i="34"/>
  <c r="R35" i="34"/>
  <c r="Q35" i="34"/>
  <c r="P35" i="34"/>
  <c r="E35" i="34"/>
  <c r="U35" i="34" s="1"/>
  <c r="V33" i="34"/>
  <c r="O33" i="34"/>
  <c r="N33" i="34"/>
  <c r="M33" i="34"/>
  <c r="L33" i="34"/>
  <c r="K33" i="34"/>
  <c r="J33" i="34"/>
  <c r="I33" i="34"/>
  <c r="Q33" i="34" s="1"/>
  <c r="H33" i="34"/>
  <c r="G33" i="34"/>
  <c r="F33" i="34"/>
  <c r="C33" i="34"/>
  <c r="B33" i="34"/>
  <c r="S32" i="34"/>
  <c r="R32" i="34"/>
  <c r="Q32" i="34"/>
  <c r="P32" i="34"/>
  <c r="E32" i="34"/>
  <c r="V30" i="34"/>
  <c r="O30" i="34"/>
  <c r="N30" i="34"/>
  <c r="M30" i="34"/>
  <c r="L30" i="34"/>
  <c r="K30" i="34"/>
  <c r="J30" i="34"/>
  <c r="I30" i="34"/>
  <c r="H30" i="34"/>
  <c r="R30" i="34" s="1"/>
  <c r="G30" i="34"/>
  <c r="F30" i="34"/>
  <c r="C30" i="34"/>
  <c r="B30" i="34"/>
  <c r="U29" i="34"/>
  <c r="S29" i="34"/>
  <c r="R29" i="34"/>
  <c r="Q29" i="34"/>
  <c r="P29" i="34"/>
  <c r="E29" i="34"/>
  <c r="T29" i="34" s="1"/>
  <c r="S28" i="34"/>
  <c r="R28" i="34"/>
  <c r="Q28" i="34"/>
  <c r="P28" i="34"/>
  <c r="E28" i="34"/>
  <c r="U28" i="34" s="1"/>
  <c r="S27" i="34"/>
  <c r="R27" i="34"/>
  <c r="Q27" i="34"/>
  <c r="P27" i="34"/>
  <c r="E27" i="34"/>
  <c r="U27" i="34" s="1"/>
  <c r="S26" i="34"/>
  <c r="R26" i="34"/>
  <c r="Q26" i="34"/>
  <c r="P26" i="34"/>
  <c r="E26" i="34"/>
  <c r="U26" i="34" s="1"/>
  <c r="V24" i="34"/>
  <c r="O24" i="34"/>
  <c r="N24" i="34"/>
  <c r="M24" i="34"/>
  <c r="L24" i="34"/>
  <c r="K24" i="34"/>
  <c r="J24" i="34"/>
  <c r="R24" i="34" s="1"/>
  <c r="I24" i="34"/>
  <c r="S24" i="34" s="1"/>
  <c r="H24" i="34"/>
  <c r="G24" i="34"/>
  <c r="F24" i="34"/>
  <c r="C24" i="34"/>
  <c r="B24" i="34"/>
  <c r="E24" i="34" s="1"/>
  <c r="U23" i="34"/>
  <c r="T23" i="34"/>
  <c r="S23" i="34"/>
  <c r="R23" i="34"/>
  <c r="Q23" i="34"/>
  <c r="P23" i="34"/>
  <c r="E23" i="34"/>
  <c r="U22" i="34"/>
  <c r="T22" i="34"/>
  <c r="S22" i="34"/>
  <c r="R22" i="34"/>
  <c r="Q22" i="34"/>
  <c r="P22" i="34"/>
  <c r="E22" i="34"/>
  <c r="S21" i="34"/>
  <c r="R21" i="34"/>
  <c r="Q21" i="34"/>
  <c r="P21" i="34"/>
  <c r="E21" i="34"/>
  <c r="U21" i="34" s="1"/>
  <c r="S20" i="34"/>
  <c r="R20" i="34"/>
  <c r="Q20" i="34"/>
  <c r="P20" i="34"/>
  <c r="E20" i="34"/>
  <c r="U20" i="34" s="1"/>
  <c r="S19" i="34"/>
  <c r="R19" i="34"/>
  <c r="Q19" i="34"/>
  <c r="P19" i="34"/>
  <c r="E19" i="34"/>
  <c r="S18" i="34"/>
  <c r="R18" i="34"/>
  <c r="Q18" i="34"/>
  <c r="P18" i="34"/>
  <c r="E18" i="34"/>
  <c r="S17" i="34"/>
  <c r="R17" i="34"/>
  <c r="Q17" i="34"/>
  <c r="P17" i="34"/>
  <c r="E17" i="34"/>
  <c r="V15" i="34"/>
  <c r="O15" i="34"/>
  <c r="N15" i="34"/>
  <c r="M15" i="34"/>
  <c r="L15" i="34"/>
  <c r="K15" i="34"/>
  <c r="J15" i="34"/>
  <c r="I15" i="34"/>
  <c r="S15" i="34" s="1"/>
  <c r="H15" i="34"/>
  <c r="G15" i="34"/>
  <c r="F15" i="34"/>
  <c r="C15" i="34"/>
  <c r="E15" i="34" s="1"/>
  <c r="B15" i="34"/>
  <c r="S14" i="34"/>
  <c r="R14" i="34"/>
  <c r="Q14" i="34"/>
  <c r="P14" i="34"/>
  <c r="E14" i="34"/>
  <c r="U14" i="34" s="1"/>
  <c r="S13" i="34"/>
  <c r="R13" i="34"/>
  <c r="Q13" i="34"/>
  <c r="P13" i="34"/>
  <c r="E13" i="34"/>
  <c r="S12" i="34"/>
  <c r="R12" i="34"/>
  <c r="Q12" i="34"/>
  <c r="P12" i="34"/>
  <c r="E12" i="34"/>
  <c r="T11" i="34"/>
  <c r="S11" i="34"/>
  <c r="R11" i="34"/>
  <c r="Q11" i="34"/>
  <c r="P11" i="34"/>
  <c r="E11" i="34"/>
  <c r="U11" i="34" s="1"/>
  <c r="S10" i="34"/>
  <c r="R10" i="34"/>
  <c r="Q10" i="34"/>
  <c r="P10" i="34"/>
  <c r="E10" i="34"/>
  <c r="U10" i="34" s="1"/>
  <c r="S9" i="34"/>
  <c r="R9" i="34"/>
  <c r="Q9" i="34"/>
  <c r="P9" i="34"/>
  <c r="E9" i="34"/>
  <c r="T9" i="34" s="1"/>
  <c r="S93" i="33"/>
  <c r="R93" i="33"/>
  <c r="Q93" i="33"/>
  <c r="P93" i="33"/>
  <c r="E93" i="33"/>
  <c r="S92" i="33"/>
  <c r="R92" i="33"/>
  <c r="Q92" i="33"/>
  <c r="P92" i="33"/>
  <c r="E92" i="33"/>
  <c r="S91" i="33"/>
  <c r="R91" i="33"/>
  <c r="Q91" i="33"/>
  <c r="P91" i="33"/>
  <c r="E91" i="33"/>
  <c r="U91" i="33" s="1"/>
  <c r="S90" i="33"/>
  <c r="R90" i="33"/>
  <c r="Q90" i="33"/>
  <c r="P90" i="33"/>
  <c r="E90" i="33"/>
  <c r="U89" i="33"/>
  <c r="S89" i="33"/>
  <c r="R89" i="33"/>
  <c r="Q89" i="33"/>
  <c r="P89" i="33"/>
  <c r="E89" i="33"/>
  <c r="T89" i="33" s="1"/>
  <c r="U88" i="33"/>
  <c r="T88" i="33"/>
  <c r="S88" i="33"/>
  <c r="R88" i="33"/>
  <c r="Q88" i="33"/>
  <c r="P88" i="33"/>
  <c r="E88" i="33"/>
  <c r="T87" i="33"/>
  <c r="S87" i="33"/>
  <c r="R87" i="33"/>
  <c r="Q87" i="33"/>
  <c r="P87" i="33"/>
  <c r="E87" i="33"/>
  <c r="U87" i="33" s="1"/>
  <c r="S86" i="33"/>
  <c r="R86" i="33"/>
  <c r="Q86" i="33"/>
  <c r="P86" i="33"/>
  <c r="E86" i="33"/>
  <c r="V72" i="33"/>
  <c r="O72" i="33"/>
  <c r="N72" i="33"/>
  <c r="M72" i="33"/>
  <c r="L72" i="33"/>
  <c r="K72" i="33"/>
  <c r="J72" i="33"/>
  <c r="I72" i="33"/>
  <c r="H72" i="33"/>
  <c r="G72" i="33"/>
  <c r="F72" i="33"/>
  <c r="C72" i="33"/>
  <c r="B72" i="33"/>
  <c r="V71" i="33"/>
  <c r="O71" i="33"/>
  <c r="N71" i="33"/>
  <c r="M71" i="33"/>
  <c r="L71" i="33"/>
  <c r="K71" i="33"/>
  <c r="J71" i="33"/>
  <c r="I71" i="33"/>
  <c r="S71" i="33" s="1"/>
  <c r="H71" i="33"/>
  <c r="R71" i="33" s="1"/>
  <c r="G71" i="33"/>
  <c r="F71" i="33"/>
  <c r="C71" i="33"/>
  <c r="B71" i="33"/>
  <c r="E71" i="33" s="1"/>
  <c r="V70" i="33"/>
  <c r="S70" i="33"/>
  <c r="O70" i="33"/>
  <c r="N70" i="33"/>
  <c r="M70" i="33"/>
  <c r="L70" i="33"/>
  <c r="K70" i="33"/>
  <c r="J70" i="33"/>
  <c r="I70" i="33"/>
  <c r="H70" i="33"/>
  <c r="R70" i="33" s="1"/>
  <c r="G70" i="33"/>
  <c r="F70" i="33"/>
  <c r="E70" i="33"/>
  <c r="C70" i="33"/>
  <c r="B70" i="33"/>
  <c r="S69" i="33"/>
  <c r="R69" i="33"/>
  <c r="Q69" i="33"/>
  <c r="P69" i="33"/>
  <c r="E69" i="33"/>
  <c r="V67" i="33"/>
  <c r="O67" i="33"/>
  <c r="N67" i="33"/>
  <c r="M67" i="33"/>
  <c r="L67" i="33"/>
  <c r="K67" i="33"/>
  <c r="J67" i="33"/>
  <c r="I67" i="33"/>
  <c r="H67" i="33"/>
  <c r="G67" i="33"/>
  <c r="F67" i="33"/>
  <c r="C67" i="33"/>
  <c r="B67" i="33"/>
  <c r="V66" i="33"/>
  <c r="O66" i="33"/>
  <c r="N66" i="33"/>
  <c r="M66" i="33"/>
  <c r="L66" i="33"/>
  <c r="K66" i="33"/>
  <c r="J66" i="33"/>
  <c r="I66" i="33"/>
  <c r="S66" i="33" s="1"/>
  <c r="H66" i="33"/>
  <c r="R66" i="33" s="1"/>
  <c r="G66" i="33"/>
  <c r="F66" i="33"/>
  <c r="C66" i="33"/>
  <c r="B66" i="33"/>
  <c r="E66" i="33" s="1"/>
  <c r="S65" i="33"/>
  <c r="R65" i="33"/>
  <c r="Q65" i="33"/>
  <c r="P65" i="33"/>
  <c r="E65" i="33"/>
  <c r="U65" i="33" s="1"/>
  <c r="S64" i="33"/>
  <c r="R64" i="33"/>
  <c r="Q64" i="33"/>
  <c r="P64" i="33"/>
  <c r="E64" i="33"/>
  <c r="U64" i="33" s="1"/>
  <c r="S63" i="33"/>
  <c r="R63" i="33"/>
  <c r="Q63" i="33"/>
  <c r="P63" i="33"/>
  <c r="E63" i="33"/>
  <c r="U63" i="33" s="1"/>
  <c r="S62" i="33"/>
  <c r="R62" i="33"/>
  <c r="Q62" i="33"/>
  <c r="P62" i="33"/>
  <c r="E62" i="33"/>
  <c r="T62" i="33" s="1"/>
  <c r="S61" i="33"/>
  <c r="R61" i="33"/>
  <c r="Q61" i="33"/>
  <c r="P61" i="33"/>
  <c r="E61" i="33"/>
  <c r="V59" i="33"/>
  <c r="O59" i="33"/>
  <c r="N59" i="33"/>
  <c r="M59" i="33"/>
  <c r="L59" i="33"/>
  <c r="K59" i="33"/>
  <c r="J59" i="33"/>
  <c r="I59" i="33"/>
  <c r="S59" i="33" s="1"/>
  <c r="H59" i="33"/>
  <c r="G59" i="33"/>
  <c r="F59" i="33"/>
  <c r="C59" i="33"/>
  <c r="E59" i="33" s="1"/>
  <c r="B59" i="33"/>
  <c r="S58" i="33"/>
  <c r="R58" i="33"/>
  <c r="Q58" i="33"/>
  <c r="P58" i="33"/>
  <c r="E58" i="33"/>
  <c r="T58" i="33" s="1"/>
  <c r="S57" i="33"/>
  <c r="R57" i="33"/>
  <c r="Q57" i="33"/>
  <c r="P57" i="33"/>
  <c r="E57" i="33"/>
  <c r="S56" i="33"/>
  <c r="R56" i="33"/>
  <c r="Q56" i="33"/>
  <c r="P56" i="33"/>
  <c r="E56" i="33"/>
  <c r="S55" i="33"/>
  <c r="R55" i="33"/>
  <c r="Q55" i="33"/>
  <c r="P55" i="33"/>
  <c r="E55" i="33"/>
  <c r="U55" i="33" s="1"/>
  <c r="V53" i="33"/>
  <c r="O53" i="33"/>
  <c r="N53" i="33"/>
  <c r="M53" i="33"/>
  <c r="L53" i="33"/>
  <c r="K53" i="33"/>
  <c r="J53" i="33"/>
  <c r="I53" i="33"/>
  <c r="S53" i="33" s="1"/>
  <c r="H53" i="33"/>
  <c r="R53" i="33" s="1"/>
  <c r="G53" i="33"/>
  <c r="F53" i="33"/>
  <c r="C53" i="33"/>
  <c r="B53" i="33"/>
  <c r="S52" i="33"/>
  <c r="R52" i="33"/>
  <c r="Q52" i="33"/>
  <c r="P52" i="33"/>
  <c r="E52" i="33"/>
  <c r="U51" i="33"/>
  <c r="T51" i="33"/>
  <c r="S51" i="33"/>
  <c r="R51" i="33"/>
  <c r="Q51" i="33"/>
  <c r="P51" i="33"/>
  <c r="E51" i="33"/>
  <c r="T50" i="33"/>
  <c r="S50" i="33"/>
  <c r="R50" i="33"/>
  <c r="Q50" i="33"/>
  <c r="P50" i="33"/>
  <c r="E50" i="33"/>
  <c r="U50" i="33" s="1"/>
  <c r="T49" i="33"/>
  <c r="S49" i="33"/>
  <c r="R49" i="33"/>
  <c r="Q49" i="33"/>
  <c r="P49" i="33"/>
  <c r="E49" i="33"/>
  <c r="U49" i="33" s="1"/>
  <c r="S48" i="33"/>
  <c r="R48" i="33"/>
  <c r="Q48" i="33"/>
  <c r="P48" i="33"/>
  <c r="E48" i="33"/>
  <c r="U48" i="33" s="1"/>
  <c r="S47" i="33"/>
  <c r="R47" i="33"/>
  <c r="Q47" i="33"/>
  <c r="P47" i="33"/>
  <c r="E47" i="33"/>
  <c r="U47" i="33" s="1"/>
  <c r="U46" i="33"/>
  <c r="S46" i="33"/>
  <c r="R46" i="33"/>
  <c r="Q46" i="33"/>
  <c r="P46" i="33"/>
  <c r="E46" i="33"/>
  <c r="T46" i="33" s="1"/>
  <c r="S45" i="33"/>
  <c r="R45" i="33"/>
  <c r="Q45" i="33"/>
  <c r="P45" i="33"/>
  <c r="E45" i="33"/>
  <c r="S44" i="33"/>
  <c r="R44" i="33"/>
  <c r="Q44" i="33"/>
  <c r="P44" i="33"/>
  <c r="E44" i="33"/>
  <c r="U43" i="33"/>
  <c r="S43" i="33"/>
  <c r="R43" i="33"/>
  <c r="Q43" i="33"/>
  <c r="P43" i="33"/>
  <c r="E43" i="33"/>
  <c r="T43" i="33" s="1"/>
  <c r="U42" i="33"/>
  <c r="T42" i="33"/>
  <c r="S42" i="33"/>
  <c r="R42" i="33"/>
  <c r="Q42" i="33"/>
  <c r="P42" i="33"/>
  <c r="E42" i="33"/>
  <c r="V40" i="33"/>
  <c r="O40" i="33"/>
  <c r="N40" i="33"/>
  <c r="M40" i="33"/>
  <c r="L40" i="33"/>
  <c r="K40" i="33"/>
  <c r="J40" i="33"/>
  <c r="I40" i="33"/>
  <c r="H40" i="33"/>
  <c r="R40" i="33" s="1"/>
  <c r="G40" i="33"/>
  <c r="F40" i="33"/>
  <c r="C40" i="33"/>
  <c r="B40" i="33"/>
  <c r="S39" i="33"/>
  <c r="R39" i="33"/>
  <c r="Q39" i="33"/>
  <c r="P39" i="33"/>
  <c r="E39" i="33"/>
  <c r="S38" i="33"/>
  <c r="R38" i="33"/>
  <c r="Q38" i="33"/>
  <c r="P38" i="33"/>
  <c r="E38" i="33"/>
  <c r="T37" i="33"/>
  <c r="S37" i="33"/>
  <c r="R37" i="33"/>
  <c r="Q37" i="33"/>
  <c r="P37" i="33"/>
  <c r="E37" i="33"/>
  <c r="U37" i="33" s="1"/>
  <c r="S36" i="33"/>
  <c r="R36" i="33"/>
  <c r="Q36" i="33"/>
  <c r="P36" i="33"/>
  <c r="E36" i="33"/>
  <c r="S35" i="33"/>
  <c r="R35" i="33"/>
  <c r="Q35" i="33"/>
  <c r="P35" i="33"/>
  <c r="E35" i="33"/>
  <c r="V33" i="33"/>
  <c r="O33" i="33"/>
  <c r="N33" i="33"/>
  <c r="M33" i="33"/>
  <c r="L33" i="33"/>
  <c r="K33" i="33"/>
  <c r="J33" i="33"/>
  <c r="I33" i="33"/>
  <c r="H33" i="33"/>
  <c r="R33" i="33" s="1"/>
  <c r="G33" i="33"/>
  <c r="F33" i="33"/>
  <c r="C33" i="33"/>
  <c r="B33" i="33"/>
  <c r="E33" i="33" s="1"/>
  <c r="S32" i="33"/>
  <c r="R32" i="33"/>
  <c r="Q32" i="33"/>
  <c r="P32" i="33"/>
  <c r="E32" i="33"/>
  <c r="V30" i="33"/>
  <c r="O30" i="33"/>
  <c r="N30" i="33"/>
  <c r="M30" i="33"/>
  <c r="L30" i="33"/>
  <c r="K30" i="33"/>
  <c r="J30" i="33"/>
  <c r="I30" i="33"/>
  <c r="H30" i="33"/>
  <c r="R30" i="33" s="1"/>
  <c r="G30" i="33"/>
  <c r="F30" i="33"/>
  <c r="C30" i="33"/>
  <c r="B30" i="33"/>
  <c r="T29" i="33"/>
  <c r="S29" i="33"/>
  <c r="R29" i="33"/>
  <c r="Q29" i="33"/>
  <c r="P29" i="33"/>
  <c r="E29" i="33"/>
  <c r="U29" i="33" s="1"/>
  <c r="S28" i="33"/>
  <c r="R28" i="33"/>
  <c r="Q28" i="33"/>
  <c r="P28" i="33"/>
  <c r="E28" i="33"/>
  <c r="U28" i="33" s="1"/>
  <c r="S27" i="33"/>
  <c r="R27" i="33"/>
  <c r="Q27" i="33"/>
  <c r="P27" i="33"/>
  <c r="E27" i="33"/>
  <c r="S26" i="33"/>
  <c r="R26" i="33"/>
  <c r="Q26" i="33"/>
  <c r="P26" i="33"/>
  <c r="E26" i="33"/>
  <c r="U26" i="33" s="1"/>
  <c r="V24" i="33"/>
  <c r="O24" i="33"/>
  <c r="N24" i="33"/>
  <c r="M24" i="33"/>
  <c r="L24" i="33"/>
  <c r="K24" i="33"/>
  <c r="J24" i="33"/>
  <c r="R24" i="33" s="1"/>
  <c r="I24" i="33"/>
  <c r="S24" i="33" s="1"/>
  <c r="H24" i="33"/>
  <c r="G24" i="33"/>
  <c r="F24" i="33"/>
  <c r="E24" i="33"/>
  <c r="C24" i="33"/>
  <c r="B24" i="33"/>
  <c r="U23" i="33"/>
  <c r="T23" i="33"/>
  <c r="S23" i="33"/>
  <c r="R23" i="33"/>
  <c r="Q23" i="33"/>
  <c r="P23" i="33"/>
  <c r="E23" i="33"/>
  <c r="S22" i="33"/>
  <c r="R22" i="33"/>
  <c r="Q22" i="33"/>
  <c r="P22" i="33"/>
  <c r="E22" i="33"/>
  <c r="U22" i="33" s="1"/>
  <c r="S21" i="33"/>
  <c r="R21" i="33"/>
  <c r="Q21" i="33"/>
  <c r="P21" i="33"/>
  <c r="E21" i="33"/>
  <c r="S20" i="33"/>
  <c r="R20" i="33"/>
  <c r="Q20" i="33"/>
  <c r="P20" i="33"/>
  <c r="E20" i="33"/>
  <c r="S19" i="33"/>
  <c r="R19" i="33"/>
  <c r="Q19" i="33"/>
  <c r="P19" i="33"/>
  <c r="E19" i="33"/>
  <c r="S18" i="33"/>
  <c r="R18" i="33"/>
  <c r="Q18" i="33"/>
  <c r="P18" i="33"/>
  <c r="E18" i="33"/>
  <c r="T17" i="33"/>
  <c r="S17" i="33"/>
  <c r="R17" i="33"/>
  <c r="Q17" i="33"/>
  <c r="P17" i="33"/>
  <c r="E17" i="33"/>
  <c r="U17" i="33" s="1"/>
  <c r="V15" i="33"/>
  <c r="Q15" i="33"/>
  <c r="O15" i="33"/>
  <c r="N15" i="33"/>
  <c r="M15" i="33"/>
  <c r="L15" i="33"/>
  <c r="K15" i="33"/>
  <c r="J15" i="33"/>
  <c r="I15" i="33"/>
  <c r="S15" i="33" s="1"/>
  <c r="H15" i="33"/>
  <c r="G15" i="33"/>
  <c r="F15" i="33"/>
  <c r="C15" i="33"/>
  <c r="E15" i="33" s="1"/>
  <c r="B15" i="33"/>
  <c r="S14" i="33"/>
  <c r="R14" i="33"/>
  <c r="Q14" i="33"/>
  <c r="P14" i="33"/>
  <c r="E14" i="33"/>
  <c r="U14" i="33" s="1"/>
  <c r="S13" i="33"/>
  <c r="R13" i="33"/>
  <c r="Q13" i="33"/>
  <c r="P13" i="33"/>
  <c r="E13" i="33"/>
  <c r="T13" i="33" s="1"/>
  <c r="S12" i="33"/>
  <c r="R12" i="33"/>
  <c r="Q12" i="33"/>
  <c r="P12" i="33"/>
  <c r="E12" i="33"/>
  <c r="U12" i="33" s="1"/>
  <c r="U11" i="33"/>
  <c r="T11" i="33"/>
  <c r="S11" i="33"/>
  <c r="R11" i="33"/>
  <c r="Q11" i="33"/>
  <c r="P11" i="33"/>
  <c r="E11" i="33"/>
  <c r="S10" i="33"/>
  <c r="R10" i="33"/>
  <c r="Q10" i="33"/>
  <c r="P10" i="33"/>
  <c r="E10" i="33"/>
  <c r="S9" i="33"/>
  <c r="R9" i="33"/>
  <c r="Q9" i="33"/>
  <c r="P9" i="33"/>
  <c r="E9" i="33"/>
  <c r="S93" i="32"/>
  <c r="R93" i="32"/>
  <c r="Q93" i="32"/>
  <c r="P93" i="32"/>
  <c r="E93" i="32"/>
  <c r="S92" i="32"/>
  <c r="R92" i="32"/>
  <c r="Q92" i="32"/>
  <c r="P92" i="32"/>
  <c r="E92" i="32"/>
  <c r="U92" i="32" s="1"/>
  <c r="U91" i="32"/>
  <c r="T91" i="32"/>
  <c r="S91" i="32"/>
  <c r="R91" i="32"/>
  <c r="Q91" i="32"/>
  <c r="P91" i="32"/>
  <c r="E91" i="32"/>
  <c r="S90" i="32"/>
  <c r="R90" i="32"/>
  <c r="Q90" i="32"/>
  <c r="P90" i="32"/>
  <c r="E90" i="32"/>
  <c r="S89" i="32"/>
  <c r="R89" i="32"/>
  <c r="Q89" i="32"/>
  <c r="P89" i="32"/>
  <c r="E89" i="32"/>
  <c r="U89" i="32" s="1"/>
  <c r="T88" i="32"/>
  <c r="S88" i="32"/>
  <c r="R88" i="32"/>
  <c r="Q88" i="32"/>
  <c r="P88" i="32"/>
  <c r="E88" i="32"/>
  <c r="U88" i="32" s="1"/>
  <c r="S87" i="32"/>
  <c r="R87" i="32"/>
  <c r="Q87" i="32"/>
  <c r="P87" i="32"/>
  <c r="E87" i="32"/>
  <c r="U87" i="32" s="1"/>
  <c r="S86" i="32"/>
  <c r="R86" i="32"/>
  <c r="Q86" i="32"/>
  <c r="P86" i="32"/>
  <c r="E86" i="32"/>
  <c r="V72" i="32"/>
  <c r="O72" i="32"/>
  <c r="N72" i="32"/>
  <c r="M72" i="32"/>
  <c r="L72" i="32"/>
  <c r="K72" i="32"/>
  <c r="J72" i="32"/>
  <c r="I72" i="32"/>
  <c r="H72" i="32"/>
  <c r="G72" i="32"/>
  <c r="F72" i="32"/>
  <c r="C72" i="32"/>
  <c r="B72" i="32"/>
  <c r="E72" i="32" s="1"/>
  <c r="V71" i="32"/>
  <c r="O71" i="32"/>
  <c r="N71" i="32"/>
  <c r="M71" i="32"/>
  <c r="L71" i="32"/>
  <c r="K71" i="32"/>
  <c r="J71" i="32"/>
  <c r="I71" i="32"/>
  <c r="H71" i="32"/>
  <c r="R71" i="32" s="1"/>
  <c r="G71" i="32"/>
  <c r="F71" i="32"/>
  <c r="C71" i="32"/>
  <c r="E71" i="32" s="1"/>
  <c r="B71" i="32"/>
  <c r="V70" i="32"/>
  <c r="O70" i="32"/>
  <c r="N70" i="32"/>
  <c r="M70" i="32"/>
  <c r="L70" i="32"/>
  <c r="K70" i="32"/>
  <c r="J70" i="32"/>
  <c r="I70" i="32"/>
  <c r="H70" i="32"/>
  <c r="R70" i="32" s="1"/>
  <c r="G70" i="32"/>
  <c r="F70" i="32"/>
  <c r="C70" i="32"/>
  <c r="B70" i="32"/>
  <c r="U69" i="32"/>
  <c r="T69" i="32"/>
  <c r="S69" i="32"/>
  <c r="R69" i="32"/>
  <c r="Q69" i="32"/>
  <c r="P69" i="32"/>
  <c r="E69" i="32"/>
  <c r="V67" i="32"/>
  <c r="O67" i="32"/>
  <c r="N67" i="32"/>
  <c r="M67" i="32"/>
  <c r="L67" i="32"/>
  <c r="K67" i="32"/>
  <c r="J67" i="32"/>
  <c r="I67" i="32"/>
  <c r="H67" i="32"/>
  <c r="G67" i="32"/>
  <c r="F67" i="32"/>
  <c r="C67" i="32"/>
  <c r="B67" i="32"/>
  <c r="E67" i="32" s="1"/>
  <c r="V66" i="32"/>
  <c r="O66" i="32"/>
  <c r="N66" i="32"/>
  <c r="M66" i="32"/>
  <c r="L66" i="32"/>
  <c r="K66" i="32"/>
  <c r="J66" i="32"/>
  <c r="I66" i="32"/>
  <c r="S66" i="32" s="1"/>
  <c r="H66" i="32"/>
  <c r="R66" i="32" s="1"/>
  <c r="G66" i="32"/>
  <c r="F66" i="32"/>
  <c r="C66" i="32"/>
  <c r="B66" i="32"/>
  <c r="S65" i="32"/>
  <c r="R65" i="32"/>
  <c r="Q65" i="32"/>
  <c r="P65" i="32"/>
  <c r="E65" i="32"/>
  <c r="S64" i="32"/>
  <c r="R64" i="32"/>
  <c r="Q64" i="32"/>
  <c r="P64" i="32"/>
  <c r="E64" i="32"/>
  <c r="S63" i="32"/>
  <c r="R63" i="32"/>
  <c r="Q63" i="32"/>
  <c r="P63" i="32"/>
  <c r="E63" i="32"/>
  <c r="S62" i="32"/>
  <c r="R62" i="32"/>
  <c r="Q62" i="32"/>
  <c r="P62" i="32"/>
  <c r="E62" i="32"/>
  <c r="U61" i="32"/>
  <c r="T61" i="32"/>
  <c r="S61" i="32"/>
  <c r="R61" i="32"/>
  <c r="Q61" i="32"/>
  <c r="P61" i="32"/>
  <c r="E61" i="32"/>
  <c r="V59" i="32"/>
  <c r="O59" i="32"/>
  <c r="N59" i="32"/>
  <c r="M59" i="32"/>
  <c r="L59" i="32"/>
  <c r="K59" i="32"/>
  <c r="J59" i="32"/>
  <c r="I59" i="32"/>
  <c r="S59" i="32" s="1"/>
  <c r="H59" i="32"/>
  <c r="R59" i="32" s="1"/>
  <c r="G59" i="32"/>
  <c r="F59" i="32"/>
  <c r="C59" i="32"/>
  <c r="B59" i="32"/>
  <c r="S58" i="32"/>
  <c r="R58" i="32"/>
  <c r="Q58" i="32"/>
  <c r="P58" i="32"/>
  <c r="E58" i="32"/>
  <c r="U58" i="32" s="1"/>
  <c r="S57" i="32"/>
  <c r="R57" i="32"/>
  <c r="Q57" i="32"/>
  <c r="P57" i="32"/>
  <c r="E57" i="32"/>
  <c r="U57" i="32" s="1"/>
  <c r="T56" i="32"/>
  <c r="S56" i="32"/>
  <c r="R56" i="32"/>
  <c r="Q56" i="32"/>
  <c r="P56" i="32"/>
  <c r="E56" i="32"/>
  <c r="U56" i="32" s="1"/>
  <c r="U55" i="32"/>
  <c r="S55" i="32"/>
  <c r="R55" i="32"/>
  <c r="Q55" i="32"/>
  <c r="P55" i="32"/>
  <c r="E55" i="32"/>
  <c r="T55" i="32" s="1"/>
  <c r="V53" i="32"/>
  <c r="O53" i="32"/>
  <c r="N53" i="32"/>
  <c r="M53" i="32"/>
  <c r="L53" i="32"/>
  <c r="K53" i="32"/>
  <c r="J53" i="32"/>
  <c r="I53" i="32"/>
  <c r="S53" i="32" s="1"/>
  <c r="H53" i="32"/>
  <c r="R53" i="32" s="1"/>
  <c r="G53" i="32"/>
  <c r="F53" i="32"/>
  <c r="C53" i="32"/>
  <c r="B53" i="32"/>
  <c r="S52" i="32"/>
  <c r="R52" i="32"/>
  <c r="Q52" i="32"/>
  <c r="P52" i="32"/>
  <c r="E52" i="32"/>
  <c r="S51" i="32"/>
  <c r="R51" i="32"/>
  <c r="Q51" i="32"/>
  <c r="P51" i="32"/>
  <c r="E51" i="32"/>
  <c r="U51" i="32" s="1"/>
  <c r="S50" i="32"/>
  <c r="R50" i="32"/>
  <c r="Q50" i="32"/>
  <c r="P50" i="32"/>
  <c r="E50" i="32"/>
  <c r="U50" i="32" s="1"/>
  <c r="S49" i="32"/>
  <c r="R49" i="32"/>
  <c r="Q49" i="32"/>
  <c r="P49" i="32"/>
  <c r="E49" i="32"/>
  <c r="S48" i="32"/>
  <c r="R48" i="32"/>
  <c r="Q48" i="32"/>
  <c r="P48" i="32"/>
  <c r="E48" i="32"/>
  <c r="S47" i="32"/>
  <c r="R47" i="32"/>
  <c r="Q47" i="32"/>
  <c r="P47" i="32"/>
  <c r="E47" i="32"/>
  <c r="T47" i="32" s="1"/>
  <c r="S46" i="32"/>
  <c r="R46" i="32"/>
  <c r="Q46" i="32"/>
  <c r="P46" i="32"/>
  <c r="E46" i="32"/>
  <c r="S45" i="32"/>
  <c r="R45" i="32"/>
  <c r="Q45" i="32"/>
  <c r="P45" i="32"/>
  <c r="E45" i="32"/>
  <c r="T44" i="32"/>
  <c r="S44" i="32"/>
  <c r="R44" i="32"/>
  <c r="Q44" i="32"/>
  <c r="P44" i="32"/>
  <c r="E44" i="32"/>
  <c r="U44" i="32" s="1"/>
  <c r="S43" i="32"/>
  <c r="R43" i="32"/>
  <c r="Q43" i="32"/>
  <c r="P43" i="32"/>
  <c r="E43" i="32"/>
  <c r="U43" i="32" s="1"/>
  <c r="S42" i="32"/>
  <c r="R42" i="32"/>
  <c r="Q42" i="32"/>
  <c r="P42" i="32"/>
  <c r="E42" i="32"/>
  <c r="U42" i="32" s="1"/>
  <c r="V40" i="32"/>
  <c r="O40" i="32"/>
  <c r="N40" i="32"/>
  <c r="M40" i="32"/>
  <c r="L40" i="32"/>
  <c r="K40" i="32"/>
  <c r="J40" i="32"/>
  <c r="I40" i="32"/>
  <c r="S40" i="32" s="1"/>
  <c r="H40" i="32"/>
  <c r="R40" i="32" s="1"/>
  <c r="G40" i="32"/>
  <c r="F40" i="32"/>
  <c r="C40" i="32"/>
  <c r="E40" i="32" s="1"/>
  <c r="B40" i="32"/>
  <c r="S39" i="32"/>
  <c r="R39" i="32"/>
  <c r="Q39" i="32"/>
  <c r="P39" i="32"/>
  <c r="E39" i="32"/>
  <c r="U39" i="32" s="1"/>
  <c r="S38" i="32"/>
  <c r="R38" i="32"/>
  <c r="Q38" i="32"/>
  <c r="P38" i="32"/>
  <c r="E38" i="32"/>
  <c r="U38" i="32" s="1"/>
  <c r="S37" i="32"/>
  <c r="R37" i="32"/>
  <c r="Q37" i="32"/>
  <c r="P37" i="32"/>
  <c r="E37" i="32"/>
  <c r="S36" i="32"/>
  <c r="R36" i="32"/>
  <c r="Q36" i="32"/>
  <c r="P36" i="32"/>
  <c r="E36" i="32"/>
  <c r="U35" i="32"/>
  <c r="S35" i="32"/>
  <c r="R35" i="32"/>
  <c r="Q35" i="32"/>
  <c r="P35" i="32"/>
  <c r="E35" i="32"/>
  <c r="V33" i="32"/>
  <c r="O33" i="32"/>
  <c r="N33" i="32"/>
  <c r="M33" i="32"/>
  <c r="L33" i="32"/>
  <c r="K33" i="32"/>
  <c r="S33" i="32" s="1"/>
  <c r="J33" i="32"/>
  <c r="I33" i="32"/>
  <c r="H33" i="32"/>
  <c r="P33" i="32" s="1"/>
  <c r="G33" i="32"/>
  <c r="F33" i="32"/>
  <c r="C33" i="32"/>
  <c r="B33" i="32"/>
  <c r="S32" i="32"/>
  <c r="R32" i="32"/>
  <c r="Q32" i="32"/>
  <c r="P32" i="32"/>
  <c r="E32" i="32"/>
  <c r="V30" i="32"/>
  <c r="O30" i="32"/>
  <c r="N30" i="32"/>
  <c r="M30" i="32"/>
  <c r="L30" i="32"/>
  <c r="K30" i="32"/>
  <c r="J30" i="32"/>
  <c r="I30" i="32"/>
  <c r="S30" i="32" s="1"/>
  <c r="H30" i="32"/>
  <c r="R30" i="32" s="1"/>
  <c r="G30" i="32"/>
  <c r="F30" i="32"/>
  <c r="C30" i="32"/>
  <c r="B30" i="32"/>
  <c r="S29" i="32"/>
  <c r="R29" i="32"/>
  <c r="Q29" i="32"/>
  <c r="P29" i="32"/>
  <c r="E29" i="32"/>
  <c r="S28" i="32"/>
  <c r="R28" i="32"/>
  <c r="Q28" i="32"/>
  <c r="P28" i="32"/>
  <c r="E28" i="32"/>
  <c r="U27" i="32"/>
  <c r="S27" i="32"/>
  <c r="R27" i="32"/>
  <c r="Q27" i="32"/>
  <c r="P27" i="32"/>
  <c r="E27" i="32"/>
  <c r="T27" i="32" s="1"/>
  <c r="T26" i="32"/>
  <c r="S26" i="32"/>
  <c r="R26" i="32"/>
  <c r="Q26" i="32"/>
  <c r="P26" i="32"/>
  <c r="E26" i="32"/>
  <c r="U26" i="32" s="1"/>
  <c r="V24" i="32"/>
  <c r="O24" i="32"/>
  <c r="N24" i="32"/>
  <c r="M24" i="32"/>
  <c r="L24" i="32"/>
  <c r="K24" i="32"/>
  <c r="J24" i="32"/>
  <c r="I24" i="32"/>
  <c r="S24" i="32" s="1"/>
  <c r="H24" i="32"/>
  <c r="R24" i="32" s="1"/>
  <c r="G24" i="32"/>
  <c r="F24" i="32"/>
  <c r="C24" i="32"/>
  <c r="B24" i="32"/>
  <c r="E24" i="32" s="1"/>
  <c r="S23" i="32"/>
  <c r="R23" i="32"/>
  <c r="Q23" i="32"/>
  <c r="P23" i="32"/>
  <c r="E23" i="32"/>
  <c r="T23" i="32" s="1"/>
  <c r="S22" i="32"/>
  <c r="R22" i="32"/>
  <c r="Q22" i="32"/>
  <c r="P22" i="32"/>
  <c r="E22" i="32"/>
  <c r="S21" i="32"/>
  <c r="R21" i="32"/>
  <c r="Q21" i="32"/>
  <c r="P21" i="32"/>
  <c r="E21" i="32"/>
  <c r="T20" i="32"/>
  <c r="S20" i="32"/>
  <c r="R20" i="32"/>
  <c r="Q20" i="32"/>
  <c r="P20" i="32"/>
  <c r="E20" i="32"/>
  <c r="S19" i="32"/>
  <c r="R19" i="32"/>
  <c r="Q19" i="32"/>
  <c r="P19" i="32"/>
  <c r="E19" i="32"/>
  <c r="U19" i="32" s="1"/>
  <c r="S18" i="32"/>
  <c r="R18" i="32"/>
  <c r="Q18" i="32"/>
  <c r="P18" i="32"/>
  <c r="E18" i="32"/>
  <c r="U18" i="32" s="1"/>
  <c r="S17" i="32"/>
  <c r="R17" i="32"/>
  <c r="Q17" i="32"/>
  <c r="P17" i="32"/>
  <c r="E17" i="32"/>
  <c r="V15" i="32"/>
  <c r="O15" i="32"/>
  <c r="N15" i="32"/>
  <c r="M15" i="32"/>
  <c r="L15" i="32"/>
  <c r="K15" i="32"/>
  <c r="J15" i="32"/>
  <c r="I15" i="32"/>
  <c r="S15" i="32" s="1"/>
  <c r="H15" i="32"/>
  <c r="G15" i="32"/>
  <c r="F15" i="32"/>
  <c r="E15" i="32"/>
  <c r="C15" i="32"/>
  <c r="B15" i="32"/>
  <c r="S14" i="32"/>
  <c r="R14" i="32"/>
  <c r="Q14" i="32"/>
  <c r="P14" i="32"/>
  <c r="E14" i="32"/>
  <c r="U14" i="32" s="1"/>
  <c r="S13" i="32"/>
  <c r="R13" i="32"/>
  <c r="Q13" i="32"/>
  <c r="P13" i="32"/>
  <c r="E13" i="32"/>
  <c r="S12" i="32"/>
  <c r="R12" i="32"/>
  <c r="Q12" i="32"/>
  <c r="P12" i="32"/>
  <c r="E12" i="32"/>
  <c r="S11" i="32"/>
  <c r="R11" i="32"/>
  <c r="Q11" i="32"/>
  <c r="P11" i="32"/>
  <c r="E11" i="32"/>
  <c r="U10" i="32"/>
  <c r="S10" i="32"/>
  <c r="R10" i="32"/>
  <c r="Q10" i="32"/>
  <c r="P10" i="32"/>
  <c r="T10" i="32" s="1"/>
  <c r="E10" i="32"/>
  <c r="U9" i="32"/>
  <c r="T9" i="32"/>
  <c r="S9" i="32"/>
  <c r="R9" i="32"/>
  <c r="Q9" i="32"/>
  <c r="P9" i="32"/>
  <c r="E9" i="32"/>
  <c r="S93" i="31"/>
  <c r="R93" i="31"/>
  <c r="Q93" i="31"/>
  <c r="P93" i="31"/>
  <c r="E93" i="31"/>
  <c r="U93" i="31" s="1"/>
  <c r="S92" i="31"/>
  <c r="R92" i="31"/>
  <c r="Q92" i="31"/>
  <c r="P92" i="31"/>
  <c r="E92" i="31"/>
  <c r="U92" i="31" s="1"/>
  <c r="S91" i="31"/>
  <c r="R91" i="31"/>
  <c r="Q91" i="31"/>
  <c r="P91" i="31"/>
  <c r="E91" i="31"/>
  <c r="U91" i="31" s="1"/>
  <c r="S90" i="31"/>
  <c r="R90" i="31"/>
  <c r="Q90" i="31"/>
  <c r="P90" i="31"/>
  <c r="E90" i="31"/>
  <c r="S89" i="31"/>
  <c r="R89" i="31"/>
  <c r="Q89" i="31"/>
  <c r="P89" i="31"/>
  <c r="E89" i="31"/>
  <c r="U88" i="31"/>
  <c r="S88" i="31"/>
  <c r="R88" i="31"/>
  <c r="Q88" i="31"/>
  <c r="P88" i="31"/>
  <c r="E88" i="31"/>
  <c r="T88" i="31" s="1"/>
  <c r="T87" i="31"/>
  <c r="S87" i="31"/>
  <c r="R87" i="31"/>
  <c r="Q87" i="31"/>
  <c r="P87" i="31"/>
  <c r="E87" i="31"/>
  <c r="U87" i="31" s="1"/>
  <c r="S86" i="31"/>
  <c r="R86" i="31"/>
  <c r="Q86" i="31"/>
  <c r="P86" i="31"/>
  <c r="E86" i="31"/>
  <c r="U86" i="31" s="1"/>
  <c r="V72" i="31"/>
  <c r="O72" i="31"/>
  <c r="N72" i="31"/>
  <c r="M72" i="31"/>
  <c r="L72" i="31"/>
  <c r="K72" i="31"/>
  <c r="J72" i="31"/>
  <c r="I72" i="31"/>
  <c r="H72" i="31"/>
  <c r="G72" i="31"/>
  <c r="F72" i="31"/>
  <c r="C72" i="31"/>
  <c r="B72" i="31"/>
  <c r="V71" i="31"/>
  <c r="O71" i="31"/>
  <c r="N71" i="31"/>
  <c r="M71" i="31"/>
  <c r="L71" i="31"/>
  <c r="K71" i="31"/>
  <c r="J71" i="31"/>
  <c r="I71" i="31"/>
  <c r="S71" i="31" s="1"/>
  <c r="H71" i="31"/>
  <c r="G71" i="31"/>
  <c r="F71" i="31"/>
  <c r="C71" i="31"/>
  <c r="B71" i="31"/>
  <c r="V70" i="31"/>
  <c r="S70" i="31"/>
  <c r="O70" i="31"/>
  <c r="N70" i="31"/>
  <c r="M70" i="31"/>
  <c r="L70" i="31"/>
  <c r="K70" i="31"/>
  <c r="J70" i="31"/>
  <c r="I70" i="31"/>
  <c r="H70" i="31"/>
  <c r="R70" i="31" s="1"/>
  <c r="G70" i="31"/>
  <c r="F70" i="31"/>
  <c r="E70" i="31"/>
  <c r="C70" i="31"/>
  <c r="B70" i="31"/>
  <c r="S69" i="31"/>
  <c r="R69" i="31"/>
  <c r="Q69" i="31"/>
  <c r="U69" i="31" s="1"/>
  <c r="P69" i="31"/>
  <c r="E69" i="31"/>
  <c r="V67" i="31"/>
  <c r="O67" i="31"/>
  <c r="N67" i="31"/>
  <c r="M67" i="31"/>
  <c r="L67" i="31"/>
  <c r="K67" i="31"/>
  <c r="J67" i="31"/>
  <c r="I67" i="31"/>
  <c r="S67" i="31" s="1"/>
  <c r="H67" i="31"/>
  <c r="G67" i="31"/>
  <c r="F67" i="31"/>
  <c r="C67" i="31"/>
  <c r="B67" i="31"/>
  <c r="V66" i="31"/>
  <c r="O66" i="31"/>
  <c r="N66" i="31"/>
  <c r="M66" i="31"/>
  <c r="L66" i="31"/>
  <c r="K66" i="31"/>
  <c r="J66" i="31"/>
  <c r="I66" i="31"/>
  <c r="S66" i="31" s="1"/>
  <c r="H66" i="31"/>
  <c r="R66" i="31" s="1"/>
  <c r="G66" i="31"/>
  <c r="F66" i="31"/>
  <c r="C66" i="31"/>
  <c r="B66" i="31"/>
  <c r="S65" i="31"/>
  <c r="R65" i="31"/>
  <c r="Q65" i="31"/>
  <c r="P65" i="31"/>
  <c r="E65" i="31"/>
  <c r="U65" i="31" s="1"/>
  <c r="U64" i="31"/>
  <c r="T64" i="31"/>
  <c r="S64" i="31"/>
  <c r="R64" i="31"/>
  <c r="Q64" i="31"/>
  <c r="P64" i="31"/>
  <c r="E64" i="31"/>
  <c r="S63" i="31"/>
  <c r="R63" i="31"/>
  <c r="Q63" i="31"/>
  <c r="P63" i="31"/>
  <c r="E63" i="31"/>
  <c r="U62" i="31"/>
  <c r="S62" i="31"/>
  <c r="R62" i="31"/>
  <c r="Q62" i="31"/>
  <c r="P62" i="31"/>
  <c r="E62" i="31"/>
  <c r="T62" i="31" s="1"/>
  <c r="S61" i="31"/>
  <c r="R61" i="31"/>
  <c r="Q61" i="31"/>
  <c r="P61" i="31"/>
  <c r="E61" i="31"/>
  <c r="V59" i="31"/>
  <c r="S59" i="31"/>
  <c r="O59" i="31"/>
  <c r="N59" i="31"/>
  <c r="M59" i="31"/>
  <c r="L59" i="31"/>
  <c r="K59" i="31"/>
  <c r="J59" i="31"/>
  <c r="I59" i="31"/>
  <c r="H59" i="31"/>
  <c r="R59" i="31" s="1"/>
  <c r="G59" i="31"/>
  <c r="F59" i="31"/>
  <c r="C59" i="31"/>
  <c r="B59" i="31"/>
  <c r="S58" i="31"/>
  <c r="R58" i="31"/>
  <c r="Q58" i="31"/>
  <c r="P58" i="31"/>
  <c r="E58" i="31"/>
  <c r="T58" i="31" s="1"/>
  <c r="S57" i="31"/>
  <c r="R57" i="31"/>
  <c r="Q57" i="31"/>
  <c r="P57" i="31"/>
  <c r="E57" i="31"/>
  <c r="S56" i="31"/>
  <c r="R56" i="31"/>
  <c r="Q56" i="31"/>
  <c r="P56" i="31"/>
  <c r="E56" i="31"/>
  <c r="U55" i="31"/>
  <c r="S55" i="31"/>
  <c r="R55" i="31"/>
  <c r="Q55" i="31"/>
  <c r="P55" i="31"/>
  <c r="E55" i="31"/>
  <c r="T55" i="31" s="1"/>
  <c r="V53" i="31"/>
  <c r="O53" i="31"/>
  <c r="N53" i="31"/>
  <c r="M53" i="31"/>
  <c r="L53" i="31"/>
  <c r="K53" i="31"/>
  <c r="J53" i="31"/>
  <c r="I53" i="31"/>
  <c r="S53" i="31" s="1"/>
  <c r="H53" i="31"/>
  <c r="R53" i="31" s="1"/>
  <c r="G53" i="31"/>
  <c r="F53" i="31"/>
  <c r="C53" i="31"/>
  <c r="B53" i="31"/>
  <c r="S52" i="31"/>
  <c r="R52" i="31"/>
  <c r="Q52" i="31"/>
  <c r="P52" i="31"/>
  <c r="E52" i="31"/>
  <c r="U51" i="31"/>
  <c r="S51" i="31"/>
  <c r="R51" i="31"/>
  <c r="Q51" i="31"/>
  <c r="P51" i="31"/>
  <c r="E51" i="31"/>
  <c r="T51" i="31" s="1"/>
  <c r="U50" i="31"/>
  <c r="T50" i="31"/>
  <c r="S50" i="31"/>
  <c r="R50" i="31"/>
  <c r="Q50" i="31"/>
  <c r="P50" i="31"/>
  <c r="E50" i="31"/>
  <c r="T49" i="31"/>
  <c r="S49" i="31"/>
  <c r="R49" i="31"/>
  <c r="Q49" i="31"/>
  <c r="P49" i="31"/>
  <c r="E49" i="31"/>
  <c r="U49" i="31" s="1"/>
  <c r="S48" i="31"/>
  <c r="R48" i="31"/>
  <c r="Q48" i="31"/>
  <c r="P48" i="31"/>
  <c r="E48" i="31"/>
  <c r="U48" i="31" s="1"/>
  <c r="S47" i="31"/>
  <c r="R47" i="31"/>
  <c r="Q47" i="31"/>
  <c r="P47" i="31"/>
  <c r="E47" i="31"/>
  <c r="U47" i="31" s="1"/>
  <c r="S46" i="31"/>
  <c r="R46" i="31"/>
  <c r="Q46" i="31"/>
  <c r="P46" i="31"/>
  <c r="E46" i="31"/>
  <c r="U46" i="31" s="1"/>
  <c r="S45" i="31"/>
  <c r="R45" i="31"/>
  <c r="Q45" i="31"/>
  <c r="P45" i="31"/>
  <c r="E45" i="31"/>
  <c r="S44" i="31"/>
  <c r="R44" i="31"/>
  <c r="Q44" i="31"/>
  <c r="P44" i="31"/>
  <c r="E44" i="31"/>
  <c r="S43" i="31"/>
  <c r="R43" i="31"/>
  <c r="Q43" i="31"/>
  <c r="P43" i="31"/>
  <c r="E43" i="31"/>
  <c r="U43" i="31" s="1"/>
  <c r="U42" i="31"/>
  <c r="T42" i="31"/>
  <c r="S42" i="31"/>
  <c r="R42" i="31"/>
  <c r="Q42" i="31"/>
  <c r="P42" i="31"/>
  <c r="E42" i="31"/>
  <c r="V40" i="31"/>
  <c r="S40" i="31"/>
  <c r="O40" i="31"/>
  <c r="N40" i="31"/>
  <c r="M40" i="31"/>
  <c r="L40" i="31"/>
  <c r="K40" i="31"/>
  <c r="J40" i="31"/>
  <c r="I40" i="31"/>
  <c r="H40" i="31"/>
  <c r="G40" i="31"/>
  <c r="F40" i="31"/>
  <c r="C40" i="31"/>
  <c r="B40" i="31"/>
  <c r="E40" i="31" s="1"/>
  <c r="S39" i="31"/>
  <c r="R39" i="31"/>
  <c r="Q39" i="31"/>
  <c r="P39" i="31"/>
  <c r="E39" i="31"/>
  <c r="T39" i="31" s="1"/>
  <c r="S38" i="31"/>
  <c r="R38" i="31"/>
  <c r="Q38" i="31"/>
  <c r="P38" i="31"/>
  <c r="E38" i="31"/>
  <c r="S37" i="31"/>
  <c r="R37" i="31"/>
  <c r="Q37" i="31"/>
  <c r="P37" i="31"/>
  <c r="E37" i="31"/>
  <c r="U36" i="31"/>
  <c r="S36" i="31"/>
  <c r="R36" i="31"/>
  <c r="Q36" i="31"/>
  <c r="P36" i="31"/>
  <c r="E36" i="31"/>
  <c r="T36" i="31" s="1"/>
  <c r="T35" i="31"/>
  <c r="S35" i="31"/>
  <c r="R35" i="31"/>
  <c r="Q35" i="31"/>
  <c r="P35" i="31"/>
  <c r="E35" i="31"/>
  <c r="V33" i="31"/>
  <c r="O33" i="31"/>
  <c r="N33" i="31"/>
  <c r="M33" i="31"/>
  <c r="L33" i="31"/>
  <c r="K33" i="31"/>
  <c r="J33" i="31"/>
  <c r="I33" i="31"/>
  <c r="S33" i="31" s="1"/>
  <c r="H33" i="31"/>
  <c r="G33" i="31"/>
  <c r="F33" i="31"/>
  <c r="C33" i="31"/>
  <c r="E33" i="31" s="1"/>
  <c r="B33" i="31"/>
  <c r="S32" i="31"/>
  <c r="R32" i="31"/>
  <c r="Q32" i="31"/>
  <c r="P32" i="31"/>
  <c r="E32" i="31"/>
  <c r="V30" i="31"/>
  <c r="O30" i="31"/>
  <c r="N30" i="31"/>
  <c r="M30" i="31"/>
  <c r="L30" i="31"/>
  <c r="K30" i="31"/>
  <c r="J30" i="31"/>
  <c r="I30" i="31"/>
  <c r="S30" i="31" s="1"/>
  <c r="H30" i="31"/>
  <c r="R30" i="31" s="1"/>
  <c r="G30" i="31"/>
  <c r="F30" i="31"/>
  <c r="C30" i="31"/>
  <c r="B30" i="31"/>
  <c r="E30" i="31" s="1"/>
  <c r="U29" i="31"/>
  <c r="T29" i="31"/>
  <c r="S29" i="31"/>
  <c r="R29" i="31"/>
  <c r="Q29" i="31"/>
  <c r="P29" i="31"/>
  <c r="E29" i="31"/>
  <c r="S28" i="31"/>
  <c r="R28" i="31"/>
  <c r="Q28" i="31"/>
  <c r="P28" i="31"/>
  <c r="E28" i="31"/>
  <c r="U28" i="31" s="1"/>
  <c r="S27" i="31"/>
  <c r="R27" i="31"/>
  <c r="Q27" i="31"/>
  <c r="P27" i="31"/>
  <c r="E27" i="31"/>
  <c r="U27" i="31" s="1"/>
  <c r="S26" i="31"/>
  <c r="R26" i="31"/>
  <c r="Q26" i="31"/>
  <c r="P26" i="31"/>
  <c r="E26" i="31"/>
  <c r="U26" i="31" s="1"/>
  <c r="V24" i="31"/>
  <c r="O24" i="31"/>
  <c r="N24" i="31"/>
  <c r="M24" i="31"/>
  <c r="L24" i="31"/>
  <c r="K24" i="31"/>
  <c r="J24" i="31"/>
  <c r="I24" i="31"/>
  <c r="S24" i="31" s="1"/>
  <c r="H24" i="31"/>
  <c r="R24" i="31" s="1"/>
  <c r="G24" i="31"/>
  <c r="F24" i="31"/>
  <c r="C24" i="31"/>
  <c r="B24" i="31"/>
  <c r="S23" i="31"/>
  <c r="R23" i="31"/>
  <c r="Q23" i="31"/>
  <c r="P23" i="31"/>
  <c r="E23" i="31"/>
  <c r="U23" i="31" s="1"/>
  <c r="S22" i="31"/>
  <c r="R22" i="31"/>
  <c r="Q22" i="31"/>
  <c r="P22" i="31"/>
  <c r="E22" i="31"/>
  <c r="U22" i="31" s="1"/>
  <c r="S21" i="31"/>
  <c r="R21" i="31"/>
  <c r="Q21" i="31"/>
  <c r="P21" i="31"/>
  <c r="E21" i="31"/>
  <c r="S20" i="31"/>
  <c r="R20" i="31"/>
  <c r="Q20" i="31"/>
  <c r="P20" i="31"/>
  <c r="E20" i="31"/>
  <c r="S19" i="31"/>
  <c r="R19" i="31"/>
  <c r="Q19" i="31"/>
  <c r="P19" i="31"/>
  <c r="E19" i="31"/>
  <c r="T19" i="31" s="1"/>
  <c r="U18" i="31"/>
  <c r="T18" i="31"/>
  <c r="S18" i="31"/>
  <c r="R18" i="31"/>
  <c r="Q18" i="31"/>
  <c r="P18" i="31"/>
  <c r="E18" i="31"/>
  <c r="U17" i="31"/>
  <c r="T17" i="31"/>
  <c r="S17" i="31"/>
  <c r="R17" i="31"/>
  <c r="Q17" i="31"/>
  <c r="P17" i="31"/>
  <c r="E17" i="31"/>
  <c r="V15" i="31"/>
  <c r="O15" i="31"/>
  <c r="Q15" i="31" s="1"/>
  <c r="N15" i="31"/>
  <c r="M15" i="31"/>
  <c r="L15" i="31"/>
  <c r="K15" i="31"/>
  <c r="J15" i="31"/>
  <c r="I15" i="31"/>
  <c r="S15" i="31" s="1"/>
  <c r="H15" i="31"/>
  <c r="G15" i="31"/>
  <c r="F15" i="31"/>
  <c r="C15" i="31"/>
  <c r="B15" i="31"/>
  <c r="E15" i="31" s="1"/>
  <c r="U14" i="31"/>
  <c r="T14" i="31"/>
  <c r="S14" i="31"/>
  <c r="R14" i="31"/>
  <c r="Q14" i="31"/>
  <c r="P14" i="31"/>
  <c r="E14" i="31"/>
  <c r="U13" i="31"/>
  <c r="S13" i="31"/>
  <c r="R13" i="31"/>
  <c r="Q13" i="31"/>
  <c r="P13" i="31"/>
  <c r="E13" i="31"/>
  <c r="T13" i="31" s="1"/>
  <c r="S12" i="31"/>
  <c r="R12" i="31"/>
  <c r="Q12" i="31"/>
  <c r="P12" i="31"/>
  <c r="E12" i="31"/>
  <c r="S11" i="31"/>
  <c r="R11" i="31"/>
  <c r="Q11" i="31"/>
  <c r="P11" i="31"/>
  <c r="E11" i="31"/>
  <c r="U11" i="31" s="1"/>
  <c r="S10" i="31"/>
  <c r="R10" i="31"/>
  <c r="Q10" i="31"/>
  <c r="P10" i="31"/>
  <c r="E10" i="31"/>
  <c r="S9" i="31"/>
  <c r="R9" i="31"/>
  <c r="Q9" i="31"/>
  <c r="P9" i="31"/>
  <c r="E9" i="31"/>
  <c r="S93" i="30"/>
  <c r="R93" i="30"/>
  <c r="Q93" i="30"/>
  <c r="P93" i="30"/>
  <c r="E93" i="30"/>
  <c r="S92" i="30"/>
  <c r="R92" i="30"/>
  <c r="Q92" i="30"/>
  <c r="P92" i="30"/>
  <c r="E92" i="30"/>
  <c r="T92" i="30" s="1"/>
  <c r="U91" i="30"/>
  <c r="T91" i="30"/>
  <c r="S91" i="30"/>
  <c r="R91" i="30"/>
  <c r="Q91" i="30"/>
  <c r="P91" i="30"/>
  <c r="E91" i="30"/>
  <c r="U90" i="30"/>
  <c r="S90" i="30"/>
  <c r="R90" i="30"/>
  <c r="Q90" i="30"/>
  <c r="P90" i="30"/>
  <c r="E90" i="30"/>
  <c r="T90" i="30" s="1"/>
  <c r="S89" i="30"/>
  <c r="R89" i="30"/>
  <c r="Q89" i="30"/>
  <c r="P89" i="30"/>
  <c r="E89" i="30"/>
  <c r="S88" i="30"/>
  <c r="R88" i="30"/>
  <c r="Q88" i="30"/>
  <c r="P88" i="30"/>
  <c r="E88" i="30"/>
  <c r="U88" i="30" s="1"/>
  <c r="S87" i="30"/>
  <c r="R87" i="30"/>
  <c r="Q87" i="30"/>
  <c r="P87" i="30"/>
  <c r="E87" i="30"/>
  <c r="U87" i="30" s="1"/>
  <c r="S86" i="30"/>
  <c r="R86" i="30"/>
  <c r="Q86" i="30"/>
  <c r="P86" i="30"/>
  <c r="E86" i="30"/>
  <c r="V72" i="30"/>
  <c r="O72" i="30"/>
  <c r="N72" i="30"/>
  <c r="M72" i="30"/>
  <c r="L72" i="30"/>
  <c r="K72" i="30"/>
  <c r="J72" i="30"/>
  <c r="I72" i="30"/>
  <c r="S72" i="30" s="1"/>
  <c r="H72" i="30"/>
  <c r="G72" i="30"/>
  <c r="F72" i="30"/>
  <c r="C72" i="30"/>
  <c r="B72" i="30"/>
  <c r="E72" i="30" s="1"/>
  <c r="V71" i="30"/>
  <c r="O71" i="30"/>
  <c r="N71" i="30"/>
  <c r="M71" i="30"/>
  <c r="L71" i="30"/>
  <c r="K71" i="30"/>
  <c r="J71" i="30"/>
  <c r="I71" i="30"/>
  <c r="H71" i="30"/>
  <c r="R71" i="30" s="1"/>
  <c r="G71" i="30"/>
  <c r="F71" i="30"/>
  <c r="C71" i="30"/>
  <c r="B71" i="30"/>
  <c r="E71" i="30" s="1"/>
  <c r="V70" i="30"/>
  <c r="R70" i="30"/>
  <c r="O70" i="30"/>
  <c r="N70" i="30"/>
  <c r="M70" i="30"/>
  <c r="L70" i="30"/>
  <c r="K70" i="30"/>
  <c r="J70" i="30"/>
  <c r="I70" i="30"/>
  <c r="H70" i="30"/>
  <c r="G70" i="30"/>
  <c r="F70" i="30"/>
  <c r="C70" i="30"/>
  <c r="B70" i="30"/>
  <c r="E70" i="30" s="1"/>
  <c r="S69" i="30"/>
  <c r="R69" i="30"/>
  <c r="Q69" i="30"/>
  <c r="U69" i="30" s="1"/>
  <c r="P69" i="30"/>
  <c r="E69" i="30"/>
  <c r="T69" i="30" s="1"/>
  <c r="V67" i="30"/>
  <c r="O67" i="30"/>
  <c r="N67" i="30"/>
  <c r="M67" i="30"/>
  <c r="L67" i="30"/>
  <c r="K67" i="30"/>
  <c r="S67" i="30" s="1"/>
  <c r="J67" i="30"/>
  <c r="I67" i="30"/>
  <c r="H67" i="30"/>
  <c r="G67" i="30"/>
  <c r="F67" i="30"/>
  <c r="C67" i="30"/>
  <c r="B67" i="30"/>
  <c r="V66" i="30"/>
  <c r="O66" i="30"/>
  <c r="N66" i="30"/>
  <c r="M66" i="30"/>
  <c r="L66" i="30"/>
  <c r="K66" i="30"/>
  <c r="J66" i="30"/>
  <c r="I66" i="30"/>
  <c r="S66" i="30" s="1"/>
  <c r="H66" i="30"/>
  <c r="R66" i="30" s="1"/>
  <c r="G66" i="30"/>
  <c r="F66" i="30"/>
  <c r="C66" i="30"/>
  <c r="B66" i="30"/>
  <c r="S65" i="30"/>
  <c r="R65" i="30"/>
  <c r="Q65" i="30"/>
  <c r="P65" i="30"/>
  <c r="E65" i="30"/>
  <c r="S64" i="30"/>
  <c r="R64" i="30"/>
  <c r="Q64" i="30"/>
  <c r="P64" i="30"/>
  <c r="E64" i="30"/>
  <c r="S63" i="30"/>
  <c r="R63" i="30"/>
  <c r="Q63" i="30"/>
  <c r="P63" i="30"/>
  <c r="E63" i="30"/>
  <c r="T63" i="30" s="1"/>
  <c r="T62" i="30"/>
  <c r="S62" i="30"/>
  <c r="R62" i="30"/>
  <c r="Q62" i="30"/>
  <c r="P62" i="30"/>
  <c r="E62" i="30"/>
  <c r="U62" i="30" s="1"/>
  <c r="U61" i="30"/>
  <c r="T61" i="30"/>
  <c r="S61" i="30"/>
  <c r="R61" i="30"/>
  <c r="Q61" i="30"/>
  <c r="P61" i="30"/>
  <c r="E61" i="30"/>
  <c r="V59" i="30"/>
  <c r="O59" i="30"/>
  <c r="N59" i="30"/>
  <c r="M59" i="30"/>
  <c r="L59" i="30"/>
  <c r="K59" i="30"/>
  <c r="J59" i="30"/>
  <c r="I59" i="30"/>
  <c r="H59" i="30"/>
  <c r="R59" i="30" s="1"/>
  <c r="G59" i="30"/>
  <c r="F59" i="30"/>
  <c r="C59" i="30"/>
  <c r="B59" i="30"/>
  <c r="S58" i="30"/>
  <c r="R58" i="30"/>
  <c r="Q58" i="30"/>
  <c r="P58" i="30"/>
  <c r="E58" i="30"/>
  <c r="U58" i="30" s="1"/>
  <c r="S57" i="30"/>
  <c r="R57" i="30"/>
  <c r="Q57" i="30"/>
  <c r="P57" i="30"/>
  <c r="E57" i="30"/>
  <c r="U57" i="30" s="1"/>
  <c r="S56" i="30"/>
  <c r="R56" i="30"/>
  <c r="Q56" i="30"/>
  <c r="P56" i="30"/>
  <c r="E56" i="30"/>
  <c r="T55" i="30"/>
  <c r="S55" i="30"/>
  <c r="R55" i="30"/>
  <c r="Q55" i="30"/>
  <c r="P55" i="30"/>
  <c r="E55" i="30"/>
  <c r="U55" i="30" s="1"/>
  <c r="V53" i="30"/>
  <c r="O53" i="30"/>
  <c r="N53" i="30"/>
  <c r="M53" i="30"/>
  <c r="L53" i="30"/>
  <c r="K53" i="30"/>
  <c r="J53" i="30"/>
  <c r="I53" i="30"/>
  <c r="S53" i="30" s="1"/>
  <c r="H53" i="30"/>
  <c r="R53" i="30" s="1"/>
  <c r="G53" i="30"/>
  <c r="F53" i="30"/>
  <c r="C53" i="30"/>
  <c r="B53" i="30"/>
  <c r="E53" i="30" s="1"/>
  <c r="T52" i="30"/>
  <c r="S52" i="30"/>
  <c r="R52" i="30"/>
  <c r="Q52" i="30"/>
  <c r="P52" i="30"/>
  <c r="E52" i="30"/>
  <c r="U52" i="30" s="1"/>
  <c r="S51" i="30"/>
  <c r="R51" i="30"/>
  <c r="Q51" i="30"/>
  <c r="P51" i="30"/>
  <c r="E51" i="30"/>
  <c r="S50" i="30"/>
  <c r="R50" i="30"/>
  <c r="Q50" i="30"/>
  <c r="P50" i="30"/>
  <c r="E50" i="30"/>
  <c r="U50" i="30" s="1"/>
  <c r="S49" i="30"/>
  <c r="R49" i="30"/>
  <c r="Q49" i="30"/>
  <c r="P49" i="30"/>
  <c r="E49" i="30"/>
  <c r="S48" i="30"/>
  <c r="R48" i="30"/>
  <c r="Q48" i="30"/>
  <c r="P48" i="30"/>
  <c r="E48" i="30"/>
  <c r="U47" i="30"/>
  <c r="S47" i="30"/>
  <c r="R47" i="30"/>
  <c r="Q47" i="30"/>
  <c r="P47" i="30"/>
  <c r="E47" i="30"/>
  <c r="T47" i="30" s="1"/>
  <c r="U46" i="30"/>
  <c r="T46" i="30"/>
  <c r="S46" i="30"/>
  <c r="R46" i="30"/>
  <c r="Q46" i="30"/>
  <c r="P46" i="30"/>
  <c r="E46" i="30"/>
  <c r="S45" i="30"/>
  <c r="R45" i="30"/>
  <c r="Q45" i="30"/>
  <c r="P45" i="30"/>
  <c r="E45" i="30"/>
  <c r="U45" i="30" s="1"/>
  <c r="T44" i="30"/>
  <c r="S44" i="30"/>
  <c r="R44" i="30"/>
  <c r="Q44" i="30"/>
  <c r="P44" i="30"/>
  <c r="E44" i="30"/>
  <c r="U44" i="30" s="1"/>
  <c r="S43" i="30"/>
  <c r="R43" i="30"/>
  <c r="Q43" i="30"/>
  <c r="P43" i="30"/>
  <c r="E43" i="30"/>
  <c r="S42" i="30"/>
  <c r="R42" i="30"/>
  <c r="Q42" i="30"/>
  <c r="P42" i="30"/>
  <c r="E42" i="30"/>
  <c r="U42" i="30" s="1"/>
  <c r="V40" i="30"/>
  <c r="O40" i="30"/>
  <c r="N40" i="30"/>
  <c r="M40" i="30"/>
  <c r="L40" i="30"/>
  <c r="K40" i="30"/>
  <c r="J40" i="30"/>
  <c r="I40" i="30"/>
  <c r="S40" i="30" s="1"/>
  <c r="H40" i="30"/>
  <c r="R40" i="30" s="1"/>
  <c r="G40" i="30"/>
  <c r="F40" i="30"/>
  <c r="C40" i="30"/>
  <c r="B40" i="30"/>
  <c r="S39" i="30"/>
  <c r="R39" i="30"/>
  <c r="Q39" i="30"/>
  <c r="P39" i="30"/>
  <c r="E39" i="30"/>
  <c r="S38" i="30"/>
  <c r="R38" i="30"/>
  <c r="Q38" i="30"/>
  <c r="P38" i="30"/>
  <c r="E38" i="30"/>
  <c r="U38" i="30" s="1"/>
  <c r="S37" i="30"/>
  <c r="R37" i="30"/>
  <c r="Q37" i="30"/>
  <c r="P37" i="30"/>
  <c r="E37" i="30"/>
  <c r="S36" i="30"/>
  <c r="R36" i="30"/>
  <c r="Q36" i="30"/>
  <c r="P36" i="30"/>
  <c r="E36" i="30"/>
  <c r="U35" i="30"/>
  <c r="S35" i="30"/>
  <c r="R35" i="30"/>
  <c r="Q35" i="30"/>
  <c r="P35" i="30"/>
  <c r="E35" i="30"/>
  <c r="V33" i="30"/>
  <c r="O33" i="30"/>
  <c r="N33" i="30"/>
  <c r="M33" i="30"/>
  <c r="L33" i="30"/>
  <c r="K33" i="30"/>
  <c r="S33" i="30" s="1"/>
  <c r="J33" i="30"/>
  <c r="I33" i="30"/>
  <c r="H33" i="30"/>
  <c r="G33" i="30"/>
  <c r="F33" i="30"/>
  <c r="C33" i="30"/>
  <c r="B33" i="30"/>
  <c r="E33" i="30" s="1"/>
  <c r="S32" i="30"/>
  <c r="R32" i="30"/>
  <c r="Q32" i="30"/>
  <c r="P32" i="30"/>
  <c r="E32" i="30"/>
  <c r="V30" i="30"/>
  <c r="O30" i="30"/>
  <c r="N30" i="30"/>
  <c r="M30" i="30"/>
  <c r="L30" i="30"/>
  <c r="K30" i="30"/>
  <c r="J30" i="30"/>
  <c r="I30" i="30"/>
  <c r="S30" i="30" s="1"/>
  <c r="H30" i="30"/>
  <c r="G30" i="30"/>
  <c r="F30" i="30"/>
  <c r="C30" i="30"/>
  <c r="B30" i="30"/>
  <c r="E30" i="30" s="1"/>
  <c r="S29" i="30"/>
  <c r="R29" i="30"/>
  <c r="Q29" i="30"/>
  <c r="P29" i="30"/>
  <c r="E29" i="30"/>
  <c r="S28" i="30"/>
  <c r="R28" i="30"/>
  <c r="Q28" i="30"/>
  <c r="P28" i="30"/>
  <c r="E28" i="30"/>
  <c r="S27" i="30"/>
  <c r="R27" i="30"/>
  <c r="Q27" i="30"/>
  <c r="P27" i="30"/>
  <c r="E27" i="30"/>
  <c r="U26" i="30"/>
  <c r="S26" i="30"/>
  <c r="R26" i="30"/>
  <c r="Q26" i="30"/>
  <c r="P26" i="30"/>
  <c r="E26" i="30"/>
  <c r="T26" i="30" s="1"/>
  <c r="V24" i="30"/>
  <c r="S24" i="30"/>
  <c r="O24" i="30"/>
  <c r="N24" i="30"/>
  <c r="M24" i="30"/>
  <c r="L24" i="30"/>
  <c r="K24" i="30"/>
  <c r="J24" i="30"/>
  <c r="I24" i="30"/>
  <c r="H24" i="30"/>
  <c r="G24" i="30"/>
  <c r="F24" i="30"/>
  <c r="C24" i="30"/>
  <c r="B24" i="30"/>
  <c r="E24" i="30" s="1"/>
  <c r="S23" i="30"/>
  <c r="R23" i="30"/>
  <c r="Q23" i="30"/>
  <c r="P23" i="30"/>
  <c r="E23" i="30"/>
  <c r="T23" i="30" s="1"/>
  <c r="T22" i="30"/>
  <c r="S22" i="30"/>
  <c r="R22" i="30"/>
  <c r="Q22" i="30"/>
  <c r="P22" i="30"/>
  <c r="E22" i="30"/>
  <c r="U22" i="30" s="1"/>
  <c r="U21" i="30"/>
  <c r="S21" i="30"/>
  <c r="R21" i="30"/>
  <c r="Q21" i="30"/>
  <c r="P21" i="30"/>
  <c r="E21" i="30"/>
  <c r="T21" i="30" s="1"/>
  <c r="S20" i="30"/>
  <c r="R20" i="30"/>
  <c r="Q20" i="30"/>
  <c r="P20" i="30"/>
  <c r="E20" i="30"/>
  <c r="S19" i="30"/>
  <c r="R19" i="30"/>
  <c r="Q19" i="30"/>
  <c r="P19" i="30"/>
  <c r="E19" i="30"/>
  <c r="U19" i="30" s="1"/>
  <c r="S18" i="30"/>
  <c r="R18" i="30"/>
  <c r="Q18" i="30"/>
  <c r="P18" i="30"/>
  <c r="E18" i="30"/>
  <c r="U18" i="30" s="1"/>
  <c r="S17" i="30"/>
  <c r="R17" i="30"/>
  <c r="Q17" i="30"/>
  <c r="P17" i="30"/>
  <c r="E17" i="30"/>
  <c r="V15" i="30"/>
  <c r="O15" i="30"/>
  <c r="N15" i="30"/>
  <c r="M15" i="30"/>
  <c r="L15" i="30"/>
  <c r="K15" i="30"/>
  <c r="J15" i="30"/>
  <c r="I15" i="30"/>
  <c r="H15" i="30"/>
  <c r="G15" i="30"/>
  <c r="F15" i="30"/>
  <c r="C15" i="30"/>
  <c r="B15" i="30"/>
  <c r="E15" i="30" s="1"/>
  <c r="S14" i="30"/>
  <c r="R14" i="30"/>
  <c r="Q14" i="30"/>
  <c r="P14" i="30"/>
  <c r="E14" i="30"/>
  <c r="U14" i="30" s="1"/>
  <c r="S13" i="30"/>
  <c r="R13" i="30"/>
  <c r="Q13" i="30"/>
  <c r="P13" i="30"/>
  <c r="E13" i="30"/>
  <c r="S12" i="30"/>
  <c r="R12" i="30"/>
  <c r="Q12" i="30"/>
  <c r="P12" i="30"/>
  <c r="E12" i="30"/>
  <c r="S11" i="30"/>
  <c r="R11" i="30"/>
  <c r="Q11" i="30"/>
  <c r="P11" i="30"/>
  <c r="E11" i="30"/>
  <c r="T11" i="30" s="1"/>
  <c r="T10" i="30"/>
  <c r="S10" i="30"/>
  <c r="R10" i="30"/>
  <c r="Q10" i="30"/>
  <c r="P10" i="30"/>
  <c r="E10" i="30"/>
  <c r="U9" i="30"/>
  <c r="S9" i="30"/>
  <c r="R9" i="30"/>
  <c r="Q9" i="30"/>
  <c r="P9" i="30"/>
  <c r="E9" i="30"/>
  <c r="T9" i="30" s="1"/>
  <c r="S93" i="29"/>
  <c r="R93" i="29"/>
  <c r="Q93" i="29"/>
  <c r="P93" i="29"/>
  <c r="E93" i="29"/>
  <c r="S92" i="29"/>
  <c r="R92" i="29"/>
  <c r="Q92" i="29"/>
  <c r="P92" i="29"/>
  <c r="E92" i="29"/>
  <c r="U92" i="29" s="1"/>
  <c r="S91" i="29"/>
  <c r="R91" i="29"/>
  <c r="Q91" i="29"/>
  <c r="P91" i="29"/>
  <c r="E91" i="29"/>
  <c r="U91" i="29" s="1"/>
  <c r="S90" i="29"/>
  <c r="R90" i="29"/>
  <c r="Q90" i="29"/>
  <c r="P90" i="29"/>
  <c r="E90" i="29"/>
  <c r="S89" i="29"/>
  <c r="R89" i="29"/>
  <c r="Q89" i="29"/>
  <c r="P89" i="29"/>
  <c r="E89" i="29"/>
  <c r="S88" i="29"/>
  <c r="R88" i="29"/>
  <c r="Q88" i="29"/>
  <c r="P88" i="29"/>
  <c r="E88" i="29"/>
  <c r="T88" i="29" s="1"/>
  <c r="T87" i="29"/>
  <c r="S87" i="29"/>
  <c r="R87" i="29"/>
  <c r="Q87" i="29"/>
  <c r="P87" i="29"/>
  <c r="E87" i="29"/>
  <c r="U87" i="29" s="1"/>
  <c r="U86" i="29"/>
  <c r="S86" i="29"/>
  <c r="R86" i="29"/>
  <c r="Q86" i="29"/>
  <c r="P86" i="29"/>
  <c r="E86" i="29"/>
  <c r="T86" i="29" s="1"/>
  <c r="V72" i="29"/>
  <c r="O72" i="29"/>
  <c r="N72" i="29"/>
  <c r="M72" i="29"/>
  <c r="L72" i="29"/>
  <c r="K72" i="29"/>
  <c r="J72" i="29"/>
  <c r="I72" i="29"/>
  <c r="H72" i="29"/>
  <c r="G72" i="29"/>
  <c r="F72" i="29"/>
  <c r="C72" i="29"/>
  <c r="B72" i="29"/>
  <c r="V71" i="29"/>
  <c r="O71" i="29"/>
  <c r="N71" i="29"/>
  <c r="M71" i="29"/>
  <c r="L71" i="29"/>
  <c r="K71" i="29"/>
  <c r="J71" i="29"/>
  <c r="I71" i="29"/>
  <c r="H71" i="29"/>
  <c r="R71" i="29" s="1"/>
  <c r="G71" i="29"/>
  <c r="F71" i="29"/>
  <c r="C71" i="29"/>
  <c r="B71" i="29"/>
  <c r="V70" i="29"/>
  <c r="O70" i="29"/>
  <c r="N70" i="29"/>
  <c r="M70" i="29"/>
  <c r="L70" i="29"/>
  <c r="K70" i="29"/>
  <c r="S70" i="29" s="1"/>
  <c r="J70" i="29"/>
  <c r="I70" i="29"/>
  <c r="H70" i="29"/>
  <c r="G70" i="29"/>
  <c r="F70" i="29"/>
  <c r="E70" i="29"/>
  <c r="C70" i="29"/>
  <c r="B70" i="29"/>
  <c r="S69" i="29"/>
  <c r="R69" i="29"/>
  <c r="Q69" i="29"/>
  <c r="P69" i="29"/>
  <c r="E69" i="29"/>
  <c r="T69" i="29" s="1"/>
  <c r="V67" i="29"/>
  <c r="O67" i="29"/>
  <c r="N67" i="29"/>
  <c r="M67" i="29"/>
  <c r="L67" i="29"/>
  <c r="K67" i="29"/>
  <c r="J67" i="29"/>
  <c r="I67" i="29"/>
  <c r="H67" i="29"/>
  <c r="R67" i="29" s="1"/>
  <c r="G67" i="29"/>
  <c r="F67" i="29"/>
  <c r="C67" i="29"/>
  <c r="B67" i="29"/>
  <c r="V66" i="29"/>
  <c r="O66" i="29"/>
  <c r="N66" i="29"/>
  <c r="M66" i="29"/>
  <c r="L66" i="29"/>
  <c r="K66" i="29"/>
  <c r="J66" i="29"/>
  <c r="I66" i="29"/>
  <c r="S66" i="29" s="1"/>
  <c r="H66" i="29"/>
  <c r="R66" i="29" s="1"/>
  <c r="G66" i="29"/>
  <c r="F66" i="29"/>
  <c r="C66" i="29"/>
  <c r="B66" i="29"/>
  <c r="S65" i="29"/>
  <c r="R65" i="29"/>
  <c r="Q65" i="29"/>
  <c r="P65" i="29"/>
  <c r="E65" i="29"/>
  <c r="S64" i="29"/>
  <c r="R64" i="29"/>
  <c r="Q64" i="29"/>
  <c r="P64" i="29"/>
  <c r="E64" i="29"/>
  <c r="U64" i="29" s="1"/>
  <c r="S63" i="29"/>
  <c r="R63" i="29"/>
  <c r="Q63" i="29"/>
  <c r="P63" i="29"/>
  <c r="E63" i="29"/>
  <c r="U63" i="29" s="1"/>
  <c r="S62" i="29"/>
  <c r="R62" i="29"/>
  <c r="Q62" i="29"/>
  <c r="P62" i="29"/>
  <c r="E62" i="29"/>
  <c r="U62" i="29" s="1"/>
  <c r="S61" i="29"/>
  <c r="R61" i="29"/>
  <c r="Q61" i="29"/>
  <c r="P61" i="29"/>
  <c r="E61" i="29"/>
  <c r="V59" i="29"/>
  <c r="O59" i="29"/>
  <c r="N59" i="29"/>
  <c r="M59" i="29"/>
  <c r="L59" i="29"/>
  <c r="K59" i="29"/>
  <c r="J59" i="29"/>
  <c r="I59" i="29"/>
  <c r="S59" i="29" s="1"/>
  <c r="H59" i="29"/>
  <c r="R59" i="29" s="1"/>
  <c r="G59" i="29"/>
  <c r="F59" i="29"/>
  <c r="C59" i="29"/>
  <c r="B59" i="29"/>
  <c r="E59" i="29" s="1"/>
  <c r="S58" i="29"/>
  <c r="R58" i="29"/>
  <c r="Q58" i="29"/>
  <c r="P58" i="29"/>
  <c r="E58" i="29"/>
  <c r="U58" i="29" s="1"/>
  <c r="S57" i="29"/>
  <c r="R57" i="29"/>
  <c r="Q57" i="29"/>
  <c r="P57" i="29"/>
  <c r="E57" i="29"/>
  <c r="S56" i="29"/>
  <c r="R56" i="29"/>
  <c r="Q56" i="29"/>
  <c r="P56" i="29"/>
  <c r="E56" i="29"/>
  <c r="S55" i="29"/>
  <c r="R55" i="29"/>
  <c r="Q55" i="29"/>
  <c r="P55" i="29"/>
  <c r="E55" i="29"/>
  <c r="V53" i="29"/>
  <c r="O53" i="29"/>
  <c r="N53" i="29"/>
  <c r="M53" i="29"/>
  <c r="L53" i="29"/>
  <c r="K53" i="29"/>
  <c r="J53" i="29"/>
  <c r="I53" i="29"/>
  <c r="S53" i="29" s="1"/>
  <c r="H53" i="29"/>
  <c r="R53" i="29" s="1"/>
  <c r="G53" i="29"/>
  <c r="F53" i="29"/>
  <c r="C53" i="29"/>
  <c r="B53" i="29"/>
  <c r="E53" i="29" s="1"/>
  <c r="S52" i="29"/>
  <c r="R52" i="29"/>
  <c r="Q52" i="29"/>
  <c r="P52" i="29"/>
  <c r="E52" i="29"/>
  <c r="S51" i="29"/>
  <c r="R51" i="29"/>
  <c r="Q51" i="29"/>
  <c r="P51" i="29"/>
  <c r="E51" i="29"/>
  <c r="S50" i="29"/>
  <c r="R50" i="29"/>
  <c r="Q50" i="29"/>
  <c r="P50" i="29"/>
  <c r="E50" i="29"/>
  <c r="U49" i="29"/>
  <c r="S49" i="29"/>
  <c r="R49" i="29"/>
  <c r="Q49" i="29"/>
  <c r="P49" i="29"/>
  <c r="E49" i="29"/>
  <c r="T49" i="29" s="1"/>
  <c r="T48" i="29"/>
  <c r="S48" i="29"/>
  <c r="R48" i="29"/>
  <c r="Q48" i="29"/>
  <c r="P48" i="29"/>
  <c r="E48" i="29"/>
  <c r="U48" i="29" s="1"/>
  <c r="S47" i="29"/>
  <c r="R47" i="29"/>
  <c r="Q47" i="29"/>
  <c r="P47" i="29"/>
  <c r="E47" i="29"/>
  <c r="U47" i="29" s="1"/>
  <c r="S46" i="29"/>
  <c r="R46" i="29"/>
  <c r="Q46" i="29"/>
  <c r="P46" i="29"/>
  <c r="E46" i="29"/>
  <c r="U46" i="29" s="1"/>
  <c r="S45" i="29"/>
  <c r="R45" i="29"/>
  <c r="Q45" i="29"/>
  <c r="P45" i="29"/>
  <c r="E45" i="29"/>
  <c r="S44" i="29"/>
  <c r="R44" i="29"/>
  <c r="Q44" i="29"/>
  <c r="P44" i="29"/>
  <c r="E44" i="29"/>
  <c r="S43" i="29"/>
  <c r="R43" i="29"/>
  <c r="Q43" i="29"/>
  <c r="P43" i="29"/>
  <c r="E43" i="29"/>
  <c r="U43" i="29" s="1"/>
  <c r="U42" i="29"/>
  <c r="T42" i="29"/>
  <c r="S42" i="29"/>
  <c r="R42" i="29"/>
  <c r="Q42" i="29"/>
  <c r="P42" i="29"/>
  <c r="E42" i="29"/>
  <c r="V40" i="29"/>
  <c r="O40" i="29"/>
  <c r="N40" i="29"/>
  <c r="M40" i="29"/>
  <c r="L40" i="29"/>
  <c r="K40" i="29"/>
  <c r="J40" i="29"/>
  <c r="I40" i="29"/>
  <c r="S40" i="29" s="1"/>
  <c r="H40" i="29"/>
  <c r="R40" i="29" s="1"/>
  <c r="G40" i="29"/>
  <c r="F40" i="29"/>
  <c r="C40" i="29"/>
  <c r="B40" i="29"/>
  <c r="U39" i="29"/>
  <c r="S39" i="29"/>
  <c r="R39" i="29"/>
  <c r="Q39" i="29"/>
  <c r="P39" i="29"/>
  <c r="E39" i="29"/>
  <c r="T39" i="29" s="1"/>
  <c r="U38" i="29"/>
  <c r="S38" i="29"/>
  <c r="R38" i="29"/>
  <c r="Q38" i="29"/>
  <c r="P38" i="29"/>
  <c r="E38" i="29"/>
  <c r="T38" i="29" s="1"/>
  <c r="S37" i="29"/>
  <c r="R37" i="29"/>
  <c r="Q37" i="29"/>
  <c r="P37" i="29"/>
  <c r="E37" i="29"/>
  <c r="S36" i="29"/>
  <c r="R36" i="29"/>
  <c r="Q36" i="29"/>
  <c r="P36" i="29"/>
  <c r="E36" i="29"/>
  <c r="T35" i="29"/>
  <c r="S35" i="29"/>
  <c r="R35" i="29"/>
  <c r="Q35" i="29"/>
  <c r="P35" i="29"/>
  <c r="E35" i="29"/>
  <c r="U35" i="29" s="1"/>
  <c r="V33" i="29"/>
  <c r="O33" i="29"/>
  <c r="N33" i="29"/>
  <c r="M33" i="29"/>
  <c r="L33" i="29"/>
  <c r="K33" i="29"/>
  <c r="J33" i="29"/>
  <c r="I33" i="29"/>
  <c r="H33" i="29"/>
  <c r="R33" i="29" s="1"/>
  <c r="G33" i="29"/>
  <c r="F33" i="29"/>
  <c r="C33" i="29"/>
  <c r="B33" i="29"/>
  <c r="E33" i="29" s="1"/>
  <c r="S32" i="29"/>
  <c r="R32" i="29"/>
  <c r="Q32" i="29"/>
  <c r="P32" i="29"/>
  <c r="E32" i="29"/>
  <c r="V30" i="29"/>
  <c r="O30" i="29"/>
  <c r="N30" i="29"/>
  <c r="M30" i="29"/>
  <c r="L30" i="29"/>
  <c r="K30" i="29"/>
  <c r="J30" i="29"/>
  <c r="I30" i="29"/>
  <c r="S30" i="29" s="1"/>
  <c r="H30" i="29"/>
  <c r="R30" i="29" s="1"/>
  <c r="G30" i="29"/>
  <c r="F30" i="29"/>
  <c r="C30" i="29"/>
  <c r="B30" i="29"/>
  <c r="E30" i="29" s="1"/>
  <c r="U29" i="29"/>
  <c r="T29" i="29"/>
  <c r="S29" i="29"/>
  <c r="R29" i="29"/>
  <c r="Q29" i="29"/>
  <c r="P29" i="29"/>
  <c r="E29" i="29"/>
  <c r="S28" i="29"/>
  <c r="R28" i="29"/>
  <c r="Q28" i="29"/>
  <c r="P28" i="29"/>
  <c r="E28" i="29"/>
  <c r="U28" i="29" s="1"/>
  <c r="U27" i="29"/>
  <c r="S27" i="29"/>
  <c r="R27" i="29"/>
  <c r="Q27" i="29"/>
  <c r="P27" i="29"/>
  <c r="E27" i="29"/>
  <c r="T27" i="29" s="1"/>
  <c r="S26" i="29"/>
  <c r="R26" i="29"/>
  <c r="Q26" i="29"/>
  <c r="P26" i="29"/>
  <c r="E26" i="29"/>
  <c r="V24" i="29"/>
  <c r="S24" i="29"/>
  <c r="O24" i="29"/>
  <c r="N24" i="29"/>
  <c r="M24" i="29"/>
  <c r="L24" i="29"/>
  <c r="K24" i="29"/>
  <c r="J24" i="29"/>
  <c r="I24" i="29"/>
  <c r="H24" i="29"/>
  <c r="R24" i="29" s="1"/>
  <c r="G24" i="29"/>
  <c r="F24" i="29"/>
  <c r="C24" i="29"/>
  <c r="B24" i="29"/>
  <c r="T23" i="29"/>
  <c r="S23" i="29"/>
  <c r="R23" i="29"/>
  <c r="Q23" i="29"/>
  <c r="P23" i="29"/>
  <c r="E23" i="29"/>
  <c r="U23" i="29" s="1"/>
  <c r="U22" i="29"/>
  <c r="S22" i="29"/>
  <c r="R22" i="29"/>
  <c r="Q22" i="29"/>
  <c r="P22" i="29"/>
  <c r="E22" i="29"/>
  <c r="T22" i="29" s="1"/>
  <c r="S21" i="29"/>
  <c r="R21" i="29"/>
  <c r="Q21" i="29"/>
  <c r="P21" i="29"/>
  <c r="E21" i="29"/>
  <c r="S20" i="29"/>
  <c r="R20" i="29"/>
  <c r="Q20" i="29"/>
  <c r="P20" i="29"/>
  <c r="E20" i="29"/>
  <c r="U19" i="29"/>
  <c r="S19" i="29"/>
  <c r="R19" i="29"/>
  <c r="Q19" i="29"/>
  <c r="P19" i="29"/>
  <c r="E19" i="29"/>
  <c r="T19" i="29" s="1"/>
  <c r="U18" i="29"/>
  <c r="S18" i="29"/>
  <c r="R18" i="29"/>
  <c r="Q18" i="29"/>
  <c r="P18" i="29"/>
  <c r="E18" i="29"/>
  <c r="T18" i="29" s="1"/>
  <c r="S17" i="29"/>
  <c r="R17" i="29"/>
  <c r="Q17" i="29"/>
  <c r="P17" i="29"/>
  <c r="E17" i="29"/>
  <c r="V15" i="29"/>
  <c r="O15" i="29"/>
  <c r="N15" i="29"/>
  <c r="M15" i="29"/>
  <c r="L15" i="29"/>
  <c r="K15" i="29"/>
  <c r="J15" i="29"/>
  <c r="I15" i="29"/>
  <c r="H15" i="29"/>
  <c r="G15" i="29"/>
  <c r="F15" i="29"/>
  <c r="C15" i="29"/>
  <c r="B15" i="29"/>
  <c r="U14" i="29"/>
  <c r="T14" i="29"/>
  <c r="S14" i="29"/>
  <c r="R14" i="29"/>
  <c r="Q14" i="29"/>
  <c r="P14" i="29"/>
  <c r="E14" i="29"/>
  <c r="U13" i="29"/>
  <c r="T13" i="29"/>
  <c r="S13" i="29"/>
  <c r="R13" i="29"/>
  <c r="Q13" i="29"/>
  <c r="P13" i="29"/>
  <c r="E13" i="29"/>
  <c r="S12" i="29"/>
  <c r="R12" i="29"/>
  <c r="Q12" i="29"/>
  <c r="P12" i="29"/>
  <c r="E12" i="29"/>
  <c r="U12" i="29" s="1"/>
  <c r="S11" i="29"/>
  <c r="R11" i="29"/>
  <c r="Q11" i="29"/>
  <c r="P11" i="29"/>
  <c r="E11" i="29"/>
  <c r="S10" i="29"/>
  <c r="R10" i="29"/>
  <c r="Q10" i="29"/>
  <c r="U10" i="29" s="1"/>
  <c r="P10" i="29"/>
  <c r="E10" i="29"/>
  <c r="S9" i="29"/>
  <c r="R9" i="29"/>
  <c r="Q9" i="29"/>
  <c r="P9" i="29"/>
  <c r="E9" i="29"/>
  <c r="S93" i="28"/>
  <c r="R93" i="28"/>
  <c r="Q93" i="28"/>
  <c r="P93" i="28"/>
  <c r="E93" i="28"/>
  <c r="U92" i="28"/>
  <c r="S92" i="28"/>
  <c r="R92" i="28"/>
  <c r="Q92" i="28"/>
  <c r="P92" i="28"/>
  <c r="E92" i="28"/>
  <c r="T92" i="28" s="1"/>
  <c r="U91" i="28"/>
  <c r="T91" i="28"/>
  <c r="S91" i="28"/>
  <c r="R91" i="28"/>
  <c r="Q91" i="28"/>
  <c r="P91" i="28"/>
  <c r="E91" i="28"/>
  <c r="T90" i="28"/>
  <c r="S90" i="28"/>
  <c r="R90" i="28"/>
  <c r="Q90" i="28"/>
  <c r="P90" i="28"/>
  <c r="E90" i="28"/>
  <c r="U90" i="28" s="1"/>
  <c r="S89" i="28"/>
  <c r="R89" i="28"/>
  <c r="Q89" i="28"/>
  <c r="P89" i="28"/>
  <c r="E89" i="28"/>
  <c r="U89" i="28" s="1"/>
  <c r="U88" i="28"/>
  <c r="S88" i="28"/>
  <c r="R88" i="28"/>
  <c r="Q88" i="28"/>
  <c r="P88" i="28"/>
  <c r="E88" i="28"/>
  <c r="T88" i="28" s="1"/>
  <c r="U87" i="28"/>
  <c r="T87" i="28"/>
  <c r="S87" i="28"/>
  <c r="R87" i="28"/>
  <c r="Q87" i="28"/>
  <c r="P87" i="28"/>
  <c r="E87" i="28"/>
  <c r="S86" i="28"/>
  <c r="R86" i="28"/>
  <c r="Q86" i="28"/>
  <c r="P86" i="28"/>
  <c r="E86" i="28"/>
  <c r="V72" i="28"/>
  <c r="O72" i="28"/>
  <c r="N72" i="28"/>
  <c r="M72" i="28"/>
  <c r="L72" i="28"/>
  <c r="K72" i="28"/>
  <c r="J72" i="28"/>
  <c r="I72" i="28"/>
  <c r="H72" i="28"/>
  <c r="R72" i="28" s="1"/>
  <c r="G72" i="28"/>
  <c r="F72" i="28"/>
  <c r="C72" i="28"/>
  <c r="B72" i="28"/>
  <c r="E72" i="28" s="1"/>
  <c r="V71" i="28"/>
  <c r="O71" i="28"/>
  <c r="N71" i="28"/>
  <c r="M71" i="28"/>
  <c r="L71" i="28"/>
  <c r="K71" i="28"/>
  <c r="J71" i="28"/>
  <c r="I71" i="28"/>
  <c r="S71" i="28" s="1"/>
  <c r="H71" i="28"/>
  <c r="R71" i="28" s="1"/>
  <c r="G71" i="28"/>
  <c r="F71" i="28"/>
  <c r="C71" i="28"/>
  <c r="B71" i="28"/>
  <c r="V70" i="28"/>
  <c r="Q70" i="28"/>
  <c r="O70" i="28"/>
  <c r="N70" i="28"/>
  <c r="M70" i="28"/>
  <c r="L70" i="28"/>
  <c r="K70" i="28"/>
  <c r="J70" i="28"/>
  <c r="I70" i="28"/>
  <c r="S70" i="28" s="1"/>
  <c r="H70" i="28"/>
  <c r="G70" i="28"/>
  <c r="F70" i="28"/>
  <c r="C70" i="28"/>
  <c r="B70" i="28"/>
  <c r="E70" i="28" s="1"/>
  <c r="T69" i="28"/>
  <c r="S69" i="28"/>
  <c r="R69" i="28"/>
  <c r="Q69" i="28"/>
  <c r="U69" i="28" s="1"/>
  <c r="P69" i="28"/>
  <c r="E69" i="28"/>
  <c r="V67" i="28"/>
  <c r="O67" i="28"/>
  <c r="N67" i="28"/>
  <c r="M67" i="28"/>
  <c r="L67" i="28"/>
  <c r="K67" i="28"/>
  <c r="J67" i="28"/>
  <c r="I67" i="28"/>
  <c r="H67" i="28"/>
  <c r="G67" i="28"/>
  <c r="F67" i="28"/>
  <c r="C67" i="28"/>
  <c r="B67" i="28"/>
  <c r="E67" i="28" s="1"/>
  <c r="V66" i="28"/>
  <c r="O66" i="28"/>
  <c r="N66" i="28"/>
  <c r="M66" i="28"/>
  <c r="L66" i="28"/>
  <c r="K66" i="28"/>
  <c r="J66" i="28"/>
  <c r="I66" i="28"/>
  <c r="S66" i="28" s="1"/>
  <c r="H66" i="28"/>
  <c r="R66" i="28" s="1"/>
  <c r="G66" i="28"/>
  <c r="F66" i="28"/>
  <c r="C66" i="28"/>
  <c r="E66" i="28" s="1"/>
  <c r="B66" i="28"/>
  <c r="S65" i="28"/>
  <c r="R65" i="28"/>
  <c r="Q65" i="28"/>
  <c r="P65" i="28"/>
  <c r="E65" i="28"/>
  <c r="S64" i="28"/>
  <c r="R64" i="28"/>
  <c r="Q64" i="28"/>
  <c r="P64" i="28"/>
  <c r="E64" i="28"/>
  <c r="U63" i="28"/>
  <c r="S63" i="28"/>
  <c r="R63" i="28"/>
  <c r="Q63" i="28"/>
  <c r="P63" i="28"/>
  <c r="E63" i="28"/>
  <c r="T63" i="28" s="1"/>
  <c r="S62" i="28"/>
  <c r="R62" i="28"/>
  <c r="Q62" i="28"/>
  <c r="P62" i="28"/>
  <c r="E62" i="28"/>
  <c r="U62" i="28" s="1"/>
  <c r="U61" i="28"/>
  <c r="T61" i="28"/>
  <c r="S61" i="28"/>
  <c r="R61" i="28"/>
  <c r="Q61" i="28"/>
  <c r="P61" i="28"/>
  <c r="E61" i="28"/>
  <c r="V59" i="28"/>
  <c r="O59" i="28"/>
  <c r="N59" i="28"/>
  <c r="M59" i="28"/>
  <c r="L59" i="28"/>
  <c r="K59" i="28"/>
  <c r="J59" i="28"/>
  <c r="I59" i="28"/>
  <c r="S59" i="28" s="1"/>
  <c r="H59" i="28"/>
  <c r="R59" i="28" s="1"/>
  <c r="G59" i="28"/>
  <c r="F59" i="28"/>
  <c r="C59" i="28"/>
  <c r="B59" i="28"/>
  <c r="S58" i="28"/>
  <c r="R58" i="28"/>
  <c r="Q58" i="28"/>
  <c r="P58" i="28"/>
  <c r="E58" i="28"/>
  <c r="S57" i="28"/>
  <c r="R57" i="28"/>
  <c r="Q57" i="28"/>
  <c r="P57" i="28"/>
  <c r="E57" i="28"/>
  <c r="U57" i="28" s="1"/>
  <c r="S56" i="28"/>
  <c r="R56" i="28"/>
  <c r="Q56" i="28"/>
  <c r="P56" i="28"/>
  <c r="E56" i="28"/>
  <c r="U56" i="28" s="1"/>
  <c r="T55" i="28"/>
  <c r="S55" i="28"/>
  <c r="R55" i="28"/>
  <c r="Q55" i="28"/>
  <c r="P55" i="28"/>
  <c r="E55" i="28"/>
  <c r="U55" i="28" s="1"/>
  <c r="V53" i="28"/>
  <c r="O53" i="28"/>
  <c r="N53" i="28"/>
  <c r="M53" i="28"/>
  <c r="L53" i="28"/>
  <c r="K53" i="28"/>
  <c r="J53" i="28"/>
  <c r="I53" i="28"/>
  <c r="S53" i="28" s="1"/>
  <c r="H53" i="28"/>
  <c r="R53" i="28" s="1"/>
  <c r="G53" i="28"/>
  <c r="F53" i="28"/>
  <c r="C53" i="28"/>
  <c r="B53" i="28"/>
  <c r="U52" i="28"/>
  <c r="T52" i="28"/>
  <c r="S52" i="28"/>
  <c r="R52" i="28"/>
  <c r="Q52" i="28"/>
  <c r="P52" i="28"/>
  <c r="E52" i="28"/>
  <c r="S51" i="28"/>
  <c r="R51" i="28"/>
  <c r="Q51" i="28"/>
  <c r="P51" i="28"/>
  <c r="E51" i="28"/>
  <c r="U51" i="28" s="1"/>
  <c r="S50" i="28"/>
  <c r="R50" i="28"/>
  <c r="Q50" i="28"/>
  <c r="P50" i="28"/>
  <c r="E50" i="28"/>
  <c r="U50" i="28" s="1"/>
  <c r="S49" i="28"/>
  <c r="R49" i="28"/>
  <c r="Q49" i="28"/>
  <c r="P49" i="28"/>
  <c r="E49" i="28"/>
  <c r="S48" i="28"/>
  <c r="R48" i="28"/>
  <c r="Q48" i="28"/>
  <c r="P48" i="28"/>
  <c r="E48" i="28"/>
  <c r="S47" i="28"/>
  <c r="R47" i="28"/>
  <c r="Q47" i="28"/>
  <c r="P47" i="28"/>
  <c r="E47" i="28"/>
  <c r="T47" i="28" s="1"/>
  <c r="U46" i="28"/>
  <c r="S46" i="28"/>
  <c r="R46" i="28"/>
  <c r="Q46" i="28"/>
  <c r="P46" i="28"/>
  <c r="E46" i="28"/>
  <c r="T46" i="28" s="1"/>
  <c r="U45" i="28"/>
  <c r="T45" i="28"/>
  <c r="S45" i="28"/>
  <c r="R45" i="28"/>
  <c r="Q45" i="28"/>
  <c r="P45" i="28"/>
  <c r="E45" i="28"/>
  <c r="U44" i="28"/>
  <c r="T44" i="28"/>
  <c r="S44" i="28"/>
  <c r="R44" i="28"/>
  <c r="Q44" i="28"/>
  <c r="P44" i="28"/>
  <c r="E44" i="28"/>
  <c r="T43" i="28"/>
  <c r="S43" i="28"/>
  <c r="R43" i="28"/>
  <c r="Q43" i="28"/>
  <c r="P43" i="28"/>
  <c r="E43" i="28"/>
  <c r="U43" i="28" s="1"/>
  <c r="S42" i="28"/>
  <c r="R42" i="28"/>
  <c r="Q42" i="28"/>
  <c r="P42" i="28"/>
  <c r="E42" i="28"/>
  <c r="U42" i="28" s="1"/>
  <c r="V40" i="28"/>
  <c r="O40" i="28"/>
  <c r="N40" i="28"/>
  <c r="M40" i="28"/>
  <c r="L40" i="28"/>
  <c r="K40" i="28"/>
  <c r="J40" i="28"/>
  <c r="I40" i="28"/>
  <c r="S40" i="28" s="1"/>
  <c r="H40" i="28"/>
  <c r="R40" i="28" s="1"/>
  <c r="G40" i="28"/>
  <c r="F40" i="28"/>
  <c r="C40" i="28"/>
  <c r="E40" i="28" s="1"/>
  <c r="B40" i="28"/>
  <c r="S39" i="28"/>
  <c r="R39" i="28"/>
  <c r="Q39" i="28"/>
  <c r="P39" i="28"/>
  <c r="E39" i="28"/>
  <c r="U39" i="28" s="1"/>
  <c r="S38" i="28"/>
  <c r="R38" i="28"/>
  <c r="Q38" i="28"/>
  <c r="P38" i="28"/>
  <c r="E38" i="28"/>
  <c r="U38" i="28" s="1"/>
  <c r="S37" i="28"/>
  <c r="R37" i="28"/>
  <c r="Q37" i="28"/>
  <c r="P37" i="28"/>
  <c r="E37" i="28"/>
  <c r="S36" i="28"/>
  <c r="R36" i="28"/>
  <c r="Q36" i="28"/>
  <c r="P36" i="28"/>
  <c r="E36" i="28"/>
  <c r="S35" i="28"/>
  <c r="R35" i="28"/>
  <c r="Q35" i="28"/>
  <c r="P35" i="28"/>
  <c r="E35" i="28"/>
  <c r="U35" i="28" s="1"/>
  <c r="V33" i="28"/>
  <c r="S33" i="28"/>
  <c r="O33" i="28"/>
  <c r="N33" i="28"/>
  <c r="M33" i="28"/>
  <c r="L33" i="28"/>
  <c r="K33" i="28"/>
  <c r="J33" i="28"/>
  <c r="I33" i="28"/>
  <c r="Q33" i="28" s="1"/>
  <c r="H33" i="28"/>
  <c r="P33" i="28" s="1"/>
  <c r="G33" i="28"/>
  <c r="F33" i="28"/>
  <c r="C33" i="28"/>
  <c r="B33" i="28"/>
  <c r="S32" i="28"/>
  <c r="R32" i="28"/>
  <c r="Q32" i="28"/>
  <c r="P32" i="28"/>
  <c r="E32" i="28"/>
  <c r="V30" i="28"/>
  <c r="O30" i="28"/>
  <c r="N30" i="28"/>
  <c r="M30" i="28"/>
  <c r="L30" i="28"/>
  <c r="K30" i="28"/>
  <c r="J30" i="28"/>
  <c r="I30" i="28"/>
  <c r="S30" i="28" s="1"/>
  <c r="H30" i="28"/>
  <c r="R30" i="28" s="1"/>
  <c r="G30" i="28"/>
  <c r="F30" i="28"/>
  <c r="C30" i="28"/>
  <c r="E30" i="28" s="1"/>
  <c r="B30" i="28"/>
  <c r="S29" i="28"/>
  <c r="R29" i="28"/>
  <c r="Q29" i="28"/>
  <c r="P29" i="28"/>
  <c r="E29" i="28"/>
  <c r="S28" i="28"/>
  <c r="R28" i="28"/>
  <c r="Q28" i="28"/>
  <c r="P28" i="28"/>
  <c r="E28" i="28"/>
  <c r="S27" i="28"/>
  <c r="R27" i="28"/>
  <c r="Q27" i="28"/>
  <c r="P27" i="28"/>
  <c r="E27" i="28"/>
  <c r="T27" i="28" s="1"/>
  <c r="U26" i="28"/>
  <c r="T26" i="28"/>
  <c r="S26" i="28"/>
  <c r="R26" i="28"/>
  <c r="Q26" i="28"/>
  <c r="P26" i="28"/>
  <c r="E26" i="28"/>
  <c r="V24" i="28"/>
  <c r="O24" i="28"/>
  <c r="N24" i="28"/>
  <c r="M24" i="28"/>
  <c r="L24" i="28"/>
  <c r="K24" i="28"/>
  <c r="J24" i="28"/>
  <c r="I24" i="28"/>
  <c r="Q24" i="28" s="1"/>
  <c r="H24" i="28"/>
  <c r="R24" i="28" s="1"/>
  <c r="G24" i="28"/>
  <c r="F24" i="28"/>
  <c r="C24" i="28"/>
  <c r="B24" i="28"/>
  <c r="U23" i="28"/>
  <c r="S23" i="28"/>
  <c r="R23" i="28"/>
  <c r="Q23" i="28"/>
  <c r="P23" i="28"/>
  <c r="E23" i="28"/>
  <c r="T23" i="28" s="1"/>
  <c r="U22" i="28"/>
  <c r="T22" i="28"/>
  <c r="S22" i="28"/>
  <c r="R22" i="28"/>
  <c r="Q22" i="28"/>
  <c r="P22" i="28"/>
  <c r="E22" i="28"/>
  <c r="S21" i="28"/>
  <c r="R21" i="28"/>
  <c r="Q21" i="28"/>
  <c r="P21" i="28"/>
  <c r="E21" i="28"/>
  <c r="S20" i="28"/>
  <c r="R20" i="28"/>
  <c r="Q20" i="28"/>
  <c r="P20" i="28"/>
  <c r="E20" i="28"/>
  <c r="T19" i="28"/>
  <c r="S19" i="28"/>
  <c r="R19" i="28"/>
  <c r="Q19" i="28"/>
  <c r="P19" i="28"/>
  <c r="E19" i="28"/>
  <c r="U19" i="28" s="1"/>
  <c r="S18" i="28"/>
  <c r="R18" i="28"/>
  <c r="Q18" i="28"/>
  <c r="P18" i="28"/>
  <c r="E18" i="28"/>
  <c r="U18" i="28" s="1"/>
  <c r="S17" i="28"/>
  <c r="R17" i="28"/>
  <c r="Q17" i="28"/>
  <c r="P17" i="28"/>
  <c r="E17" i="28"/>
  <c r="V15" i="28"/>
  <c r="O15" i="28"/>
  <c r="N15" i="28"/>
  <c r="M15" i="28"/>
  <c r="L15" i="28"/>
  <c r="K15" i="28"/>
  <c r="J15" i="28"/>
  <c r="I15" i="28"/>
  <c r="S15" i="28" s="1"/>
  <c r="H15" i="28"/>
  <c r="R15" i="28" s="1"/>
  <c r="G15" i="28"/>
  <c r="F15" i="28"/>
  <c r="E15" i="28"/>
  <c r="C15" i="28"/>
  <c r="B15" i="28"/>
  <c r="S14" i="28"/>
  <c r="R14" i="28"/>
  <c r="Q14" i="28"/>
  <c r="P14" i="28"/>
  <c r="E14" i="28"/>
  <c r="U14" i="28" s="1"/>
  <c r="S13" i="28"/>
  <c r="R13" i="28"/>
  <c r="Q13" i="28"/>
  <c r="P13" i="28"/>
  <c r="E13" i="28"/>
  <c r="S12" i="28"/>
  <c r="R12" i="28"/>
  <c r="Q12" i="28"/>
  <c r="P12" i="28"/>
  <c r="E12" i="28"/>
  <c r="U11" i="28"/>
  <c r="S11" i="28"/>
  <c r="R11" i="28"/>
  <c r="Q11" i="28"/>
  <c r="P11" i="28"/>
  <c r="E11" i="28"/>
  <c r="T11" i="28" s="1"/>
  <c r="S10" i="28"/>
  <c r="R10" i="28"/>
  <c r="Q10" i="28"/>
  <c r="U10" i="28" s="1"/>
  <c r="P10" i="28"/>
  <c r="T10" i="28" s="1"/>
  <c r="E10" i="28"/>
  <c r="S9" i="28"/>
  <c r="R9" i="28"/>
  <c r="Q9" i="28"/>
  <c r="P9" i="28"/>
  <c r="E9" i="28"/>
  <c r="S93" i="27"/>
  <c r="R93" i="27"/>
  <c r="Q93" i="27"/>
  <c r="P93" i="27"/>
  <c r="E93" i="27"/>
  <c r="U93" i="27" s="1"/>
  <c r="T92" i="27"/>
  <c r="S92" i="27"/>
  <c r="R92" i="27"/>
  <c r="Q92" i="27"/>
  <c r="P92" i="27"/>
  <c r="E92" i="27"/>
  <c r="U92" i="27" s="1"/>
  <c r="S91" i="27"/>
  <c r="R91" i="27"/>
  <c r="Q91" i="27"/>
  <c r="P91" i="27"/>
  <c r="E91" i="27"/>
  <c r="U91" i="27" s="1"/>
  <c r="S90" i="27"/>
  <c r="R90" i="27"/>
  <c r="Q90" i="27"/>
  <c r="P90" i="27"/>
  <c r="E90" i="27"/>
  <c r="S89" i="27"/>
  <c r="R89" i="27"/>
  <c r="Q89" i="27"/>
  <c r="P89" i="27"/>
  <c r="E89" i="27"/>
  <c r="U88" i="27"/>
  <c r="S88" i="27"/>
  <c r="R88" i="27"/>
  <c r="Q88" i="27"/>
  <c r="P88" i="27"/>
  <c r="E88" i="27"/>
  <c r="T88" i="27" s="1"/>
  <c r="S87" i="27"/>
  <c r="R87" i="27"/>
  <c r="Q87" i="27"/>
  <c r="P87" i="27"/>
  <c r="E87" i="27"/>
  <c r="S86" i="27"/>
  <c r="R86" i="27"/>
  <c r="Q86" i="27"/>
  <c r="P86" i="27"/>
  <c r="E86" i="27"/>
  <c r="V72" i="27"/>
  <c r="O72" i="27"/>
  <c r="N72" i="27"/>
  <c r="M72" i="27"/>
  <c r="L72" i="27"/>
  <c r="K72" i="27"/>
  <c r="J72" i="27"/>
  <c r="I72" i="27"/>
  <c r="H72" i="27"/>
  <c r="R72" i="27" s="1"/>
  <c r="G72" i="27"/>
  <c r="F72" i="27"/>
  <c r="C72" i="27"/>
  <c r="B72" i="27"/>
  <c r="V71" i="27"/>
  <c r="O71" i="27"/>
  <c r="N71" i="27"/>
  <c r="M71" i="27"/>
  <c r="L71" i="27"/>
  <c r="K71" i="27"/>
  <c r="J71" i="27"/>
  <c r="I71" i="27"/>
  <c r="S71" i="27" s="1"/>
  <c r="H71" i="27"/>
  <c r="R71" i="27" s="1"/>
  <c r="G71" i="27"/>
  <c r="F71" i="27"/>
  <c r="C71" i="27"/>
  <c r="B71" i="27"/>
  <c r="V70" i="27"/>
  <c r="O70" i="27"/>
  <c r="N70" i="27"/>
  <c r="M70" i="27"/>
  <c r="L70" i="27"/>
  <c r="K70" i="27"/>
  <c r="J70" i="27"/>
  <c r="I70" i="27"/>
  <c r="S70" i="27" s="1"/>
  <c r="H70" i="27"/>
  <c r="R70" i="27" s="1"/>
  <c r="G70" i="27"/>
  <c r="F70" i="27"/>
  <c r="C70" i="27"/>
  <c r="B70" i="27"/>
  <c r="E70" i="27" s="1"/>
  <c r="S69" i="27"/>
  <c r="R69" i="27"/>
  <c r="Q69" i="27"/>
  <c r="P69" i="27"/>
  <c r="E69" i="27"/>
  <c r="V67" i="27"/>
  <c r="O67" i="27"/>
  <c r="N67" i="27"/>
  <c r="M67" i="27"/>
  <c r="L67" i="27"/>
  <c r="K67" i="27"/>
  <c r="J67" i="27"/>
  <c r="I67" i="27"/>
  <c r="H67" i="27"/>
  <c r="G67" i="27"/>
  <c r="F67" i="27"/>
  <c r="C67" i="27"/>
  <c r="B67" i="27"/>
  <c r="V66" i="27"/>
  <c r="O66" i="27"/>
  <c r="N66" i="27"/>
  <c r="M66" i="27"/>
  <c r="L66" i="27"/>
  <c r="K66" i="27"/>
  <c r="J66" i="27"/>
  <c r="I66" i="27"/>
  <c r="S66" i="27" s="1"/>
  <c r="H66" i="27"/>
  <c r="R66" i="27" s="1"/>
  <c r="G66" i="27"/>
  <c r="F66" i="27"/>
  <c r="C66" i="27"/>
  <c r="B66" i="27"/>
  <c r="E66" i="27" s="1"/>
  <c r="U65" i="27"/>
  <c r="S65" i="27"/>
  <c r="R65" i="27"/>
  <c r="Q65" i="27"/>
  <c r="P65" i="27"/>
  <c r="E65" i="27"/>
  <c r="T65" i="27" s="1"/>
  <c r="U64" i="27"/>
  <c r="T64" i="27"/>
  <c r="S64" i="27"/>
  <c r="R64" i="27"/>
  <c r="Q64" i="27"/>
  <c r="P64" i="27"/>
  <c r="E64" i="27"/>
  <c r="S63" i="27"/>
  <c r="R63" i="27"/>
  <c r="Q63" i="27"/>
  <c r="P63" i="27"/>
  <c r="E63" i="27"/>
  <c r="U63" i="27" s="1"/>
  <c r="S62" i="27"/>
  <c r="R62" i="27"/>
  <c r="Q62" i="27"/>
  <c r="P62" i="27"/>
  <c r="E62" i="27"/>
  <c r="U62" i="27" s="1"/>
  <c r="S61" i="27"/>
  <c r="R61" i="27"/>
  <c r="Q61" i="27"/>
  <c r="P61" i="27"/>
  <c r="E61" i="27"/>
  <c r="V59" i="27"/>
  <c r="O59" i="27"/>
  <c r="N59" i="27"/>
  <c r="M59" i="27"/>
  <c r="L59" i="27"/>
  <c r="K59" i="27"/>
  <c r="J59" i="27"/>
  <c r="I59" i="27"/>
  <c r="S59" i="27" s="1"/>
  <c r="H59" i="27"/>
  <c r="R59" i="27" s="1"/>
  <c r="G59" i="27"/>
  <c r="F59" i="27"/>
  <c r="E59" i="27"/>
  <c r="C59" i="27"/>
  <c r="B59" i="27"/>
  <c r="S58" i="27"/>
  <c r="R58" i="27"/>
  <c r="Q58" i="27"/>
  <c r="P58" i="27"/>
  <c r="E58" i="27"/>
  <c r="U58" i="27" s="1"/>
  <c r="S57" i="27"/>
  <c r="R57" i="27"/>
  <c r="Q57" i="27"/>
  <c r="P57" i="27"/>
  <c r="E57" i="27"/>
  <c r="S56" i="27"/>
  <c r="R56" i="27"/>
  <c r="Q56" i="27"/>
  <c r="P56" i="27"/>
  <c r="E56" i="27"/>
  <c r="S55" i="27"/>
  <c r="R55" i="27"/>
  <c r="Q55" i="27"/>
  <c r="P55" i="27"/>
  <c r="E55" i="27"/>
  <c r="V53" i="27"/>
  <c r="O53" i="27"/>
  <c r="N53" i="27"/>
  <c r="M53" i="27"/>
  <c r="L53" i="27"/>
  <c r="K53" i="27"/>
  <c r="J53" i="27"/>
  <c r="I53" i="27"/>
  <c r="S53" i="27" s="1"/>
  <c r="H53" i="27"/>
  <c r="G53" i="27"/>
  <c r="F53" i="27"/>
  <c r="E53" i="27"/>
  <c r="C53" i="27"/>
  <c r="B53" i="27"/>
  <c r="S52" i="27"/>
  <c r="R52" i="27"/>
  <c r="Q52" i="27"/>
  <c r="P52" i="27"/>
  <c r="E52" i="27"/>
  <c r="S51" i="27"/>
  <c r="R51" i="27"/>
  <c r="Q51" i="27"/>
  <c r="P51" i="27"/>
  <c r="E51" i="27"/>
  <c r="U50" i="27"/>
  <c r="S50" i="27"/>
  <c r="R50" i="27"/>
  <c r="Q50" i="27"/>
  <c r="P50" i="27"/>
  <c r="E50" i="27"/>
  <c r="T50" i="27" s="1"/>
  <c r="U49" i="27"/>
  <c r="T49" i="27"/>
  <c r="S49" i="27"/>
  <c r="R49" i="27"/>
  <c r="Q49" i="27"/>
  <c r="P49" i="27"/>
  <c r="E49" i="27"/>
  <c r="S48" i="27"/>
  <c r="R48" i="27"/>
  <c r="Q48" i="27"/>
  <c r="P48" i="27"/>
  <c r="E48" i="27"/>
  <c r="U48" i="27" s="1"/>
  <c r="S47" i="27"/>
  <c r="R47" i="27"/>
  <c r="Q47" i="27"/>
  <c r="P47" i="27"/>
  <c r="E47" i="27"/>
  <c r="U47" i="27" s="1"/>
  <c r="S46" i="27"/>
  <c r="R46" i="27"/>
  <c r="Q46" i="27"/>
  <c r="P46" i="27"/>
  <c r="E46" i="27"/>
  <c r="U46" i="27" s="1"/>
  <c r="S45" i="27"/>
  <c r="R45" i="27"/>
  <c r="Q45" i="27"/>
  <c r="P45" i="27"/>
  <c r="E45" i="27"/>
  <c r="U45" i="27" s="1"/>
  <c r="S44" i="27"/>
  <c r="R44" i="27"/>
  <c r="Q44" i="27"/>
  <c r="P44" i="27"/>
  <c r="E44" i="27"/>
  <c r="S43" i="27"/>
  <c r="R43" i="27"/>
  <c r="Q43" i="27"/>
  <c r="P43" i="27"/>
  <c r="E43" i="27"/>
  <c r="S42" i="27"/>
  <c r="R42" i="27"/>
  <c r="Q42" i="27"/>
  <c r="P42" i="27"/>
  <c r="E42" i="27"/>
  <c r="T42" i="27" s="1"/>
  <c r="V40" i="27"/>
  <c r="O40" i="27"/>
  <c r="N40" i="27"/>
  <c r="M40" i="27"/>
  <c r="L40" i="27"/>
  <c r="K40" i="27"/>
  <c r="J40" i="27"/>
  <c r="I40" i="27"/>
  <c r="H40" i="27"/>
  <c r="G40" i="27"/>
  <c r="F40" i="27"/>
  <c r="C40" i="27"/>
  <c r="B40" i="27"/>
  <c r="E40" i="27" s="1"/>
  <c r="S39" i="27"/>
  <c r="R39" i="27"/>
  <c r="Q39" i="27"/>
  <c r="P39" i="27"/>
  <c r="E39" i="27"/>
  <c r="U38" i="27"/>
  <c r="S38" i="27"/>
  <c r="R38" i="27"/>
  <c r="Q38" i="27"/>
  <c r="P38" i="27"/>
  <c r="E38" i="27"/>
  <c r="T38" i="27" s="1"/>
  <c r="U37" i="27"/>
  <c r="T37" i="27"/>
  <c r="S37" i="27"/>
  <c r="R37" i="27"/>
  <c r="Q37" i="27"/>
  <c r="P37" i="27"/>
  <c r="E37" i="27"/>
  <c r="T36" i="27"/>
  <c r="S36" i="27"/>
  <c r="R36" i="27"/>
  <c r="Q36" i="27"/>
  <c r="U36" i="27" s="1"/>
  <c r="P36" i="27"/>
  <c r="E36" i="27"/>
  <c r="T35" i="27"/>
  <c r="S35" i="27"/>
  <c r="R35" i="27"/>
  <c r="Q35" i="27"/>
  <c r="P35" i="27"/>
  <c r="E35" i="27"/>
  <c r="U35" i="27" s="1"/>
  <c r="V33" i="27"/>
  <c r="O33" i="27"/>
  <c r="N33" i="27"/>
  <c r="M33" i="27"/>
  <c r="L33" i="27"/>
  <c r="K33" i="27"/>
  <c r="J33" i="27"/>
  <c r="I33" i="27"/>
  <c r="S33" i="27" s="1"/>
  <c r="H33" i="27"/>
  <c r="G33" i="27"/>
  <c r="F33" i="27"/>
  <c r="C33" i="27"/>
  <c r="B33" i="27"/>
  <c r="E33" i="27" s="1"/>
  <c r="T32" i="27"/>
  <c r="S32" i="27"/>
  <c r="R32" i="27"/>
  <c r="Q32" i="27"/>
  <c r="U32" i="27" s="1"/>
  <c r="P32" i="27"/>
  <c r="E32" i="27"/>
  <c r="V30" i="27"/>
  <c r="O30" i="27"/>
  <c r="Q30" i="27" s="1"/>
  <c r="N30" i="27"/>
  <c r="M30" i="27"/>
  <c r="L30" i="27"/>
  <c r="K30" i="27"/>
  <c r="J30" i="27"/>
  <c r="I30" i="27"/>
  <c r="S30" i="27" s="1"/>
  <c r="H30" i="27"/>
  <c r="R30" i="27" s="1"/>
  <c r="G30" i="27"/>
  <c r="F30" i="27"/>
  <c r="C30" i="27"/>
  <c r="B30" i="27"/>
  <c r="E30" i="27" s="1"/>
  <c r="T29" i="27"/>
  <c r="S29" i="27"/>
  <c r="R29" i="27"/>
  <c r="Q29" i="27"/>
  <c r="P29" i="27"/>
  <c r="E29" i="27"/>
  <c r="U29" i="27" s="1"/>
  <c r="U28" i="27"/>
  <c r="S28" i="27"/>
  <c r="R28" i="27"/>
  <c r="Q28" i="27"/>
  <c r="P28" i="27"/>
  <c r="E28" i="27"/>
  <c r="T28" i="27" s="1"/>
  <c r="S27" i="27"/>
  <c r="R27" i="27"/>
  <c r="Q27" i="27"/>
  <c r="P27" i="27"/>
  <c r="E27" i="27"/>
  <c r="S26" i="27"/>
  <c r="R26" i="27"/>
  <c r="Q26" i="27"/>
  <c r="P26" i="27"/>
  <c r="E26" i="27"/>
  <c r="U26" i="27" s="1"/>
  <c r="V24" i="27"/>
  <c r="O24" i="27"/>
  <c r="N24" i="27"/>
  <c r="M24" i="27"/>
  <c r="L24" i="27"/>
  <c r="K24" i="27"/>
  <c r="J24" i="27"/>
  <c r="I24" i="27"/>
  <c r="S24" i="27" s="1"/>
  <c r="H24" i="27"/>
  <c r="R24" i="27" s="1"/>
  <c r="G24" i="27"/>
  <c r="F24" i="27"/>
  <c r="E24" i="27"/>
  <c r="C24" i="27"/>
  <c r="B24" i="27"/>
  <c r="T23" i="27"/>
  <c r="S23" i="27"/>
  <c r="R23" i="27"/>
  <c r="Q23" i="27"/>
  <c r="P23" i="27"/>
  <c r="E23" i="27"/>
  <c r="U23" i="27" s="1"/>
  <c r="S22" i="27"/>
  <c r="R22" i="27"/>
  <c r="Q22" i="27"/>
  <c r="P22" i="27"/>
  <c r="E22" i="27"/>
  <c r="U22" i="27" s="1"/>
  <c r="S21" i="27"/>
  <c r="R21" i="27"/>
  <c r="Q21" i="27"/>
  <c r="P21" i="27"/>
  <c r="E21" i="27"/>
  <c r="U21" i="27" s="1"/>
  <c r="S20" i="27"/>
  <c r="R20" i="27"/>
  <c r="Q20" i="27"/>
  <c r="P20" i="27"/>
  <c r="E20" i="27"/>
  <c r="S19" i="27"/>
  <c r="R19" i="27"/>
  <c r="Q19" i="27"/>
  <c r="P19" i="27"/>
  <c r="E19" i="27"/>
  <c r="U18" i="27"/>
  <c r="S18" i="27"/>
  <c r="R18" i="27"/>
  <c r="Q18" i="27"/>
  <c r="P18" i="27"/>
  <c r="E18" i="27"/>
  <c r="T18" i="27" s="1"/>
  <c r="U17" i="27"/>
  <c r="S17" i="27"/>
  <c r="R17" i="27"/>
  <c r="Q17" i="27"/>
  <c r="P17" i="27"/>
  <c r="E17" i="27"/>
  <c r="T17" i="27" s="1"/>
  <c r="V15" i="27"/>
  <c r="S15" i="27"/>
  <c r="O15" i="27"/>
  <c r="N15" i="27"/>
  <c r="M15" i="27"/>
  <c r="L15" i="27"/>
  <c r="K15" i="27"/>
  <c r="J15" i="27"/>
  <c r="I15" i="27"/>
  <c r="Q15" i="27" s="1"/>
  <c r="H15" i="27"/>
  <c r="G15" i="27"/>
  <c r="F15" i="27"/>
  <c r="C15" i="27"/>
  <c r="B15" i="27"/>
  <c r="S14" i="27"/>
  <c r="R14" i="27"/>
  <c r="Q14" i="27"/>
  <c r="P14" i="27"/>
  <c r="E14" i="27"/>
  <c r="T14" i="27" s="1"/>
  <c r="U13" i="27"/>
  <c r="T13" i="27"/>
  <c r="S13" i="27"/>
  <c r="R13" i="27"/>
  <c r="Q13" i="27"/>
  <c r="P13" i="27"/>
  <c r="E13" i="27"/>
  <c r="U12" i="27"/>
  <c r="T12" i="27"/>
  <c r="S12" i="27"/>
  <c r="R12" i="27"/>
  <c r="Q12" i="27"/>
  <c r="P12" i="27"/>
  <c r="E12" i="27"/>
  <c r="T11" i="27"/>
  <c r="S11" i="27"/>
  <c r="R11" i="27"/>
  <c r="Q11" i="27"/>
  <c r="P11" i="27"/>
  <c r="E11" i="27"/>
  <c r="U11" i="27" s="1"/>
  <c r="S10" i="27"/>
  <c r="R10" i="27"/>
  <c r="Q10" i="27"/>
  <c r="P10" i="27"/>
  <c r="E10" i="27"/>
  <c r="U10" i="27" s="1"/>
  <c r="S9" i="27"/>
  <c r="R9" i="27"/>
  <c r="Q9" i="27"/>
  <c r="P9" i="27"/>
  <c r="E9" i="27"/>
  <c r="U9" i="27" s="1"/>
  <c r="S93" i="26"/>
  <c r="R93" i="26"/>
  <c r="Q93" i="26"/>
  <c r="P93" i="26"/>
  <c r="E93" i="26"/>
  <c r="S92" i="26"/>
  <c r="R92" i="26"/>
  <c r="Q92" i="26"/>
  <c r="P92" i="26"/>
  <c r="E92" i="26"/>
  <c r="U91" i="26"/>
  <c r="S91" i="26"/>
  <c r="R91" i="26"/>
  <c r="Q91" i="26"/>
  <c r="P91" i="26"/>
  <c r="E91" i="26"/>
  <c r="T91" i="26" s="1"/>
  <c r="S90" i="26"/>
  <c r="R90" i="26"/>
  <c r="Q90" i="26"/>
  <c r="P90" i="26"/>
  <c r="E90" i="26"/>
  <c r="T89" i="26"/>
  <c r="S89" i="26"/>
  <c r="R89" i="26"/>
  <c r="Q89" i="26"/>
  <c r="P89" i="26"/>
  <c r="E89" i="26"/>
  <c r="U89" i="26" s="1"/>
  <c r="S88" i="26"/>
  <c r="R88" i="26"/>
  <c r="Q88" i="26"/>
  <c r="P88" i="26"/>
  <c r="E88" i="26"/>
  <c r="S87" i="26"/>
  <c r="R87" i="26"/>
  <c r="Q87" i="26"/>
  <c r="P87" i="26"/>
  <c r="E87" i="26"/>
  <c r="U87" i="26" s="1"/>
  <c r="S86" i="26"/>
  <c r="R86" i="26"/>
  <c r="Q86" i="26"/>
  <c r="P86" i="26"/>
  <c r="E86" i="26"/>
  <c r="U86" i="26" s="1"/>
  <c r="V72" i="26"/>
  <c r="O72" i="26"/>
  <c r="N72" i="26"/>
  <c r="M72" i="26"/>
  <c r="L72" i="26"/>
  <c r="K72" i="26"/>
  <c r="J72" i="26"/>
  <c r="I72" i="26"/>
  <c r="H72" i="26"/>
  <c r="R72" i="26" s="1"/>
  <c r="G72" i="26"/>
  <c r="F72" i="26"/>
  <c r="C72" i="26"/>
  <c r="B72" i="26"/>
  <c r="V71" i="26"/>
  <c r="O71" i="26"/>
  <c r="N71" i="26"/>
  <c r="M71" i="26"/>
  <c r="L71" i="26"/>
  <c r="K71" i="26"/>
  <c r="J71" i="26"/>
  <c r="I71" i="26"/>
  <c r="S71" i="26" s="1"/>
  <c r="H71" i="26"/>
  <c r="R71" i="26" s="1"/>
  <c r="G71" i="26"/>
  <c r="F71" i="26"/>
  <c r="E71" i="26"/>
  <c r="C71" i="26"/>
  <c r="B71" i="26"/>
  <c r="V70" i="26"/>
  <c r="O70" i="26"/>
  <c r="N70" i="26"/>
  <c r="M70" i="26"/>
  <c r="L70" i="26"/>
  <c r="K70" i="26"/>
  <c r="J70" i="26"/>
  <c r="I70" i="26"/>
  <c r="S70" i="26" s="1"/>
  <c r="H70" i="26"/>
  <c r="P70" i="26" s="1"/>
  <c r="G70" i="26"/>
  <c r="F70" i="26"/>
  <c r="C70" i="26"/>
  <c r="B70" i="26"/>
  <c r="S69" i="26"/>
  <c r="R69" i="26"/>
  <c r="Q69" i="26"/>
  <c r="U69" i="26" s="1"/>
  <c r="P69" i="26"/>
  <c r="E69" i="26"/>
  <c r="T69" i="26" s="1"/>
  <c r="V67" i="26"/>
  <c r="O67" i="26"/>
  <c r="N67" i="26"/>
  <c r="M67" i="26"/>
  <c r="L67" i="26"/>
  <c r="K67" i="26"/>
  <c r="J67" i="26"/>
  <c r="I67" i="26"/>
  <c r="H67" i="26"/>
  <c r="R67" i="26" s="1"/>
  <c r="G67" i="26"/>
  <c r="F67" i="26"/>
  <c r="C67" i="26"/>
  <c r="B67" i="26"/>
  <c r="E67" i="26" s="1"/>
  <c r="V66" i="26"/>
  <c r="O66" i="26"/>
  <c r="N66" i="26"/>
  <c r="M66" i="26"/>
  <c r="L66" i="26"/>
  <c r="K66" i="26"/>
  <c r="J66" i="26"/>
  <c r="I66" i="26"/>
  <c r="H66" i="26"/>
  <c r="R66" i="26" s="1"/>
  <c r="G66" i="26"/>
  <c r="F66" i="26"/>
  <c r="C66" i="26"/>
  <c r="B66" i="26"/>
  <c r="E66" i="26" s="1"/>
  <c r="S65" i="26"/>
  <c r="R65" i="26"/>
  <c r="Q65" i="26"/>
  <c r="P65" i="26"/>
  <c r="E65" i="26"/>
  <c r="U65" i="26" s="1"/>
  <c r="S64" i="26"/>
  <c r="R64" i="26"/>
  <c r="Q64" i="26"/>
  <c r="P64" i="26"/>
  <c r="E64" i="26"/>
  <c r="S63" i="26"/>
  <c r="R63" i="26"/>
  <c r="Q63" i="26"/>
  <c r="P63" i="26"/>
  <c r="E63" i="26"/>
  <c r="U62" i="26"/>
  <c r="S62" i="26"/>
  <c r="R62" i="26"/>
  <c r="Q62" i="26"/>
  <c r="P62" i="26"/>
  <c r="E62" i="26"/>
  <c r="T62" i="26" s="1"/>
  <c r="S61" i="26"/>
  <c r="R61" i="26"/>
  <c r="Q61" i="26"/>
  <c r="P61" i="26"/>
  <c r="E61" i="26"/>
  <c r="V59" i="26"/>
  <c r="O59" i="26"/>
  <c r="N59" i="26"/>
  <c r="M59" i="26"/>
  <c r="L59" i="26"/>
  <c r="K59" i="26"/>
  <c r="J59" i="26"/>
  <c r="I59" i="26"/>
  <c r="S59" i="26" s="1"/>
  <c r="H59" i="26"/>
  <c r="R59" i="26" s="1"/>
  <c r="G59" i="26"/>
  <c r="F59" i="26"/>
  <c r="C59" i="26"/>
  <c r="B59" i="26"/>
  <c r="S58" i="26"/>
  <c r="R58" i="26"/>
  <c r="Q58" i="26"/>
  <c r="P58" i="26"/>
  <c r="E58" i="26"/>
  <c r="T58" i="26" s="1"/>
  <c r="S57" i="26"/>
  <c r="R57" i="26"/>
  <c r="Q57" i="26"/>
  <c r="P57" i="26"/>
  <c r="E57" i="26"/>
  <c r="U56" i="26"/>
  <c r="T56" i="26"/>
  <c r="S56" i="26"/>
  <c r="R56" i="26"/>
  <c r="Q56" i="26"/>
  <c r="P56" i="26"/>
  <c r="E56" i="26"/>
  <c r="S55" i="26"/>
  <c r="R55" i="26"/>
  <c r="Q55" i="26"/>
  <c r="P55" i="26"/>
  <c r="E55" i="26"/>
  <c r="V53" i="26"/>
  <c r="O53" i="26"/>
  <c r="N53" i="26"/>
  <c r="M53" i="26"/>
  <c r="L53" i="26"/>
  <c r="K53" i="26"/>
  <c r="J53" i="26"/>
  <c r="I53" i="26"/>
  <c r="S53" i="26" s="1"/>
  <c r="H53" i="26"/>
  <c r="R53" i="26" s="1"/>
  <c r="G53" i="26"/>
  <c r="F53" i="26"/>
  <c r="C53" i="26"/>
  <c r="E53" i="26" s="1"/>
  <c r="B53" i="26"/>
  <c r="U52" i="26"/>
  <c r="T52" i="26"/>
  <c r="S52" i="26"/>
  <c r="R52" i="26"/>
  <c r="Q52" i="26"/>
  <c r="P52" i="26"/>
  <c r="E52" i="26"/>
  <c r="S51" i="26"/>
  <c r="R51" i="26"/>
  <c r="Q51" i="26"/>
  <c r="P51" i="26"/>
  <c r="E51" i="26"/>
  <c r="S50" i="26"/>
  <c r="R50" i="26"/>
  <c r="Q50" i="26"/>
  <c r="P50" i="26"/>
  <c r="E50" i="26"/>
  <c r="U50" i="26" s="1"/>
  <c r="S49" i="26"/>
  <c r="R49" i="26"/>
  <c r="Q49" i="26"/>
  <c r="P49" i="26"/>
  <c r="E49" i="26"/>
  <c r="U49" i="26" s="1"/>
  <c r="S48" i="26"/>
  <c r="R48" i="26"/>
  <c r="Q48" i="26"/>
  <c r="P48" i="26"/>
  <c r="E48" i="26"/>
  <c r="S47" i="26"/>
  <c r="R47" i="26"/>
  <c r="Q47" i="26"/>
  <c r="P47" i="26"/>
  <c r="E47" i="26"/>
  <c r="U46" i="26"/>
  <c r="S46" i="26"/>
  <c r="R46" i="26"/>
  <c r="Q46" i="26"/>
  <c r="P46" i="26"/>
  <c r="E46" i="26"/>
  <c r="T46" i="26" s="1"/>
  <c r="T45" i="26"/>
  <c r="S45" i="26"/>
  <c r="R45" i="26"/>
  <c r="Q45" i="26"/>
  <c r="P45" i="26"/>
  <c r="E45" i="26"/>
  <c r="U45" i="26" s="1"/>
  <c r="S44" i="26"/>
  <c r="R44" i="26"/>
  <c r="Q44" i="26"/>
  <c r="P44" i="26"/>
  <c r="E44" i="26"/>
  <c r="T43" i="26"/>
  <c r="S43" i="26"/>
  <c r="R43" i="26"/>
  <c r="Q43" i="26"/>
  <c r="P43" i="26"/>
  <c r="E43" i="26"/>
  <c r="U43" i="26" s="1"/>
  <c r="S42" i="26"/>
  <c r="R42" i="26"/>
  <c r="Q42" i="26"/>
  <c r="P42" i="26"/>
  <c r="E42" i="26"/>
  <c r="U42" i="26" s="1"/>
  <c r="V40" i="26"/>
  <c r="O40" i="26"/>
  <c r="N40" i="26"/>
  <c r="M40" i="26"/>
  <c r="L40" i="26"/>
  <c r="K40" i="26"/>
  <c r="J40" i="26"/>
  <c r="I40" i="26"/>
  <c r="H40" i="26"/>
  <c r="R40" i="26" s="1"/>
  <c r="G40" i="26"/>
  <c r="F40" i="26"/>
  <c r="C40" i="26"/>
  <c r="B40" i="26"/>
  <c r="E40" i="26" s="1"/>
  <c r="T39" i="26"/>
  <c r="S39" i="26"/>
  <c r="R39" i="26"/>
  <c r="Q39" i="26"/>
  <c r="P39" i="26"/>
  <c r="E39" i="26"/>
  <c r="U39" i="26" s="1"/>
  <c r="S38" i="26"/>
  <c r="R38" i="26"/>
  <c r="Q38" i="26"/>
  <c r="P38" i="26"/>
  <c r="E38" i="26"/>
  <c r="U38" i="26" s="1"/>
  <c r="S37" i="26"/>
  <c r="R37" i="26"/>
  <c r="Q37" i="26"/>
  <c r="P37" i="26"/>
  <c r="E37" i="26"/>
  <c r="U37" i="26" s="1"/>
  <c r="S36" i="26"/>
  <c r="R36" i="26"/>
  <c r="Q36" i="26"/>
  <c r="P36" i="26"/>
  <c r="E36" i="26"/>
  <c r="S35" i="26"/>
  <c r="R35" i="26"/>
  <c r="Q35" i="26"/>
  <c r="P35" i="26"/>
  <c r="E35" i="26"/>
  <c r="V33" i="26"/>
  <c r="O33" i="26"/>
  <c r="N33" i="26"/>
  <c r="M33" i="26"/>
  <c r="L33" i="26"/>
  <c r="K33" i="26"/>
  <c r="J33" i="26"/>
  <c r="R33" i="26" s="1"/>
  <c r="I33" i="26"/>
  <c r="H33" i="26"/>
  <c r="G33" i="26"/>
  <c r="F33" i="26"/>
  <c r="C33" i="26"/>
  <c r="B33" i="26"/>
  <c r="S32" i="26"/>
  <c r="R32" i="26"/>
  <c r="Q32" i="26"/>
  <c r="P32" i="26"/>
  <c r="E32" i="26"/>
  <c r="V30" i="26"/>
  <c r="O30" i="26"/>
  <c r="N30" i="26"/>
  <c r="M30" i="26"/>
  <c r="L30" i="26"/>
  <c r="K30" i="26"/>
  <c r="J30" i="26"/>
  <c r="I30" i="26"/>
  <c r="S30" i="26" s="1"/>
  <c r="H30" i="26"/>
  <c r="G30" i="26"/>
  <c r="F30" i="26"/>
  <c r="E30" i="26"/>
  <c r="C30" i="26"/>
  <c r="B30" i="26"/>
  <c r="S29" i="26"/>
  <c r="R29" i="26"/>
  <c r="Q29" i="26"/>
  <c r="P29" i="26"/>
  <c r="E29" i="26"/>
  <c r="U29" i="26" s="1"/>
  <c r="S28" i="26"/>
  <c r="R28" i="26"/>
  <c r="Q28" i="26"/>
  <c r="P28" i="26"/>
  <c r="E28" i="26"/>
  <c r="S27" i="26"/>
  <c r="R27" i="26"/>
  <c r="Q27" i="26"/>
  <c r="P27" i="26"/>
  <c r="E27" i="26"/>
  <c r="S26" i="26"/>
  <c r="R26" i="26"/>
  <c r="Q26" i="26"/>
  <c r="P26" i="26"/>
  <c r="E26" i="26"/>
  <c r="T26" i="26" s="1"/>
  <c r="V24" i="26"/>
  <c r="S24" i="26"/>
  <c r="O24" i="26"/>
  <c r="N24" i="26"/>
  <c r="M24" i="26"/>
  <c r="L24" i="26"/>
  <c r="K24" i="26"/>
  <c r="J24" i="26"/>
  <c r="I24" i="26"/>
  <c r="Q24" i="26" s="1"/>
  <c r="H24" i="26"/>
  <c r="R24" i="26" s="1"/>
  <c r="G24" i="26"/>
  <c r="F24" i="26"/>
  <c r="C24" i="26"/>
  <c r="B24" i="26"/>
  <c r="S23" i="26"/>
  <c r="R23" i="26"/>
  <c r="Q23" i="26"/>
  <c r="P23" i="26"/>
  <c r="E23" i="26"/>
  <c r="S22" i="26"/>
  <c r="R22" i="26"/>
  <c r="Q22" i="26"/>
  <c r="P22" i="26"/>
  <c r="E22" i="26"/>
  <c r="U21" i="26"/>
  <c r="S21" i="26"/>
  <c r="R21" i="26"/>
  <c r="Q21" i="26"/>
  <c r="P21" i="26"/>
  <c r="E21" i="26"/>
  <c r="T21" i="26" s="1"/>
  <c r="T20" i="26"/>
  <c r="S20" i="26"/>
  <c r="R20" i="26"/>
  <c r="Q20" i="26"/>
  <c r="P20" i="26"/>
  <c r="E20" i="26"/>
  <c r="T19" i="26"/>
  <c r="S19" i="26"/>
  <c r="R19" i="26"/>
  <c r="Q19" i="26"/>
  <c r="P19" i="26"/>
  <c r="E19" i="26"/>
  <c r="U19" i="26" s="1"/>
  <c r="S18" i="26"/>
  <c r="R18" i="26"/>
  <c r="Q18" i="26"/>
  <c r="P18" i="26"/>
  <c r="E18" i="26"/>
  <c r="U18" i="26" s="1"/>
  <c r="U17" i="26"/>
  <c r="S17" i="26"/>
  <c r="R17" i="26"/>
  <c r="Q17" i="26"/>
  <c r="P17" i="26"/>
  <c r="E17" i="26"/>
  <c r="T17" i="26" s="1"/>
  <c r="V15" i="26"/>
  <c r="O15" i="26"/>
  <c r="N15" i="26"/>
  <c r="M15" i="26"/>
  <c r="L15" i="26"/>
  <c r="K15" i="26"/>
  <c r="S15" i="26" s="1"/>
  <c r="J15" i="26"/>
  <c r="I15" i="26"/>
  <c r="H15" i="26"/>
  <c r="R15" i="26" s="1"/>
  <c r="G15" i="26"/>
  <c r="F15" i="26"/>
  <c r="C15" i="26"/>
  <c r="B15" i="26"/>
  <c r="S14" i="26"/>
  <c r="R14" i="26"/>
  <c r="Q14" i="26"/>
  <c r="P14" i="26"/>
  <c r="E14" i="26"/>
  <c r="U14" i="26" s="1"/>
  <c r="U13" i="26"/>
  <c r="S13" i="26"/>
  <c r="R13" i="26"/>
  <c r="Q13" i="26"/>
  <c r="P13" i="26"/>
  <c r="E13" i="26"/>
  <c r="T13" i="26" s="1"/>
  <c r="S12" i="26"/>
  <c r="R12" i="26"/>
  <c r="Q12" i="26"/>
  <c r="P12" i="26"/>
  <c r="E12" i="26"/>
  <c r="S11" i="26"/>
  <c r="R11" i="26"/>
  <c r="Q11" i="26"/>
  <c r="P11" i="26"/>
  <c r="E11" i="26"/>
  <c r="U10" i="26"/>
  <c r="S10" i="26"/>
  <c r="R10" i="26"/>
  <c r="Q10" i="26"/>
  <c r="P10" i="26"/>
  <c r="E10" i="26"/>
  <c r="T10" i="26" s="1"/>
  <c r="U9" i="26"/>
  <c r="T9" i="26"/>
  <c r="S9" i="26"/>
  <c r="R9" i="26"/>
  <c r="Q9" i="26"/>
  <c r="P9" i="26"/>
  <c r="E9" i="26"/>
  <c r="S93" i="25"/>
  <c r="R93" i="25"/>
  <c r="Q93" i="25"/>
  <c r="P93" i="25"/>
  <c r="E93" i="25"/>
  <c r="T92" i="25"/>
  <c r="S92" i="25"/>
  <c r="R92" i="25"/>
  <c r="Q92" i="25"/>
  <c r="P92" i="25"/>
  <c r="E92" i="25"/>
  <c r="U92" i="25" s="1"/>
  <c r="S91" i="25"/>
  <c r="R91" i="25"/>
  <c r="Q91" i="25"/>
  <c r="P91" i="25"/>
  <c r="E91" i="25"/>
  <c r="U91" i="25" s="1"/>
  <c r="S90" i="25"/>
  <c r="R90" i="25"/>
  <c r="Q90" i="25"/>
  <c r="P90" i="25"/>
  <c r="E90" i="25"/>
  <c r="U90" i="25" s="1"/>
  <c r="S89" i="25"/>
  <c r="R89" i="25"/>
  <c r="Q89" i="25"/>
  <c r="P89" i="25"/>
  <c r="E89" i="25"/>
  <c r="S88" i="25"/>
  <c r="R88" i="25"/>
  <c r="Q88" i="25"/>
  <c r="P88" i="25"/>
  <c r="E88" i="25"/>
  <c r="S87" i="25"/>
  <c r="R87" i="25"/>
  <c r="Q87" i="25"/>
  <c r="P87" i="25"/>
  <c r="E87" i="25"/>
  <c r="U86" i="25"/>
  <c r="T86" i="25"/>
  <c r="S86" i="25"/>
  <c r="R86" i="25"/>
  <c r="Q86" i="25"/>
  <c r="P86" i="25"/>
  <c r="E86" i="25"/>
  <c r="V72" i="25"/>
  <c r="O72" i="25"/>
  <c r="N72" i="25"/>
  <c r="M72" i="25"/>
  <c r="L72" i="25"/>
  <c r="K72" i="25"/>
  <c r="J72" i="25"/>
  <c r="I72" i="25"/>
  <c r="H72" i="25"/>
  <c r="G72" i="25"/>
  <c r="F72" i="25"/>
  <c r="C72" i="25"/>
  <c r="B72" i="25"/>
  <c r="V71" i="25"/>
  <c r="O71" i="25"/>
  <c r="N71" i="25"/>
  <c r="M71" i="25"/>
  <c r="L71" i="25"/>
  <c r="K71" i="25"/>
  <c r="J71" i="25"/>
  <c r="I71" i="25"/>
  <c r="H71" i="25"/>
  <c r="P71" i="25" s="1"/>
  <c r="G71" i="25"/>
  <c r="F71" i="25"/>
  <c r="E71" i="25"/>
  <c r="C71" i="25"/>
  <c r="B71" i="25"/>
  <c r="V70" i="25"/>
  <c r="O70" i="25"/>
  <c r="N70" i="25"/>
  <c r="M70" i="25"/>
  <c r="L70" i="25"/>
  <c r="K70" i="25"/>
  <c r="S70" i="25" s="1"/>
  <c r="J70" i="25"/>
  <c r="I70" i="25"/>
  <c r="H70" i="25"/>
  <c r="R70" i="25" s="1"/>
  <c r="G70" i="25"/>
  <c r="F70" i="25"/>
  <c r="C70" i="25"/>
  <c r="B70" i="25"/>
  <c r="E70" i="25" s="1"/>
  <c r="S69" i="25"/>
  <c r="R69" i="25"/>
  <c r="Q69" i="25"/>
  <c r="P69" i="25"/>
  <c r="E69" i="25"/>
  <c r="V67" i="25"/>
  <c r="O67" i="25"/>
  <c r="N67" i="25"/>
  <c r="M67" i="25"/>
  <c r="L67" i="25"/>
  <c r="K67" i="25"/>
  <c r="J67" i="25"/>
  <c r="I67" i="25"/>
  <c r="H67" i="25"/>
  <c r="R67" i="25" s="1"/>
  <c r="G67" i="25"/>
  <c r="F67" i="25"/>
  <c r="C67" i="25"/>
  <c r="B67" i="25"/>
  <c r="V66" i="25"/>
  <c r="O66" i="25"/>
  <c r="N66" i="25"/>
  <c r="M66" i="25"/>
  <c r="L66" i="25"/>
  <c r="K66" i="25"/>
  <c r="J66" i="25"/>
  <c r="I66" i="25"/>
  <c r="H66" i="25"/>
  <c r="R66" i="25" s="1"/>
  <c r="G66" i="25"/>
  <c r="F66" i="25"/>
  <c r="C66" i="25"/>
  <c r="B66" i="25"/>
  <c r="E66" i="25" s="1"/>
  <c r="U65" i="25"/>
  <c r="T65" i="25"/>
  <c r="S65" i="25"/>
  <c r="R65" i="25"/>
  <c r="Q65" i="25"/>
  <c r="P65" i="25"/>
  <c r="E65" i="25"/>
  <c r="T64" i="25"/>
  <c r="S64" i="25"/>
  <c r="R64" i="25"/>
  <c r="Q64" i="25"/>
  <c r="P64" i="25"/>
  <c r="E64" i="25"/>
  <c r="U64" i="25" s="1"/>
  <c r="S63" i="25"/>
  <c r="R63" i="25"/>
  <c r="Q63" i="25"/>
  <c r="P63" i="25"/>
  <c r="E63" i="25"/>
  <c r="U63" i="25" s="1"/>
  <c r="S62" i="25"/>
  <c r="R62" i="25"/>
  <c r="Q62" i="25"/>
  <c r="P62" i="25"/>
  <c r="E62" i="25"/>
  <c r="U62" i="25" s="1"/>
  <c r="U61" i="25"/>
  <c r="S61" i="25"/>
  <c r="R61" i="25"/>
  <c r="Q61" i="25"/>
  <c r="P61" i="25"/>
  <c r="E61" i="25"/>
  <c r="T61" i="25" s="1"/>
  <c r="V59" i="25"/>
  <c r="S59" i="25"/>
  <c r="O59" i="25"/>
  <c r="N59" i="25"/>
  <c r="M59" i="25"/>
  <c r="L59" i="25"/>
  <c r="K59" i="25"/>
  <c r="J59" i="25"/>
  <c r="I59" i="25"/>
  <c r="H59" i="25"/>
  <c r="R59" i="25" s="1"/>
  <c r="G59" i="25"/>
  <c r="F59" i="25"/>
  <c r="C59" i="25"/>
  <c r="B59" i="25"/>
  <c r="E59" i="25" s="1"/>
  <c r="S58" i="25"/>
  <c r="R58" i="25"/>
  <c r="Q58" i="25"/>
  <c r="P58" i="25"/>
  <c r="E58" i="25"/>
  <c r="U58" i="25" s="1"/>
  <c r="S57" i="25"/>
  <c r="R57" i="25"/>
  <c r="Q57" i="25"/>
  <c r="P57" i="25"/>
  <c r="E57" i="25"/>
  <c r="T57" i="25" s="1"/>
  <c r="S56" i="25"/>
  <c r="R56" i="25"/>
  <c r="Q56" i="25"/>
  <c r="P56" i="25"/>
  <c r="E56" i="25"/>
  <c r="S55" i="25"/>
  <c r="R55" i="25"/>
  <c r="Q55" i="25"/>
  <c r="P55" i="25"/>
  <c r="E55" i="25"/>
  <c r="V53" i="25"/>
  <c r="O53" i="25"/>
  <c r="N53" i="25"/>
  <c r="M53" i="25"/>
  <c r="L53" i="25"/>
  <c r="K53" i="25"/>
  <c r="J53" i="25"/>
  <c r="I53" i="25"/>
  <c r="S53" i="25" s="1"/>
  <c r="H53" i="25"/>
  <c r="R53" i="25" s="1"/>
  <c r="G53" i="25"/>
  <c r="F53" i="25"/>
  <c r="C53" i="25"/>
  <c r="B53" i="25"/>
  <c r="S52" i="25"/>
  <c r="R52" i="25"/>
  <c r="Q52" i="25"/>
  <c r="P52" i="25"/>
  <c r="E52" i="25"/>
  <c r="S51" i="25"/>
  <c r="R51" i="25"/>
  <c r="Q51" i="25"/>
  <c r="P51" i="25"/>
  <c r="E51" i="25"/>
  <c r="U50" i="25"/>
  <c r="S50" i="25"/>
  <c r="R50" i="25"/>
  <c r="Q50" i="25"/>
  <c r="P50" i="25"/>
  <c r="E50" i="25"/>
  <c r="T50" i="25" s="1"/>
  <c r="S49" i="25"/>
  <c r="R49" i="25"/>
  <c r="Q49" i="25"/>
  <c r="P49" i="25"/>
  <c r="E49" i="25"/>
  <c r="U48" i="25"/>
  <c r="S48" i="25"/>
  <c r="R48" i="25"/>
  <c r="Q48" i="25"/>
  <c r="P48" i="25"/>
  <c r="E48" i="25"/>
  <c r="T48" i="25" s="1"/>
  <c r="S47" i="25"/>
  <c r="R47" i="25"/>
  <c r="Q47" i="25"/>
  <c r="P47" i="25"/>
  <c r="E47" i="25"/>
  <c r="U47" i="25" s="1"/>
  <c r="S46" i="25"/>
  <c r="R46" i="25"/>
  <c r="Q46" i="25"/>
  <c r="P46" i="25"/>
  <c r="E46" i="25"/>
  <c r="U46" i="25" s="1"/>
  <c r="S45" i="25"/>
  <c r="R45" i="25"/>
  <c r="Q45" i="25"/>
  <c r="P45" i="25"/>
  <c r="E45" i="25"/>
  <c r="T45" i="25" s="1"/>
  <c r="S44" i="25"/>
  <c r="R44" i="25"/>
  <c r="Q44" i="25"/>
  <c r="P44" i="25"/>
  <c r="E44" i="25"/>
  <c r="S43" i="25"/>
  <c r="R43" i="25"/>
  <c r="Q43" i="25"/>
  <c r="P43" i="25"/>
  <c r="E43" i="25"/>
  <c r="S42" i="25"/>
  <c r="R42" i="25"/>
  <c r="Q42" i="25"/>
  <c r="P42" i="25"/>
  <c r="E42" i="25"/>
  <c r="T42" i="25" s="1"/>
  <c r="V40" i="25"/>
  <c r="S40" i="25"/>
  <c r="O40" i="25"/>
  <c r="N40" i="25"/>
  <c r="M40" i="25"/>
  <c r="L40" i="25"/>
  <c r="K40" i="25"/>
  <c r="J40" i="25"/>
  <c r="I40" i="25"/>
  <c r="H40" i="25"/>
  <c r="R40" i="25" s="1"/>
  <c r="G40" i="25"/>
  <c r="F40" i="25"/>
  <c r="C40" i="25"/>
  <c r="B40" i="25"/>
  <c r="S39" i="25"/>
  <c r="R39" i="25"/>
  <c r="Q39" i="25"/>
  <c r="P39" i="25"/>
  <c r="E39" i="25"/>
  <c r="S38" i="25"/>
  <c r="R38" i="25"/>
  <c r="Q38" i="25"/>
  <c r="P38" i="25"/>
  <c r="E38" i="25"/>
  <c r="S37" i="25"/>
  <c r="R37" i="25"/>
  <c r="Q37" i="25"/>
  <c r="P37" i="25"/>
  <c r="E37" i="25"/>
  <c r="S36" i="25"/>
  <c r="R36" i="25"/>
  <c r="Q36" i="25"/>
  <c r="P36" i="25"/>
  <c r="E36" i="25"/>
  <c r="T35" i="25"/>
  <c r="S35" i="25"/>
  <c r="R35" i="25"/>
  <c r="Q35" i="25"/>
  <c r="P35" i="25"/>
  <c r="E35" i="25"/>
  <c r="U35" i="25" s="1"/>
  <c r="V33" i="25"/>
  <c r="O33" i="25"/>
  <c r="N33" i="25"/>
  <c r="M33" i="25"/>
  <c r="L33" i="25"/>
  <c r="K33" i="25"/>
  <c r="J33" i="25"/>
  <c r="I33" i="25"/>
  <c r="S33" i="25" s="1"/>
  <c r="H33" i="25"/>
  <c r="G33" i="25"/>
  <c r="F33" i="25"/>
  <c r="E33" i="25"/>
  <c r="C33" i="25"/>
  <c r="B33" i="25"/>
  <c r="T32" i="25"/>
  <c r="S32" i="25"/>
  <c r="R32" i="25"/>
  <c r="Q32" i="25"/>
  <c r="U32" i="25" s="1"/>
  <c r="P32" i="25"/>
  <c r="E32" i="25"/>
  <c r="V30" i="25"/>
  <c r="O30" i="25"/>
  <c r="N30" i="25"/>
  <c r="M30" i="25"/>
  <c r="L30" i="25"/>
  <c r="K30" i="25"/>
  <c r="J30" i="25"/>
  <c r="I30" i="25"/>
  <c r="S30" i="25" s="1"/>
  <c r="H30" i="25"/>
  <c r="R30" i="25" s="1"/>
  <c r="G30" i="25"/>
  <c r="F30" i="25"/>
  <c r="C30" i="25"/>
  <c r="B30" i="25"/>
  <c r="E30" i="25" s="1"/>
  <c r="S29" i="25"/>
  <c r="R29" i="25"/>
  <c r="Q29" i="25"/>
  <c r="P29" i="25"/>
  <c r="E29" i="25"/>
  <c r="U28" i="25"/>
  <c r="S28" i="25"/>
  <c r="R28" i="25"/>
  <c r="Q28" i="25"/>
  <c r="P28" i="25"/>
  <c r="E28" i="25"/>
  <c r="T28" i="25" s="1"/>
  <c r="T27" i="25"/>
  <c r="S27" i="25"/>
  <c r="R27" i="25"/>
  <c r="Q27" i="25"/>
  <c r="P27" i="25"/>
  <c r="E27" i="25"/>
  <c r="U27" i="25" s="1"/>
  <c r="S26" i="25"/>
  <c r="R26" i="25"/>
  <c r="Q26" i="25"/>
  <c r="P26" i="25"/>
  <c r="E26" i="25"/>
  <c r="U26" i="25" s="1"/>
  <c r="V24" i="25"/>
  <c r="O24" i="25"/>
  <c r="N24" i="25"/>
  <c r="M24" i="25"/>
  <c r="L24" i="25"/>
  <c r="K24" i="25"/>
  <c r="J24" i="25"/>
  <c r="I24" i="25"/>
  <c r="H24" i="25"/>
  <c r="R24" i="25" s="1"/>
  <c r="G24" i="25"/>
  <c r="F24" i="25"/>
  <c r="C24" i="25"/>
  <c r="B24" i="25"/>
  <c r="E24" i="25" s="1"/>
  <c r="T23" i="25"/>
  <c r="S23" i="25"/>
  <c r="R23" i="25"/>
  <c r="Q23" i="25"/>
  <c r="P23" i="25"/>
  <c r="E23" i="25"/>
  <c r="U23" i="25" s="1"/>
  <c r="S22" i="25"/>
  <c r="R22" i="25"/>
  <c r="Q22" i="25"/>
  <c r="P22" i="25"/>
  <c r="E22" i="25"/>
  <c r="U22" i="25" s="1"/>
  <c r="S21" i="25"/>
  <c r="R21" i="25"/>
  <c r="Q21" i="25"/>
  <c r="P21" i="25"/>
  <c r="E21" i="25"/>
  <c r="S20" i="25"/>
  <c r="R20" i="25"/>
  <c r="Q20" i="25"/>
  <c r="P20" i="25"/>
  <c r="E20" i="25"/>
  <c r="S19" i="25"/>
  <c r="R19" i="25"/>
  <c r="Q19" i="25"/>
  <c r="P19" i="25"/>
  <c r="E19" i="25"/>
  <c r="S18" i="25"/>
  <c r="R18" i="25"/>
  <c r="Q18" i="25"/>
  <c r="P18" i="25"/>
  <c r="E18" i="25"/>
  <c r="S17" i="25"/>
  <c r="R17" i="25"/>
  <c r="Q17" i="25"/>
  <c r="P17" i="25"/>
  <c r="E17" i="25"/>
  <c r="V15" i="25"/>
  <c r="O15" i="25"/>
  <c r="N15" i="25"/>
  <c r="M15" i="25"/>
  <c r="L15" i="25"/>
  <c r="K15" i="25"/>
  <c r="J15" i="25"/>
  <c r="I15" i="25"/>
  <c r="H15" i="25"/>
  <c r="G15" i="25"/>
  <c r="F15" i="25"/>
  <c r="C15" i="25"/>
  <c r="B15" i="25"/>
  <c r="U14" i="25"/>
  <c r="S14" i="25"/>
  <c r="R14" i="25"/>
  <c r="Q14" i="25"/>
  <c r="P14" i="25"/>
  <c r="E14" i="25"/>
  <c r="T14" i="25" s="1"/>
  <c r="U13" i="25"/>
  <c r="T13" i="25"/>
  <c r="S13" i="25"/>
  <c r="R13" i="25"/>
  <c r="Q13" i="25"/>
  <c r="P13" i="25"/>
  <c r="E13" i="25"/>
  <c r="T12" i="25"/>
  <c r="S12" i="25"/>
  <c r="R12" i="25"/>
  <c r="Q12" i="25"/>
  <c r="P12" i="25"/>
  <c r="E12" i="25"/>
  <c r="U12" i="25" s="1"/>
  <c r="S11" i="25"/>
  <c r="R11" i="25"/>
  <c r="Q11" i="25"/>
  <c r="P11" i="25"/>
  <c r="E11" i="25"/>
  <c r="S10" i="25"/>
  <c r="R10" i="25"/>
  <c r="Q10" i="25"/>
  <c r="P10" i="25"/>
  <c r="E10" i="25"/>
  <c r="U10" i="25" s="1"/>
  <c r="U9" i="25"/>
  <c r="S9" i="25"/>
  <c r="R9" i="25"/>
  <c r="Q9" i="25"/>
  <c r="P9" i="25"/>
  <c r="E9" i="25"/>
  <c r="T9" i="25" s="1"/>
  <c r="S93" i="24"/>
  <c r="R93" i="24"/>
  <c r="Q93" i="24"/>
  <c r="P93" i="24"/>
  <c r="E93" i="24"/>
  <c r="S92" i="24"/>
  <c r="R92" i="24"/>
  <c r="Q92" i="24"/>
  <c r="P92" i="24"/>
  <c r="E92" i="24"/>
  <c r="U91" i="24"/>
  <c r="S91" i="24"/>
  <c r="R91" i="24"/>
  <c r="Q91" i="24"/>
  <c r="P91" i="24"/>
  <c r="E91" i="24"/>
  <c r="T91" i="24" s="1"/>
  <c r="T90" i="24"/>
  <c r="S90" i="24"/>
  <c r="R90" i="24"/>
  <c r="Q90" i="24"/>
  <c r="P90" i="24"/>
  <c r="E90" i="24"/>
  <c r="U90" i="24" s="1"/>
  <c r="S89" i="24"/>
  <c r="R89" i="24"/>
  <c r="Q89" i="24"/>
  <c r="P89" i="24"/>
  <c r="E89" i="24"/>
  <c r="S88" i="24"/>
  <c r="R88" i="24"/>
  <c r="Q88" i="24"/>
  <c r="P88" i="24"/>
  <c r="E88" i="24"/>
  <c r="U88" i="24" s="1"/>
  <c r="S87" i="24"/>
  <c r="R87" i="24"/>
  <c r="Q87" i="24"/>
  <c r="P87" i="24"/>
  <c r="E87" i="24"/>
  <c r="U87" i="24" s="1"/>
  <c r="U86" i="24"/>
  <c r="S86" i="24"/>
  <c r="R86" i="24"/>
  <c r="Q86" i="24"/>
  <c r="P86" i="24"/>
  <c r="E86" i="24"/>
  <c r="T86" i="24" s="1"/>
  <c r="V72" i="24"/>
  <c r="O72" i="24"/>
  <c r="N72" i="24"/>
  <c r="M72" i="24"/>
  <c r="L72" i="24"/>
  <c r="K72" i="24"/>
  <c r="S72" i="24" s="1"/>
  <c r="J72" i="24"/>
  <c r="I72" i="24"/>
  <c r="H72" i="24"/>
  <c r="G72" i="24"/>
  <c r="F72" i="24"/>
  <c r="C72" i="24"/>
  <c r="B72" i="24"/>
  <c r="V71" i="24"/>
  <c r="O71" i="24"/>
  <c r="N71" i="24"/>
  <c r="M71" i="24"/>
  <c r="L71" i="24"/>
  <c r="K71" i="24"/>
  <c r="J71" i="24"/>
  <c r="I71" i="24"/>
  <c r="H71" i="24"/>
  <c r="R71" i="24" s="1"/>
  <c r="G71" i="24"/>
  <c r="F71" i="24"/>
  <c r="C71" i="24"/>
  <c r="B71" i="24"/>
  <c r="E71" i="24" s="1"/>
  <c r="V70" i="24"/>
  <c r="O70" i="24"/>
  <c r="N70" i="24"/>
  <c r="M70" i="24"/>
  <c r="L70" i="24"/>
  <c r="K70" i="24"/>
  <c r="J70" i="24"/>
  <c r="I70" i="24"/>
  <c r="H70" i="24"/>
  <c r="G70" i="24"/>
  <c r="F70" i="24"/>
  <c r="C70" i="24"/>
  <c r="B70" i="24"/>
  <c r="E70" i="24" s="1"/>
  <c r="S69" i="24"/>
  <c r="R69" i="24"/>
  <c r="Q69" i="24"/>
  <c r="P69" i="24"/>
  <c r="E69" i="24"/>
  <c r="V67" i="24"/>
  <c r="O67" i="24"/>
  <c r="N67" i="24"/>
  <c r="M67" i="24"/>
  <c r="L67" i="24"/>
  <c r="K67" i="24"/>
  <c r="J67" i="24"/>
  <c r="I67" i="24"/>
  <c r="H67" i="24"/>
  <c r="G67" i="24"/>
  <c r="F67" i="24"/>
  <c r="C67" i="24"/>
  <c r="B67" i="24"/>
  <c r="V66" i="24"/>
  <c r="O66" i="24"/>
  <c r="N66" i="24"/>
  <c r="M66" i="24"/>
  <c r="L66" i="24"/>
  <c r="K66" i="24"/>
  <c r="J66" i="24"/>
  <c r="I66" i="24"/>
  <c r="Q66" i="24" s="1"/>
  <c r="H66" i="24"/>
  <c r="R66" i="24" s="1"/>
  <c r="G66" i="24"/>
  <c r="F66" i="24"/>
  <c r="C66" i="24"/>
  <c r="B66" i="24"/>
  <c r="E66" i="24" s="1"/>
  <c r="U65" i="24"/>
  <c r="S65" i="24"/>
  <c r="R65" i="24"/>
  <c r="Q65" i="24"/>
  <c r="P65" i="24"/>
  <c r="E65" i="24"/>
  <c r="T65" i="24" s="1"/>
  <c r="S64" i="24"/>
  <c r="R64" i="24"/>
  <c r="Q64" i="24"/>
  <c r="P64" i="24"/>
  <c r="E64" i="24"/>
  <c r="S63" i="24"/>
  <c r="R63" i="24"/>
  <c r="Q63" i="24"/>
  <c r="P63" i="24"/>
  <c r="E63" i="24"/>
  <c r="U62" i="24"/>
  <c r="S62" i="24"/>
  <c r="R62" i="24"/>
  <c r="Q62" i="24"/>
  <c r="P62" i="24"/>
  <c r="E62" i="24"/>
  <c r="T62" i="24" s="1"/>
  <c r="U61" i="24"/>
  <c r="T61" i="24"/>
  <c r="S61" i="24"/>
  <c r="R61" i="24"/>
  <c r="Q61" i="24"/>
  <c r="P61" i="24"/>
  <c r="E61" i="24"/>
  <c r="V59" i="24"/>
  <c r="O59" i="24"/>
  <c r="N59" i="24"/>
  <c r="M59" i="24"/>
  <c r="L59" i="24"/>
  <c r="K59" i="24"/>
  <c r="J59" i="24"/>
  <c r="I59" i="24"/>
  <c r="S59" i="24" s="1"/>
  <c r="H59" i="24"/>
  <c r="G59" i="24"/>
  <c r="F59" i="24"/>
  <c r="C59" i="24"/>
  <c r="B59" i="24"/>
  <c r="E59" i="24" s="1"/>
  <c r="U58" i="24"/>
  <c r="S58" i="24"/>
  <c r="R58" i="24"/>
  <c r="Q58" i="24"/>
  <c r="P58" i="24"/>
  <c r="E58" i="24"/>
  <c r="T58" i="24" s="1"/>
  <c r="S57" i="24"/>
  <c r="R57" i="24"/>
  <c r="Q57" i="24"/>
  <c r="P57" i="24"/>
  <c r="E57" i="24"/>
  <c r="U57" i="24" s="1"/>
  <c r="T56" i="24"/>
  <c r="S56" i="24"/>
  <c r="R56" i="24"/>
  <c r="Q56" i="24"/>
  <c r="P56" i="24"/>
  <c r="E56" i="24"/>
  <c r="U56" i="24" s="1"/>
  <c r="S55" i="24"/>
  <c r="R55" i="24"/>
  <c r="Q55" i="24"/>
  <c r="P55" i="24"/>
  <c r="E55" i="24"/>
  <c r="V53" i="24"/>
  <c r="O53" i="24"/>
  <c r="N53" i="24"/>
  <c r="M53" i="24"/>
  <c r="L53" i="24"/>
  <c r="K53" i="24"/>
  <c r="J53" i="24"/>
  <c r="I53" i="24"/>
  <c r="S53" i="24" s="1"/>
  <c r="H53" i="24"/>
  <c r="R53" i="24" s="1"/>
  <c r="G53" i="24"/>
  <c r="F53" i="24"/>
  <c r="C53" i="24"/>
  <c r="B53" i="24"/>
  <c r="U52" i="24"/>
  <c r="T52" i="24"/>
  <c r="S52" i="24"/>
  <c r="R52" i="24"/>
  <c r="Q52" i="24"/>
  <c r="P52" i="24"/>
  <c r="E52" i="24"/>
  <c r="T51" i="24"/>
  <c r="S51" i="24"/>
  <c r="R51" i="24"/>
  <c r="Q51" i="24"/>
  <c r="P51" i="24"/>
  <c r="E51" i="24"/>
  <c r="U51" i="24" s="1"/>
  <c r="S50" i="24"/>
  <c r="R50" i="24"/>
  <c r="Q50" i="24"/>
  <c r="P50" i="24"/>
  <c r="E50" i="24"/>
  <c r="U50" i="24" s="1"/>
  <c r="U49" i="24"/>
  <c r="S49" i="24"/>
  <c r="R49" i="24"/>
  <c r="Q49" i="24"/>
  <c r="P49" i="24"/>
  <c r="E49" i="24"/>
  <c r="T49" i="24" s="1"/>
  <c r="S48" i="24"/>
  <c r="R48" i="24"/>
  <c r="Q48" i="24"/>
  <c r="P48" i="24"/>
  <c r="E48" i="24"/>
  <c r="S47" i="24"/>
  <c r="R47" i="24"/>
  <c r="Q47" i="24"/>
  <c r="P47" i="24"/>
  <c r="E47" i="24"/>
  <c r="U46" i="24"/>
  <c r="S46" i="24"/>
  <c r="R46" i="24"/>
  <c r="Q46" i="24"/>
  <c r="P46" i="24"/>
  <c r="E46" i="24"/>
  <c r="T46" i="24" s="1"/>
  <c r="U45" i="24"/>
  <c r="T45" i="24"/>
  <c r="S45" i="24"/>
  <c r="R45" i="24"/>
  <c r="Q45" i="24"/>
  <c r="P45" i="24"/>
  <c r="E45" i="24"/>
  <c r="U44" i="24"/>
  <c r="T44" i="24"/>
  <c r="S44" i="24"/>
  <c r="R44" i="24"/>
  <c r="Q44" i="24"/>
  <c r="P44" i="24"/>
  <c r="E44" i="24"/>
  <c r="S43" i="24"/>
  <c r="R43" i="24"/>
  <c r="Q43" i="24"/>
  <c r="P43" i="24"/>
  <c r="E43" i="24"/>
  <c r="S42" i="24"/>
  <c r="R42" i="24"/>
  <c r="Q42" i="24"/>
  <c r="P42" i="24"/>
  <c r="E42" i="24"/>
  <c r="U42" i="24" s="1"/>
  <c r="V40" i="24"/>
  <c r="O40" i="24"/>
  <c r="N40" i="24"/>
  <c r="M40" i="24"/>
  <c r="L40" i="24"/>
  <c r="K40" i="24"/>
  <c r="J40" i="24"/>
  <c r="I40" i="24"/>
  <c r="S40" i="24" s="1"/>
  <c r="H40" i="24"/>
  <c r="G40" i="24"/>
  <c r="F40" i="24"/>
  <c r="C40" i="24"/>
  <c r="B40" i="24"/>
  <c r="S39" i="24"/>
  <c r="R39" i="24"/>
  <c r="Q39" i="24"/>
  <c r="P39" i="24"/>
  <c r="E39" i="24"/>
  <c r="S38" i="24"/>
  <c r="R38" i="24"/>
  <c r="Q38" i="24"/>
  <c r="P38" i="24"/>
  <c r="E38" i="24"/>
  <c r="U38" i="24" s="1"/>
  <c r="U37" i="24"/>
  <c r="S37" i="24"/>
  <c r="R37" i="24"/>
  <c r="Q37" i="24"/>
  <c r="P37" i="24"/>
  <c r="E37" i="24"/>
  <c r="T37" i="24" s="1"/>
  <c r="S36" i="24"/>
  <c r="R36" i="24"/>
  <c r="Q36" i="24"/>
  <c r="P36" i="24"/>
  <c r="E36" i="24"/>
  <c r="S35" i="24"/>
  <c r="R35" i="24"/>
  <c r="Q35" i="24"/>
  <c r="P35" i="24"/>
  <c r="E35" i="24"/>
  <c r="V33" i="24"/>
  <c r="O33" i="24"/>
  <c r="N33" i="24"/>
  <c r="M33" i="24"/>
  <c r="L33" i="24"/>
  <c r="K33" i="24"/>
  <c r="J33" i="24"/>
  <c r="R33" i="24" s="1"/>
  <c r="I33" i="24"/>
  <c r="S33" i="24" s="1"/>
  <c r="H33" i="24"/>
  <c r="G33" i="24"/>
  <c r="F33" i="24"/>
  <c r="C33" i="24"/>
  <c r="E33" i="24" s="1"/>
  <c r="B33" i="24"/>
  <c r="S32" i="24"/>
  <c r="R32" i="24"/>
  <c r="Q32" i="24"/>
  <c r="P32" i="24"/>
  <c r="E32" i="24"/>
  <c r="V30" i="24"/>
  <c r="O30" i="24"/>
  <c r="N30" i="24"/>
  <c r="M30" i="24"/>
  <c r="L30" i="24"/>
  <c r="K30" i="24"/>
  <c r="J30" i="24"/>
  <c r="I30" i="24"/>
  <c r="H30" i="24"/>
  <c r="R30" i="24" s="1"/>
  <c r="G30" i="24"/>
  <c r="F30" i="24"/>
  <c r="C30" i="24"/>
  <c r="B30" i="24"/>
  <c r="E30" i="24" s="1"/>
  <c r="U29" i="24"/>
  <c r="S29" i="24"/>
  <c r="R29" i="24"/>
  <c r="Q29" i="24"/>
  <c r="P29" i="24"/>
  <c r="E29" i="24"/>
  <c r="T29" i="24" s="1"/>
  <c r="S28" i="24"/>
  <c r="R28" i="24"/>
  <c r="Q28" i="24"/>
  <c r="P28" i="24"/>
  <c r="E28" i="24"/>
  <c r="S27" i="24"/>
  <c r="R27" i="24"/>
  <c r="Q27" i="24"/>
  <c r="P27" i="24"/>
  <c r="E27" i="24"/>
  <c r="U26" i="24"/>
  <c r="S26" i="24"/>
  <c r="R26" i="24"/>
  <c r="Q26" i="24"/>
  <c r="P26" i="24"/>
  <c r="E26" i="24"/>
  <c r="T26" i="24" s="1"/>
  <c r="V24" i="24"/>
  <c r="S24" i="24"/>
  <c r="O24" i="24"/>
  <c r="N24" i="24"/>
  <c r="M24" i="24"/>
  <c r="L24" i="24"/>
  <c r="K24" i="24"/>
  <c r="J24" i="24"/>
  <c r="I24" i="24"/>
  <c r="H24" i="24"/>
  <c r="R24" i="24" s="1"/>
  <c r="G24" i="24"/>
  <c r="F24" i="24"/>
  <c r="C24" i="24"/>
  <c r="B24" i="24"/>
  <c r="E24" i="24" s="1"/>
  <c r="S23" i="24"/>
  <c r="R23" i="24"/>
  <c r="Q23" i="24"/>
  <c r="P23" i="24"/>
  <c r="E23" i="24"/>
  <c r="U22" i="24"/>
  <c r="S22" i="24"/>
  <c r="R22" i="24"/>
  <c r="Q22" i="24"/>
  <c r="P22" i="24"/>
  <c r="E22" i="24"/>
  <c r="T22" i="24" s="1"/>
  <c r="U21" i="24"/>
  <c r="T21" i="24"/>
  <c r="S21" i="24"/>
  <c r="R21" i="24"/>
  <c r="Q21" i="24"/>
  <c r="P21" i="24"/>
  <c r="E21" i="24"/>
  <c r="T20" i="24"/>
  <c r="S20" i="24"/>
  <c r="R20" i="24"/>
  <c r="Q20" i="24"/>
  <c r="P20" i="24"/>
  <c r="E20" i="24"/>
  <c r="U20" i="24" s="1"/>
  <c r="T19" i="24"/>
  <c r="S19" i="24"/>
  <c r="R19" i="24"/>
  <c r="Q19" i="24"/>
  <c r="P19" i="24"/>
  <c r="E19" i="24"/>
  <c r="U19" i="24" s="1"/>
  <c r="S18" i="24"/>
  <c r="R18" i="24"/>
  <c r="Q18" i="24"/>
  <c r="P18" i="24"/>
  <c r="E18" i="24"/>
  <c r="U18" i="24" s="1"/>
  <c r="U17" i="24"/>
  <c r="S17" i="24"/>
  <c r="R17" i="24"/>
  <c r="Q17" i="24"/>
  <c r="P17" i="24"/>
  <c r="E17" i="24"/>
  <c r="T17" i="24" s="1"/>
  <c r="V15" i="24"/>
  <c r="S15" i="24"/>
  <c r="O15" i="24"/>
  <c r="N15" i="24"/>
  <c r="M15" i="24"/>
  <c r="L15" i="24"/>
  <c r="K15" i="24"/>
  <c r="J15" i="24"/>
  <c r="I15" i="24"/>
  <c r="H15" i="24"/>
  <c r="R15" i="24" s="1"/>
  <c r="G15" i="24"/>
  <c r="F15" i="24"/>
  <c r="C15" i="24"/>
  <c r="B15" i="24"/>
  <c r="E15" i="24" s="1"/>
  <c r="S14" i="24"/>
  <c r="R14" i="24"/>
  <c r="Q14" i="24"/>
  <c r="P14" i="24"/>
  <c r="E14" i="24"/>
  <c r="U14" i="24" s="1"/>
  <c r="S13" i="24"/>
  <c r="R13" i="24"/>
  <c r="Q13" i="24"/>
  <c r="P13" i="24"/>
  <c r="E13" i="24"/>
  <c r="T13" i="24" s="1"/>
  <c r="S12" i="24"/>
  <c r="R12" i="24"/>
  <c r="Q12" i="24"/>
  <c r="P12" i="24"/>
  <c r="E12" i="24"/>
  <c r="S11" i="24"/>
  <c r="R11" i="24"/>
  <c r="Q11" i="24"/>
  <c r="P11" i="24"/>
  <c r="E11" i="24"/>
  <c r="S10" i="24"/>
  <c r="R10" i="24"/>
  <c r="Q10" i="24"/>
  <c r="P10" i="24"/>
  <c r="E10" i="24"/>
  <c r="U9" i="24"/>
  <c r="T9" i="24"/>
  <c r="S9" i="24"/>
  <c r="R9" i="24"/>
  <c r="Q9" i="24"/>
  <c r="P9" i="24"/>
  <c r="E9" i="24"/>
  <c r="T93" i="23"/>
  <c r="S93" i="23"/>
  <c r="R93" i="23"/>
  <c r="Q93" i="23"/>
  <c r="P93" i="23"/>
  <c r="E93" i="23"/>
  <c r="U93" i="23" s="1"/>
  <c r="S92" i="23"/>
  <c r="R92" i="23"/>
  <c r="Q92" i="23"/>
  <c r="P92" i="23"/>
  <c r="E92" i="23"/>
  <c r="U92" i="23" s="1"/>
  <c r="S91" i="23"/>
  <c r="R91" i="23"/>
  <c r="Q91" i="23"/>
  <c r="P91" i="23"/>
  <c r="E91" i="23"/>
  <c r="U91" i="23" s="1"/>
  <c r="U90" i="23"/>
  <c r="S90" i="23"/>
  <c r="R90" i="23"/>
  <c r="Q90" i="23"/>
  <c r="P90" i="23"/>
  <c r="E90" i="23"/>
  <c r="T90" i="23" s="1"/>
  <c r="S89" i="23"/>
  <c r="R89" i="23"/>
  <c r="Q89" i="23"/>
  <c r="P89" i="23"/>
  <c r="E89" i="23"/>
  <c r="S88" i="23"/>
  <c r="R88" i="23"/>
  <c r="Q88" i="23"/>
  <c r="P88" i="23"/>
  <c r="E88" i="23"/>
  <c r="U87" i="23"/>
  <c r="S87" i="23"/>
  <c r="R87" i="23"/>
  <c r="Q87" i="23"/>
  <c r="P87" i="23"/>
  <c r="E87" i="23"/>
  <c r="T87" i="23" s="1"/>
  <c r="U86" i="23"/>
  <c r="S86" i="23"/>
  <c r="R86" i="23"/>
  <c r="Q86" i="23"/>
  <c r="P86" i="23"/>
  <c r="E86" i="23"/>
  <c r="T86" i="23" s="1"/>
  <c r="V72" i="23"/>
  <c r="O72" i="23"/>
  <c r="N72" i="23"/>
  <c r="M72" i="23"/>
  <c r="L72" i="23"/>
  <c r="K72" i="23"/>
  <c r="S72" i="23" s="1"/>
  <c r="J72" i="23"/>
  <c r="I72" i="23"/>
  <c r="H72" i="23"/>
  <c r="G72" i="23"/>
  <c r="F72" i="23"/>
  <c r="C72" i="23"/>
  <c r="B72" i="23"/>
  <c r="E72" i="23" s="1"/>
  <c r="V71" i="23"/>
  <c r="O71" i="23"/>
  <c r="N71" i="23"/>
  <c r="M71" i="23"/>
  <c r="L71" i="23"/>
  <c r="K71" i="23"/>
  <c r="J71" i="23"/>
  <c r="I71" i="23"/>
  <c r="S71" i="23" s="1"/>
  <c r="H71" i="23"/>
  <c r="G71" i="23"/>
  <c r="F71" i="23"/>
  <c r="E71" i="23"/>
  <c r="C71" i="23"/>
  <c r="B71" i="23"/>
  <c r="V70" i="23"/>
  <c r="O70" i="23"/>
  <c r="N70" i="23"/>
  <c r="M70" i="23"/>
  <c r="L70" i="23"/>
  <c r="K70" i="23"/>
  <c r="S70" i="23" s="1"/>
  <c r="J70" i="23"/>
  <c r="I70" i="23"/>
  <c r="H70" i="23"/>
  <c r="R70" i="23" s="1"/>
  <c r="G70" i="23"/>
  <c r="F70" i="23"/>
  <c r="C70" i="23"/>
  <c r="B70" i="23"/>
  <c r="E70" i="23" s="1"/>
  <c r="S69" i="23"/>
  <c r="R69" i="23"/>
  <c r="Q69" i="23"/>
  <c r="P69" i="23"/>
  <c r="E69" i="23"/>
  <c r="V67" i="23"/>
  <c r="O67" i="23"/>
  <c r="N67" i="23"/>
  <c r="M67" i="23"/>
  <c r="L67" i="23"/>
  <c r="K67" i="23"/>
  <c r="J67" i="23"/>
  <c r="I67" i="23"/>
  <c r="S67" i="23" s="1"/>
  <c r="H67" i="23"/>
  <c r="G67" i="23"/>
  <c r="F67" i="23"/>
  <c r="C67" i="23"/>
  <c r="B67" i="23"/>
  <c r="V66" i="23"/>
  <c r="Q66" i="23"/>
  <c r="O66" i="23"/>
  <c r="N66" i="23"/>
  <c r="M66" i="23"/>
  <c r="L66" i="23"/>
  <c r="K66" i="23"/>
  <c r="J66" i="23"/>
  <c r="I66" i="23"/>
  <c r="S66" i="23" s="1"/>
  <c r="H66" i="23"/>
  <c r="R66" i="23" s="1"/>
  <c r="G66" i="23"/>
  <c r="F66" i="23"/>
  <c r="C66" i="23"/>
  <c r="B66" i="23"/>
  <c r="E66" i="23" s="1"/>
  <c r="U65" i="23"/>
  <c r="T65" i="23"/>
  <c r="S65" i="23"/>
  <c r="R65" i="23"/>
  <c r="Q65" i="23"/>
  <c r="P65" i="23"/>
  <c r="E65" i="23"/>
  <c r="U64" i="23"/>
  <c r="T64" i="23"/>
  <c r="S64" i="23"/>
  <c r="R64" i="23"/>
  <c r="Q64" i="23"/>
  <c r="P64" i="23"/>
  <c r="E64" i="23"/>
  <c r="S63" i="23"/>
  <c r="R63" i="23"/>
  <c r="Q63" i="23"/>
  <c r="P63" i="23"/>
  <c r="E63" i="23"/>
  <c r="U63" i="23" s="1"/>
  <c r="S62" i="23"/>
  <c r="R62" i="23"/>
  <c r="Q62" i="23"/>
  <c r="P62" i="23"/>
  <c r="E62" i="23"/>
  <c r="U62" i="23" s="1"/>
  <c r="U61" i="23"/>
  <c r="S61" i="23"/>
  <c r="R61" i="23"/>
  <c r="Q61" i="23"/>
  <c r="P61" i="23"/>
  <c r="E61" i="23"/>
  <c r="T61" i="23" s="1"/>
  <c r="V59" i="23"/>
  <c r="S59" i="23"/>
  <c r="O59" i="23"/>
  <c r="N59" i="23"/>
  <c r="M59" i="23"/>
  <c r="L59" i="23"/>
  <c r="K59" i="23"/>
  <c r="J59" i="23"/>
  <c r="I59" i="23"/>
  <c r="H59" i="23"/>
  <c r="R59" i="23" s="1"/>
  <c r="G59" i="23"/>
  <c r="F59" i="23"/>
  <c r="C59" i="23"/>
  <c r="B59" i="23"/>
  <c r="E59" i="23" s="1"/>
  <c r="S58" i="23"/>
  <c r="R58" i="23"/>
  <c r="Q58" i="23"/>
  <c r="P58" i="23"/>
  <c r="E58" i="23"/>
  <c r="U58" i="23" s="1"/>
  <c r="S57" i="23"/>
  <c r="R57" i="23"/>
  <c r="Q57" i="23"/>
  <c r="P57" i="23"/>
  <c r="E57" i="23"/>
  <c r="T57" i="23" s="1"/>
  <c r="S56" i="23"/>
  <c r="R56" i="23"/>
  <c r="Q56" i="23"/>
  <c r="P56" i="23"/>
  <c r="E56" i="23"/>
  <c r="S55" i="23"/>
  <c r="R55" i="23"/>
  <c r="Q55" i="23"/>
  <c r="P55" i="23"/>
  <c r="E55" i="23"/>
  <c r="V53" i="23"/>
  <c r="O53" i="23"/>
  <c r="N53" i="23"/>
  <c r="M53" i="23"/>
  <c r="L53" i="23"/>
  <c r="K53" i="23"/>
  <c r="J53" i="23"/>
  <c r="I53" i="23"/>
  <c r="S53" i="23" s="1"/>
  <c r="H53" i="23"/>
  <c r="R53" i="23" s="1"/>
  <c r="G53" i="23"/>
  <c r="F53" i="23"/>
  <c r="C53" i="23"/>
  <c r="E53" i="23" s="1"/>
  <c r="B53" i="23"/>
  <c r="S52" i="23"/>
  <c r="R52" i="23"/>
  <c r="Q52" i="23"/>
  <c r="P52" i="23"/>
  <c r="E52" i="23"/>
  <c r="S51" i="23"/>
  <c r="R51" i="23"/>
  <c r="Q51" i="23"/>
  <c r="P51" i="23"/>
  <c r="E51" i="23"/>
  <c r="U50" i="23"/>
  <c r="S50" i="23"/>
  <c r="R50" i="23"/>
  <c r="Q50" i="23"/>
  <c r="P50" i="23"/>
  <c r="E50" i="23"/>
  <c r="T50" i="23" s="1"/>
  <c r="T49" i="23"/>
  <c r="S49" i="23"/>
  <c r="R49" i="23"/>
  <c r="Q49" i="23"/>
  <c r="P49" i="23"/>
  <c r="E49" i="23"/>
  <c r="U49" i="23" s="1"/>
  <c r="S48" i="23"/>
  <c r="R48" i="23"/>
  <c r="Q48" i="23"/>
  <c r="P48" i="23"/>
  <c r="E48" i="23"/>
  <c r="S47" i="23"/>
  <c r="R47" i="23"/>
  <c r="Q47" i="23"/>
  <c r="P47" i="23"/>
  <c r="E47" i="23"/>
  <c r="U47" i="23" s="1"/>
  <c r="S46" i="23"/>
  <c r="R46" i="23"/>
  <c r="Q46" i="23"/>
  <c r="P46" i="23"/>
  <c r="E46" i="23"/>
  <c r="U46" i="23" s="1"/>
  <c r="S45" i="23"/>
  <c r="R45" i="23"/>
  <c r="Q45" i="23"/>
  <c r="P45" i="23"/>
  <c r="E45" i="23"/>
  <c r="S44" i="23"/>
  <c r="R44" i="23"/>
  <c r="Q44" i="23"/>
  <c r="P44" i="23"/>
  <c r="E44" i="23"/>
  <c r="S43" i="23"/>
  <c r="R43" i="23"/>
  <c r="Q43" i="23"/>
  <c r="P43" i="23"/>
  <c r="E43" i="23"/>
  <c r="S42" i="23"/>
  <c r="R42" i="23"/>
  <c r="Q42" i="23"/>
  <c r="P42" i="23"/>
  <c r="E42" i="23"/>
  <c r="V40" i="23"/>
  <c r="O40" i="23"/>
  <c r="N40" i="23"/>
  <c r="M40" i="23"/>
  <c r="L40" i="23"/>
  <c r="K40" i="23"/>
  <c r="J40" i="23"/>
  <c r="I40" i="23"/>
  <c r="S40" i="23" s="1"/>
  <c r="H40" i="23"/>
  <c r="R40" i="23" s="1"/>
  <c r="G40" i="23"/>
  <c r="F40" i="23"/>
  <c r="C40" i="23"/>
  <c r="B40" i="23"/>
  <c r="S39" i="23"/>
  <c r="R39" i="23"/>
  <c r="Q39" i="23"/>
  <c r="P39" i="23"/>
  <c r="E39" i="23"/>
  <c r="U38" i="23"/>
  <c r="S38" i="23"/>
  <c r="R38" i="23"/>
  <c r="Q38" i="23"/>
  <c r="P38" i="23"/>
  <c r="E38" i="23"/>
  <c r="T38" i="23" s="1"/>
  <c r="S37" i="23"/>
  <c r="R37" i="23"/>
  <c r="Q37" i="23"/>
  <c r="P37" i="23"/>
  <c r="E37" i="23"/>
  <c r="S36" i="23"/>
  <c r="R36" i="23"/>
  <c r="Q36" i="23"/>
  <c r="P36" i="23"/>
  <c r="E36" i="23"/>
  <c r="S35" i="23"/>
  <c r="R35" i="23"/>
  <c r="Q35" i="23"/>
  <c r="P35" i="23"/>
  <c r="E35" i="23"/>
  <c r="U35" i="23" s="1"/>
  <c r="V33" i="23"/>
  <c r="O33" i="23"/>
  <c r="N33" i="23"/>
  <c r="M33" i="23"/>
  <c r="L33" i="23"/>
  <c r="K33" i="23"/>
  <c r="J33" i="23"/>
  <c r="I33" i="23"/>
  <c r="S33" i="23" s="1"/>
  <c r="H33" i="23"/>
  <c r="R33" i="23" s="1"/>
  <c r="G33" i="23"/>
  <c r="F33" i="23"/>
  <c r="E33" i="23"/>
  <c r="C33" i="23"/>
  <c r="B33" i="23"/>
  <c r="S32" i="23"/>
  <c r="R32" i="23"/>
  <c r="Q32" i="23"/>
  <c r="P32" i="23"/>
  <c r="T32" i="23" s="1"/>
  <c r="E32" i="23"/>
  <c r="U32" i="23" s="1"/>
  <c r="V30" i="23"/>
  <c r="O30" i="23"/>
  <c r="N30" i="23"/>
  <c r="M30" i="23"/>
  <c r="Q30" i="23" s="1"/>
  <c r="L30" i="23"/>
  <c r="K30" i="23"/>
  <c r="J30" i="23"/>
  <c r="I30" i="23"/>
  <c r="S30" i="23" s="1"/>
  <c r="H30" i="23"/>
  <c r="R30" i="23" s="1"/>
  <c r="G30" i="23"/>
  <c r="F30" i="23"/>
  <c r="C30" i="23"/>
  <c r="B30" i="23"/>
  <c r="E30" i="23" s="1"/>
  <c r="S29" i="23"/>
  <c r="R29" i="23"/>
  <c r="Q29" i="23"/>
  <c r="P29" i="23"/>
  <c r="E29" i="23"/>
  <c r="U28" i="23"/>
  <c r="S28" i="23"/>
  <c r="R28" i="23"/>
  <c r="Q28" i="23"/>
  <c r="P28" i="23"/>
  <c r="E28" i="23"/>
  <c r="T28" i="23" s="1"/>
  <c r="S27" i="23"/>
  <c r="R27" i="23"/>
  <c r="Q27" i="23"/>
  <c r="P27" i="23"/>
  <c r="E27" i="23"/>
  <c r="U27" i="23" s="1"/>
  <c r="S26" i="23"/>
  <c r="R26" i="23"/>
  <c r="Q26" i="23"/>
  <c r="P26" i="23"/>
  <c r="E26" i="23"/>
  <c r="U26" i="23" s="1"/>
  <c r="V24" i="23"/>
  <c r="O24" i="23"/>
  <c r="N24" i="23"/>
  <c r="M24" i="23"/>
  <c r="L24" i="23"/>
  <c r="K24" i="23"/>
  <c r="J24" i="23"/>
  <c r="I24" i="23"/>
  <c r="S24" i="23" s="1"/>
  <c r="H24" i="23"/>
  <c r="R24" i="23" s="1"/>
  <c r="G24" i="23"/>
  <c r="F24" i="23"/>
  <c r="C24" i="23"/>
  <c r="E24" i="23" s="1"/>
  <c r="B24" i="23"/>
  <c r="S23" i="23"/>
  <c r="R23" i="23"/>
  <c r="Q23" i="23"/>
  <c r="P23" i="23"/>
  <c r="E23" i="23"/>
  <c r="U23" i="23" s="1"/>
  <c r="S22" i="23"/>
  <c r="R22" i="23"/>
  <c r="Q22" i="23"/>
  <c r="P22" i="23"/>
  <c r="E22" i="23"/>
  <c r="U22" i="23" s="1"/>
  <c r="U21" i="23"/>
  <c r="S21" i="23"/>
  <c r="R21" i="23"/>
  <c r="Q21" i="23"/>
  <c r="P21" i="23"/>
  <c r="E21" i="23"/>
  <c r="T21" i="23" s="1"/>
  <c r="S20" i="23"/>
  <c r="R20" i="23"/>
  <c r="Q20" i="23"/>
  <c r="P20" i="23"/>
  <c r="E20" i="23"/>
  <c r="S19" i="23"/>
  <c r="R19" i="23"/>
  <c r="Q19" i="23"/>
  <c r="P19" i="23"/>
  <c r="E19" i="23"/>
  <c r="U18" i="23"/>
  <c r="S18" i="23"/>
  <c r="R18" i="23"/>
  <c r="Q18" i="23"/>
  <c r="P18" i="23"/>
  <c r="E18" i="23"/>
  <c r="T18" i="23" s="1"/>
  <c r="T17" i="23"/>
  <c r="S17" i="23"/>
  <c r="R17" i="23"/>
  <c r="Q17" i="23"/>
  <c r="P17" i="23"/>
  <c r="E17" i="23"/>
  <c r="U17" i="23" s="1"/>
  <c r="V15" i="23"/>
  <c r="O15" i="23"/>
  <c r="N15" i="23"/>
  <c r="M15" i="23"/>
  <c r="L15" i="23"/>
  <c r="K15" i="23"/>
  <c r="J15" i="23"/>
  <c r="I15" i="23"/>
  <c r="H15" i="23"/>
  <c r="P15" i="23" s="1"/>
  <c r="G15" i="23"/>
  <c r="F15" i="23"/>
  <c r="C15" i="23"/>
  <c r="B15" i="23"/>
  <c r="E15" i="23" s="1"/>
  <c r="U14" i="23"/>
  <c r="S14" i="23"/>
  <c r="R14" i="23"/>
  <c r="Q14" i="23"/>
  <c r="P14" i="23"/>
  <c r="E14" i="23"/>
  <c r="T14" i="23" s="1"/>
  <c r="S13" i="23"/>
  <c r="R13" i="23"/>
  <c r="Q13" i="23"/>
  <c r="P13" i="23"/>
  <c r="E13" i="23"/>
  <c r="S12" i="23"/>
  <c r="R12" i="23"/>
  <c r="Q12" i="23"/>
  <c r="P12" i="23"/>
  <c r="E12" i="23"/>
  <c r="T11" i="23"/>
  <c r="S11" i="23"/>
  <c r="R11" i="23"/>
  <c r="Q11" i="23"/>
  <c r="P11" i="23"/>
  <c r="E11" i="23"/>
  <c r="U11" i="23" s="1"/>
  <c r="S10" i="23"/>
  <c r="R10" i="23"/>
  <c r="Q10" i="23"/>
  <c r="U10" i="23" s="1"/>
  <c r="P10" i="23"/>
  <c r="E10" i="23"/>
  <c r="T9" i="23"/>
  <c r="S9" i="23"/>
  <c r="R9" i="23"/>
  <c r="Q9" i="23"/>
  <c r="P9" i="23"/>
  <c r="E9" i="23"/>
  <c r="U9" i="23" s="1"/>
  <c r="S93" i="22"/>
  <c r="R93" i="22"/>
  <c r="Q93" i="22"/>
  <c r="P93" i="22"/>
  <c r="E93" i="22"/>
  <c r="S92" i="22"/>
  <c r="R92" i="22"/>
  <c r="Q92" i="22"/>
  <c r="P92" i="22"/>
  <c r="E92" i="22"/>
  <c r="U91" i="22"/>
  <c r="S91" i="22"/>
  <c r="R91" i="22"/>
  <c r="Q91" i="22"/>
  <c r="P91" i="22"/>
  <c r="E91" i="22"/>
  <c r="T91" i="22" s="1"/>
  <c r="S90" i="22"/>
  <c r="R90" i="22"/>
  <c r="Q90" i="22"/>
  <c r="P90" i="22"/>
  <c r="E90" i="22"/>
  <c r="S89" i="22"/>
  <c r="R89" i="22"/>
  <c r="Q89" i="22"/>
  <c r="P89" i="22"/>
  <c r="E89" i="22"/>
  <c r="T88" i="22"/>
  <c r="S88" i="22"/>
  <c r="R88" i="22"/>
  <c r="Q88" i="22"/>
  <c r="P88" i="22"/>
  <c r="E88" i="22"/>
  <c r="U88" i="22" s="1"/>
  <c r="S87" i="22"/>
  <c r="R87" i="22"/>
  <c r="Q87" i="22"/>
  <c r="P87" i="22"/>
  <c r="E87" i="22"/>
  <c r="T87" i="22" s="1"/>
  <c r="U86" i="22"/>
  <c r="T86" i="22"/>
  <c r="S86" i="22"/>
  <c r="R86" i="22"/>
  <c r="Q86" i="22"/>
  <c r="P86" i="22"/>
  <c r="E86" i="22"/>
  <c r="V72" i="22"/>
  <c r="O72" i="22"/>
  <c r="N72" i="22"/>
  <c r="M72" i="22"/>
  <c r="L72" i="22"/>
  <c r="K72" i="22"/>
  <c r="J72" i="22"/>
  <c r="I72" i="22"/>
  <c r="H72" i="22"/>
  <c r="R72" i="22" s="1"/>
  <c r="G72" i="22"/>
  <c r="F72" i="22"/>
  <c r="C72" i="22"/>
  <c r="B72" i="22"/>
  <c r="V71" i="22"/>
  <c r="O71" i="22"/>
  <c r="N71" i="22"/>
  <c r="M71" i="22"/>
  <c r="L71" i="22"/>
  <c r="K71" i="22"/>
  <c r="J71" i="22"/>
  <c r="I71" i="22"/>
  <c r="S71" i="22" s="1"/>
  <c r="H71" i="22"/>
  <c r="R71" i="22" s="1"/>
  <c r="G71" i="22"/>
  <c r="F71" i="22"/>
  <c r="C71" i="22"/>
  <c r="B71" i="22"/>
  <c r="E71" i="22" s="1"/>
  <c r="V70" i="22"/>
  <c r="S70" i="22"/>
  <c r="O70" i="22"/>
  <c r="N70" i="22"/>
  <c r="M70" i="22"/>
  <c r="L70" i="22"/>
  <c r="K70" i="22"/>
  <c r="J70" i="22"/>
  <c r="I70" i="22"/>
  <c r="H70" i="22"/>
  <c r="G70" i="22"/>
  <c r="F70" i="22"/>
  <c r="C70" i="22"/>
  <c r="B70" i="22"/>
  <c r="E70" i="22" s="1"/>
  <c r="S69" i="22"/>
  <c r="R69" i="22"/>
  <c r="Q69" i="22"/>
  <c r="U69" i="22" s="1"/>
  <c r="P69" i="22"/>
  <c r="E69" i="22"/>
  <c r="V67" i="22"/>
  <c r="O67" i="22"/>
  <c r="N67" i="22"/>
  <c r="M67" i="22"/>
  <c r="L67" i="22"/>
  <c r="K67" i="22"/>
  <c r="J67" i="22"/>
  <c r="I67" i="22"/>
  <c r="H67" i="22"/>
  <c r="G67" i="22"/>
  <c r="F67" i="22"/>
  <c r="C67" i="22"/>
  <c r="B67" i="22"/>
  <c r="V66" i="22"/>
  <c r="O66" i="22"/>
  <c r="N66" i="22"/>
  <c r="M66" i="22"/>
  <c r="L66" i="22"/>
  <c r="K66" i="22"/>
  <c r="J66" i="22"/>
  <c r="I66" i="22"/>
  <c r="S66" i="22" s="1"/>
  <c r="H66" i="22"/>
  <c r="R66" i="22" s="1"/>
  <c r="G66" i="22"/>
  <c r="F66" i="22"/>
  <c r="C66" i="22"/>
  <c r="B66" i="22"/>
  <c r="E66" i="22" s="1"/>
  <c r="S65" i="22"/>
  <c r="R65" i="22"/>
  <c r="Q65" i="22"/>
  <c r="P65" i="22"/>
  <c r="E65" i="22"/>
  <c r="T65" i="22" s="1"/>
  <c r="S64" i="22"/>
  <c r="R64" i="22"/>
  <c r="Q64" i="22"/>
  <c r="P64" i="22"/>
  <c r="E64" i="22"/>
  <c r="S63" i="22"/>
  <c r="R63" i="22"/>
  <c r="Q63" i="22"/>
  <c r="P63" i="22"/>
  <c r="E63" i="22"/>
  <c r="S62" i="22"/>
  <c r="R62" i="22"/>
  <c r="Q62" i="22"/>
  <c r="P62" i="22"/>
  <c r="E62" i="22"/>
  <c r="T62" i="22" s="1"/>
  <c r="U61" i="22"/>
  <c r="T61" i="22"/>
  <c r="S61" i="22"/>
  <c r="R61" i="22"/>
  <c r="Q61" i="22"/>
  <c r="P61" i="22"/>
  <c r="E61" i="22"/>
  <c r="V59" i="22"/>
  <c r="O59" i="22"/>
  <c r="N59" i="22"/>
  <c r="M59" i="22"/>
  <c r="L59" i="22"/>
  <c r="K59" i="22"/>
  <c r="J59" i="22"/>
  <c r="I59" i="22"/>
  <c r="H59" i="22"/>
  <c r="G59" i="22"/>
  <c r="F59" i="22"/>
  <c r="C59" i="22"/>
  <c r="B59" i="22"/>
  <c r="U58" i="22"/>
  <c r="S58" i="22"/>
  <c r="R58" i="22"/>
  <c r="Q58" i="22"/>
  <c r="P58" i="22"/>
  <c r="E58" i="22"/>
  <c r="T58" i="22" s="1"/>
  <c r="T57" i="22"/>
  <c r="S57" i="22"/>
  <c r="R57" i="22"/>
  <c r="Q57" i="22"/>
  <c r="P57" i="22"/>
  <c r="E57" i="22"/>
  <c r="U57" i="22" s="1"/>
  <c r="U56" i="22"/>
  <c r="S56" i="22"/>
  <c r="R56" i="22"/>
  <c r="Q56" i="22"/>
  <c r="P56" i="22"/>
  <c r="E56" i="22"/>
  <c r="T56" i="22" s="1"/>
  <c r="T55" i="22"/>
  <c r="S55" i="22"/>
  <c r="R55" i="22"/>
  <c r="Q55" i="22"/>
  <c r="P55" i="22"/>
  <c r="E55" i="22"/>
  <c r="U55" i="22" s="1"/>
  <c r="V53" i="22"/>
  <c r="O53" i="22"/>
  <c r="N53" i="22"/>
  <c r="M53" i="22"/>
  <c r="L53" i="22"/>
  <c r="K53" i="22"/>
  <c r="J53" i="22"/>
  <c r="I53" i="22"/>
  <c r="S53" i="22" s="1"/>
  <c r="H53" i="22"/>
  <c r="R53" i="22" s="1"/>
  <c r="G53" i="22"/>
  <c r="F53" i="22"/>
  <c r="C53" i="22"/>
  <c r="B53" i="22"/>
  <c r="U52" i="22"/>
  <c r="T52" i="22"/>
  <c r="S52" i="22"/>
  <c r="R52" i="22"/>
  <c r="Q52" i="22"/>
  <c r="P52" i="22"/>
  <c r="E52" i="22"/>
  <c r="S51" i="22"/>
  <c r="R51" i="22"/>
  <c r="Q51" i="22"/>
  <c r="P51" i="22"/>
  <c r="E51" i="22"/>
  <c r="U51" i="22" s="1"/>
  <c r="S50" i="22"/>
  <c r="R50" i="22"/>
  <c r="Q50" i="22"/>
  <c r="P50" i="22"/>
  <c r="E50" i="22"/>
  <c r="U50" i="22" s="1"/>
  <c r="S49" i="22"/>
  <c r="R49" i="22"/>
  <c r="Q49" i="22"/>
  <c r="P49" i="22"/>
  <c r="E49" i="22"/>
  <c r="U49" i="22" s="1"/>
  <c r="S48" i="22"/>
  <c r="R48" i="22"/>
  <c r="Q48" i="22"/>
  <c r="P48" i="22"/>
  <c r="E48" i="22"/>
  <c r="S47" i="22"/>
  <c r="R47" i="22"/>
  <c r="Q47" i="22"/>
  <c r="P47" i="22"/>
  <c r="E47" i="22"/>
  <c r="U46" i="22"/>
  <c r="S46" i="22"/>
  <c r="R46" i="22"/>
  <c r="Q46" i="22"/>
  <c r="P46" i="22"/>
  <c r="E46" i="22"/>
  <c r="T46" i="22" s="1"/>
  <c r="T45" i="22"/>
  <c r="S45" i="22"/>
  <c r="R45" i="22"/>
  <c r="Q45" i="22"/>
  <c r="P45" i="22"/>
  <c r="E45" i="22"/>
  <c r="U45" i="22" s="1"/>
  <c r="U44" i="22"/>
  <c r="S44" i="22"/>
  <c r="R44" i="22"/>
  <c r="Q44" i="22"/>
  <c r="P44" i="22"/>
  <c r="E44" i="22"/>
  <c r="T44" i="22" s="1"/>
  <c r="T43" i="22"/>
  <c r="S43" i="22"/>
  <c r="R43" i="22"/>
  <c r="Q43" i="22"/>
  <c r="P43" i="22"/>
  <c r="E43" i="22"/>
  <c r="U43" i="22" s="1"/>
  <c r="S42" i="22"/>
  <c r="R42" i="22"/>
  <c r="Q42" i="22"/>
  <c r="P42" i="22"/>
  <c r="E42" i="22"/>
  <c r="U42" i="22" s="1"/>
  <c r="V40" i="22"/>
  <c r="O40" i="22"/>
  <c r="N40" i="22"/>
  <c r="M40" i="22"/>
  <c r="L40" i="22"/>
  <c r="K40" i="22"/>
  <c r="J40" i="22"/>
  <c r="I40" i="22"/>
  <c r="S40" i="22" s="1"/>
  <c r="H40" i="22"/>
  <c r="R40" i="22" s="1"/>
  <c r="G40" i="22"/>
  <c r="F40" i="22"/>
  <c r="C40" i="22"/>
  <c r="B40" i="22"/>
  <c r="E40" i="22" s="1"/>
  <c r="T39" i="22"/>
  <c r="S39" i="22"/>
  <c r="R39" i="22"/>
  <c r="Q39" i="22"/>
  <c r="P39" i="22"/>
  <c r="E39" i="22"/>
  <c r="U39" i="22" s="1"/>
  <c r="S38" i="22"/>
  <c r="R38" i="22"/>
  <c r="Q38" i="22"/>
  <c r="P38" i="22"/>
  <c r="E38" i="22"/>
  <c r="U38" i="22" s="1"/>
  <c r="S37" i="22"/>
  <c r="R37" i="22"/>
  <c r="Q37" i="22"/>
  <c r="P37" i="22"/>
  <c r="E37" i="22"/>
  <c r="U37" i="22" s="1"/>
  <c r="S36" i="22"/>
  <c r="R36" i="22"/>
  <c r="Q36" i="22"/>
  <c r="P36" i="22"/>
  <c r="E36" i="22"/>
  <c r="S35" i="22"/>
  <c r="R35" i="22"/>
  <c r="Q35" i="22"/>
  <c r="P35" i="22"/>
  <c r="E35" i="22"/>
  <c r="V33" i="22"/>
  <c r="S33" i="22"/>
  <c r="O33" i="22"/>
  <c r="N33" i="22"/>
  <c r="M33" i="22"/>
  <c r="L33" i="22"/>
  <c r="K33" i="22"/>
  <c r="J33" i="22"/>
  <c r="I33" i="22"/>
  <c r="Q33" i="22" s="1"/>
  <c r="H33" i="22"/>
  <c r="P33" i="22" s="1"/>
  <c r="G33" i="22"/>
  <c r="F33" i="22"/>
  <c r="C33" i="22"/>
  <c r="B33" i="22"/>
  <c r="E33" i="22" s="1"/>
  <c r="S32" i="22"/>
  <c r="R32" i="22"/>
  <c r="Q32" i="22"/>
  <c r="P32" i="22"/>
  <c r="E32" i="22"/>
  <c r="V30" i="22"/>
  <c r="S30" i="22"/>
  <c r="O30" i="22"/>
  <c r="N30" i="22"/>
  <c r="M30" i="22"/>
  <c r="L30" i="22"/>
  <c r="K30" i="22"/>
  <c r="J30" i="22"/>
  <c r="I30" i="22"/>
  <c r="H30" i="22"/>
  <c r="R30" i="22" s="1"/>
  <c r="G30" i="22"/>
  <c r="F30" i="22"/>
  <c r="E30" i="22"/>
  <c r="C30" i="22"/>
  <c r="B30" i="22"/>
  <c r="S29" i="22"/>
  <c r="R29" i="22"/>
  <c r="Q29" i="22"/>
  <c r="P29" i="22"/>
  <c r="E29" i="22"/>
  <c r="U29" i="22" s="1"/>
  <c r="S28" i="22"/>
  <c r="R28" i="22"/>
  <c r="Q28" i="22"/>
  <c r="P28" i="22"/>
  <c r="E28" i="22"/>
  <c r="S27" i="22"/>
  <c r="R27" i="22"/>
  <c r="Q27" i="22"/>
  <c r="P27" i="22"/>
  <c r="E27" i="22"/>
  <c r="S26" i="22"/>
  <c r="R26" i="22"/>
  <c r="Q26" i="22"/>
  <c r="P26" i="22"/>
  <c r="E26" i="22"/>
  <c r="T26" i="22" s="1"/>
  <c r="V24" i="22"/>
  <c r="S24" i="22"/>
  <c r="O24" i="22"/>
  <c r="N24" i="22"/>
  <c r="M24" i="22"/>
  <c r="L24" i="22"/>
  <c r="K24" i="22"/>
  <c r="J24" i="22"/>
  <c r="I24" i="22"/>
  <c r="Q24" i="22" s="1"/>
  <c r="H24" i="22"/>
  <c r="P24" i="22" s="1"/>
  <c r="G24" i="22"/>
  <c r="F24" i="22"/>
  <c r="C24" i="22"/>
  <c r="B24" i="22"/>
  <c r="S23" i="22"/>
  <c r="R23" i="22"/>
  <c r="Q23" i="22"/>
  <c r="P23" i="22"/>
  <c r="E23" i="22"/>
  <c r="S22" i="22"/>
  <c r="R22" i="22"/>
  <c r="Q22" i="22"/>
  <c r="P22" i="22"/>
  <c r="E22" i="22"/>
  <c r="U21" i="22"/>
  <c r="S21" i="22"/>
  <c r="R21" i="22"/>
  <c r="Q21" i="22"/>
  <c r="P21" i="22"/>
  <c r="E21" i="22"/>
  <c r="T21" i="22" s="1"/>
  <c r="U20" i="22"/>
  <c r="T20" i="22"/>
  <c r="S20" i="22"/>
  <c r="R20" i="22"/>
  <c r="Q20" i="22"/>
  <c r="P20" i="22"/>
  <c r="E20" i="22"/>
  <c r="T19" i="22"/>
  <c r="S19" i="22"/>
  <c r="R19" i="22"/>
  <c r="Q19" i="22"/>
  <c r="P19" i="22"/>
  <c r="E19" i="22"/>
  <c r="U19" i="22" s="1"/>
  <c r="S18" i="22"/>
  <c r="R18" i="22"/>
  <c r="Q18" i="22"/>
  <c r="P18" i="22"/>
  <c r="E18" i="22"/>
  <c r="U18" i="22" s="1"/>
  <c r="S17" i="22"/>
  <c r="R17" i="22"/>
  <c r="Q17" i="22"/>
  <c r="P17" i="22"/>
  <c r="E17" i="22"/>
  <c r="U17" i="22" s="1"/>
  <c r="V15" i="22"/>
  <c r="O15" i="22"/>
  <c r="N15" i="22"/>
  <c r="M15" i="22"/>
  <c r="L15" i="22"/>
  <c r="K15" i="22"/>
  <c r="J15" i="22"/>
  <c r="I15" i="22"/>
  <c r="S15" i="22" s="1"/>
  <c r="H15" i="22"/>
  <c r="G15" i="22"/>
  <c r="F15" i="22"/>
  <c r="C15" i="22"/>
  <c r="B15" i="22"/>
  <c r="E15" i="22" s="1"/>
  <c r="S14" i="22"/>
  <c r="R14" i="22"/>
  <c r="Q14" i="22"/>
  <c r="P14" i="22"/>
  <c r="E14" i="22"/>
  <c r="U14" i="22" s="1"/>
  <c r="S13" i="22"/>
  <c r="R13" i="22"/>
  <c r="Q13" i="22"/>
  <c r="P13" i="22"/>
  <c r="E13" i="22"/>
  <c r="U13" i="22" s="1"/>
  <c r="S12" i="22"/>
  <c r="R12" i="22"/>
  <c r="Q12" i="22"/>
  <c r="P12" i="22"/>
  <c r="E12" i="22"/>
  <c r="S11" i="22"/>
  <c r="R11" i="22"/>
  <c r="Q11" i="22"/>
  <c r="P11" i="22"/>
  <c r="E11" i="22"/>
  <c r="U10" i="22"/>
  <c r="S10" i="22"/>
  <c r="R10" i="22"/>
  <c r="Q10" i="22"/>
  <c r="P10" i="22"/>
  <c r="E10" i="22"/>
  <c r="T9" i="22"/>
  <c r="S9" i="22"/>
  <c r="R9" i="22"/>
  <c r="Q9" i="22"/>
  <c r="P9" i="22"/>
  <c r="E9" i="22"/>
  <c r="U9" i="22" s="1"/>
  <c r="U93" i="21"/>
  <c r="T93" i="21"/>
  <c r="S93" i="21"/>
  <c r="R93" i="21"/>
  <c r="Q93" i="21"/>
  <c r="P93" i="21"/>
  <c r="E93" i="21"/>
  <c r="T92" i="21"/>
  <c r="S92" i="21"/>
  <c r="R92" i="21"/>
  <c r="Q92" i="21"/>
  <c r="P92" i="21"/>
  <c r="E92" i="21"/>
  <c r="U92" i="21" s="1"/>
  <c r="S91" i="21"/>
  <c r="R91" i="21"/>
  <c r="Q91" i="21"/>
  <c r="P91" i="21"/>
  <c r="E91" i="21"/>
  <c r="U91" i="21" s="1"/>
  <c r="S90" i="21"/>
  <c r="R90" i="21"/>
  <c r="Q90" i="21"/>
  <c r="P90" i="21"/>
  <c r="E90" i="21"/>
  <c r="U90" i="21" s="1"/>
  <c r="S89" i="21"/>
  <c r="R89" i="21"/>
  <c r="Q89" i="21"/>
  <c r="P89" i="21"/>
  <c r="E89" i="21"/>
  <c r="S88" i="21"/>
  <c r="R88" i="21"/>
  <c r="Q88" i="21"/>
  <c r="P88" i="21"/>
  <c r="E88" i="21"/>
  <c r="S87" i="21"/>
  <c r="R87" i="21"/>
  <c r="Q87" i="21"/>
  <c r="P87" i="21"/>
  <c r="E87" i="21"/>
  <c r="T87" i="21" s="1"/>
  <c r="U86" i="21"/>
  <c r="T86" i="21"/>
  <c r="S86" i="21"/>
  <c r="R86" i="21"/>
  <c r="Q86" i="21"/>
  <c r="P86" i="21"/>
  <c r="E86" i="21"/>
  <c r="V72" i="21"/>
  <c r="O72" i="21"/>
  <c r="N72" i="21"/>
  <c r="M72" i="21"/>
  <c r="L72" i="21"/>
  <c r="K72" i="21"/>
  <c r="J72" i="21"/>
  <c r="I72" i="21"/>
  <c r="H72" i="21"/>
  <c r="G72" i="21"/>
  <c r="F72" i="21"/>
  <c r="C72" i="21"/>
  <c r="B72" i="21"/>
  <c r="V71" i="21"/>
  <c r="O71" i="21"/>
  <c r="N71" i="21"/>
  <c r="M71" i="21"/>
  <c r="L71" i="21"/>
  <c r="K71" i="21"/>
  <c r="J71" i="21"/>
  <c r="I71" i="21"/>
  <c r="H71" i="21"/>
  <c r="R71" i="21" s="1"/>
  <c r="G71" i="21"/>
  <c r="F71" i="21"/>
  <c r="C71" i="21"/>
  <c r="B71" i="21"/>
  <c r="V70" i="21"/>
  <c r="O70" i="21"/>
  <c r="N70" i="21"/>
  <c r="M70" i="21"/>
  <c r="L70" i="21"/>
  <c r="K70" i="21"/>
  <c r="J70" i="21"/>
  <c r="I70" i="21"/>
  <c r="H70" i="21"/>
  <c r="R70" i="21" s="1"/>
  <c r="G70" i="21"/>
  <c r="F70" i="21"/>
  <c r="E70" i="21"/>
  <c r="C70" i="21"/>
  <c r="B70" i="21"/>
  <c r="S69" i="21"/>
  <c r="R69" i="21"/>
  <c r="Q69" i="21"/>
  <c r="P69" i="21"/>
  <c r="E69" i="21"/>
  <c r="T69" i="21" s="1"/>
  <c r="V67" i="21"/>
  <c r="O67" i="21"/>
  <c r="N67" i="21"/>
  <c r="M67" i="21"/>
  <c r="L67" i="21"/>
  <c r="K67" i="21"/>
  <c r="J67" i="21"/>
  <c r="I67" i="21"/>
  <c r="H67" i="21"/>
  <c r="G67" i="21"/>
  <c r="F67" i="21"/>
  <c r="C67" i="21"/>
  <c r="B67" i="21"/>
  <c r="E67" i="21" s="1"/>
  <c r="V66" i="21"/>
  <c r="O66" i="21"/>
  <c r="Q66" i="21" s="1"/>
  <c r="N66" i="21"/>
  <c r="M66" i="21"/>
  <c r="L66" i="21"/>
  <c r="K66" i="21"/>
  <c r="J66" i="21"/>
  <c r="I66" i="21"/>
  <c r="S66" i="21" s="1"/>
  <c r="H66" i="21"/>
  <c r="G66" i="21"/>
  <c r="F66" i="21"/>
  <c r="C66" i="21"/>
  <c r="B66" i="21"/>
  <c r="E66" i="21" s="1"/>
  <c r="U65" i="21"/>
  <c r="T65" i="21"/>
  <c r="S65" i="21"/>
  <c r="R65" i="21"/>
  <c r="Q65" i="21"/>
  <c r="P65" i="21"/>
  <c r="E65" i="21"/>
  <c r="T64" i="21"/>
  <c r="S64" i="21"/>
  <c r="R64" i="21"/>
  <c r="Q64" i="21"/>
  <c r="P64" i="21"/>
  <c r="E64" i="21"/>
  <c r="U64" i="21" s="1"/>
  <c r="S63" i="21"/>
  <c r="R63" i="21"/>
  <c r="Q63" i="21"/>
  <c r="P63" i="21"/>
  <c r="E63" i="21"/>
  <c r="S62" i="21"/>
  <c r="R62" i="21"/>
  <c r="Q62" i="21"/>
  <c r="P62" i="21"/>
  <c r="E62" i="21"/>
  <c r="U62" i="21" s="1"/>
  <c r="S61" i="21"/>
  <c r="R61" i="21"/>
  <c r="Q61" i="21"/>
  <c r="P61" i="21"/>
  <c r="E61" i="21"/>
  <c r="U61" i="21" s="1"/>
  <c r="V59" i="21"/>
  <c r="S59" i="21"/>
  <c r="O59" i="21"/>
  <c r="N59" i="21"/>
  <c r="M59" i="21"/>
  <c r="L59" i="21"/>
  <c r="K59" i="21"/>
  <c r="J59" i="21"/>
  <c r="I59" i="21"/>
  <c r="H59" i="21"/>
  <c r="R59" i="21" s="1"/>
  <c r="G59" i="21"/>
  <c r="F59" i="21"/>
  <c r="C59" i="21"/>
  <c r="B59" i="21"/>
  <c r="E59" i="21" s="1"/>
  <c r="S58" i="21"/>
  <c r="R58" i="21"/>
  <c r="Q58" i="21"/>
  <c r="P58" i="21"/>
  <c r="E58" i="21"/>
  <c r="U58" i="21" s="1"/>
  <c r="S57" i="21"/>
  <c r="R57" i="21"/>
  <c r="Q57" i="21"/>
  <c r="P57" i="21"/>
  <c r="E57" i="21"/>
  <c r="U57" i="21" s="1"/>
  <c r="S56" i="21"/>
  <c r="R56" i="21"/>
  <c r="Q56" i="21"/>
  <c r="P56" i="21"/>
  <c r="E56" i="21"/>
  <c r="S55" i="21"/>
  <c r="R55" i="21"/>
  <c r="Q55" i="21"/>
  <c r="P55" i="21"/>
  <c r="E55" i="21"/>
  <c r="V53" i="21"/>
  <c r="O53" i="21"/>
  <c r="N53" i="21"/>
  <c r="M53" i="21"/>
  <c r="L53" i="21"/>
  <c r="K53" i="21"/>
  <c r="J53" i="21"/>
  <c r="I53" i="21"/>
  <c r="S53" i="21" s="1"/>
  <c r="H53" i="21"/>
  <c r="R53" i="21" s="1"/>
  <c r="G53" i="21"/>
  <c r="F53" i="21"/>
  <c r="C53" i="21"/>
  <c r="E53" i="21" s="1"/>
  <c r="B53" i="21"/>
  <c r="S52" i="21"/>
  <c r="R52" i="21"/>
  <c r="Q52" i="21"/>
  <c r="P52" i="21"/>
  <c r="E52" i="21"/>
  <c r="S51" i="21"/>
  <c r="R51" i="21"/>
  <c r="Q51" i="21"/>
  <c r="P51" i="21"/>
  <c r="E51" i="21"/>
  <c r="U50" i="21"/>
  <c r="S50" i="21"/>
  <c r="R50" i="21"/>
  <c r="Q50" i="21"/>
  <c r="P50" i="21"/>
  <c r="E50" i="21"/>
  <c r="T50" i="21" s="1"/>
  <c r="U49" i="21"/>
  <c r="T49" i="21"/>
  <c r="S49" i="21"/>
  <c r="R49" i="21"/>
  <c r="Q49" i="21"/>
  <c r="P49" i="21"/>
  <c r="E49" i="21"/>
  <c r="T48" i="21"/>
  <c r="S48" i="21"/>
  <c r="R48" i="21"/>
  <c r="Q48" i="21"/>
  <c r="P48" i="21"/>
  <c r="E48" i="21"/>
  <c r="U48" i="21" s="1"/>
  <c r="S47" i="21"/>
  <c r="R47" i="21"/>
  <c r="Q47" i="21"/>
  <c r="P47" i="21"/>
  <c r="E47" i="21"/>
  <c r="U47" i="21" s="1"/>
  <c r="S46" i="21"/>
  <c r="R46" i="21"/>
  <c r="Q46" i="21"/>
  <c r="P46" i="21"/>
  <c r="E46" i="21"/>
  <c r="U46" i="21" s="1"/>
  <c r="S45" i="21"/>
  <c r="R45" i="21"/>
  <c r="Q45" i="21"/>
  <c r="P45" i="21"/>
  <c r="E45" i="21"/>
  <c r="U45" i="21" s="1"/>
  <c r="S44" i="21"/>
  <c r="R44" i="21"/>
  <c r="Q44" i="21"/>
  <c r="P44" i="21"/>
  <c r="E44" i="21"/>
  <c r="S43" i="21"/>
  <c r="R43" i="21"/>
  <c r="Q43" i="21"/>
  <c r="P43" i="21"/>
  <c r="E43" i="21"/>
  <c r="T42" i="21"/>
  <c r="S42" i="21"/>
  <c r="R42" i="21"/>
  <c r="Q42" i="21"/>
  <c r="P42" i="21"/>
  <c r="E42" i="21"/>
  <c r="U42" i="21" s="1"/>
  <c r="V40" i="21"/>
  <c r="O40" i="21"/>
  <c r="N40" i="21"/>
  <c r="M40" i="21"/>
  <c r="L40" i="21"/>
  <c r="K40" i="21"/>
  <c r="S40" i="21" s="1"/>
  <c r="J40" i="21"/>
  <c r="R40" i="21" s="1"/>
  <c r="I40" i="21"/>
  <c r="H40" i="21"/>
  <c r="G40" i="21"/>
  <c r="F40" i="21"/>
  <c r="C40" i="21"/>
  <c r="B40" i="21"/>
  <c r="S39" i="21"/>
  <c r="R39" i="21"/>
  <c r="Q39" i="21"/>
  <c r="P39" i="21"/>
  <c r="E39" i="21"/>
  <c r="U38" i="21"/>
  <c r="T38" i="21"/>
  <c r="S38" i="21"/>
  <c r="R38" i="21"/>
  <c r="Q38" i="21"/>
  <c r="P38" i="21"/>
  <c r="E38" i="21"/>
  <c r="T37" i="21"/>
  <c r="S37" i="21"/>
  <c r="R37" i="21"/>
  <c r="Q37" i="21"/>
  <c r="P37" i="21"/>
  <c r="E37" i="21"/>
  <c r="U37" i="21" s="1"/>
  <c r="S36" i="21"/>
  <c r="R36" i="21"/>
  <c r="Q36" i="21"/>
  <c r="P36" i="21"/>
  <c r="E36" i="21"/>
  <c r="S35" i="21"/>
  <c r="R35" i="21"/>
  <c r="Q35" i="21"/>
  <c r="U35" i="21" s="1"/>
  <c r="P35" i="21"/>
  <c r="T35" i="21" s="1"/>
  <c r="E35" i="21"/>
  <c r="V33" i="21"/>
  <c r="O33" i="21"/>
  <c r="N33" i="21"/>
  <c r="M33" i="21"/>
  <c r="L33" i="21"/>
  <c r="K33" i="21"/>
  <c r="J33" i="21"/>
  <c r="I33" i="21"/>
  <c r="H33" i="21"/>
  <c r="R33" i="21" s="1"/>
  <c r="G33" i="21"/>
  <c r="F33" i="21"/>
  <c r="C33" i="21"/>
  <c r="B33" i="21"/>
  <c r="E33" i="21" s="1"/>
  <c r="T32" i="21"/>
  <c r="S32" i="21"/>
  <c r="R32" i="21"/>
  <c r="Q32" i="21"/>
  <c r="U32" i="21" s="1"/>
  <c r="P32" i="21"/>
  <c r="E32" i="21"/>
  <c r="V30" i="21"/>
  <c r="R30" i="21"/>
  <c r="O30" i="21"/>
  <c r="N30" i="21"/>
  <c r="M30" i="21"/>
  <c r="L30" i="21"/>
  <c r="K30" i="21"/>
  <c r="J30" i="21"/>
  <c r="I30" i="21"/>
  <c r="S30" i="21" s="1"/>
  <c r="H30" i="21"/>
  <c r="G30" i="21"/>
  <c r="F30" i="21"/>
  <c r="C30" i="21"/>
  <c r="B30" i="21"/>
  <c r="S29" i="21"/>
  <c r="R29" i="21"/>
  <c r="Q29" i="21"/>
  <c r="P29" i="21"/>
  <c r="E29" i="21"/>
  <c r="S28" i="21"/>
  <c r="R28" i="21"/>
  <c r="Q28" i="21"/>
  <c r="P28" i="21"/>
  <c r="E28" i="21"/>
  <c r="T27" i="21"/>
  <c r="S27" i="21"/>
  <c r="R27" i="21"/>
  <c r="Q27" i="21"/>
  <c r="P27" i="21"/>
  <c r="E27" i="21"/>
  <c r="U27" i="21" s="1"/>
  <c r="S26" i="21"/>
  <c r="R26" i="21"/>
  <c r="Q26" i="21"/>
  <c r="P26" i="21"/>
  <c r="E26" i="21"/>
  <c r="U26" i="21" s="1"/>
  <c r="V24" i="21"/>
  <c r="O24" i="21"/>
  <c r="N24" i="21"/>
  <c r="M24" i="21"/>
  <c r="L24" i="21"/>
  <c r="K24" i="21"/>
  <c r="J24" i="21"/>
  <c r="I24" i="21"/>
  <c r="S24" i="21" s="1"/>
  <c r="H24" i="21"/>
  <c r="R24" i="21" s="1"/>
  <c r="G24" i="21"/>
  <c r="F24" i="21"/>
  <c r="C24" i="21"/>
  <c r="B24" i="21"/>
  <c r="T23" i="21"/>
  <c r="S23" i="21"/>
  <c r="R23" i="21"/>
  <c r="Q23" i="21"/>
  <c r="P23" i="21"/>
  <c r="E23" i="21"/>
  <c r="U23" i="21" s="1"/>
  <c r="S22" i="21"/>
  <c r="R22" i="21"/>
  <c r="Q22" i="21"/>
  <c r="P22" i="21"/>
  <c r="E22" i="21"/>
  <c r="U22" i="21" s="1"/>
  <c r="S21" i="21"/>
  <c r="R21" i="21"/>
  <c r="Q21" i="21"/>
  <c r="P21" i="21"/>
  <c r="E21" i="21"/>
  <c r="S20" i="21"/>
  <c r="R20" i="21"/>
  <c r="Q20" i="21"/>
  <c r="P20" i="21"/>
  <c r="E20" i="21"/>
  <c r="U19" i="21"/>
  <c r="S19" i="21"/>
  <c r="R19" i="21"/>
  <c r="Q19" i="21"/>
  <c r="P19" i="21"/>
  <c r="E19" i="21"/>
  <c r="T19" i="21" s="1"/>
  <c r="T18" i="21"/>
  <c r="S18" i="21"/>
  <c r="R18" i="21"/>
  <c r="Q18" i="21"/>
  <c r="P18" i="21"/>
  <c r="E18" i="21"/>
  <c r="U18" i="21" s="1"/>
  <c r="S17" i="21"/>
  <c r="R17" i="21"/>
  <c r="Q17" i="21"/>
  <c r="P17" i="21"/>
  <c r="E17" i="21"/>
  <c r="V15" i="21"/>
  <c r="O15" i="21"/>
  <c r="N15" i="21"/>
  <c r="M15" i="21"/>
  <c r="L15" i="21"/>
  <c r="K15" i="21"/>
  <c r="J15" i="21"/>
  <c r="I15" i="21"/>
  <c r="H15" i="21"/>
  <c r="G15" i="21"/>
  <c r="F15" i="21"/>
  <c r="C15" i="21"/>
  <c r="B15" i="21"/>
  <c r="E15" i="21" s="1"/>
  <c r="U14" i="21"/>
  <c r="T14" i="21"/>
  <c r="S14" i="21"/>
  <c r="R14" i="21"/>
  <c r="Q14" i="21"/>
  <c r="P14" i="21"/>
  <c r="E14" i="21"/>
  <c r="U13" i="21"/>
  <c r="T13" i="21"/>
  <c r="S13" i="21"/>
  <c r="R13" i="21"/>
  <c r="Q13" i="21"/>
  <c r="P13" i="21"/>
  <c r="E13" i="21"/>
  <c r="T12" i="21"/>
  <c r="S12" i="21"/>
  <c r="R12" i="21"/>
  <c r="Q12" i="21"/>
  <c r="P12" i="21"/>
  <c r="E12" i="21"/>
  <c r="U12" i="21" s="1"/>
  <c r="T11" i="21"/>
  <c r="S11" i="21"/>
  <c r="R11" i="21"/>
  <c r="Q11" i="21"/>
  <c r="P11" i="21"/>
  <c r="E11" i="21"/>
  <c r="U11" i="21" s="1"/>
  <c r="S10" i="21"/>
  <c r="R10" i="21"/>
  <c r="Q10" i="21"/>
  <c r="P10" i="21"/>
  <c r="E10" i="21"/>
  <c r="T10" i="21" s="1"/>
  <c r="S9" i="21"/>
  <c r="R9" i="21"/>
  <c r="Q9" i="21"/>
  <c r="P9" i="21"/>
  <c r="E9" i="21"/>
  <c r="S93" i="20"/>
  <c r="R93" i="20"/>
  <c r="Q93" i="20"/>
  <c r="P93" i="20"/>
  <c r="E93" i="20"/>
  <c r="S92" i="20"/>
  <c r="R92" i="20"/>
  <c r="Q92" i="20"/>
  <c r="P92" i="20"/>
  <c r="E92" i="20"/>
  <c r="U91" i="20"/>
  <c r="T91" i="20"/>
  <c r="S91" i="20"/>
  <c r="R91" i="20"/>
  <c r="Q91" i="20"/>
  <c r="P91" i="20"/>
  <c r="E91" i="20"/>
  <c r="U90" i="20"/>
  <c r="T90" i="20"/>
  <c r="S90" i="20"/>
  <c r="R90" i="20"/>
  <c r="Q90" i="20"/>
  <c r="P90" i="20"/>
  <c r="E90" i="20"/>
  <c r="T89" i="20"/>
  <c r="S89" i="20"/>
  <c r="R89" i="20"/>
  <c r="Q89" i="20"/>
  <c r="P89" i="20"/>
  <c r="E89" i="20"/>
  <c r="U89" i="20" s="1"/>
  <c r="T88" i="20"/>
  <c r="S88" i="20"/>
  <c r="R88" i="20"/>
  <c r="Q88" i="20"/>
  <c r="P88" i="20"/>
  <c r="E88" i="20"/>
  <c r="U88" i="20" s="1"/>
  <c r="S87" i="20"/>
  <c r="R87" i="20"/>
  <c r="Q87" i="20"/>
  <c r="P87" i="20"/>
  <c r="E87" i="20"/>
  <c r="S86" i="20"/>
  <c r="R86" i="20"/>
  <c r="Q86" i="20"/>
  <c r="P86" i="20"/>
  <c r="E86" i="20"/>
  <c r="V72" i="20"/>
  <c r="O72" i="20"/>
  <c r="N72" i="20"/>
  <c r="M72" i="20"/>
  <c r="L72" i="20"/>
  <c r="K72" i="20"/>
  <c r="J72" i="20"/>
  <c r="I72" i="20"/>
  <c r="H72" i="20"/>
  <c r="G72" i="20"/>
  <c r="F72" i="20"/>
  <c r="C72" i="20"/>
  <c r="B72" i="20"/>
  <c r="E72" i="20" s="1"/>
  <c r="V71" i="20"/>
  <c r="O71" i="20"/>
  <c r="N71" i="20"/>
  <c r="M71" i="20"/>
  <c r="L71" i="20"/>
  <c r="K71" i="20"/>
  <c r="J71" i="20"/>
  <c r="R71" i="20" s="1"/>
  <c r="I71" i="20"/>
  <c r="S71" i="20" s="1"/>
  <c r="H71" i="20"/>
  <c r="G71" i="20"/>
  <c r="F71" i="20"/>
  <c r="C71" i="20"/>
  <c r="B71" i="20"/>
  <c r="E71" i="20" s="1"/>
  <c r="V70" i="20"/>
  <c r="S70" i="20"/>
  <c r="O70" i="20"/>
  <c r="N70" i="20"/>
  <c r="M70" i="20"/>
  <c r="L70" i="20"/>
  <c r="K70" i="20"/>
  <c r="J70" i="20"/>
  <c r="I70" i="20"/>
  <c r="H70" i="20"/>
  <c r="R70" i="20" s="1"/>
  <c r="G70" i="20"/>
  <c r="F70" i="20"/>
  <c r="C70" i="20"/>
  <c r="B70" i="20"/>
  <c r="E70" i="20" s="1"/>
  <c r="S69" i="20"/>
  <c r="R69" i="20"/>
  <c r="Q69" i="20"/>
  <c r="P69" i="20"/>
  <c r="E69" i="20"/>
  <c r="V67" i="20"/>
  <c r="O67" i="20"/>
  <c r="N67" i="20"/>
  <c r="M67" i="20"/>
  <c r="L67" i="20"/>
  <c r="K67" i="20"/>
  <c r="J67" i="20"/>
  <c r="I67" i="20"/>
  <c r="S67" i="20" s="1"/>
  <c r="H67" i="20"/>
  <c r="G67" i="20"/>
  <c r="F67" i="20"/>
  <c r="C67" i="20"/>
  <c r="B67" i="20"/>
  <c r="V66" i="20"/>
  <c r="O66" i="20"/>
  <c r="N66" i="20"/>
  <c r="M66" i="20"/>
  <c r="L66" i="20"/>
  <c r="K66" i="20"/>
  <c r="J66" i="20"/>
  <c r="I66" i="20"/>
  <c r="S66" i="20" s="1"/>
  <c r="H66" i="20"/>
  <c r="R66" i="20" s="1"/>
  <c r="G66" i="20"/>
  <c r="F66" i="20"/>
  <c r="C66" i="20"/>
  <c r="B66" i="20"/>
  <c r="E66" i="20" s="1"/>
  <c r="U65" i="20"/>
  <c r="T65" i="20"/>
  <c r="S65" i="20"/>
  <c r="R65" i="20"/>
  <c r="Q65" i="20"/>
  <c r="P65" i="20"/>
  <c r="E65" i="20"/>
  <c r="U64" i="20"/>
  <c r="T64" i="20"/>
  <c r="S64" i="20"/>
  <c r="R64" i="20"/>
  <c r="Q64" i="20"/>
  <c r="P64" i="20"/>
  <c r="E64" i="20"/>
  <c r="S63" i="20"/>
  <c r="R63" i="20"/>
  <c r="Q63" i="20"/>
  <c r="P63" i="20"/>
  <c r="E63" i="20"/>
  <c r="S62" i="20"/>
  <c r="R62" i="20"/>
  <c r="Q62" i="20"/>
  <c r="P62" i="20"/>
  <c r="E62" i="20"/>
  <c r="U61" i="20"/>
  <c r="S61" i="20"/>
  <c r="R61" i="20"/>
  <c r="Q61" i="20"/>
  <c r="P61" i="20"/>
  <c r="E61" i="20"/>
  <c r="V59" i="20"/>
  <c r="O59" i="20"/>
  <c r="N59" i="20"/>
  <c r="M59" i="20"/>
  <c r="L59" i="20"/>
  <c r="K59" i="20"/>
  <c r="J59" i="20"/>
  <c r="I59" i="20"/>
  <c r="S59" i="20" s="1"/>
  <c r="H59" i="20"/>
  <c r="R59" i="20" s="1"/>
  <c r="G59" i="20"/>
  <c r="F59" i="20"/>
  <c r="C59" i="20"/>
  <c r="B59" i="20"/>
  <c r="S58" i="20"/>
  <c r="R58" i="20"/>
  <c r="Q58" i="20"/>
  <c r="P58" i="20"/>
  <c r="E58" i="20"/>
  <c r="S57" i="20"/>
  <c r="R57" i="20"/>
  <c r="Q57" i="20"/>
  <c r="P57" i="20"/>
  <c r="E57" i="20"/>
  <c r="T57" i="20" s="1"/>
  <c r="U56" i="20"/>
  <c r="S56" i="20"/>
  <c r="R56" i="20"/>
  <c r="Q56" i="20"/>
  <c r="P56" i="20"/>
  <c r="E56" i="20"/>
  <c r="T56" i="20" s="1"/>
  <c r="U55" i="20"/>
  <c r="T55" i="20"/>
  <c r="S55" i="20"/>
  <c r="R55" i="20"/>
  <c r="Q55" i="20"/>
  <c r="P55" i="20"/>
  <c r="E55" i="20"/>
  <c r="V53" i="20"/>
  <c r="O53" i="20"/>
  <c r="N53" i="20"/>
  <c r="M53" i="20"/>
  <c r="L53" i="20"/>
  <c r="K53" i="20"/>
  <c r="J53" i="20"/>
  <c r="I53" i="20"/>
  <c r="S53" i="20" s="1"/>
  <c r="H53" i="20"/>
  <c r="G53" i="20"/>
  <c r="F53" i="20"/>
  <c r="C53" i="20"/>
  <c r="B53" i="20"/>
  <c r="U52" i="20"/>
  <c r="S52" i="20"/>
  <c r="R52" i="20"/>
  <c r="Q52" i="20"/>
  <c r="P52" i="20"/>
  <c r="E52" i="20"/>
  <c r="T52" i="20" s="1"/>
  <c r="U51" i="20"/>
  <c r="T51" i="20"/>
  <c r="S51" i="20"/>
  <c r="R51" i="20"/>
  <c r="Q51" i="20"/>
  <c r="P51" i="20"/>
  <c r="E51" i="20"/>
  <c r="T50" i="20"/>
  <c r="S50" i="20"/>
  <c r="R50" i="20"/>
  <c r="Q50" i="20"/>
  <c r="P50" i="20"/>
  <c r="E50" i="20"/>
  <c r="U50" i="20" s="1"/>
  <c r="U49" i="20"/>
  <c r="S49" i="20"/>
  <c r="R49" i="20"/>
  <c r="Q49" i="20"/>
  <c r="P49" i="20"/>
  <c r="E49" i="20"/>
  <c r="T49" i="20" s="1"/>
  <c r="U48" i="20"/>
  <c r="T48" i="20"/>
  <c r="S48" i="20"/>
  <c r="R48" i="20"/>
  <c r="Q48" i="20"/>
  <c r="P48" i="20"/>
  <c r="E48" i="20"/>
  <c r="S47" i="20"/>
  <c r="R47" i="20"/>
  <c r="Q47" i="20"/>
  <c r="P47" i="20"/>
  <c r="E47" i="20"/>
  <c r="S46" i="20"/>
  <c r="R46" i="20"/>
  <c r="Q46" i="20"/>
  <c r="P46" i="20"/>
  <c r="E46" i="20"/>
  <c r="U45" i="20"/>
  <c r="S45" i="20"/>
  <c r="R45" i="20"/>
  <c r="Q45" i="20"/>
  <c r="P45" i="20"/>
  <c r="E45" i="20"/>
  <c r="T45" i="20" s="1"/>
  <c r="T44" i="20"/>
  <c r="S44" i="20"/>
  <c r="R44" i="20"/>
  <c r="Q44" i="20"/>
  <c r="P44" i="20"/>
  <c r="E44" i="20"/>
  <c r="U44" i="20" s="1"/>
  <c r="S43" i="20"/>
  <c r="R43" i="20"/>
  <c r="Q43" i="20"/>
  <c r="P43" i="20"/>
  <c r="E43" i="20"/>
  <c r="S42" i="20"/>
  <c r="R42" i="20"/>
  <c r="Q42" i="20"/>
  <c r="P42" i="20"/>
  <c r="E42" i="20"/>
  <c r="V40" i="20"/>
  <c r="O40" i="20"/>
  <c r="N40" i="20"/>
  <c r="M40" i="20"/>
  <c r="L40" i="20"/>
  <c r="K40" i="20"/>
  <c r="J40" i="20"/>
  <c r="I40" i="20"/>
  <c r="S40" i="20" s="1"/>
  <c r="H40" i="20"/>
  <c r="R40" i="20" s="1"/>
  <c r="G40" i="20"/>
  <c r="F40" i="20"/>
  <c r="C40" i="20"/>
  <c r="B40" i="20"/>
  <c r="E40" i="20" s="1"/>
  <c r="U39" i="20"/>
  <c r="S39" i="20"/>
  <c r="R39" i="20"/>
  <c r="Q39" i="20"/>
  <c r="P39" i="20"/>
  <c r="E39" i="20"/>
  <c r="T39" i="20" s="1"/>
  <c r="U38" i="20"/>
  <c r="T38" i="20"/>
  <c r="S38" i="20"/>
  <c r="R38" i="20"/>
  <c r="Q38" i="20"/>
  <c r="P38" i="20"/>
  <c r="E38" i="20"/>
  <c r="T37" i="20"/>
  <c r="S37" i="20"/>
  <c r="R37" i="20"/>
  <c r="Q37" i="20"/>
  <c r="P37" i="20"/>
  <c r="E37" i="20"/>
  <c r="U37" i="20" s="1"/>
  <c r="S36" i="20"/>
  <c r="R36" i="20"/>
  <c r="Q36" i="20"/>
  <c r="U36" i="20" s="1"/>
  <c r="P36" i="20"/>
  <c r="T36" i="20" s="1"/>
  <c r="E36" i="20"/>
  <c r="S35" i="20"/>
  <c r="R35" i="20"/>
  <c r="Q35" i="20"/>
  <c r="P35" i="20"/>
  <c r="E35" i="20"/>
  <c r="V33" i="20"/>
  <c r="O33" i="20"/>
  <c r="N33" i="20"/>
  <c r="M33" i="20"/>
  <c r="L33" i="20"/>
  <c r="K33" i="20"/>
  <c r="J33" i="20"/>
  <c r="I33" i="20"/>
  <c r="S33" i="20" s="1"/>
  <c r="H33" i="20"/>
  <c r="R33" i="20" s="1"/>
  <c r="G33" i="20"/>
  <c r="F33" i="20"/>
  <c r="C33" i="20"/>
  <c r="E33" i="20" s="1"/>
  <c r="B33" i="20"/>
  <c r="S32" i="20"/>
  <c r="R32" i="20"/>
  <c r="Q32" i="20"/>
  <c r="U32" i="20" s="1"/>
  <c r="P32" i="20"/>
  <c r="T32" i="20" s="1"/>
  <c r="E32" i="20"/>
  <c r="V30" i="20"/>
  <c r="O30" i="20"/>
  <c r="N30" i="20"/>
  <c r="M30" i="20"/>
  <c r="L30" i="20"/>
  <c r="K30" i="20"/>
  <c r="J30" i="20"/>
  <c r="I30" i="20"/>
  <c r="S30" i="20" s="1"/>
  <c r="H30" i="20"/>
  <c r="R30" i="20" s="1"/>
  <c r="G30" i="20"/>
  <c r="F30" i="20"/>
  <c r="C30" i="20"/>
  <c r="B30" i="20"/>
  <c r="E30" i="20" s="1"/>
  <c r="U29" i="20"/>
  <c r="T29" i="20"/>
  <c r="S29" i="20"/>
  <c r="R29" i="20"/>
  <c r="Q29" i="20"/>
  <c r="P29" i="20"/>
  <c r="E29" i="20"/>
  <c r="U28" i="20"/>
  <c r="T28" i="20"/>
  <c r="S28" i="20"/>
  <c r="R28" i="20"/>
  <c r="Q28" i="20"/>
  <c r="P28" i="20"/>
  <c r="E28" i="20"/>
  <c r="S27" i="20"/>
  <c r="R27" i="20"/>
  <c r="Q27" i="20"/>
  <c r="P27" i="20"/>
  <c r="E27" i="20"/>
  <c r="S26" i="20"/>
  <c r="R26" i="20"/>
  <c r="Q26" i="20"/>
  <c r="P26" i="20"/>
  <c r="E26" i="20"/>
  <c r="V24" i="20"/>
  <c r="O24" i="20"/>
  <c r="N24" i="20"/>
  <c r="M24" i="20"/>
  <c r="L24" i="20"/>
  <c r="K24" i="20"/>
  <c r="J24" i="20"/>
  <c r="I24" i="20"/>
  <c r="S24" i="20" s="1"/>
  <c r="H24" i="20"/>
  <c r="R24" i="20" s="1"/>
  <c r="G24" i="20"/>
  <c r="F24" i="20"/>
  <c r="C24" i="20"/>
  <c r="B24" i="20"/>
  <c r="S23" i="20"/>
  <c r="R23" i="20"/>
  <c r="Q23" i="20"/>
  <c r="P23" i="20"/>
  <c r="E23" i="20"/>
  <c r="S22" i="20"/>
  <c r="R22" i="20"/>
  <c r="Q22" i="20"/>
  <c r="P22" i="20"/>
  <c r="E22" i="20"/>
  <c r="S21" i="20"/>
  <c r="R21" i="20"/>
  <c r="Q21" i="20"/>
  <c r="P21" i="20"/>
  <c r="E21" i="20"/>
  <c r="S20" i="20"/>
  <c r="R20" i="20"/>
  <c r="Q20" i="20"/>
  <c r="P20" i="20"/>
  <c r="E20" i="20"/>
  <c r="U19" i="20"/>
  <c r="S19" i="20"/>
  <c r="R19" i="20"/>
  <c r="Q19" i="20"/>
  <c r="P19" i="20"/>
  <c r="E19" i="20"/>
  <c r="T19" i="20" s="1"/>
  <c r="U18" i="20"/>
  <c r="T18" i="20"/>
  <c r="S18" i="20"/>
  <c r="R18" i="20"/>
  <c r="Q18" i="20"/>
  <c r="P18" i="20"/>
  <c r="E18" i="20"/>
  <c r="T17" i="20"/>
  <c r="S17" i="20"/>
  <c r="R17" i="20"/>
  <c r="Q17" i="20"/>
  <c r="P17" i="20"/>
  <c r="E17" i="20"/>
  <c r="U17" i="20" s="1"/>
  <c r="V15" i="20"/>
  <c r="O15" i="20"/>
  <c r="N15" i="20"/>
  <c r="M15" i="20"/>
  <c r="L15" i="20"/>
  <c r="K15" i="20"/>
  <c r="J15" i="20"/>
  <c r="I15" i="20"/>
  <c r="S15" i="20" s="1"/>
  <c r="H15" i="20"/>
  <c r="R15" i="20" s="1"/>
  <c r="G15" i="20"/>
  <c r="F15" i="20"/>
  <c r="C15" i="20"/>
  <c r="B15" i="20"/>
  <c r="S14" i="20"/>
  <c r="R14" i="20"/>
  <c r="Q14" i="20"/>
  <c r="P14" i="20"/>
  <c r="E14" i="20"/>
  <c r="S13" i="20"/>
  <c r="R13" i="20"/>
  <c r="Q13" i="20"/>
  <c r="P13" i="20"/>
  <c r="E13" i="20"/>
  <c r="U12" i="20"/>
  <c r="S12" i="20"/>
  <c r="R12" i="20"/>
  <c r="Q12" i="20"/>
  <c r="P12" i="20"/>
  <c r="E12" i="20"/>
  <c r="T12" i="20" s="1"/>
  <c r="S11" i="20"/>
  <c r="R11" i="20"/>
  <c r="Q11" i="20"/>
  <c r="P11" i="20"/>
  <c r="E11" i="20"/>
  <c r="S10" i="20"/>
  <c r="R10" i="20"/>
  <c r="Q10" i="20"/>
  <c r="P10" i="20"/>
  <c r="E10" i="20"/>
  <c r="S9" i="20"/>
  <c r="R9" i="20"/>
  <c r="Q9" i="20"/>
  <c r="P9" i="20"/>
  <c r="E9" i="20"/>
  <c r="U9" i="20" s="1"/>
  <c r="U93" i="19"/>
  <c r="T93" i="19"/>
  <c r="S93" i="19"/>
  <c r="R93" i="19"/>
  <c r="Q93" i="19"/>
  <c r="P93" i="19"/>
  <c r="E93" i="19"/>
  <c r="T92" i="19"/>
  <c r="S92" i="19"/>
  <c r="R92" i="19"/>
  <c r="Q92" i="19"/>
  <c r="P92" i="19"/>
  <c r="E92" i="19"/>
  <c r="U92" i="19" s="1"/>
  <c r="U91" i="19"/>
  <c r="S91" i="19"/>
  <c r="R91" i="19"/>
  <c r="Q91" i="19"/>
  <c r="P91" i="19"/>
  <c r="E91" i="19"/>
  <c r="T91" i="19" s="1"/>
  <c r="U90" i="19"/>
  <c r="T90" i="19"/>
  <c r="S90" i="19"/>
  <c r="R90" i="19"/>
  <c r="Q90" i="19"/>
  <c r="P90" i="19"/>
  <c r="E90" i="19"/>
  <c r="T89" i="19"/>
  <c r="S89" i="19"/>
  <c r="R89" i="19"/>
  <c r="Q89" i="19"/>
  <c r="P89" i="19"/>
  <c r="E89" i="19"/>
  <c r="U89" i="19" s="1"/>
  <c r="S88" i="19"/>
  <c r="R88" i="19"/>
  <c r="Q88" i="19"/>
  <c r="P88" i="19"/>
  <c r="E88" i="19"/>
  <c r="S87" i="19"/>
  <c r="R87" i="19"/>
  <c r="Q87" i="19"/>
  <c r="P87" i="19"/>
  <c r="E87" i="19"/>
  <c r="U86" i="19"/>
  <c r="S86" i="19"/>
  <c r="R86" i="19"/>
  <c r="Q86" i="19"/>
  <c r="P86" i="19"/>
  <c r="E86" i="19"/>
  <c r="T86" i="19" s="1"/>
  <c r="V72" i="19"/>
  <c r="O72" i="19"/>
  <c r="N72" i="19"/>
  <c r="M72" i="19"/>
  <c r="L72" i="19"/>
  <c r="K72" i="19"/>
  <c r="J72" i="19"/>
  <c r="I72" i="19"/>
  <c r="S72" i="19" s="1"/>
  <c r="H72" i="19"/>
  <c r="G72" i="19"/>
  <c r="F72" i="19"/>
  <c r="C72" i="19"/>
  <c r="B72" i="19"/>
  <c r="V71" i="19"/>
  <c r="O71" i="19"/>
  <c r="N71" i="19"/>
  <c r="M71" i="19"/>
  <c r="L71" i="19"/>
  <c r="K71" i="19"/>
  <c r="J71" i="19"/>
  <c r="I71" i="19"/>
  <c r="S71" i="19" s="1"/>
  <c r="H71" i="19"/>
  <c r="R71" i="19" s="1"/>
  <c r="G71" i="19"/>
  <c r="F71" i="19"/>
  <c r="C71" i="19"/>
  <c r="B71" i="19"/>
  <c r="E71" i="19" s="1"/>
  <c r="V70" i="19"/>
  <c r="O70" i="19"/>
  <c r="N70" i="19"/>
  <c r="M70" i="19"/>
  <c r="L70" i="19"/>
  <c r="K70" i="19"/>
  <c r="J70" i="19"/>
  <c r="I70" i="19"/>
  <c r="S70" i="19" s="1"/>
  <c r="H70" i="19"/>
  <c r="R70" i="19" s="1"/>
  <c r="G70" i="19"/>
  <c r="F70" i="19"/>
  <c r="C70" i="19"/>
  <c r="B70" i="19"/>
  <c r="S69" i="19"/>
  <c r="R69" i="19"/>
  <c r="Q69" i="19"/>
  <c r="P69" i="19"/>
  <c r="E69" i="19"/>
  <c r="V67" i="19"/>
  <c r="O67" i="19"/>
  <c r="N67" i="19"/>
  <c r="M67" i="19"/>
  <c r="L67" i="19"/>
  <c r="K67" i="19"/>
  <c r="J67" i="19"/>
  <c r="I67" i="19"/>
  <c r="S67" i="19" s="1"/>
  <c r="H67" i="19"/>
  <c r="G67" i="19"/>
  <c r="F67" i="19"/>
  <c r="C67" i="19"/>
  <c r="B67" i="19"/>
  <c r="V66" i="19"/>
  <c r="S66" i="19"/>
  <c r="O66" i="19"/>
  <c r="N66" i="19"/>
  <c r="M66" i="19"/>
  <c r="L66" i="19"/>
  <c r="K66" i="19"/>
  <c r="J66" i="19"/>
  <c r="I66" i="19"/>
  <c r="Q66" i="19" s="1"/>
  <c r="H66" i="19"/>
  <c r="R66" i="19" s="1"/>
  <c r="G66" i="19"/>
  <c r="F66" i="19"/>
  <c r="C66" i="19"/>
  <c r="B66" i="19"/>
  <c r="E66" i="19" s="1"/>
  <c r="U65" i="19"/>
  <c r="S65" i="19"/>
  <c r="R65" i="19"/>
  <c r="Q65" i="19"/>
  <c r="P65" i="19"/>
  <c r="E65" i="19"/>
  <c r="T65" i="19" s="1"/>
  <c r="T64" i="19"/>
  <c r="S64" i="19"/>
  <c r="R64" i="19"/>
  <c r="Q64" i="19"/>
  <c r="P64" i="19"/>
  <c r="E64" i="19"/>
  <c r="U64" i="19" s="1"/>
  <c r="S63" i="19"/>
  <c r="R63" i="19"/>
  <c r="Q63" i="19"/>
  <c r="P63" i="19"/>
  <c r="E63" i="19"/>
  <c r="S62" i="19"/>
  <c r="R62" i="19"/>
  <c r="Q62" i="19"/>
  <c r="P62" i="19"/>
  <c r="E62" i="19"/>
  <c r="U61" i="19"/>
  <c r="T61" i="19"/>
  <c r="S61" i="19"/>
  <c r="R61" i="19"/>
  <c r="Q61" i="19"/>
  <c r="P61" i="19"/>
  <c r="E61" i="19"/>
  <c r="V59" i="19"/>
  <c r="O59" i="19"/>
  <c r="N59" i="19"/>
  <c r="M59" i="19"/>
  <c r="L59" i="19"/>
  <c r="K59" i="19"/>
  <c r="J59" i="19"/>
  <c r="I59" i="19"/>
  <c r="S59" i="19" s="1"/>
  <c r="H59" i="19"/>
  <c r="R59" i="19" s="1"/>
  <c r="G59" i="19"/>
  <c r="F59" i="19"/>
  <c r="C59" i="19"/>
  <c r="B59" i="19"/>
  <c r="U58" i="19"/>
  <c r="T58" i="19"/>
  <c r="S58" i="19"/>
  <c r="R58" i="19"/>
  <c r="Q58" i="19"/>
  <c r="P58" i="19"/>
  <c r="E58" i="19"/>
  <c r="T57" i="19"/>
  <c r="S57" i="19"/>
  <c r="R57" i="19"/>
  <c r="Q57" i="19"/>
  <c r="P57" i="19"/>
  <c r="E57" i="19"/>
  <c r="U57" i="19" s="1"/>
  <c r="S56" i="19"/>
  <c r="R56" i="19"/>
  <c r="Q56" i="19"/>
  <c r="P56" i="19"/>
  <c r="E56" i="19"/>
  <c r="S55" i="19"/>
  <c r="R55" i="19"/>
  <c r="Q55" i="19"/>
  <c r="P55" i="19"/>
  <c r="E55" i="19"/>
  <c r="V53" i="19"/>
  <c r="O53" i="19"/>
  <c r="N53" i="19"/>
  <c r="M53" i="19"/>
  <c r="L53" i="19"/>
  <c r="K53" i="19"/>
  <c r="J53" i="19"/>
  <c r="I53" i="19"/>
  <c r="S53" i="19" s="1"/>
  <c r="H53" i="19"/>
  <c r="R53" i="19" s="1"/>
  <c r="G53" i="19"/>
  <c r="F53" i="19"/>
  <c r="C53" i="19"/>
  <c r="B53" i="19"/>
  <c r="E53" i="19" s="1"/>
  <c r="T52" i="19"/>
  <c r="S52" i="19"/>
  <c r="R52" i="19"/>
  <c r="Q52" i="19"/>
  <c r="P52" i="19"/>
  <c r="E52" i="19"/>
  <c r="U52" i="19" s="1"/>
  <c r="S51" i="19"/>
  <c r="R51" i="19"/>
  <c r="Q51" i="19"/>
  <c r="P51" i="19"/>
  <c r="E51" i="19"/>
  <c r="S50" i="19"/>
  <c r="R50" i="19"/>
  <c r="Q50" i="19"/>
  <c r="P50" i="19"/>
  <c r="E50" i="19"/>
  <c r="U49" i="19"/>
  <c r="S49" i="19"/>
  <c r="R49" i="19"/>
  <c r="Q49" i="19"/>
  <c r="P49" i="19"/>
  <c r="E49" i="19"/>
  <c r="T49" i="19" s="1"/>
  <c r="S48" i="19"/>
  <c r="R48" i="19"/>
  <c r="Q48" i="19"/>
  <c r="P48" i="19"/>
  <c r="E48" i="19"/>
  <c r="S47" i="19"/>
  <c r="R47" i="19"/>
  <c r="Q47" i="19"/>
  <c r="P47" i="19"/>
  <c r="E47" i="19"/>
  <c r="U47" i="19" s="1"/>
  <c r="T46" i="19"/>
  <c r="S46" i="19"/>
  <c r="R46" i="19"/>
  <c r="Q46" i="19"/>
  <c r="P46" i="19"/>
  <c r="E46" i="19"/>
  <c r="U46" i="19" s="1"/>
  <c r="U45" i="19"/>
  <c r="S45" i="19"/>
  <c r="R45" i="19"/>
  <c r="Q45" i="19"/>
  <c r="P45" i="19"/>
  <c r="E45" i="19"/>
  <c r="T45" i="19" s="1"/>
  <c r="U44" i="19"/>
  <c r="T44" i="19"/>
  <c r="S44" i="19"/>
  <c r="R44" i="19"/>
  <c r="Q44" i="19"/>
  <c r="P44" i="19"/>
  <c r="E44" i="19"/>
  <c r="S43" i="19"/>
  <c r="R43" i="19"/>
  <c r="Q43" i="19"/>
  <c r="P43" i="19"/>
  <c r="E43" i="19"/>
  <c r="S42" i="19"/>
  <c r="R42" i="19"/>
  <c r="Q42" i="19"/>
  <c r="P42" i="19"/>
  <c r="E42" i="19"/>
  <c r="V40" i="19"/>
  <c r="O40" i="19"/>
  <c r="N40" i="19"/>
  <c r="M40" i="19"/>
  <c r="L40" i="19"/>
  <c r="K40" i="19"/>
  <c r="J40" i="19"/>
  <c r="I40" i="19"/>
  <c r="S40" i="19" s="1"/>
  <c r="H40" i="19"/>
  <c r="R40" i="19" s="1"/>
  <c r="G40" i="19"/>
  <c r="F40" i="19"/>
  <c r="C40" i="19"/>
  <c r="E40" i="19" s="1"/>
  <c r="B40" i="19"/>
  <c r="S39" i="19"/>
  <c r="R39" i="19"/>
  <c r="Q39" i="19"/>
  <c r="P39" i="19"/>
  <c r="E39" i="19"/>
  <c r="S38" i="19"/>
  <c r="R38" i="19"/>
  <c r="Q38" i="19"/>
  <c r="P38" i="19"/>
  <c r="E38" i="19"/>
  <c r="U37" i="19"/>
  <c r="S37" i="19"/>
  <c r="R37" i="19"/>
  <c r="Q37" i="19"/>
  <c r="P37" i="19"/>
  <c r="E37" i="19"/>
  <c r="T37" i="19" s="1"/>
  <c r="S36" i="19"/>
  <c r="R36" i="19"/>
  <c r="Q36" i="19"/>
  <c r="P36" i="19"/>
  <c r="E36" i="19"/>
  <c r="S35" i="19"/>
  <c r="R35" i="19"/>
  <c r="Q35" i="19"/>
  <c r="P35" i="19"/>
  <c r="E35" i="19"/>
  <c r="V33" i="19"/>
  <c r="O33" i="19"/>
  <c r="N33" i="19"/>
  <c r="M33" i="19"/>
  <c r="L33" i="19"/>
  <c r="K33" i="19"/>
  <c r="J33" i="19"/>
  <c r="I33" i="19"/>
  <c r="S33" i="19" s="1"/>
  <c r="H33" i="19"/>
  <c r="G33" i="19"/>
  <c r="F33" i="19"/>
  <c r="C33" i="19"/>
  <c r="B33" i="19"/>
  <c r="T32" i="19"/>
  <c r="S32" i="19"/>
  <c r="R32" i="19"/>
  <c r="Q32" i="19"/>
  <c r="P32" i="19"/>
  <c r="E32" i="19"/>
  <c r="U32" i="19" s="1"/>
  <c r="V30" i="19"/>
  <c r="O30" i="19"/>
  <c r="N30" i="19"/>
  <c r="M30" i="19"/>
  <c r="L30" i="19"/>
  <c r="K30" i="19"/>
  <c r="J30" i="19"/>
  <c r="I30" i="19"/>
  <c r="S30" i="19" s="1"/>
  <c r="H30" i="19"/>
  <c r="R30" i="19" s="1"/>
  <c r="G30" i="19"/>
  <c r="F30" i="19"/>
  <c r="C30" i="19"/>
  <c r="B30" i="19"/>
  <c r="U29" i="19"/>
  <c r="S29" i="19"/>
  <c r="R29" i="19"/>
  <c r="Q29" i="19"/>
  <c r="P29" i="19"/>
  <c r="E29" i="19"/>
  <c r="T29" i="19" s="1"/>
  <c r="S28" i="19"/>
  <c r="R28" i="19"/>
  <c r="Q28" i="19"/>
  <c r="P28" i="19"/>
  <c r="E28" i="19"/>
  <c r="S27" i="19"/>
  <c r="R27" i="19"/>
  <c r="Q27" i="19"/>
  <c r="P27" i="19"/>
  <c r="E27" i="19"/>
  <c r="U26" i="19"/>
  <c r="T26" i="19"/>
  <c r="S26" i="19"/>
  <c r="R26" i="19"/>
  <c r="Q26" i="19"/>
  <c r="P26" i="19"/>
  <c r="E26" i="19"/>
  <c r="V24" i="19"/>
  <c r="O24" i="19"/>
  <c r="N24" i="19"/>
  <c r="M24" i="19"/>
  <c r="L24" i="19"/>
  <c r="K24" i="19"/>
  <c r="J24" i="19"/>
  <c r="I24" i="19"/>
  <c r="S24" i="19" s="1"/>
  <c r="H24" i="19"/>
  <c r="R24" i="19" s="1"/>
  <c r="G24" i="19"/>
  <c r="F24" i="19"/>
  <c r="C24" i="19"/>
  <c r="B24" i="19"/>
  <c r="E24" i="19" s="1"/>
  <c r="U23" i="19"/>
  <c r="T23" i="19"/>
  <c r="S23" i="19"/>
  <c r="R23" i="19"/>
  <c r="Q23" i="19"/>
  <c r="P23" i="19"/>
  <c r="E23" i="19"/>
  <c r="T22" i="19"/>
  <c r="S22" i="19"/>
  <c r="R22" i="19"/>
  <c r="Q22" i="19"/>
  <c r="P22" i="19"/>
  <c r="E22" i="19"/>
  <c r="U22" i="19" s="1"/>
  <c r="S21" i="19"/>
  <c r="R21" i="19"/>
  <c r="Q21" i="19"/>
  <c r="P21" i="19"/>
  <c r="E21" i="19"/>
  <c r="S20" i="19"/>
  <c r="R20" i="19"/>
  <c r="Q20" i="19"/>
  <c r="P20" i="19"/>
  <c r="T20" i="19" s="1"/>
  <c r="E20" i="19"/>
  <c r="S19" i="19"/>
  <c r="R19" i="19"/>
  <c r="Q19" i="19"/>
  <c r="P19" i="19"/>
  <c r="E19" i="19"/>
  <c r="S18" i="19"/>
  <c r="R18" i="19"/>
  <c r="Q18" i="19"/>
  <c r="P18" i="19"/>
  <c r="E18" i="19"/>
  <c r="U17" i="19"/>
  <c r="S17" i="19"/>
  <c r="R17" i="19"/>
  <c r="Q17" i="19"/>
  <c r="P17" i="19"/>
  <c r="E17" i="19"/>
  <c r="T17" i="19" s="1"/>
  <c r="V15" i="19"/>
  <c r="S15" i="19"/>
  <c r="O15" i="19"/>
  <c r="N15" i="19"/>
  <c r="M15" i="19"/>
  <c r="L15" i="19"/>
  <c r="K15" i="19"/>
  <c r="J15" i="19"/>
  <c r="I15" i="19"/>
  <c r="H15" i="19"/>
  <c r="R15" i="19" s="1"/>
  <c r="G15" i="19"/>
  <c r="F15" i="19"/>
  <c r="C15" i="19"/>
  <c r="B15" i="19"/>
  <c r="E15" i="19" s="1"/>
  <c r="S14" i="19"/>
  <c r="R14" i="19"/>
  <c r="Q14" i="19"/>
  <c r="P14" i="19"/>
  <c r="E14" i="19"/>
  <c r="S13" i="19"/>
  <c r="R13" i="19"/>
  <c r="Q13" i="19"/>
  <c r="P13" i="19"/>
  <c r="E13" i="19"/>
  <c r="T13" i="19" s="1"/>
  <c r="U12" i="19"/>
  <c r="T12" i="19"/>
  <c r="S12" i="19"/>
  <c r="R12" i="19"/>
  <c r="Q12" i="19"/>
  <c r="P12" i="19"/>
  <c r="E12" i="19"/>
  <c r="S11" i="19"/>
  <c r="R11" i="19"/>
  <c r="Q11" i="19"/>
  <c r="P11" i="19"/>
  <c r="E11" i="19"/>
  <c r="U10" i="19"/>
  <c r="S10" i="19"/>
  <c r="R10" i="19"/>
  <c r="Q10" i="19"/>
  <c r="P10" i="19"/>
  <c r="E10" i="19"/>
  <c r="T10" i="19" s="1"/>
  <c r="U9" i="19"/>
  <c r="T9" i="19"/>
  <c r="S9" i="19"/>
  <c r="R9" i="19"/>
  <c r="Q9" i="19"/>
  <c r="P9" i="19"/>
  <c r="E9" i="19"/>
  <c r="T93" i="18"/>
  <c r="S93" i="18"/>
  <c r="R93" i="18"/>
  <c r="Q93" i="18"/>
  <c r="P93" i="18"/>
  <c r="E93" i="18"/>
  <c r="U93" i="18" s="1"/>
  <c r="S92" i="18"/>
  <c r="R92" i="18"/>
  <c r="Q92" i="18"/>
  <c r="P92" i="18"/>
  <c r="E92" i="18"/>
  <c r="S91" i="18"/>
  <c r="R91" i="18"/>
  <c r="Q91" i="18"/>
  <c r="P91" i="18"/>
  <c r="E91" i="18"/>
  <c r="U90" i="18"/>
  <c r="S90" i="18"/>
  <c r="R90" i="18"/>
  <c r="Q90" i="18"/>
  <c r="P90" i="18"/>
  <c r="E90" i="18"/>
  <c r="T90" i="18" s="1"/>
  <c r="S89" i="18"/>
  <c r="R89" i="18"/>
  <c r="Q89" i="18"/>
  <c r="P89" i="18"/>
  <c r="E89" i="18"/>
  <c r="S88" i="18"/>
  <c r="R88" i="18"/>
  <c r="Q88" i="18"/>
  <c r="P88" i="18"/>
  <c r="E88" i="18"/>
  <c r="U87" i="18"/>
  <c r="S87" i="18"/>
  <c r="R87" i="18"/>
  <c r="Q87" i="18"/>
  <c r="P87" i="18"/>
  <c r="E87" i="18"/>
  <c r="T87" i="18" s="1"/>
  <c r="T86" i="18"/>
  <c r="S86" i="18"/>
  <c r="R86" i="18"/>
  <c r="Q86" i="18"/>
  <c r="P86" i="18"/>
  <c r="E86" i="18"/>
  <c r="U86" i="18" s="1"/>
  <c r="V72" i="18"/>
  <c r="O72" i="18"/>
  <c r="N72" i="18"/>
  <c r="M72" i="18"/>
  <c r="L72" i="18"/>
  <c r="K72" i="18"/>
  <c r="J72" i="18"/>
  <c r="I72" i="18"/>
  <c r="H72" i="18"/>
  <c r="R72" i="18" s="1"/>
  <c r="G72" i="18"/>
  <c r="F72" i="18"/>
  <c r="C72" i="18"/>
  <c r="B72" i="18"/>
  <c r="V71" i="18"/>
  <c r="Q71" i="18"/>
  <c r="O71" i="18"/>
  <c r="N71" i="18"/>
  <c r="M71" i="18"/>
  <c r="L71" i="18"/>
  <c r="K71" i="18"/>
  <c r="J71" i="18"/>
  <c r="I71" i="18"/>
  <c r="H71" i="18"/>
  <c r="G71" i="18"/>
  <c r="F71" i="18"/>
  <c r="C71" i="18"/>
  <c r="B71" i="18"/>
  <c r="E71" i="18" s="1"/>
  <c r="V70" i="18"/>
  <c r="O70" i="18"/>
  <c r="N70" i="18"/>
  <c r="M70" i="18"/>
  <c r="L70" i="18"/>
  <c r="K70" i="18"/>
  <c r="J70" i="18"/>
  <c r="I70" i="18"/>
  <c r="S70" i="18" s="1"/>
  <c r="H70" i="18"/>
  <c r="G70" i="18"/>
  <c r="F70" i="18"/>
  <c r="C70" i="18"/>
  <c r="B70" i="18"/>
  <c r="S69" i="18"/>
  <c r="R69" i="18"/>
  <c r="Q69" i="18"/>
  <c r="P69" i="18"/>
  <c r="E69" i="18"/>
  <c r="V67" i="18"/>
  <c r="O67" i="18"/>
  <c r="N67" i="18"/>
  <c r="M67" i="18"/>
  <c r="L67" i="18"/>
  <c r="K67" i="18"/>
  <c r="J67" i="18"/>
  <c r="I67" i="18"/>
  <c r="H67" i="18"/>
  <c r="G67" i="18"/>
  <c r="F67" i="18"/>
  <c r="C67" i="18"/>
  <c r="B67" i="18"/>
  <c r="V66" i="18"/>
  <c r="O66" i="18"/>
  <c r="N66" i="18"/>
  <c r="M66" i="18"/>
  <c r="L66" i="18"/>
  <c r="K66" i="18"/>
  <c r="J66" i="18"/>
  <c r="I66" i="18"/>
  <c r="S66" i="18" s="1"/>
  <c r="H66" i="18"/>
  <c r="R66" i="18" s="1"/>
  <c r="G66" i="18"/>
  <c r="F66" i="18"/>
  <c r="C66" i="18"/>
  <c r="B66" i="18"/>
  <c r="T65" i="18"/>
  <c r="S65" i="18"/>
  <c r="R65" i="18"/>
  <c r="Q65" i="18"/>
  <c r="P65" i="18"/>
  <c r="E65" i="18"/>
  <c r="U65" i="18" s="1"/>
  <c r="U64" i="18"/>
  <c r="T64" i="18"/>
  <c r="S64" i="18"/>
  <c r="R64" i="18"/>
  <c r="Q64" i="18"/>
  <c r="P64" i="18"/>
  <c r="E64" i="18"/>
  <c r="S63" i="18"/>
  <c r="R63" i="18"/>
  <c r="Q63" i="18"/>
  <c r="P63" i="18"/>
  <c r="E63" i="18"/>
  <c r="S62" i="18"/>
  <c r="R62" i="18"/>
  <c r="Q62" i="18"/>
  <c r="P62" i="18"/>
  <c r="E62" i="18"/>
  <c r="U61" i="18"/>
  <c r="S61" i="18"/>
  <c r="R61" i="18"/>
  <c r="Q61" i="18"/>
  <c r="P61" i="18"/>
  <c r="E61" i="18"/>
  <c r="V59" i="18"/>
  <c r="S59" i="18"/>
  <c r="O59" i="18"/>
  <c r="N59" i="18"/>
  <c r="M59" i="18"/>
  <c r="L59" i="18"/>
  <c r="K59" i="18"/>
  <c r="J59" i="18"/>
  <c r="I59" i="18"/>
  <c r="H59" i="18"/>
  <c r="R59" i="18" s="1"/>
  <c r="G59" i="18"/>
  <c r="F59" i="18"/>
  <c r="C59" i="18"/>
  <c r="B59" i="18"/>
  <c r="E59" i="18" s="1"/>
  <c r="S58" i="18"/>
  <c r="R58" i="18"/>
  <c r="Q58" i="18"/>
  <c r="P58" i="18"/>
  <c r="E58" i="18"/>
  <c r="U57" i="18"/>
  <c r="S57" i="18"/>
  <c r="R57" i="18"/>
  <c r="Q57" i="18"/>
  <c r="P57" i="18"/>
  <c r="E57" i="18"/>
  <c r="T57" i="18" s="1"/>
  <c r="U56" i="18"/>
  <c r="T56" i="18"/>
  <c r="S56" i="18"/>
  <c r="R56" i="18"/>
  <c r="Q56" i="18"/>
  <c r="P56" i="18"/>
  <c r="E56" i="18"/>
  <c r="T55" i="18"/>
  <c r="S55" i="18"/>
  <c r="R55" i="18"/>
  <c r="Q55" i="18"/>
  <c r="P55" i="18"/>
  <c r="E55" i="18"/>
  <c r="U55" i="18" s="1"/>
  <c r="V53" i="18"/>
  <c r="O53" i="18"/>
  <c r="N53" i="18"/>
  <c r="M53" i="18"/>
  <c r="L53" i="18"/>
  <c r="K53" i="18"/>
  <c r="J53" i="18"/>
  <c r="I53" i="18"/>
  <c r="S53" i="18" s="1"/>
  <c r="H53" i="18"/>
  <c r="G53" i="18"/>
  <c r="F53" i="18"/>
  <c r="C53" i="18"/>
  <c r="B53" i="18"/>
  <c r="S52" i="18"/>
  <c r="R52" i="18"/>
  <c r="Q52" i="18"/>
  <c r="P52" i="18"/>
  <c r="E52" i="18"/>
  <c r="T51" i="18"/>
  <c r="S51" i="18"/>
  <c r="R51" i="18"/>
  <c r="Q51" i="18"/>
  <c r="P51" i="18"/>
  <c r="E51" i="18"/>
  <c r="U51" i="18" s="1"/>
  <c r="U50" i="18"/>
  <c r="T50" i="18"/>
  <c r="S50" i="18"/>
  <c r="R50" i="18"/>
  <c r="Q50" i="18"/>
  <c r="P50" i="18"/>
  <c r="E50" i="18"/>
  <c r="T49" i="18"/>
  <c r="S49" i="18"/>
  <c r="R49" i="18"/>
  <c r="Q49" i="18"/>
  <c r="P49" i="18"/>
  <c r="E49" i="18"/>
  <c r="U49" i="18" s="1"/>
  <c r="S48" i="18"/>
  <c r="R48" i="18"/>
  <c r="Q48" i="18"/>
  <c r="P48" i="18"/>
  <c r="E48" i="18"/>
  <c r="S47" i="18"/>
  <c r="R47" i="18"/>
  <c r="Q47" i="18"/>
  <c r="P47" i="18"/>
  <c r="E47" i="18"/>
  <c r="S46" i="18"/>
  <c r="R46" i="18"/>
  <c r="Q46" i="18"/>
  <c r="P46" i="18"/>
  <c r="E46" i="18"/>
  <c r="S45" i="18"/>
  <c r="R45" i="18"/>
  <c r="Q45" i="18"/>
  <c r="P45" i="18"/>
  <c r="E45" i="18"/>
  <c r="S44" i="18"/>
  <c r="R44" i="18"/>
  <c r="Q44" i="18"/>
  <c r="P44" i="18"/>
  <c r="E44" i="18"/>
  <c r="U43" i="18"/>
  <c r="S43" i="18"/>
  <c r="R43" i="18"/>
  <c r="Q43" i="18"/>
  <c r="P43" i="18"/>
  <c r="E43" i="18"/>
  <c r="T43" i="18" s="1"/>
  <c r="S42" i="18"/>
  <c r="R42" i="18"/>
  <c r="Q42" i="18"/>
  <c r="P42" i="18"/>
  <c r="E42" i="18"/>
  <c r="V40" i="18"/>
  <c r="O40" i="18"/>
  <c r="N40" i="18"/>
  <c r="M40" i="18"/>
  <c r="L40" i="18"/>
  <c r="K40" i="18"/>
  <c r="J40" i="18"/>
  <c r="I40" i="18"/>
  <c r="S40" i="18" s="1"/>
  <c r="H40" i="18"/>
  <c r="R40" i="18" s="1"/>
  <c r="G40" i="18"/>
  <c r="F40" i="18"/>
  <c r="C40" i="18"/>
  <c r="B40" i="18"/>
  <c r="T39" i="18"/>
  <c r="S39" i="18"/>
  <c r="R39" i="18"/>
  <c r="Q39" i="18"/>
  <c r="P39" i="18"/>
  <c r="E39" i="18"/>
  <c r="U39" i="18" s="1"/>
  <c r="S38" i="18"/>
  <c r="R38" i="18"/>
  <c r="Q38" i="18"/>
  <c r="P38" i="18"/>
  <c r="E38" i="18"/>
  <c r="S37" i="18"/>
  <c r="R37" i="18"/>
  <c r="Q37" i="18"/>
  <c r="P37" i="18"/>
  <c r="E37" i="18"/>
  <c r="U37" i="18" s="1"/>
  <c r="S36" i="18"/>
  <c r="R36" i="18"/>
  <c r="Q36" i="18"/>
  <c r="U36" i="18" s="1"/>
  <c r="P36" i="18"/>
  <c r="T36" i="18" s="1"/>
  <c r="E36" i="18"/>
  <c r="S35" i="18"/>
  <c r="R35" i="18"/>
  <c r="Q35" i="18"/>
  <c r="P35" i="18"/>
  <c r="E35" i="18"/>
  <c r="V33" i="18"/>
  <c r="O33" i="18"/>
  <c r="N33" i="18"/>
  <c r="M33" i="18"/>
  <c r="L33" i="18"/>
  <c r="K33" i="18"/>
  <c r="J33" i="18"/>
  <c r="I33" i="18"/>
  <c r="H33" i="18"/>
  <c r="G33" i="18"/>
  <c r="F33" i="18"/>
  <c r="C33" i="18"/>
  <c r="E33" i="18" s="1"/>
  <c r="B33" i="18"/>
  <c r="S32" i="18"/>
  <c r="R32" i="18"/>
  <c r="Q32" i="18"/>
  <c r="P32" i="18"/>
  <c r="E32" i="18"/>
  <c r="V30" i="18"/>
  <c r="O30" i="18"/>
  <c r="N30" i="18"/>
  <c r="M30" i="18"/>
  <c r="L30" i="18"/>
  <c r="K30" i="18"/>
  <c r="J30" i="18"/>
  <c r="I30" i="18"/>
  <c r="S30" i="18" s="1"/>
  <c r="H30" i="18"/>
  <c r="R30" i="18" s="1"/>
  <c r="G30" i="18"/>
  <c r="F30" i="18"/>
  <c r="C30" i="18"/>
  <c r="B30" i="18"/>
  <c r="E30" i="18" s="1"/>
  <c r="S29" i="18"/>
  <c r="R29" i="18"/>
  <c r="Q29" i="18"/>
  <c r="P29" i="18"/>
  <c r="E29" i="18"/>
  <c r="U29" i="18" s="1"/>
  <c r="S28" i="18"/>
  <c r="R28" i="18"/>
  <c r="Q28" i="18"/>
  <c r="P28" i="18"/>
  <c r="E28" i="18"/>
  <c r="U28" i="18" s="1"/>
  <c r="S27" i="18"/>
  <c r="R27" i="18"/>
  <c r="Q27" i="18"/>
  <c r="P27" i="18"/>
  <c r="E27" i="18"/>
  <c r="S26" i="18"/>
  <c r="R26" i="18"/>
  <c r="Q26" i="18"/>
  <c r="P26" i="18"/>
  <c r="E26" i="18"/>
  <c r="V24" i="18"/>
  <c r="O24" i="18"/>
  <c r="N24" i="18"/>
  <c r="M24" i="18"/>
  <c r="L24" i="18"/>
  <c r="K24" i="18"/>
  <c r="J24" i="18"/>
  <c r="I24" i="18"/>
  <c r="S24" i="18" s="1"/>
  <c r="H24" i="18"/>
  <c r="R24" i="18" s="1"/>
  <c r="G24" i="18"/>
  <c r="F24" i="18"/>
  <c r="C24" i="18"/>
  <c r="E24" i="18" s="1"/>
  <c r="B24" i="18"/>
  <c r="S23" i="18"/>
  <c r="R23" i="18"/>
  <c r="Q23" i="18"/>
  <c r="P23" i="18"/>
  <c r="E23" i="18"/>
  <c r="S22" i="18"/>
  <c r="R22" i="18"/>
  <c r="Q22" i="18"/>
  <c r="P22" i="18"/>
  <c r="E22" i="18"/>
  <c r="S21" i="18"/>
  <c r="R21" i="18"/>
  <c r="Q21" i="18"/>
  <c r="P21" i="18"/>
  <c r="E21" i="18"/>
  <c r="T21" i="18" s="1"/>
  <c r="U20" i="18"/>
  <c r="T20" i="18"/>
  <c r="S20" i="18"/>
  <c r="R20" i="18"/>
  <c r="Q20" i="18"/>
  <c r="P20" i="18"/>
  <c r="E20" i="18"/>
  <c r="U19" i="18"/>
  <c r="T19" i="18"/>
  <c r="S19" i="18"/>
  <c r="R19" i="18"/>
  <c r="Q19" i="18"/>
  <c r="P19" i="18"/>
  <c r="E19" i="18"/>
  <c r="S18" i="18"/>
  <c r="R18" i="18"/>
  <c r="Q18" i="18"/>
  <c r="P18" i="18"/>
  <c r="E18" i="18"/>
  <c r="S17" i="18"/>
  <c r="R17" i="18"/>
  <c r="Q17" i="18"/>
  <c r="P17" i="18"/>
  <c r="E17" i="18"/>
  <c r="U17" i="18" s="1"/>
  <c r="V15" i="18"/>
  <c r="O15" i="18"/>
  <c r="N15" i="18"/>
  <c r="M15" i="18"/>
  <c r="L15" i="18"/>
  <c r="K15" i="18"/>
  <c r="J15" i="18"/>
  <c r="I15" i="18"/>
  <c r="H15" i="18"/>
  <c r="G15" i="18"/>
  <c r="F15" i="18"/>
  <c r="C15" i="18"/>
  <c r="B15" i="18"/>
  <c r="E15" i="18" s="1"/>
  <c r="U14" i="18"/>
  <c r="S14" i="18"/>
  <c r="R14" i="18"/>
  <c r="Q14" i="18"/>
  <c r="P14" i="18"/>
  <c r="E14" i="18"/>
  <c r="T14" i="18" s="1"/>
  <c r="T13" i="18"/>
  <c r="S13" i="18"/>
  <c r="R13" i="18"/>
  <c r="Q13" i="18"/>
  <c r="P13" i="18"/>
  <c r="E13" i="18"/>
  <c r="U13" i="18" s="1"/>
  <c r="S12" i="18"/>
  <c r="R12" i="18"/>
  <c r="Q12" i="18"/>
  <c r="P12" i="18"/>
  <c r="E12" i="18"/>
  <c r="U12" i="18" s="1"/>
  <c r="S11" i="18"/>
  <c r="R11" i="18"/>
  <c r="Q11" i="18"/>
  <c r="P11" i="18"/>
  <c r="E11" i="18"/>
  <c r="S10" i="18"/>
  <c r="R10" i="18"/>
  <c r="Q10" i="18"/>
  <c r="P10" i="18"/>
  <c r="E10" i="18"/>
  <c r="S9" i="18"/>
  <c r="R9" i="18"/>
  <c r="Q9" i="18"/>
  <c r="P9" i="18"/>
  <c r="E9" i="18"/>
  <c r="U9" i="18" s="1"/>
  <c r="T93" i="17"/>
  <c r="S93" i="17"/>
  <c r="R93" i="17"/>
  <c r="Q93" i="17"/>
  <c r="P93" i="17"/>
  <c r="E93" i="17"/>
  <c r="U93" i="17" s="1"/>
  <c r="T92" i="17"/>
  <c r="S92" i="17"/>
  <c r="R92" i="17"/>
  <c r="Q92" i="17"/>
  <c r="P92" i="17"/>
  <c r="E92" i="17"/>
  <c r="U92" i="17" s="1"/>
  <c r="U91" i="17"/>
  <c r="S91" i="17"/>
  <c r="R91" i="17"/>
  <c r="Q91" i="17"/>
  <c r="P91" i="17"/>
  <c r="E91" i="17"/>
  <c r="T91" i="17" s="1"/>
  <c r="T90" i="17"/>
  <c r="S90" i="17"/>
  <c r="R90" i="17"/>
  <c r="Q90" i="17"/>
  <c r="P90" i="17"/>
  <c r="E90" i="17"/>
  <c r="U90" i="17" s="1"/>
  <c r="S89" i="17"/>
  <c r="R89" i="17"/>
  <c r="Q89" i="17"/>
  <c r="P89" i="17"/>
  <c r="E89" i="17"/>
  <c r="U89" i="17" s="1"/>
  <c r="S88" i="17"/>
  <c r="R88" i="17"/>
  <c r="Q88" i="17"/>
  <c r="P88" i="17"/>
  <c r="E88" i="17"/>
  <c r="S87" i="17"/>
  <c r="R87" i="17"/>
  <c r="Q87" i="17"/>
  <c r="P87" i="17"/>
  <c r="E87" i="17"/>
  <c r="S86" i="17"/>
  <c r="R86" i="17"/>
  <c r="Q86" i="17"/>
  <c r="P86" i="17"/>
  <c r="E86" i="17"/>
  <c r="T86" i="17" s="1"/>
  <c r="V72" i="17"/>
  <c r="O72" i="17"/>
  <c r="N72" i="17"/>
  <c r="M72" i="17"/>
  <c r="L72" i="17"/>
  <c r="K72" i="17"/>
  <c r="J72" i="17"/>
  <c r="I72" i="17"/>
  <c r="H72" i="17"/>
  <c r="G72" i="17"/>
  <c r="F72" i="17"/>
  <c r="C72" i="17"/>
  <c r="B72" i="17"/>
  <c r="V71" i="17"/>
  <c r="O71" i="17"/>
  <c r="N71" i="17"/>
  <c r="M71" i="17"/>
  <c r="L71" i="17"/>
  <c r="K71" i="17"/>
  <c r="J71" i="17"/>
  <c r="I71" i="17"/>
  <c r="S71" i="17" s="1"/>
  <c r="H71" i="17"/>
  <c r="R71" i="17" s="1"/>
  <c r="G71" i="17"/>
  <c r="F71" i="17"/>
  <c r="C71" i="17"/>
  <c r="E71" i="17" s="1"/>
  <c r="B71" i="17"/>
  <c r="V70" i="17"/>
  <c r="O70" i="17"/>
  <c r="N70" i="17"/>
  <c r="M70" i="17"/>
  <c r="L70" i="17"/>
  <c r="K70" i="17"/>
  <c r="J70" i="17"/>
  <c r="I70" i="17"/>
  <c r="H70" i="17"/>
  <c r="G70" i="17"/>
  <c r="F70" i="17"/>
  <c r="C70" i="17"/>
  <c r="B70" i="17"/>
  <c r="U69" i="17"/>
  <c r="S69" i="17"/>
  <c r="R69" i="17"/>
  <c r="Q69" i="17"/>
  <c r="P69" i="17"/>
  <c r="T69" i="17" s="1"/>
  <c r="E69" i="17"/>
  <c r="V67" i="17"/>
  <c r="O67" i="17"/>
  <c r="N67" i="17"/>
  <c r="M67" i="17"/>
  <c r="L67" i="17"/>
  <c r="K67" i="17"/>
  <c r="J67" i="17"/>
  <c r="I67" i="17"/>
  <c r="S67" i="17" s="1"/>
  <c r="H67" i="17"/>
  <c r="G67" i="17"/>
  <c r="F67" i="17"/>
  <c r="C67" i="17"/>
  <c r="B67" i="17"/>
  <c r="V66" i="17"/>
  <c r="S66" i="17"/>
  <c r="O66" i="17"/>
  <c r="N66" i="17"/>
  <c r="M66" i="17"/>
  <c r="L66" i="17"/>
  <c r="K66" i="17"/>
  <c r="J66" i="17"/>
  <c r="I66" i="17"/>
  <c r="H66" i="17"/>
  <c r="G66" i="17"/>
  <c r="F66" i="17"/>
  <c r="C66" i="17"/>
  <c r="B66" i="17"/>
  <c r="S65" i="17"/>
  <c r="R65" i="17"/>
  <c r="Q65" i="17"/>
  <c r="P65" i="17"/>
  <c r="E65" i="17"/>
  <c r="U64" i="17"/>
  <c r="T64" i="17"/>
  <c r="S64" i="17"/>
  <c r="R64" i="17"/>
  <c r="Q64" i="17"/>
  <c r="P64" i="17"/>
  <c r="E64" i="17"/>
  <c r="S63" i="17"/>
  <c r="R63" i="17"/>
  <c r="Q63" i="17"/>
  <c r="P63" i="17"/>
  <c r="E63" i="17"/>
  <c r="T62" i="17"/>
  <c r="S62" i="17"/>
  <c r="R62" i="17"/>
  <c r="Q62" i="17"/>
  <c r="P62" i="17"/>
  <c r="E62" i="17"/>
  <c r="U62" i="17" s="1"/>
  <c r="T61" i="17"/>
  <c r="S61" i="17"/>
  <c r="R61" i="17"/>
  <c r="Q61" i="17"/>
  <c r="P61" i="17"/>
  <c r="E61" i="17"/>
  <c r="U61" i="17" s="1"/>
  <c r="V59" i="17"/>
  <c r="O59" i="17"/>
  <c r="N59" i="17"/>
  <c r="M59" i="17"/>
  <c r="L59" i="17"/>
  <c r="K59" i="17"/>
  <c r="J59" i="17"/>
  <c r="I59" i="17"/>
  <c r="S59" i="17" s="1"/>
  <c r="H59" i="17"/>
  <c r="R59" i="17" s="1"/>
  <c r="G59" i="17"/>
  <c r="F59" i="17"/>
  <c r="C59" i="17"/>
  <c r="B59" i="17"/>
  <c r="S58" i="17"/>
  <c r="R58" i="17"/>
  <c r="Q58" i="17"/>
  <c r="P58" i="17"/>
  <c r="E58" i="17"/>
  <c r="S57" i="17"/>
  <c r="R57" i="17"/>
  <c r="Q57" i="17"/>
  <c r="P57" i="17"/>
  <c r="E57" i="17"/>
  <c r="U57" i="17" s="1"/>
  <c r="S56" i="17"/>
  <c r="R56" i="17"/>
  <c r="Q56" i="17"/>
  <c r="P56" i="17"/>
  <c r="E56" i="17"/>
  <c r="U56" i="17" s="1"/>
  <c r="S55" i="17"/>
  <c r="R55" i="17"/>
  <c r="Q55" i="17"/>
  <c r="P55" i="17"/>
  <c r="E55" i="17"/>
  <c r="V53" i="17"/>
  <c r="O53" i="17"/>
  <c r="N53" i="17"/>
  <c r="M53" i="17"/>
  <c r="L53" i="17"/>
  <c r="K53" i="17"/>
  <c r="J53" i="17"/>
  <c r="I53" i="17"/>
  <c r="S53" i="17" s="1"/>
  <c r="H53" i="17"/>
  <c r="R53" i="17" s="1"/>
  <c r="G53" i="17"/>
  <c r="F53" i="17"/>
  <c r="C53" i="17"/>
  <c r="B53" i="17"/>
  <c r="E53" i="17" s="1"/>
  <c r="S52" i="17"/>
  <c r="R52" i="17"/>
  <c r="Q52" i="17"/>
  <c r="P52" i="17"/>
  <c r="E52" i="17"/>
  <c r="U52" i="17" s="1"/>
  <c r="S51" i="17"/>
  <c r="R51" i="17"/>
  <c r="Q51" i="17"/>
  <c r="P51" i="17"/>
  <c r="E51" i="17"/>
  <c r="S50" i="17"/>
  <c r="R50" i="17"/>
  <c r="Q50" i="17"/>
  <c r="P50" i="17"/>
  <c r="E50" i="17"/>
  <c r="S49" i="17"/>
  <c r="R49" i="17"/>
  <c r="Q49" i="17"/>
  <c r="P49" i="17"/>
  <c r="E49" i="17"/>
  <c r="S48" i="17"/>
  <c r="R48" i="17"/>
  <c r="Q48" i="17"/>
  <c r="P48" i="17"/>
  <c r="E48" i="17"/>
  <c r="U47" i="17"/>
  <c r="T47" i="17"/>
  <c r="S47" i="17"/>
  <c r="R47" i="17"/>
  <c r="Q47" i="17"/>
  <c r="P47" i="17"/>
  <c r="E47" i="17"/>
  <c r="U46" i="17"/>
  <c r="T46" i="17"/>
  <c r="S46" i="17"/>
  <c r="R46" i="17"/>
  <c r="Q46" i="17"/>
  <c r="P46" i="17"/>
  <c r="E46" i="17"/>
  <c r="S45" i="17"/>
  <c r="R45" i="17"/>
  <c r="Q45" i="17"/>
  <c r="P45" i="17"/>
  <c r="E45" i="17"/>
  <c r="S44" i="17"/>
  <c r="R44" i="17"/>
  <c r="Q44" i="17"/>
  <c r="P44" i="17"/>
  <c r="E44" i="17"/>
  <c r="U44" i="17" s="1"/>
  <c r="S43" i="17"/>
  <c r="R43" i="17"/>
  <c r="Q43" i="17"/>
  <c r="P43" i="17"/>
  <c r="E43" i="17"/>
  <c r="S42" i="17"/>
  <c r="R42" i="17"/>
  <c r="Q42" i="17"/>
  <c r="P42" i="17"/>
  <c r="E42" i="17"/>
  <c r="V40" i="17"/>
  <c r="O40" i="17"/>
  <c r="N40" i="17"/>
  <c r="M40" i="17"/>
  <c r="L40" i="17"/>
  <c r="K40" i="17"/>
  <c r="J40" i="17"/>
  <c r="I40" i="17"/>
  <c r="H40" i="17"/>
  <c r="R40" i="17" s="1"/>
  <c r="G40" i="17"/>
  <c r="F40" i="17"/>
  <c r="C40" i="17"/>
  <c r="B40" i="17"/>
  <c r="S39" i="17"/>
  <c r="R39" i="17"/>
  <c r="Q39" i="17"/>
  <c r="P39" i="17"/>
  <c r="E39" i="17"/>
  <c r="S38" i="17"/>
  <c r="R38" i="17"/>
  <c r="Q38" i="17"/>
  <c r="P38" i="17"/>
  <c r="E38" i="17"/>
  <c r="S37" i="17"/>
  <c r="R37" i="17"/>
  <c r="Q37" i="17"/>
  <c r="P37" i="17"/>
  <c r="E37" i="17"/>
  <c r="T37" i="17" s="1"/>
  <c r="T36" i="17"/>
  <c r="S36" i="17"/>
  <c r="R36" i="17"/>
  <c r="Q36" i="17"/>
  <c r="U36" i="17" s="1"/>
  <c r="P36" i="17"/>
  <c r="E36" i="17"/>
  <c r="S35" i="17"/>
  <c r="R35" i="17"/>
  <c r="Q35" i="17"/>
  <c r="U35" i="17" s="1"/>
  <c r="P35" i="17"/>
  <c r="T35" i="17" s="1"/>
  <c r="E35" i="17"/>
  <c r="V33" i="17"/>
  <c r="O33" i="17"/>
  <c r="N33" i="17"/>
  <c r="M33" i="17"/>
  <c r="L33" i="17"/>
  <c r="K33" i="17"/>
  <c r="Q33" i="17" s="1"/>
  <c r="J33" i="17"/>
  <c r="I33" i="17"/>
  <c r="H33" i="17"/>
  <c r="G33" i="17"/>
  <c r="F33" i="17"/>
  <c r="C33" i="17"/>
  <c r="B33" i="17"/>
  <c r="E33" i="17" s="1"/>
  <c r="U32" i="17"/>
  <c r="S32" i="17"/>
  <c r="R32" i="17"/>
  <c r="Q32" i="17"/>
  <c r="P32" i="17"/>
  <c r="E32" i="17"/>
  <c r="T32" i="17" s="1"/>
  <c r="V30" i="17"/>
  <c r="O30" i="17"/>
  <c r="N30" i="17"/>
  <c r="M30" i="17"/>
  <c r="L30" i="17"/>
  <c r="K30" i="17"/>
  <c r="J30" i="17"/>
  <c r="I30" i="17"/>
  <c r="S30" i="17" s="1"/>
  <c r="H30" i="17"/>
  <c r="G30" i="17"/>
  <c r="F30" i="17"/>
  <c r="C30" i="17"/>
  <c r="B30" i="17"/>
  <c r="E30" i="17" s="1"/>
  <c r="S29" i="17"/>
  <c r="R29" i="17"/>
  <c r="Q29" i="17"/>
  <c r="P29" i="17"/>
  <c r="E29" i="17"/>
  <c r="T29" i="17" s="1"/>
  <c r="U28" i="17"/>
  <c r="T28" i="17"/>
  <c r="S28" i="17"/>
  <c r="R28" i="17"/>
  <c r="Q28" i="17"/>
  <c r="P28" i="17"/>
  <c r="E28" i="17"/>
  <c r="U27" i="17"/>
  <c r="T27" i="17"/>
  <c r="S27" i="17"/>
  <c r="R27" i="17"/>
  <c r="Q27" i="17"/>
  <c r="P27" i="17"/>
  <c r="E27" i="17"/>
  <c r="S26" i="17"/>
  <c r="R26" i="17"/>
  <c r="Q26" i="17"/>
  <c r="P26" i="17"/>
  <c r="E26" i="17"/>
  <c r="V24" i="17"/>
  <c r="O24" i="17"/>
  <c r="N24" i="17"/>
  <c r="M24" i="17"/>
  <c r="L24" i="17"/>
  <c r="K24" i="17"/>
  <c r="J24" i="17"/>
  <c r="I24" i="17"/>
  <c r="S24" i="17" s="1"/>
  <c r="H24" i="17"/>
  <c r="R24" i="17" s="1"/>
  <c r="G24" i="17"/>
  <c r="F24" i="17"/>
  <c r="C24" i="17"/>
  <c r="B24" i="17"/>
  <c r="E24" i="17" s="1"/>
  <c r="T23" i="17"/>
  <c r="S23" i="17"/>
  <c r="R23" i="17"/>
  <c r="Q23" i="17"/>
  <c r="P23" i="17"/>
  <c r="E23" i="17"/>
  <c r="U23" i="17" s="1"/>
  <c r="U22" i="17"/>
  <c r="S22" i="17"/>
  <c r="R22" i="17"/>
  <c r="Q22" i="17"/>
  <c r="P22" i="17"/>
  <c r="E22" i="17"/>
  <c r="T22" i="17" s="1"/>
  <c r="U21" i="17"/>
  <c r="T21" i="17"/>
  <c r="S21" i="17"/>
  <c r="R21" i="17"/>
  <c r="Q21" i="17"/>
  <c r="P21" i="17"/>
  <c r="E21" i="17"/>
  <c r="S20" i="17"/>
  <c r="R20" i="17"/>
  <c r="Q20" i="17"/>
  <c r="P20" i="17"/>
  <c r="E20" i="17"/>
  <c r="U20" i="17" s="1"/>
  <c r="S19" i="17"/>
  <c r="R19" i="17"/>
  <c r="Q19" i="17"/>
  <c r="P19" i="17"/>
  <c r="E19" i="17"/>
  <c r="S18" i="17"/>
  <c r="R18" i="17"/>
  <c r="Q18" i="17"/>
  <c r="P18" i="17"/>
  <c r="E18" i="17"/>
  <c r="S17" i="17"/>
  <c r="R17" i="17"/>
  <c r="Q17" i="17"/>
  <c r="P17" i="17"/>
  <c r="E17" i="17"/>
  <c r="V15" i="17"/>
  <c r="O15" i="17"/>
  <c r="N15" i="17"/>
  <c r="M15" i="17"/>
  <c r="L15" i="17"/>
  <c r="K15" i="17"/>
  <c r="J15" i="17"/>
  <c r="I15" i="17"/>
  <c r="H15" i="17"/>
  <c r="G15" i="17"/>
  <c r="F15" i="17"/>
  <c r="C15" i="17"/>
  <c r="B15" i="17"/>
  <c r="S14" i="17"/>
  <c r="R14" i="17"/>
  <c r="Q14" i="17"/>
  <c r="P14" i="17"/>
  <c r="E14" i="17"/>
  <c r="S13" i="17"/>
  <c r="R13" i="17"/>
  <c r="Q13" i="17"/>
  <c r="P13" i="17"/>
  <c r="E13" i="17"/>
  <c r="S12" i="17"/>
  <c r="R12" i="17"/>
  <c r="Q12" i="17"/>
  <c r="P12" i="17"/>
  <c r="E12" i="17"/>
  <c r="U11" i="17"/>
  <c r="T11" i="17"/>
  <c r="S11" i="17"/>
  <c r="R11" i="17"/>
  <c r="Q11" i="17"/>
  <c r="P11" i="17"/>
  <c r="E11" i="17"/>
  <c r="U10" i="17"/>
  <c r="T10" i="17"/>
  <c r="S10" i="17"/>
  <c r="R10" i="17"/>
  <c r="Q10" i="17"/>
  <c r="P10" i="17"/>
  <c r="E10" i="17"/>
  <c r="T9" i="17"/>
  <c r="S9" i="17"/>
  <c r="R9" i="17"/>
  <c r="Q9" i="17"/>
  <c r="P9" i="17"/>
  <c r="E9" i="17"/>
  <c r="U9" i="17" s="1"/>
  <c r="U93" i="16"/>
  <c r="S93" i="16"/>
  <c r="R93" i="16"/>
  <c r="Q93" i="16"/>
  <c r="P93" i="16"/>
  <c r="E93" i="16"/>
  <c r="T93" i="16" s="1"/>
  <c r="S92" i="16"/>
  <c r="R92" i="16"/>
  <c r="Q92" i="16"/>
  <c r="P92" i="16"/>
  <c r="E92" i="16"/>
  <c r="S91" i="16"/>
  <c r="R91" i="16"/>
  <c r="Q91" i="16"/>
  <c r="P91" i="16"/>
  <c r="E91" i="16"/>
  <c r="S90" i="16"/>
  <c r="R90" i="16"/>
  <c r="Q90" i="16"/>
  <c r="P90" i="16"/>
  <c r="E90" i="16"/>
  <c r="T90" i="16" s="1"/>
  <c r="U89" i="16"/>
  <c r="T89" i="16"/>
  <c r="S89" i="16"/>
  <c r="R89" i="16"/>
  <c r="Q89" i="16"/>
  <c r="P89" i="16"/>
  <c r="E89" i="16"/>
  <c r="U88" i="16"/>
  <c r="T88" i="16"/>
  <c r="S88" i="16"/>
  <c r="R88" i="16"/>
  <c r="Q88" i="16"/>
  <c r="P88" i="16"/>
  <c r="E88" i="16"/>
  <c r="S87" i="16"/>
  <c r="R87" i="16"/>
  <c r="Q87" i="16"/>
  <c r="P87" i="16"/>
  <c r="E87" i="16"/>
  <c r="S86" i="16"/>
  <c r="R86" i="16"/>
  <c r="Q86" i="16"/>
  <c r="P86" i="16"/>
  <c r="E86" i="16"/>
  <c r="V72" i="16"/>
  <c r="O72" i="16"/>
  <c r="N72" i="16"/>
  <c r="M72" i="16"/>
  <c r="L72" i="16"/>
  <c r="K72" i="16"/>
  <c r="J72" i="16"/>
  <c r="I72" i="16"/>
  <c r="S72" i="16" s="1"/>
  <c r="H72" i="16"/>
  <c r="G72" i="16"/>
  <c r="F72" i="16"/>
  <c r="C72" i="16"/>
  <c r="B72" i="16"/>
  <c r="E72" i="16" s="1"/>
  <c r="V71" i="16"/>
  <c r="O71" i="16"/>
  <c r="N71" i="16"/>
  <c r="M71" i="16"/>
  <c r="L71" i="16"/>
  <c r="K71" i="16"/>
  <c r="J71" i="16"/>
  <c r="I71" i="16"/>
  <c r="S71" i="16" s="1"/>
  <c r="H71" i="16"/>
  <c r="G71" i="16"/>
  <c r="F71" i="16"/>
  <c r="C71" i="16"/>
  <c r="B71" i="16"/>
  <c r="E71" i="16" s="1"/>
  <c r="V70" i="16"/>
  <c r="O70" i="16"/>
  <c r="N70" i="16"/>
  <c r="M70" i="16"/>
  <c r="L70" i="16"/>
  <c r="K70" i="16"/>
  <c r="S70" i="16" s="1"/>
  <c r="J70" i="16"/>
  <c r="I70" i="16"/>
  <c r="H70" i="16"/>
  <c r="R70" i="16" s="1"/>
  <c r="G70" i="16"/>
  <c r="F70" i="16"/>
  <c r="C70" i="16"/>
  <c r="B70" i="16"/>
  <c r="S69" i="16"/>
  <c r="R69" i="16"/>
  <c r="Q69" i="16"/>
  <c r="P69" i="16"/>
  <c r="E69" i="16"/>
  <c r="V67" i="16"/>
  <c r="O67" i="16"/>
  <c r="N67" i="16"/>
  <c r="M67" i="16"/>
  <c r="L67" i="16"/>
  <c r="K67" i="16"/>
  <c r="J67" i="16"/>
  <c r="I67" i="16"/>
  <c r="H67" i="16"/>
  <c r="R67" i="16" s="1"/>
  <c r="G67" i="16"/>
  <c r="F67" i="16"/>
  <c r="C67" i="16"/>
  <c r="B67" i="16"/>
  <c r="V66" i="16"/>
  <c r="O66" i="16"/>
  <c r="N66" i="16"/>
  <c r="M66" i="16"/>
  <c r="L66" i="16"/>
  <c r="K66" i="16"/>
  <c r="J66" i="16"/>
  <c r="I66" i="16"/>
  <c r="S66" i="16" s="1"/>
  <c r="H66" i="16"/>
  <c r="R66" i="16" s="1"/>
  <c r="G66" i="16"/>
  <c r="F66" i="16"/>
  <c r="C66" i="16"/>
  <c r="B66" i="16"/>
  <c r="T65" i="16"/>
  <c r="S65" i="16"/>
  <c r="R65" i="16"/>
  <c r="Q65" i="16"/>
  <c r="P65" i="16"/>
  <c r="E65" i="16"/>
  <c r="U65" i="16" s="1"/>
  <c r="S64" i="16"/>
  <c r="R64" i="16"/>
  <c r="Q64" i="16"/>
  <c r="P64" i="16"/>
  <c r="E64" i="16"/>
  <c r="U64" i="16" s="1"/>
  <c r="S63" i="16"/>
  <c r="R63" i="16"/>
  <c r="Q63" i="16"/>
  <c r="P63" i="16"/>
  <c r="E63" i="16"/>
  <c r="S62" i="16"/>
  <c r="R62" i="16"/>
  <c r="Q62" i="16"/>
  <c r="P62" i="16"/>
  <c r="E62" i="16"/>
  <c r="U61" i="16"/>
  <c r="S61" i="16"/>
  <c r="R61" i="16"/>
  <c r="Q61" i="16"/>
  <c r="P61" i="16"/>
  <c r="E61" i="16"/>
  <c r="V59" i="16"/>
  <c r="S59" i="16"/>
  <c r="O59" i="16"/>
  <c r="N59" i="16"/>
  <c r="M59" i="16"/>
  <c r="L59" i="16"/>
  <c r="K59" i="16"/>
  <c r="J59" i="16"/>
  <c r="I59" i="16"/>
  <c r="H59" i="16"/>
  <c r="R59" i="16" s="1"/>
  <c r="G59" i="16"/>
  <c r="F59" i="16"/>
  <c r="C59" i="16"/>
  <c r="B59" i="16"/>
  <c r="E59" i="16" s="1"/>
  <c r="S58" i="16"/>
  <c r="R58" i="16"/>
  <c r="Q58" i="16"/>
  <c r="P58" i="16"/>
  <c r="E58" i="16"/>
  <c r="S57" i="16"/>
  <c r="R57" i="16"/>
  <c r="Q57" i="16"/>
  <c r="P57" i="16"/>
  <c r="E57" i="16"/>
  <c r="T57" i="16" s="1"/>
  <c r="S56" i="16"/>
  <c r="R56" i="16"/>
  <c r="Q56" i="16"/>
  <c r="P56" i="16"/>
  <c r="E56" i="16"/>
  <c r="S55" i="16"/>
  <c r="R55" i="16"/>
  <c r="Q55" i="16"/>
  <c r="P55" i="16"/>
  <c r="E55" i="16"/>
  <c r="V53" i="16"/>
  <c r="O53" i="16"/>
  <c r="N53" i="16"/>
  <c r="M53" i="16"/>
  <c r="L53" i="16"/>
  <c r="K53" i="16"/>
  <c r="J53" i="16"/>
  <c r="I53" i="16"/>
  <c r="H53" i="16"/>
  <c r="G53" i="16"/>
  <c r="F53" i="16"/>
  <c r="C53" i="16"/>
  <c r="B53" i="16"/>
  <c r="E53" i="16" s="1"/>
  <c r="T52" i="16"/>
  <c r="S52" i="16"/>
  <c r="R52" i="16"/>
  <c r="Q52" i="16"/>
  <c r="P52" i="16"/>
  <c r="E52" i="16"/>
  <c r="U52" i="16" s="1"/>
  <c r="U51" i="16"/>
  <c r="S51" i="16"/>
  <c r="R51" i="16"/>
  <c r="Q51" i="16"/>
  <c r="P51" i="16"/>
  <c r="E51" i="16"/>
  <c r="T51" i="16" s="1"/>
  <c r="U50" i="16"/>
  <c r="T50" i="16"/>
  <c r="S50" i="16"/>
  <c r="R50" i="16"/>
  <c r="Q50" i="16"/>
  <c r="P50" i="16"/>
  <c r="E50" i="16"/>
  <c r="S49" i="16"/>
  <c r="R49" i="16"/>
  <c r="Q49" i="16"/>
  <c r="P49" i="16"/>
  <c r="E49" i="16"/>
  <c r="S48" i="16"/>
  <c r="R48" i="16"/>
  <c r="Q48" i="16"/>
  <c r="P48" i="16"/>
  <c r="E48" i="16"/>
  <c r="U48" i="16" s="1"/>
  <c r="S47" i="16"/>
  <c r="R47" i="16"/>
  <c r="Q47" i="16"/>
  <c r="P47" i="16"/>
  <c r="E47" i="16"/>
  <c r="S46" i="16"/>
  <c r="R46" i="16"/>
  <c r="Q46" i="16"/>
  <c r="P46" i="16"/>
  <c r="E46" i="16"/>
  <c r="U45" i="16"/>
  <c r="S45" i="16"/>
  <c r="R45" i="16"/>
  <c r="Q45" i="16"/>
  <c r="P45" i="16"/>
  <c r="E45" i="16"/>
  <c r="T45" i="16" s="1"/>
  <c r="T44" i="16"/>
  <c r="S44" i="16"/>
  <c r="R44" i="16"/>
  <c r="Q44" i="16"/>
  <c r="P44" i="16"/>
  <c r="E44" i="16"/>
  <c r="U44" i="16" s="1"/>
  <c r="U43" i="16"/>
  <c r="S43" i="16"/>
  <c r="R43" i="16"/>
  <c r="Q43" i="16"/>
  <c r="P43" i="16"/>
  <c r="E43" i="16"/>
  <c r="T43" i="16" s="1"/>
  <c r="U42" i="16"/>
  <c r="T42" i="16"/>
  <c r="S42" i="16"/>
  <c r="R42" i="16"/>
  <c r="Q42" i="16"/>
  <c r="P42" i="16"/>
  <c r="E42" i="16"/>
  <c r="V40" i="16"/>
  <c r="O40" i="16"/>
  <c r="N40" i="16"/>
  <c r="M40" i="16"/>
  <c r="L40" i="16"/>
  <c r="K40" i="16"/>
  <c r="J40" i="16"/>
  <c r="I40" i="16"/>
  <c r="H40" i="16"/>
  <c r="R40" i="16" s="1"/>
  <c r="G40" i="16"/>
  <c r="F40" i="16"/>
  <c r="C40" i="16"/>
  <c r="B40" i="16"/>
  <c r="E40" i="16" s="1"/>
  <c r="U39" i="16"/>
  <c r="T39" i="16"/>
  <c r="S39" i="16"/>
  <c r="R39" i="16"/>
  <c r="Q39" i="16"/>
  <c r="P39" i="16"/>
  <c r="E39" i="16"/>
  <c r="U38" i="16"/>
  <c r="T38" i="16"/>
  <c r="S38" i="16"/>
  <c r="R38" i="16"/>
  <c r="Q38" i="16"/>
  <c r="P38" i="16"/>
  <c r="E38" i="16"/>
  <c r="S37" i="16"/>
  <c r="R37" i="16"/>
  <c r="Q37" i="16"/>
  <c r="P37" i="16"/>
  <c r="E37" i="16"/>
  <c r="U37" i="16" s="1"/>
  <c r="S36" i="16"/>
  <c r="R36" i="16"/>
  <c r="Q36" i="16"/>
  <c r="P36" i="16"/>
  <c r="E36" i="16"/>
  <c r="U36" i="16" s="1"/>
  <c r="S35" i="16"/>
  <c r="R35" i="16"/>
  <c r="Q35" i="16"/>
  <c r="P35" i="16"/>
  <c r="E35" i="16"/>
  <c r="V33" i="16"/>
  <c r="O33" i="16"/>
  <c r="N33" i="16"/>
  <c r="M33" i="16"/>
  <c r="L33" i="16"/>
  <c r="K33" i="16"/>
  <c r="J33" i="16"/>
  <c r="I33" i="16"/>
  <c r="S33" i="16" s="1"/>
  <c r="H33" i="16"/>
  <c r="G33" i="16"/>
  <c r="F33" i="16"/>
  <c r="C33" i="16"/>
  <c r="B33" i="16"/>
  <c r="E33" i="16" s="1"/>
  <c r="S32" i="16"/>
  <c r="R32" i="16"/>
  <c r="Q32" i="16"/>
  <c r="P32" i="16"/>
  <c r="E32" i="16"/>
  <c r="U32" i="16" s="1"/>
  <c r="V30" i="16"/>
  <c r="O30" i="16"/>
  <c r="N30" i="16"/>
  <c r="M30" i="16"/>
  <c r="L30" i="16"/>
  <c r="K30" i="16"/>
  <c r="J30" i="16"/>
  <c r="I30" i="16"/>
  <c r="S30" i="16" s="1"/>
  <c r="H30" i="16"/>
  <c r="R30" i="16" s="1"/>
  <c r="G30" i="16"/>
  <c r="F30" i="16"/>
  <c r="C30" i="16"/>
  <c r="B30" i="16"/>
  <c r="E30" i="16" s="1"/>
  <c r="S29" i="16"/>
  <c r="R29" i="16"/>
  <c r="Q29" i="16"/>
  <c r="P29" i="16"/>
  <c r="E29" i="16"/>
  <c r="U29" i="16" s="1"/>
  <c r="S28" i="16"/>
  <c r="R28" i="16"/>
  <c r="Q28" i="16"/>
  <c r="P28" i="16"/>
  <c r="E28" i="16"/>
  <c r="U28" i="16" s="1"/>
  <c r="S27" i="16"/>
  <c r="R27" i="16"/>
  <c r="Q27" i="16"/>
  <c r="P27" i="16"/>
  <c r="E27" i="16"/>
  <c r="S26" i="16"/>
  <c r="R26" i="16"/>
  <c r="Q26" i="16"/>
  <c r="P26" i="16"/>
  <c r="E26" i="16"/>
  <c r="V24" i="16"/>
  <c r="O24" i="16"/>
  <c r="N24" i="16"/>
  <c r="M24" i="16"/>
  <c r="L24" i="16"/>
  <c r="K24" i="16"/>
  <c r="J24" i="16"/>
  <c r="I24" i="16"/>
  <c r="S24" i="16" s="1"/>
  <c r="H24" i="16"/>
  <c r="R24" i="16" s="1"/>
  <c r="G24" i="16"/>
  <c r="F24" i="16"/>
  <c r="C24" i="16"/>
  <c r="B24" i="16"/>
  <c r="S23" i="16"/>
  <c r="R23" i="16"/>
  <c r="Q23" i="16"/>
  <c r="P23" i="16"/>
  <c r="E23" i="16"/>
  <c r="S22" i="16"/>
  <c r="R22" i="16"/>
  <c r="Q22" i="16"/>
  <c r="P22" i="16"/>
  <c r="E22" i="16"/>
  <c r="S21" i="16"/>
  <c r="R21" i="16"/>
  <c r="Q21" i="16"/>
  <c r="P21" i="16"/>
  <c r="E21" i="16"/>
  <c r="U20" i="16"/>
  <c r="S20" i="16"/>
  <c r="R20" i="16"/>
  <c r="Q20" i="16"/>
  <c r="P20" i="16"/>
  <c r="T20" i="16" s="1"/>
  <c r="E20" i="16"/>
  <c r="U19" i="16"/>
  <c r="T19" i="16"/>
  <c r="S19" i="16"/>
  <c r="R19" i="16"/>
  <c r="Q19" i="16"/>
  <c r="P19" i="16"/>
  <c r="E19" i="16"/>
  <c r="T18" i="16"/>
  <c r="S18" i="16"/>
  <c r="R18" i="16"/>
  <c r="Q18" i="16"/>
  <c r="P18" i="16"/>
  <c r="E18" i="16"/>
  <c r="U18" i="16" s="1"/>
  <c r="T17" i="16"/>
  <c r="S17" i="16"/>
  <c r="R17" i="16"/>
  <c r="Q17" i="16"/>
  <c r="P17" i="16"/>
  <c r="E17" i="16"/>
  <c r="U17" i="16" s="1"/>
  <c r="V15" i="16"/>
  <c r="O15" i="16"/>
  <c r="N15" i="16"/>
  <c r="M15" i="16"/>
  <c r="L15" i="16"/>
  <c r="K15" i="16"/>
  <c r="J15" i="16"/>
  <c r="I15" i="16"/>
  <c r="H15" i="16"/>
  <c r="R15" i="16" s="1"/>
  <c r="G15" i="16"/>
  <c r="F15" i="16"/>
  <c r="C15" i="16"/>
  <c r="B15" i="16"/>
  <c r="E15" i="16" s="1"/>
  <c r="S14" i="16"/>
  <c r="R14" i="16"/>
  <c r="Q14" i="16"/>
  <c r="P14" i="16"/>
  <c r="E14" i="16"/>
  <c r="T13" i="16"/>
  <c r="S13" i="16"/>
  <c r="R13" i="16"/>
  <c r="Q13" i="16"/>
  <c r="P13" i="16"/>
  <c r="E13" i="16"/>
  <c r="U13" i="16" s="1"/>
  <c r="S12" i="16"/>
  <c r="R12" i="16"/>
  <c r="Q12" i="16"/>
  <c r="P12" i="16"/>
  <c r="E12" i="16"/>
  <c r="U12" i="16" s="1"/>
  <c r="S11" i="16"/>
  <c r="R11" i="16"/>
  <c r="Q11" i="16"/>
  <c r="P11" i="16"/>
  <c r="E11" i="16"/>
  <c r="S10" i="16"/>
  <c r="R10" i="16"/>
  <c r="Q10" i="16"/>
  <c r="P10" i="16"/>
  <c r="E10" i="16"/>
  <c r="U9" i="16"/>
  <c r="S9" i="16"/>
  <c r="R9" i="16"/>
  <c r="Q9" i="16"/>
  <c r="P9" i="16"/>
  <c r="E9" i="16"/>
  <c r="U93" i="15"/>
  <c r="T93" i="15"/>
  <c r="S93" i="15"/>
  <c r="R93" i="15"/>
  <c r="Q93" i="15"/>
  <c r="P93" i="15"/>
  <c r="E93" i="15"/>
  <c r="S92" i="15"/>
  <c r="R92" i="15"/>
  <c r="Q92" i="15"/>
  <c r="P92" i="15"/>
  <c r="E92" i="15"/>
  <c r="S91" i="15"/>
  <c r="R91" i="15"/>
  <c r="Q91" i="15"/>
  <c r="P91" i="15"/>
  <c r="E91" i="15"/>
  <c r="T90" i="15"/>
  <c r="S90" i="15"/>
  <c r="R90" i="15"/>
  <c r="Q90" i="15"/>
  <c r="P90" i="15"/>
  <c r="E90" i="15"/>
  <c r="U90" i="15" s="1"/>
  <c r="S89" i="15"/>
  <c r="R89" i="15"/>
  <c r="Q89" i="15"/>
  <c r="P89" i="15"/>
  <c r="E89" i="15"/>
  <c r="U89" i="15" s="1"/>
  <c r="S88" i="15"/>
  <c r="R88" i="15"/>
  <c r="Q88" i="15"/>
  <c r="P88" i="15"/>
  <c r="E88" i="15"/>
  <c r="S87" i="15"/>
  <c r="R87" i="15"/>
  <c r="Q87" i="15"/>
  <c r="P87" i="15"/>
  <c r="E87" i="15"/>
  <c r="U86" i="15"/>
  <c r="S86" i="15"/>
  <c r="R86" i="15"/>
  <c r="Q86" i="15"/>
  <c r="P86" i="15"/>
  <c r="E86" i="15"/>
  <c r="T86" i="15" s="1"/>
  <c r="V72" i="15"/>
  <c r="O72" i="15"/>
  <c r="N72" i="15"/>
  <c r="M72" i="15"/>
  <c r="L72" i="15"/>
  <c r="K72" i="15"/>
  <c r="J72" i="15"/>
  <c r="I72" i="15"/>
  <c r="H72" i="15"/>
  <c r="R72" i="15" s="1"/>
  <c r="G72" i="15"/>
  <c r="F72" i="15"/>
  <c r="C72" i="15"/>
  <c r="B72" i="15"/>
  <c r="V71" i="15"/>
  <c r="O71" i="15"/>
  <c r="N71" i="15"/>
  <c r="M71" i="15"/>
  <c r="L71" i="15"/>
  <c r="K71" i="15"/>
  <c r="J71" i="15"/>
  <c r="I71" i="15"/>
  <c r="S71" i="15" s="1"/>
  <c r="H71" i="15"/>
  <c r="R71" i="15" s="1"/>
  <c r="G71" i="15"/>
  <c r="F71" i="15"/>
  <c r="C71" i="15"/>
  <c r="B71" i="15"/>
  <c r="E71" i="15" s="1"/>
  <c r="V70" i="15"/>
  <c r="O70" i="15"/>
  <c r="N70" i="15"/>
  <c r="M70" i="15"/>
  <c r="L70" i="15"/>
  <c r="K70" i="15"/>
  <c r="J70" i="15"/>
  <c r="I70" i="15"/>
  <c r="S70" i="15" s="1"/>
  <c r="H70" i="15"/>
  <c r="G70" i="15"/>
  <c r="F70" i="15"/>
  <c r="C70" i="15"/>
  <c r="B70" i="15"/>
  <c r="E70" i="15" s="1"/>
  <c r="T69" i="15"/>
  <c r="S69" i="15"/>
  <c r="R69" i="15"/>
  <c r="Q69" i="15"/>
  <c r="U69" i="15" s="1"/>
  <c r="P69" i="15"/>
  <c r="E69" i="15"/>
  <c r="V67" i="15"/>
  <c r="O67" i="15"/>
  <c r="N67" i="15"/>
  <c r="M67" i="15"/>
  <c r="L67" i="15"/>
  <c r="K67" i="15"/>
  <c r="J67" i="15"/>
  <c r="I67" i="15"/>
  <c r="H67" i="15"/>
  <c r="R67" i="15" s="1"/>
  <c r="G67" i="15"/>
  <c r="F67" i="15"/>
  <c r="C67" i="15"/>
  <c r="B67" i="15"/>
  <c r="E67" i="15" s="1"/>
  <c r="V66" i="15"/>
  <c r="O66" i="15"/>
  <c r="N66" i="15"/>
  <c r="M66" i="15"/>
  <c r="L66" i="15"/>
  <c r="K66" i="15"/>
  <c r="J66" i="15"/>
  <c r="I66" i="15"/>
  <c r="H66" i="15"/>
  <c r="G66" i="15"/>
  <c r="F66" i="15"/>
  <c r="C66" i="15"/>
  <c r="B66" i="15"/>
  <c r="U65" i="15"/>
  <c r="S65" i="15"/>
  <c r="R65" i="15"/>
  <c r="Q65" i="15"/>
  <c r="P65" i="15"/>
  <c r="E65" i="15"/>
  <c r="T65" i="15" s="1"/>
  <c r="U64" i="15"/>
  <c r="S64" i="15"/>
  <c r="R64" i="15"/>
  <c r="Q64" i="15"/>
  <c r="P64" i="15"/>
  <c r="E64" i="15"/>
  <c r="T64" i="15" s="1"/>
  <c r="T63" i="15"/>
  <c r="S63" i="15"/>
  <c r="R63" i="15"/>
  <c r="Q63" i="15"/>
  <c r="P63" i="15"/>
  <c r="E63" i="15"/>
  <c r="U63" i="15" s="1"/>
  <c r="S62" i="15"/>
  <c r="R62" i="15"/>
  <c r="Q62" i="15"/>
  <c r="P62" i="15"/>
  <c r="E62" i="15"/>
  <c r="S61" i="15"/>
  <c r="R61" i="15"/>
  <c r="Q61" i="15"/>
  <c r="P61" i="15"/>
  <c r="E61" i="15"/>
  <c r="U61" i="15" s="1"/>
  <c r="V59" i="15"/>
  <c r="O59" i="15"/>
  <c r="N59" i="15"/>
  <c r="M59" i="15"/>
  <c r="L59" i="15"/>
  <c r="K59" i="15"/>
  <c r="J59" i="15"/>
  <c r="I59" i="15"/>
  <c r="S59" i="15" s="1"/>
  <c r="H59" i="15"/>
  <c r="R59" i="15" s="1"/>
  <c r="G59" i="15"/>
  <c r="F59" i="15"/>
  <c r="C59" i="15"/>
  <c r="B59" i="15"/>
  <c r="S58" i="15"/>
  <c r="R58" i="15"/>
  <c r="Q58" i="15"/>
  <c r="P58" i="15"/>
  <c r="E58" i="15"/>
  <c r="U58" i="15" s="1"/>
  <c r="S57" i="15"/>
  <c r="R57" i="15"/>
  <c r="Q57" i="15"/>
  <c r="P57" i="15"/>
  <c r="E57" i="15"/>
  <c r="U57" i="15" s="1"/>
  <c r="S56" i="15"/>
  <c r="R56" i="15"/>
  <c r="Q56" i="15"/>
  <c r="P56" i="15"/>
  <c r="E56" i="15"/>
  <c r="U56" i="15" s="1"/>
  <c r="S55" i="15"/>
  <c r="R55" i="15"/>
  <c r="Q55" i="15"/>
  <c r="P55" i="15"/>
  <c r="E55" i="15"/>
  <c r="V53" i="15"/>
  <c r="O53" i="15"/>
  <c r="N53" i="15"/>
  <c r="M53" i="15"/>
  <c r="L53" i="15"/>
  <c r="K53" i="15"/>
  <c r="J53" i="15"/>
  <c r="I53" i="15"/>
  <c r="S53" i="15" s="1"/>
  <c r="H53" i="15"/>
  <c r="G53" i="15"/>
  <c r="F53" i="15"/>
  <c r="C53" i="15"/>
  <c r="B53" i="15"/>
  <c r="S52" i="15"/>
  <c r="R52" i="15"/>
  <c r="Q52" i="15"/>
  <c r="P52" i="15"/>
  <c r="E52" i="15"/>
  <c r="U52" i="15" s="1"/>
  <c r="S51" i="15"/>
  <c r="R51" i="15"/>
  <c r="Q51" i="15"/>
  <c r="P51" i="15"/>
  <c r="E51" i="15"/>
  <c r="S50" i="15"/>
  <c r="R50" i="15"/>
  <c r="Q50" i="15"/>
  <c r="P50" i="15"/>
  <c r="E50" i="15"/>
  <c r="S49" i="15"/>
  <c r="R49" i="15"/>
  <c r="Q49" i="15"/>
  <c r="P49" i="15"/>
  <c r="E49" i="15"/>
  <c r="U48" i="15"/>
  <c r="S48" i="15"/>
  <c r="R48" i="15"/>
  <c r="Q48" i="15"/>
  <c r="P48" i="15"/>
  <c r="E48" i="15"/>
  <c r="T48" i="15" s="1"/>
  <c r="S47" i="15"/>
  <c r="R47" i="15"/>
  <c r="Q47" i="15"/>
  <c r="P47" i="15"/>
  <c r="E47" i="15"/>
  <c r="U47" i="15" s="1"/>
  <c r="S46" i="15"/>
  <c r="R46" i="15"/>
  <c r="Q46" i="15"/>
  <c r="P46" i="15"/>
  <c r="E46" i="15"/>
  <c r="U46" i="15" s="1"/>
  <c r="S45" i="15"/>
  <c r="R45" i="15"/>
  <c r="Q45" i="15"/>
  <c r="P45" i="15"/>
  <c r="E45" i="15"/>
  <c r="U45" i="15" s="1"/>
  <c r="S44" i="15"/>
  <c r="R44" i="15"/>
  <c r="Q44" i="15"/>
  <c r="P44" i="15"/>
  <c r="E44" i="15"/>
  <c r="S43" i="15"/>
  <c r="R43" i="15"/>
  <c r="Q43" i="15"/>
  <c r="P43" i="15"/>
  <c r="E43" i="15"/>
  <c r="S42" i="15"/>
  <c r="R42" i="15"/>
  <c r="Q42" i="15"/>
  <c r="P42" i="15"/>
  <c r="E42" i="15"/>
  <c r="V40" i="15"/>
  <c r="O40" i="15"/>
  <c r="N40" i="15"/>
  <c r="M40" i="15"/>
  <c r="L40" i="15"/>
  <c r="K40" i="15"/>
  <c r="J40" i="15"/>
  <c r="I40" i="15"/>
  <c r="S40" i="15" s="1"/>
  <c r="H40" i="15"/>
  <c r="R40" i="15" s="1"/>
  <c r="G40" i="15"/>
  <c r="F40" i="15"/>
  <c r="E40" i="15"/>
  <c r="C40" i="15"/>
  <c r="B40" i="15"/>
  <c r="S39" i="15"/>
  <c r="R39" i="15"/>
  <c r="Q39" i="15"/>
  <c r="P39" i="15"/>
  <c r="E39" i="15"/>
  <c r="S38" i="15"/>
  <c r="R38" i="15"/>
  <c r="Q38" i="15"/>
  <c r="P38" i="15"/>
  <c r="E38" i="15"/>
  <c r="U37" i="15"/>
  <c r="S37" i="15"/>
  <c r="R37" i="15"/>
  <c r="Q37" i="15"/>
  <c r="P37" i="15"/>
  <c r="E37" i="15"/>
  <c r="T37" i="15" s="1"/>
  <c r="S36" i="15"/>
  <c r="R36" i="15"/>
  <c r="Q36" i="15"/>
  <c r="U36" i="15" s="1"/>
  <c r="P36" i="15"/>
  <c r="T36" i="15" s="1"/>
  <c r="E36" i="15"/>
  <c r="S35" i="15"/>
  <c r="R35" i="15"/>
  <c r="Q35" i="15"/>
  <c r="P35" i="15"/>
  <c r="E35" i="15"/>
  <c r="V33" i="15"/>
  <c r="O33" i="15"/>
  <c r="N33" i="15"/>
  <c r="M33" i="15"/>
  <c r="L33" i="15"/>
  <c r="K33" i="15"/>
  <c r="J33" i="15"/>
  <c r="R33" i="15" s="1"/>
  <c r="I33" i="15"/>
  <c r="H33" i="15"/>
  <c r="G33" i="15"/>
  <c r="F33" i="15"/>
  <c r="C33" i="15"/>
  <c r="E33" i="15" s="1"/>
  <c r="B33" i="15"/>
  <c r="U32" i="15"/>
  <c r="T32" i="15"/>
  <c r="S32" i="15"/>
  <c r="R32" i="15"/>
  <c r="Q32" i="15"/>
  <c r="P32" i="15"/>
  <c r="E32" i="15"/>
  <c r="V30" i="15"/>
  <c r="O30" i="15"/>
  <c r="N30" i="15"/>
  <c r="M30" i="15"/>
  <c r="L30" i="15"/>
  <c r="K30" i="15"/>
  <c r="J30" i="15"/>
  <c r="I30" i="15"/>
  <c r="S30" i="15" s="1"/>
  <c r="H30" i="15"/>
  <c r="R30" i="15" s="1"/>
  <c r="G30" i="15"/>
  <c r="F30" i="15"/>
  <c r="C30" i="15"/>
  <c r="B30" i="15"/>
  <c r="E30" i="15" s="1"/>
  <c r="U29" i="15"/>
  <c r="S29" i="15"/>
  <c r="R29" i="15"/>
  <c r="Q29" i="15"/>
  <c r="P29" i="15"/>
  <c r="E29" i="15"/>
  <c r="T29" i="15" s="1"/>
  <c r="U28" i="15"/>
  <c r="T28" i="15"/>
  <c r="S28" i="15"/>
  <c r="R28" i="15"/>
  <c r="Q28" i="15"/>
  <c r="P28" i="15"/>
  <c r="E28" i="15"/>
  <c r="S27" i="15"/>
  <c r="R27" i="15"/>
  <c r="Q27" i="15"/>
  <c r="P27" i="15"/>
  <c r="E27" i="15"/>
  <c r="S26" i="15"/>
  <c r="R26" i="15"/>
  <c r="Q26" i="15"/>
  <c r="P26" i="15"/>
  <c r="E26" i="15"/>
  <c r="U26" i="15" s="1"/>
  <c r="V24" i="15"/>
  <c r="O24" i="15"/>
  <c r="N24" i="15"/>
  <c r="M24" i="15"/>
  <c r="L24" i="15"/>
  <c r="K24" i="15"/>
  <c r="J24" i="15"/>
  <c r="I24" i="15"/>
  <c r="S24" i="15" s="1"/>
  <c r="H24" i="15"/>
  <c r="R24" i="15" s="1"/>
  <c r="G24" i="15"/>
  <c r="F24" i="15"/>
  <c r="C24" i="15"/>
  <c r="B24" i="15"/>
  <c r="S23" i="15"/>
  <c r="R23" i="15"/>
  <c r="Q23" i="15"/>
  <c r="P23" i="15"/>
  <c r="E23" i="15"/>
  <c r="S22" i="15"/>
  <c r="R22" i="15"/>
  <c r="Q22" i="15"/>
  <c r="P22" i="15"/>
  <c r="E22" i="15"/>
  <c r="U22" i="15" s="1"/>
  <c r="U21" i="15"/>
  <c r="S21" i="15"/>
  <c r="R21" i="15"/>
  <c r="Q21" i="15"/>
  <c r="P21" i="15"/>
  <c r="E21" i="15"/>
  <c r="T21" i="15" s="1"/>
  <c r="S20" i="15"/>
  <c r="R20" i="15"/>
  <c r="Q20" i="15"/>
  <c r="P20" i="15"/>
  <c r="E20" i="15"/>
  <c r="S19" i="15"/>
  <c r="R19" i="15"/>
  <c r="Q19" i="15"/>
  <c r="P19" i="15"/>
  <c r="E19" i="15"/>
  <c r="S18" i="15"/>
  <c r="R18" i="15"/>
  <c r="Q18" i="15"/>
  <c r="P18" i="15"/>
  <c r="E18" i="15"/>
  <c r="S17" i="15"/>
  <c r="R17" i="15"/>
  <c r="Q17" i="15"/>
  <c r="P17" i="15"/>
  <c r="E17" i="15"/>
  <c r="V15" i="15"/>
  <c r="O15" i="15"/>
  <c r="N15" i="15"/>
  <c r="M15" i="15"/>
  <c r="L15" i="15"/>
  <c r="K15" i="15"/>
  <c r="J15" i="15"/>
  <c r="I15" i="15"/>
  <c r="H15" i="15"/>
  <c r="G15" i="15"/>
  <c r="F15" i="15"/>
  <c r="C15" i="15"/>
  <c r="B15" i="15"/>
  <c r="S14" i="15"/>
  <c r="R14" i="15"/>
  <c r="Q14" i="15"/>
  <c r="P14" i="15"/>
  <c r="E14" i="15"/>
  <c r="S13" i="15"/>
  <c r="R13" i="15"/>
  <c r="Q13" i="15"/>
  <c r="P13" i="15"/>
  <c r="E13" i="15"/>
  <c r="S12" i="15"/>
  <c r="R12" i="15"/>
  <c r="Q12" i="15"/>
  <c r="P12" i="15"/>
  <c r="E12" i="15"/>
  <c r="T11" i="15"/>
  <c r="S11" i="15"/>
  <c r="R11" i="15"/>
  <c r="Q11" i="15"/>
  <c r="P11" i="15"/>
  <c r="E11" i="15"/>
  <c r="U11" i="15" s="1"/>
  <c r="S10" i="15"/>
  <c r="R10" i="15"/>
  <c r="Q10" i="15"/>
  <c r="P10" i="15"/>
  <c r="E10" i="15"/>
  <c r="T10" i="15" s="1"/>
  <c r="U9" i="15"/>
  <c r="T9" i="15"/>
  <c r="S9" i="15"/>
  <c r="R9" i="15"/>
  <c r="Q9" i="15"/>
  <c r="P9" i="15"/>
  <c r="E9" i="15"/>
  <c r="U93" i="14"/>
  <c r="T93" i="14"/>
  <c r="S93" i="14"/>
  <c r="R93" i="14"/>
  <c r="Q93" i="14"/>
  <c r="P93" i="14"/>
  <c r="E93" i="14"/>
  <c r="S92" i="14"/>
  <c r="R92" i="14"/>
  <c r="Q92" i="14"/>
  <c r="P92" i="14"/>
  <c r="E92" i="14"/>
  <c r="S91" i="14"/>
  <c r="R91" i="14"/>
  <c r="Q91" i="14"/>
  <c r="P91" i="14"/>
  <c r="E91" i="14"/>
  <c r="U90" i="14"/>
  <c r="S90" i="14"/>
  <c r="R90" i="14"/>
  <c r="Q90" i="14"/>
  <c r="P90" i="14"/>
  <c r="E90" i="14"/>
  <c r="T90" i="14" s="1"/>
  <c r="S89" i="14"/>
  <c r="R89" i="14"/>
  <c r="Q89" i="14"/>
  <c r="P89" i="14"/>
  <c r="E89" i="14"/>
  <c r="T88" i="14"/>
  <c r="S88" i="14"/>
  <c r="R88" i="14"/>
  <c r="Q88" i="14"/>
  <c r="P88" i="14"/>
  <c r="E88" i="14"/>
  <c r="U88" i="14" s="1"/>
  <c r="U87" i="14"/>
  <c r="S87" i="14"/>
  <c r="R87" i="14"/>
  <c r="Q87" i="14"/>
  <c r="P87" i="14"/>
  <c r="E87" i="14"/>
  <c r="T87" i="14" s="1"/>
  <c r="U86" i="14"/>
  <c r="S86" i="14"/>
  <c r="R86" i="14"/>
  <c r="Q86" i="14"/>
  <c r="P86" i="14"/>
  <c r="E86" i="14"/>
  <c r="T86" i="14" s="1"/>
  <c r="V72" i="14"/>
  <c r="O72" i="14"/>
  <c r="N72" i="14"/>
  <c r="M72" i="14"/>
  <c r="L72" i="14"/>
  <c r="K72" i="14"/>
  <c r="J72" i="14"/>
  <c r="I72" i="14"/>
  <c r="S72" i="14" s="1"/>
  <c r="H72" i="14"/>
  <c r="R72" i="14" s="1"/>
  <c r="G72" i="14"/>
  <c r="F72" i="14"/>
  <c r="C72" i="14"/>
  <c r="B72" i="14"/>
  <c r="E72" i="14" s="1"/>
  <c r="V71" i="14"/>
  <c r="O71" i="14"/>
  <c r="N71" i="14"/>
  <c r="M71" i="14"/>
  <c r="L71" i="14"/>
  <c r="K71" i="14"/>
  <c r="J71" i="14"/>
  <c r="R71" i="14" s="1"/>
  <c r="I71" i="14"/>
  <c r="Q71" i="14" s="1"/>
  <c r="H71" i="14"/>
  <c r="G71" i="14"/>
  <c r="F71" i="14"/>
  <c r="C71" i="14"/>
  <c r="B71" i="14"/>
  <c r="E71" i="14" s="1"/>
  <c r="V70" i="14"/>
  <c r="O70" i="14"/>
  <c r="N70" i="14"/>
  <c r="M70" i="14"/>
  <c r="L70" i="14"/>
  <c r="K70" i="14"/>
  <c r="J70" i="14"/>
  <c r="I70" i="14"/>
  <c r="Q70" i="14" s="1"/>
  <c r="H70" i="14"/>
  <c r="R70" i="14" s="1"/>
  <c r="G70" i="14"/>
  <c r="F70" i="14"/>
  <c r="C70" i="14"/>
  <c r="B70" i="14"/>
  <c r="S69" i="14"/>
  <c r="R69" i="14"/>
  <c r="Q69" i="14"/>
  <c r="P69" i="14"/>
  <c r="E69" i="14"/>
  <c r="V67" i="14"/>
  <c r="O67" i="14"/>
  <c r="N67" i="14"/>
  <c r="M67" i="14"/>
  <c r="L67" i="14"/>
  <c r="K67" i="14"/>
  <c r="J67" i="14"/>
  <c r="I67" i="14"/>
  <c r="H67" i="14"/>
  <c r="G67" i="14"/>
  <c r="F67" i="14"/>
  <c r="C67" i="14"/>
  <c r="B67" i="14"/>
  <c r="V66" i="14"/>
  <c r="O66" i="14"/>
  <c r="N66" i="14"/>
  <c r="M66" i="14"/>
  <c r="L66" i="14"/>
  <c r="K66" i="14"/>
  <c r="J66" i="14"/>
  <c r="I66" i="14"/>
  <c r="S66" i="14" s="1"/>
  <c r="H66" i="14"/>
  <c r="R66" i="14" s="1"/>
  <c r="G66" i="14"/>
  <c r="F66" i="14"/>
  <c r="C66" i="14"/>
  <c r="B66" i="14"/>
  <c r="E66" i="14" s="1"/>
  <c r="U65" i="14"/>
  <c r="S65" i="14"/>
  <c r="R65" i="14"/>
  <c r="Q65" i="14"/>
  <c r="P65" i="14"/>
  <c r="E65" i="14"/>
  <c r="T65" i="14" s="1"/>
  <c r="S64" i="14"/>
  <c r="R64" i="14"/>
  <c r="Q64" i="14"/>
  <c r="P64" i="14"/>
  <c r="E64" i="14"/>
  <c r="U64" i="14" s="1"/>
  <c r="S63" i="14"/>
  <c r="R63" i="14"/>
  <c r="Q63" i="14"/>
  <c r="P63" i="14"/>
  <c r="E63" i="14"/>
  <c r="S62" i="14"/>
  <c r="R62" i="14"/>
  <c r="Q62" i="14"/>
  <c r="P62" i="14"/>
  <c r="E62" i="14"/>
  <c r="S61" i="14"/>
  <c r="R61" i="14"/>
  <c r="Q61" i="14"/>
  <c r="P61" i="14"/>
  <c r="E61" i="14"/>
  <c r="U61" i="14" s="1"/>
  <c r="V59" i="14"/>
  <c r="O59" i="14"/>
  <c r="N59" i="14"/>
  <c r="M59" i="14"/>
  <c r="L59" i="14"/>
  <c r="K59" i="14"/>
  <c r="J59" i="14"/>
  <c r="I59" i="14"/>
  <c r="S59" i="14" s="1"/>
  <c r="H59" i="14"/>
  <c r="R59" i="14" s="1"/>
  <c r="G59" i="14"/>
  <c r="F59" i="14"/>
  <c r="C59" i="14"/>
  <c r="B59" i="14"/>
  <c r="E59" i="14" s="1"/>
  <c r="S58" i="14"/>
  <c r="R58" i="14"/>
  <c r="Q58" i="14"/>
  <c r="P58" i="14"/>
  <c r="E58" i="14"/>
  <c r="S57" i="14"/>
  <c r="R57" i="14"/>
  <c r="Q57" i="14"/>
  <c r="P57" i="14"/>
  <c r="E57" i="14"/>
  <c r="S56" i="14"/>
  <c r="R56" i="14"/>
  <c r="Q56" i="14"/>
  <c r="P56" i="14"/>
  <c r="E56" i="14"/>
  <c r="T55" i="14"/>
  <c r="S55" i="14"/>
  <c r="R55" i="14"/>
  <c r="Q55" i="14"/>
  <c r="P55" i="14"/>
  <c r="E55" i="14"/>
  <c r="U55" i="14" s="1"/>
  <c r="V53" i="14"/>
  <c r="O53" i="14"/>
  <c r="N53" i="14"/>
  <c r="M53" i="14"/>
  <c r="L53" i="14"/>
  <c r="K53" i="14"/>
  <c r="J53" i="14"/>
  <c r="I53" i="14"/>
  <c r="H53" i="14"/>
  <c r="G53" i="14"/>
  <c r="F53" i="14"/>
  <c r="C53" i="14"/>
  <c r="B53" i="14"/>
  <c r="U52" i="14"/>
  <c r="T52" i="14"/>
  <c r="S52" i="14"/>
  <c r="R52" i="14"/>
  <c r="Q52" i="14"/>
  <c r="P52" i="14"/>
  <c r="E52" i="14"/>
  <c r="S51" i="14"/>
  <c r="R51" i="14"/>
  <c r="Q51" i="14"/>
  <c r="P51" i="14"/>
  <c r="E51" i="14"/>
  <c r="S50" i="14"/>
  <c r="R50" i="14"/>
  <c r="Q50" i="14"/>
  <c r="P50" i="14"/>
  <c r="E50" i="14"/>
  <c r="U50" i="14" s="1"/>
  <c r="U49" i="14"/>
  <c r="S49" i="14"/>
  <c r="R49" i="14"/>
  <c r="Q49" i="14"/>
  <c r="P49" i="14"/>
  <c r="E49" i="14"/>
  <c r="T49" i="14" s="1"/>
  <c r="U48" i="14"/>
  <c r="T48" i="14"/>
  <c r="S48" i="14"/>
  <c r="R48" i="14"/>
  <c r="Q48" i="14"/>
  <c r="P48" i="14"/>
  <c r="E48" i="14"/>
  <c r="S47" i="14"/>
  <c r="R47" i="14"/>
  <c r="Q47" i="14"/>
  <c r="P47" i="14"/>
  <c r="E47" i="14"/>
  <c r="S46" i="14"/>
  <c r="R46" i="14"/>
  <c r="Q46" i="14"/>
  <c r="P46" i="14"/>
  <c r="E46" i="14"/>
  <c r="U45" i="14"/>
  <c r="S45" i="14"/>
  <c r="R45" i="14"/>
  <c r="Q45" i="14"/>
  <c r="P45" i="14"/>
  <c r="E45" i="14"/>
  <c r="T45" i="14" s="1"/>
  <c r="U44" i="14"/>
  <c r="T44" i="14"/>
  <c r="S44" i="14"/>
  <c r="R44" i="14"/>
  <c r="Q44" i="14"/>
  <c r="P44" i="14"/>
  <c r="E44" i="14"/>
  <c r="S43" i="14"/>
  <c r="R43" i="14"/>
  <c r="Q43" i="14"/>
  <c r="P43" i="14"/>
  <c r="E43" i="14"/>
  <c r="S42" i="14"/>
  <c r="R42" i="14"/>
  <c r="Q42" i="14"/>
  <c r="P42" i="14"/>
  <c r="E42" i="14"/>
  <c r="U42" i="14" s="1"/>
  <c r="V40" i="14"/>
  <c r="O40" i="14"/>
  <c r="N40" i="14"/>
  <c r="M40" i="14"/>
  <c r="L40" i="14"/>
  <c r="K40" i="14"/>
  <c r="J40" i="14"/>
  <c r="I40" i="14"/>
  <c r="S40" i="14" s="1"/>
  <c r="H40" i="14"/>
  <c r="R40" i="14" s="1"/>
  <c r="G40" i="14"/>
  <c r="F40" i="14"/>
  <c r="C40" i="14"/>
  <c r="E40" i="14" s="1"/>
  <c r="B40" i="14"/>
  <c r="S39" i="14"/>
  <c r="R39" i="14"/>
  <c r="Q39" i="14"/>
  <c r="P39" i="14"/>
  <c r="E39" i="14"/>
  <c r="S38" i="14"/>
  <c r="R38" i="14"/>
  <c r="Q38" i="14"/>
  <c r="P38" i="14"/>
  <c r="E38" i="14"/>
  <c r="U38" i="14" s="1"/>
  <c r="U37" i="14"/>
  <c r="S37" i="14"/>
  <c r="R37" i="14"/>
  <c r="Q37" i="14"/>
  <c r="P37" i="14"/>
  <c r="E37" i="14"/>
  <c r="T37" i="14" s="1"/>
  <c r="S36" i="14"/>
  <c r="R36" i="14"/>
  <c r="Q36" i="14"/>
  <c r="P36" i="14"/>
  <c r="T36" i="14" s="1"/>
  <c r="E36" i="14"/>
  <c r="S35" i="14"/>
  <c r="R35" i="14"/>
  <c r="Q35" i="14"/>
  <c r="P35" i="14"/>
  <c r="E35" i="14"/>
  <c r="V33" i="14"/>
  <c r="O33" i="14"/>
  <c r="N33" i="14"/>
  <c r="M33" i="14"/>
  <c r="L33" i="14"/>
  <c r="K33" i="14"/>
  <c r="J33" i="14"/>
  <c r="R33" i="14" s="1"/>
  <c r="I33" i="14"/>
  <c r="S33" i="14" s="1"/>
  <c r="H33" i="14"/>
  <c r="G33" i="14"/>
  <c r="F33" i="14"/>
  <c r="C33" i="14"/>
  <c r="B33" i="14"/>
  <c r="E33" i="14" s="1"/>
  <c r="S32" i="14"/>
  <c r="R32" i="14"/>
  <c r="Q32" i="14"/>
  <c r="P32" i="14"/>
  <c r="E32" i="14"/>
  <c r="V30" i="14"/>
  <c r="O30" i="14"/>
  <c r="N30" i="14"/>
  <c r="M30" i="14"/>
  <c r="L30" i="14"/>
  <c r="K30" i="14"/>
  <c r="J30" i="14"/>
  <c r="I30" i="14"/>
  <c r="H30" i="14"/>
  <c r="R30" i="14" s="1"/>
  <c r="G30" i="14"/>
  <c r="F30" i="14"/>
  <c r="C30" i="14"/>
  <c r="B30" i="14"/>
  <c r="E30" i="14" s="1"/>
  <c r="U29" i="14"/>
  <c r="S29" i="14"/>
  <c r="R29" i="14"/>
  <c r="Q29" i="14"/>
  <c r="P29" i="14"/>
  <c r="E29" i="14"/>
  <c r="T29" i="14" s="1"/>
  <c r="U28" i="14"/>
  <c r="T28" i="14"/>
  <c r="S28" i="14"/>
  <c r="R28" i="14"/>
  <c r="Q28" i="14"/>
  <c r="P28" i="14"/>
  <c r="E28" i="14"/>
  <c r="S27" i="14"/>
  <c r="R27" i="14"/>
  <c r="Q27" i="14"/>
  <c r="P27" i="14"/>
  <c r="E27" i="14"/>
  <c r="S26" i="14"/>
  <c r="R26" i="14"/>
  <c r="Q26" i="14"/>
  <c r="P26" i="14"/>
  <c r="E26" i="14"/>
  <c r="V24" i="14"/>
  <c r="O24" i="14"/>
  <c r="N24" i="14"/>
  <c r="M24" i="14"/>
  <c r="L24" i="14"/>
  <c r="K24" i="14"/>
  <c r="J24" i="14"/>
  <c r="I24" i="14"/>
  <c r="S24" i="14" s="1"/>
  <c r="H24" i="14"/>
  <c r="R24" i="14" s="1"/>
  <c r="G24" i="14"/>
  <c r="F24" i="14"/>
  <c r="C24" i="14"/>
  <c r="B24" i="14"/>
  <c r="E24" i="14" s="1"/>
  <c r="S23" i="14"/>
  <c r="R23" i="14"/>
  <c r="Q23" i="14"/>
  <c r="P23" i="14"/>
  <c r="E23" i="14"/>
  <c r="S22" i="14"/>
  <c r="R22" i="14"/>
  <c r="Q22" i="14"/>
  <c r="P22" i="14"/>
  <c r="E22" i="14"/>
  <c r="U21" i="14"/>
  <c r="S21" i="14"/>
  <c r="R21" i="14"/>
  <c r="Q21" i="14"/>
  <c r="P21" i="14"/>
  <c r="E21" i="14"/>
  <c r="T21" i="14" s="1"/>
  <c r="T20" i="14"/>
  <c r="S20" i="14"/>
  <c r="R20" i="14"/>
  <c r="Q20" i="14"/>
  <c r="P20" i="14"/>
  <c r="E20" i="14"/>
  <c r="U20" i="14" s="1"/>
  <c r="T19" i="14"/>
  <c r="S19" i="14"/>
  <c r="R19" i="14"/>
  <c r="Q19" i="14"/>
  <c r="P19" i="14"/>
  <c r="E19" i="14"/>
  <c r="U19" i="14" s="1"/>
  <c r="S18" i="14"/>
  <c r="R18" i="14"/>
  <c r="Q18" i="14"/>
  <c r="P18" i="14"/>
  <c r="E18" i="14"/>
  <c r="U18" i="14" s="1"/>
  <c r="U17" i="14"/>
  <c r="S17" i="14"/>
  <c r="R17" i="14"/>
  <c r="Q17" i="14"/>
  <c r="P17" i="14"/>
  <c r="E17" i="14"/>
  <c r="T17" i="14" s="1"/>
  <c r="V15" i="14"/>
  <c r="O15" i="14"/>
  <c r="N15" i="14"/>
  <c r="M15" i="14"/>
  <c r="L15" i="14"/>
  <c r="K15" i="14"/>
  <c r="J15" i="14"/>
  <c r="I15" i="14"/>
  <c r="H15" i="14"/>
  <c r="G15" i="14"/>
  <c r="F15" i="14"/>
  <c r="C15" i="14"/>
  <c r="B15" i="14"/>
  <c r="S14" i="14"/>
  <c r="R14" i="14"/>
  <c r="Q14" i="14"/>
  <c r="P14" i="14"/>
  <c r="E14" i="14"/>
  <c r="U14" i="14" s="1"/>
  <c r="U13" i="14"/>
  <c r="S13" i="14"/>
  <c r="R13" i="14"/>
  <c r="Q13" i="14"/>
  <c r="P13" i="14"/>
  <c r="E13" i="14"/>
  <c r="T13" i="14" s="1"/>
  <c r="T12" i="14"/>
  <c r="S12" i="14"/>
  <c r="R12" i="14"/>
  <c r="Q12" i="14"/>
  <c r="P12" i="14"/>
  <c r="E12" i="14"/>
  <c r="U12" i="14" s="1"/>
  <c r="S11" i="14"/>
  <c r="R11" i="14"/>
  <c r="Q11" i="14"/>
  <c r="P11" i="14"/>
  <c r="E11" i="14"/>
  <c r="S10" i="14"/>
  <c r="R10" i="14"/>
  <c r="Q10" i="14"/>
  <c r="P10" i="14"/>
  <c r="E10" i="14"/>
  <c r="U9" i="14"/>
  <c r="S9" i="14"/>
  <c r="R9" i="14"/>
  <c r="Q9" i="14"/>
  <c r="P9" i="14"/>
  <c r="E9" i="14"/>
  <c r="U93" i="13"/>
  <c r="S93" i="13"/>
  <c r="R93" i="13"/>
  <c r="Q93" i="13"/>
  <c r="P93" i="13"/>
  <c r="E93" i="13"/>
  <c r="T93" i="13" s="1"/>
  <c r="T92" i="13"/>
  <c r="S92" i="13"/>
  <c r="R92" i="13"/>
  <c r="Q92" i="13"/>
  <c r="P92" i="13"/>
  <c r="E92" i="13"/>
  <c r="U92" i="13" s="1"/>
  <c r="S91" i="13"/>
  <c r="R91" i="13"/>
  <c r="Q91" i="13"/>
  <c r="P91" i="13"/>
  <c r="E91" i="13"/>
  <c r="U90" i="13"/>
  <c r="S90" i="13"/>
  <c r="R90" i="13"/>
  <c r="Q90" i="13"/>
  <c r="P90" i="13"/>
  <c r="E90" i="13"/>
  <c r="T90" i="13" s="1"/>
  <c r="T89" i="13"/>
  <c r="S89" i="13"/>
  <c r="R89" i="13"/>
  <c r="Q89" i="13"/>
  <c r="P89" i="13"/>
  <c r="E89" i="13"/>
  <c r="U89" i="13" s="1"/>
  <c r="T88" i="13"/>
  <c r="S88" i="13"/>
  <c r="R88" i="13"/>
  <c r="Q88" i="13"/>
  <c r="P88" i="13"/>
  <c r="E88" i="13"/>
  <c r="U88" i="13" s="1"/>
  <c r="S87" i="13"/>
  <c r="R87" i="13"/>
  <c r="Q87" i="13"/>
  <c r="P87" i="13"/>
  <c r="E87" i="13"/>
  <c r="U86" i="13"/>
  <c r="S86" i="13"/>
  <c r="R86" i="13"/>
  <c r="Q86" i="13"/>
  <c r="P86" i="13"/>
  <c r="E86" i="13"/>
  <c r="T86" i="13" s="1"/>
  <c r="V72" i="13"/>
  <c r="O72" i="13"/>
  <c r="N72" i="13"/>
  <c r="M72" i="13"/>
  <c r="L72" i="13"/>
  <c r="K72" i="13"/>
  <c r="J72" i="13"/>
  <c r="I72" i="13"/>
  <c r="H72" i="13"/>
  <c r="G72" i="13"/>
  <c r="F72" i="13"/>
  <c r="C72" i="13"/>
  <c r="B72" i="13"/>
  <c r="E72" i="13" s="1"/>
  <c r="V71" i="13"/>
  <c r="O71" i="13"/>
  <c r="N71" i="13"/>
  <c r="M71" i="13"/>
  <c r="L71" i="13"/>
  <c r="K71" i="13"/>
  <c r="J71" i="13"/>
  <c r="I71" i="13"/>
  <c r="H71" i="13"/>
  <c r="R71" i="13" s="1"/>
  <c r="G71" i="13"/>
  <c r="F71" i="13"/>
  <c r="C71" i="13"/>
  <c r="B71" i="13"/>
  <c r="V70" i="13"/>
  <c r="O70" i="13"/>
  <c r="N70" i="13"/>
  <c r="M70" i="13"/>
  <c r="L70" i="13"/>
  <c r="K70" i="13"/>
  <c r="J70" i="13"/>
  <c r="R70" i="13" s="1"/>
  <c r="I70" i="13"/>
  <c r="H70" i="13"/>
  <c r="G70" i="13"/>
  <c r="F70" i="13"/>
  <c r="C70" i="13"/>
  <c r="B70" i="13"/>
  <c r="E70" i="13" s="1"/>
  <c r="T69" i="13"/>
  <c r="S69" i="13"/>
  <c r="R69" i="13"/>
  <c r="Q69" i="13"/>
  <c r="P69" i="13"/>
  <c r="E69" i="13"/>
  <c r="U69" i="13" s="1"/>
  <c r="V67" i="13"/>
  <c r="O67" i="13"/>
  <c r="N67" i="13"/>
  <c r="M67" i="13"/>
  <c r="L67" i="13"/>
  <c r="K67" i="13"/>
  <c r="J67" i="13"/>
  <c r="I67" i="13"/>
  <c r="S67" i="13" s="1"/>
  <c r="H67" i="13"/>
  <c r="G67" i="13"/>
  <c r="F67" i="13"/>
  <c r="C67" i="13"/>
  <c r="B67" i="13"/>
  <c r="V66" i="13"/>
  <c r="O66" i="13"/>
  <c r="N66" i="13"/>
  <c r="M66" i="13"/>
  <c r="L66" i="13"/>
  <c r="K66" i="13"/>
  <c r="J66" i="13"/>
  <c r="I66" i="13"/>
  <c r="S66" i="13" s="1"/>
  <c r="H66" i="13"/>
  <c r="R66" i="13" s="1"/>
  <c r="G66" i="13"/>
  <c r="F66" i="13"/>
  <c r="E66" i="13"/>
  <c r="C66" i="13"/>
  <c r="B66" i="13"/>
  <c r="S65" i="13"/>
  <c r="R65" i="13"/>
  <c r="Q65" i="13"/>
  <c r="P65" i="13"/>
  <c r="E65" i="13"/>
  <c r="S64" i="13"/>
  <c r="R64" i="13"/>
  <c r="Q64" i="13"/>
  <c r="P64" i="13"/>
  <c r="E64" i="13"/>
  <c r="S63" i="13"/>
  <c r="R63" i="13"/>
  <c r="Q63" i="13"/>
  <c r="P63" i="13"/>
  <c r="E63" i="13"/>
  <c r="S62" i="13"/>
  <c r="R62" i="13"/>
  <c r="Q62" i="13"/>
  <c r="P62" i="13"/>
  <c r="E62" i="13"/>
  <c r="S61" i="13"/>
  <c r="R61" i="13"/>
  <c r="Q61" i="13"/>
  <c r="P61" i="13"/>
  <c r="E61" i="13"/>
  <c r="V59" i="13"/>
  <c r="O59" i="13"/>
  <c r="N59" i="13"/>
  <c r="M59" i="13"/>
  <c r="L59" i="13"/>
  <c r="K59" i="13"/>
  <c r="J59" i="13"/>
  <c r="I59" i="13"/>
  <c r="S59" i="13" s="1"/>
  <c r="H59" i="13"/>
  <c r="G59" i="13"/>
  <c r="F59" i="13"/>
  <c r="C59" i="13"/>
  <c r="B59" i="13"/>
  <c r="E59" i="13" s="1"/>
  <c r="U58" i="13"/>
  <c r="S58" i="13"/>
  <c r="R58" i="13"/>
  <c r="Q58" i="13"/>
  <c r="P58" i="13"/>
  <c r="E58" i="13"/>
  <c r="T58" i="13" s="1"/>
  <c r="U57" i="13"/>
  <c r="T57" i="13"/>
  <c r="S57" i="13"/>
  <c r="R57" i="13"/>
  <c r="Q57" i="13"/>
  <c r="P57" i="13"/>
  <c r="E57" i="13"/>
  <c r="S56" i="13"/>
  <c r="R56" i="13"/>
  <c r="Q56" i="13"/>
  <c r="P56" i="13"/>
  <c r="E56" i="13"/>
  <c r="S55" i="13"/>
  <c r="R55" i="13"/>
  <c r="Q55" i="13"/>
  <c r="P55" i="13"/>
  <c r="E55" i="13"/>
  <c r="U55" i="13" s="1"/>
  <c r="V53" i="13"/>
  <c r="O53" i="13"/>
  <c r="N53" i="13"/>
  <c r="M53" i="13"/>
  <c r="L53" i="13"/>
  <c r="K53" i="13"/>
  <c r="J53" i="13"/>
  <c r="I53" i="13"/>
  <c r="S53" i="13" s="1"/>
  <c r="H53" i="13"/>
  <c r="G53" i="13"/>
  <c r="F53" i="13"/>
  <c r="C53" i="13"/>
  <c r="E53" i="13" s="1"/>
  <c r="B53" i="13"/>
  <c r="S52" i="13"/>
  <c r="R52" i="13"/>
  <c r="Q52" i="13"/>
  <c r="P52" i="13"/>
  <c r="E52" i="13"/>
  <c r="S51" i="13"/>
  <c r="R51" i="13"/>
  <c r="Q51" i="13"/>
  <c r="P51" i="13"/>
  <c r="E51" i="13"/>
  <c r="U51" i="13" s="1"/>
  <c r="T50" i="13"/>
  <c r="S50" i="13"/>
  <c r="R50" i="13"/>
  <c r="Q50" i="13"/>
  <c r="P50" i="13"/>
  <c r="E50" i="13"/>
  <c r="U50" i="13" s="1"/>
  <c r="U49" i="13"/>
  <c r="S49" i="13"/>
  <c r="R49" i="13"/>
  <c r="Q49" i="13"/>
  <c r="P49" i="13"/>
  <c r="E49" i="13"/>
  <c r="T49" i="13" s="1"/>
  <c r="S48" i="13"/>
  <c r="R48" i="13"/>
  <c r="Q48" i="13"/>
  <c r="P48" i="13"/>
  <c r="E48" i="13"/>
  <c r="S47" i="13"/>
  <c r="R47" i="13"/>
  <c r="Q47" i="13"/>
  <c r="P47" i="13"/>
  <c r="E47" i="13"/>
  <c r="U46" i="13"/>
  <c r="S46" i="13"/>
  <c r="R46" i="13"/>
  <c r="Q46" i="13"/>
  <c r="P46" i="13"/>
  <c r="E46" i="13"/>
  <c r="T46" i="13" s="1"/>
  <c r="U45" i="13"/>
  <c r="T45" i="13"/>
  <c r="S45" i="13"/>
  <c r="R45" i="13"/>
  <c r="Q45" i="13"/>
  <c r="P45" i="13"/>
  <c r="E45" i="13"/>
  <c r="S44" i="13"/>
  <c r="R44" i="13"/>
  <c r="Q44" i="13"/>
  <c r="P44" i="13"/>
  <c r="E44" i="13"/>
  <c r="S43" i="13"/>
  <c r="R43" i="13"/>
  <c r="Q43" i="13"/>
  <c r="P43" i="13"/>
  <c r="E43" i="13"/>
  <c r="U43" i="13" s="1"/>
  <c r="T42" i="13"/>
  <c r="S42" i="13"/>
  <c r="R42" i="13"/>
  <c r="Q42" i="13"/>
  <c r="P42" i="13"/>
  <c r="E42" i="13"/>
  <c r="U42" i="13" s="1"/>
  <c r="V40" i="13"/>
  <c r="O40" i="13"/>
  <c r="N40" i="13"/>
  <c r="M40" i="13"/>
  <c r="L40" i="13"/>
  <c r="K40" i="13"/>
  <c r="J40" i="13"/>
  <c r="I40" i="13"/>
  <c r="H40" i="13"/>
  <c r="R40" i="13" s="1"/>
  <c r="G40" i="13"/>
  <c r="F40" i="13"/>
  <c r="C40" i="13"/>
  <c r="B40" i="13"/>
  <c r="S39" i="13"/>
  <c r="R39" i="13"/>
  <c r="Q39" i="13"/>
  <c r="P39" i="13"/>
  <c r="E39" i="13"/>
  <c r="U39" i="13" s="1"/>
  <c r="U38" i="13"/>
  <c r="T38" i="13"/>
  <c r="S38" i="13"/>
  <c r="R38" i="13"/>
  <c r="Q38" i="13"/>
  <c r="P38" i="13"/>
  <c r="E38" i="13"/>
  <c r="U37" i="13"/>
  <c r="S37" i="13"/>
  <c r="R37" i="13"/>
  <c r="Q37" i="13"/>
  <c r="P37" i="13"/>
  <c r="E37" i="13"/>
  <c r="T37" i="13" s="1"/>
  <c r="S36" i="13"/>
  <c r="R36" i="13"/>
  <c r="Q36" i="13"/>
  <c r="P36" i="13"/>
  <c r="E36" i="13"/>
  <c r="S35" i="13"/>
  <c r="R35" i="13"/>
  <c r="Q35" i="13"/>
  <c r="P35" i="13"/>
  <c r="E35" i="13"/>
  <c r="V33" i="13"/>
  <c r="O33" i="13"/>
  <c r="N33" i="13"/>
  <c r="M33" i="13"/>
  <c r="L33" i="13"/>
  <c r="K33" i="13"/>
  <c r="J33" i="13"/>
  <c r="I33" i="13"/>
  <c r="S33" i="13" s="1"/>
  <c r="H33" i="13"/>
  <c r="R33" i="13" s="1"/>
  <c r="G33" i="13"/>
  <c r="F33" i="13"/>
  <c r="C33" i="13"/>
  <c r="B33" i="13"/>
  <c r="S32" i="13"/>
  <c r="R32" i="13"/>
  <c r="Q32" i="13"/>
  <c r="P32" i="13"/>
  <c r="E32" i="13"/>
  <c r="V30" i="13"/>
  <c r="O30" i="13"/>
  <c r="N30" i="13"/>
  <c r="M30" i="13"/>
  <c r="L30" i="13"/>
  <c r="K30" i="13"/>
  <c r="J30" i="13"/>
  <c r="I30" i="13"/>
  <c r="S30" i="13" s="1"/>
  <c r="H30" i="13"/>
  <c r="R30" i="13" s="1"/>
  <c r="G30" i="13"/>
  <c r="F30" i="13"/>
  <c r="C30" i="13"/>
  <c r="B30" i="13"/>
  <c r="E30" i="13" s="1"/>
  <c r="U29" i="13"/>
  <c r="S29" i="13"/>
  <c r="R29" i="13"/>
  <c r="Q29" i="13"/>
  <c r="P29" i="13"/>
  <c r="E29" i="13"/>
  <c r="T29" i="13" s="1"/>
  <c r="S28" i="13"/>
  <c r="R28" i="13"/>
  <c r="Q28" i="13"/>
  <c r="P28" i="13"/>
  <c r="E28" i="13"/>
  <c r="S27" i="13"/>
  <c r="R27" i="13"/>
  <c r="Q27" i="13"/>
  <c r="P27" i="13"/>
  <c r="E27" i="13"/>
  <c r="U26" i="13"/>
  <c r="T26" i="13"/>
  <c r="S26" i="13"/>
  <c r="R26" i="13"/>
  <c r="Q26" i="13"/>
  <c r="P26" i="13"/>
  <c r="E26" i="13"/>
  <c r="V24" i="13"/>
  <c r="S24" i="13"/>
  <c r="O24" i="13"/>
  <c r="N24" i="13"/>
  <c r="M24" i="13"/>
  <c r="L24" i="13"/>
  <c r="K24" i="13"/>
  <c r="J24" i="13"/>
  <c r="I24" i="13"/>
  <c r="Q24" i="13" s="1"/>
  <c r="H24" i="13"/>
  <c r="R24" i="13" s="1"/>
  <c r="G24" i="13"/>
  <c r="F24" i="13"/>
  <c r="C24" i="13"/>
  <c r="B24" i="13"/>
  <c r="E24" i="13" s="1"/>
  <c r="S23" i="13"/>
  <c r="R23" i="13"/>
  <c r="Q23" i="13"/>
  <c r="P23" i="13"/>
  <c r="E23" i="13"/>
  <c r="S22" i="13"/>
  <c r="R22" i="13"/>
  <c r="Q22" i="13"/>
  <c r="P22" i="13"/>
  <c r="E22" i="13"/>
  <c r="S21" i="13"/>
  <c r="R21" i="13"/>
  <c r="Q21" i="13"/>
  <c r="P21" i="13"/>
  <c r="E21" i="13"/>
  <c r="S20" i="13"/>
  <c r="R20" i="13"/>
  <c r="Q20" i="13"/>
  <c r="P20" i="13"/>
  <c r="E20" i="13"/>
  <c r="U20" i="13" s="1"/>
  <c r="S19" i="13"/>
  <c r="R19" i="13"/>
  <c r="Q19" i="13"/>
  <c r="P19" i="13"/>
  <c r="E19" i="13"/>
  <c r="U19" i="13" s="1"/>
  <c r="T18" i="13"/>
  <c r="S18" i="13"/>
  <c r="R18" i="13"/>
  <c r="Q18" i="13"/>
  <c r="P18" i="13"/>
  <c r="E18" i="13"/>
  <c r="U18" i="13" s="1"/>
  <c r="S17" i="13"/>
  <c r="R17" i="13"/>
  <c r="Q17" i="13"/>
  <c r="P17" i="13"/>
  <c r="E17" i="13"/>
  <c r="V15" i="13"/>
  <c r="O15" i="13"/>
  <c r="N15" i="13"/>
  <c r="M15" i="13"/>
  <c r="L15" i="13"/>
  <c r="K15" i="13"/>
  <c r="J15" i="13"/>
  <c r="I15" i="13"/>
  <c r="S15" i="13" s="1"/>
  <c r="H15" i="13"/>
  <c r="R15" i="13" s="1"/>
  <c r="G15" i="13"/>
  <c r="F15" i="13"/>
  <c r="C15" i="13"/>
  <c r="B15" i="13"/>
  <c r="U14" i="13"/>
  <c r="T14" i="13"/>
  <c r="S14" i="13"/>
  <c r="R14" i="13"/>
  <c r="Q14" i="13"/>
  <c r="P14" i="13"/>
  <c r="E14" i="13"/>
  <c r="S13" i="13"/>
  <c r="R13" i="13"/>
  <c r="Q13" i="13"/>
  <c r="P13" i="13"/>
  <c r="E13" i="13"/>
  <c r="T13" i="13" s="1"/>
  <c r="S12" i="13"/>
  <c r="R12" i="13"/>
  <c r="Q12" i="13"/>
  <c r="P12" i="13"/>
  <c r="E12" i="13"/>
  <c r="S11" i="13"/>
  <c r="R11" i="13"/>
  <c r="Q11" i="13"/>
  <c r="P11" i="13"/>
  <c r="E11" i="13"/>
  <c r="S10" i="13"/>
  <c r="R10" i="13"/>
  <c r="Q10" i="13"/>
  <c r="P10" i="13"/>
  <c r="E10" i="13"/>
  <c r="U9" i="13"/>
  <c r="S9" i="13"/>
  <c r="R9" i="13"/>
  <c r="Q9" i="13"/>
  <c r="P9" i="13"/>
  <c r="E9" i="13"/>
  <c r="T9" i="13" s="1"/>
  <c r="T93" i="12"/>
  <c r="S93" i="12"/>
  <c r="R93" i="12"/>
  <c r="Q93" i="12"/>
  <c r="P93" i="12"/>
  <c r="E93" i="12"/>
  <c r="U93" i="12" s="1"/>
  <c r="S92" i="12"/>
  <c r="R92" i="12"/>
  <c r="Q92" i="12"/>
  <c r="P92" i="12"/>
  <c r="E92" i="12"/>
  <c r="U92" i="12" s="1"/>
  <c r="S91" i="12"/>
  <c r="R91" i="12"/>
  <c r="Q91" i="12"/>
  <c r="P91" i="12"/>
  <c r="E91" i="12"/>
  <c r="S90" i="12"/>
  <c r="R90" i="12"/>
  <c r="Q90" i="12"/>
  <c r="P90" i="12"/>
  <c r="E90" i="12"/>
  <c r="T90" i="12" s="1"/>
  <c r="S89" i="12"/>
  <c r="R89" i="12"/>
  <c r="Q89" i="12"/>
  <c r="P89" i="12"/>
  <c r="E89" i="12"/>
  <c r="S88" i="12"/>
  <c r="R88" i="12"/>
  <c r="Q88" i="12"/>
  <c r="P88" i="12"/>
  <c r="E88" i="12"/>
  <c r="T87" i="12"/>
  <c r="S87" i="12"/>
  <c r="R87" i="12"/>
  <c r="Q87" i="12"/>
  <c r="P87" i="12"/>
  <c r="E87" i="12"/>
  <c r="U87" i="12" s="1"/>
  <c r="U86" i="12"/>
  <c r="S86" i="12"/>
  <c r="R86" i="12"/>
  <c r="Q86" i="12"/>
  <c r="P86" i="12"/>
  <c r="E86" i="12"/>
  <c r="T86" i="12" s="1"/>
  <c r="V72" i="12"/>
  <c r="S72" i="12"/>
  <c r="O72" i="12"/>
  <c r="N72" i="12"/>
  <c r="M72" i="12"/>
  <c r="L72" i="12"/>
  <c r="K72" i="12"/>
  <c r="J72" i="12"/>
  <c r="I72" i="12"/>
  <c r="H72" i="12"/>
  <c r="G72" i="12"/>
  <c r="F72" i="12"/>
  <c r="C72" i="12"/>
  <c r="B72" i="12"/>
  <c r="V71" i="12"/>
  <c r="O71" i="12"/>
  <c r="N71" i="12"/>
  <c r="M71" i="12"/>
  <c r="L71" i="12"/>
  <c r="K71" i="12"/>
  <c r="J71" i="12"/>
  <c r="I71" i="12"/>
  <c r="H71" i="12"/>
  <c r="G71" i="12"/>
  <c r="F71" i="12"/>
  <c r="C71" i="12"/>
  <c r="E71" i="12" s="1"/>
  <c r="B71" i="12"/>
  <c r="V70" i="12"/>
  <c r="O70" i="12"/>
  <c r="N70" i="12"/>
  <c r="M70" i="12"/>
  <c r="L70" i="12"/>
  <c r="K70" i="12"/>
  <c r="S70" i="12" s="1"/>
  <c r="J70" i="12"/>
  <c r="R70" i="12" s="1"/>
  <c r="I70" i="12"/>
  <c r="H70" i="12"/>
  <c r="G70" i="12"/>
  <c r="F70" i="12"/>
  <c r="C70" i="12"/>
  <c r="B70" i="12"/>
  <c r="E70" i="12" s="1"/>
  <c r="S69" i="12"/>
  <c r="R69" i="12"/>
  <c r="Q69" i="12"/>
  <c r="P69" i="12"/>
  <c r="E69" i="12"/>
  <c r="T69" i="12" s="1"/>
  <c r="V67" i="12"/>
  <c r="O67" i="12"/>
  <c r="N67" i="12"/>
  <c r="M67" i="12"/>
  <c r="L67" i="12"/>
  <c r="K67" i="12"/>
  <c r="J67" i="12"/>
  <c r="I67" i="12"/>
  <c r="H67" i="12"/>
  <c r="G67" i="12"/>
  <c r="F67" i="12"/>
  <c r="C67" i="12"/>
  <c r="B67" i="12"/>
  <c r="E67" i="12" s="1"/>
  <c r="V66" i="12"/>
  <c r="O66" i="12"/>
  <c r="N66" i="12"/>
  <c r="M66" i="12"/>
  <c r="L66" i="12"/>
  <c r="K66" i="12"/>
  <c r="J66" i="12"/>
  <c r="I66" i="12"/>
  <c r="S66" i="12" s="1"/>
  <c r="H66" i="12"/>
  <c r="G66" i="12"/>
  <c r="F66" i="12"/>
  <c r="C66" i="12"/>
  <c r="B66" i="12"/>
  <c r="E66" i="12" s="1"/>
  <c r="U65" i="12"/>
  <c r="S65" i="12"/>
  <c r="R65" i="12"/>
  <c r="Q65" i="12"/>
  <c r="P65" i="12"/>
  <c r="E65" i="12"/>
  <c r="T65" i="12" s="1"/>
  <c r="T64" i="12"/>
  <c r="S64" i="12"/>
  <c r="R64" i="12"/>
  <c r="Q64" i="12"/>
  <c r="P64" i="12"/>
  <c r="E64" i="12"/>
  <c r="U64" i="12" s="1"/>
  <c r="S63" i="12"/>
  <c r="R63" i="12"/>
  <c r="Q63" i="12"/>
  <c r="P63" i="12"/>
  <c r="E63" i="12"/>
  <c r="U63" i="12" s="1"/>
  <c r="U62" i="12"/>
  <c r="S62" i="12"/>
  <c r="R62" i="12"/>
  <c r="Q62" i="12"/>
  <c r="P62" i="12"/>
  <c r="E62" i="12"/>
  <c r="T62" i="12" s="1"/>
  <c r="U61" i="12"/>
  <c r="S61" i="12"/>
  <c r="R61" i="12"/>
  <c r="Q61" i="12"/>
  <c r="P61" i="12"/>
  <c r="E61" i="12"/>
  <c r="T61" i="12" s="1"/>
  <c r="V59" i="12"/>
  <c r="O59" i="12"/>
  <c r="N59" i="12"/>
  <c r="M59" i="12"/>
  <c r="L59" i="12"/>
  <c r="K59" i="12"/>
  <c r="J59" i="12"/>
  <c r="I59" i="12"/>
  <c r="H59" i="12"/>
  <c r="R59" i="12" s="1"/>
  <c r="G59" i="12"/>
  <c r="F59" i="12"/>
  <c r="C59" i="12"/>
  <c r="B59" i="12"/>
  <c r="E59" i="12" s="1"/>
  <c r="S58" i="12"/>
  <c r="R58" i="12"/>
  <c r="Q58" i="12"/>
  <c r="P58" i="12"/>
  <c r="E58" i="12"/>
  <c r="T58" i="12" s="1"/>
  <c r="S57" i="12"/>
  <c r="R57" i="12"/>
  <c r="Q57" i="12"/>
  <c r="P57" i="12"/>
  <c r="E57" i="12"/>
  <c r="T57" i="12" s="1"/>
  <c r="S56" i="12"/>
  <c r="R56" i="12"/>
  <c r="Q56" i="12"/>
  <c r="P56" i="12"/>
  <c r="E56" i="12"/>
  <c r="S55" i="12"/>
  <c r="R55" i="12"/>
  <c r="Q55" i="12"/>
  <c r="P55" i="12"/>
  <c r="E55" i="12"/>
  <c r="V53" i="12"/>
  <c r="O53" i="12"/>
  <c r="N53" i="12"/>
  <c r="M53" i="12"/>
  <c r="L53" i="12"/>
  <c r="K53" i="12"/>
  <c r="J53" i="12"/>
  <c r="I53" i="12"/>
  <c r="H53" i="12"/>
  <c r="R53" i="12" s="1"/>
  <c r="G53" i="12"/>
  <c r="F53" i="12"/>
  <c r="C53" i="12"/>
  <c r="E53" i="12" s="1"/>
  <c r="B53" i="12"/>
  <c r="S52" i="12"/>
  <c r="R52" i="12"/>
  <c r="Q52" i="12"/>
  <c r="P52" i="12"/>
  <c r="E52" i="12"/>
  <c r="S51" i="12"/>
  <c r="R51" i="12"/>
  <c r="Q51" i="12"/>
  <c r="P51" i="12"/>
  <c r="E51" i="12"/>
  <c r="T50" i="12"/>
  <c r="S50" i="12"/>
  <c r="R50" i="12"/>
  <c r="Q50" i="12"/>
  <c r="P50" i="12"/>
  <c r="E50" i="12"/>
  <c r="U50" i="12" s="1"/>
  <c r="S49" i="12"/>
  <c r="R49" i="12"/>
  <c r="Q49" i="12"/>
  <c r="P49" i="12"/>
  <c r="E49" i="12"/>
  <c r="T48" i="12"/>
  <c r="S48" i="12"/>
  <c r="R48" i="12"/>
  <c r="Q48" i="12"/>
  <c r="P48" i="12"/>
  <c r="E48" i="12"/>
  <c r="U48" i="12" s="1"/>
  <c r="S47" i="12"/>
  <c r="R47" i="12"/>
  <c r="Q47" i="12"/>
  <c r="P47" i="12"/>
  <c r="E47" i="12"/>
  <c r="U47" i="12" s="1"/>
  <c r="U46" i="12"/>
  <c r="S46" i="12"/>
  <c r="R46" i="12"/>
  <c r="Q46" i="12"/>
  <c r="P46" i="12"/>
  <c r="E46" i="12"/>
  <c r="T46" i="12" s="1"/>
  <c r="S45" i="12"/>
  <c r="R45" i="12"/>
  <c r="Q45" i="12"/>
  <c r="P45" i="12"/>
  <c r="E45" i="12"/>
  <c r="S44" i="12"/>
  <c r="R44" i="12"/>
  <c r="Q44" i="12"/>
  <c r="P44" i="12"/>
  <c r="E44" i="12"/>
  <c r="S43" i="12"/>
  <c r="R43" i="12"/>
  <c r="Q43" i="12"/>
  <c r="P43" i="12"/>
  <c r="E43" i="12"/>
  <c r="T42" i="12"/>
  <c r="S42" i="12"/>
  <c r="R42" i="12"/>
  <c r="Q42" i="12"/>
  <c r="P42" i="12"/>
  <c r="E42" i="12"/>
  <c r="U42" i="12" s="1"/>
  <c r="V40" i="12"/>
  <c r="S40" i="12"/>
  <c r="O40" i="12"/>
  <c r="N40" i="12"/>
  <c r="M40" i="12"/>
  <c r="L40" i="12"/>
  <c r="K40" i="12"/>
  <c r="J40" i="12"/>
  <c r="I40" i="12"/>
  <c r="H40" i="12"/>
  <c r="R40" i="12" s="1"/>
  <c r="G40" i="12"/>
  <c r="F40" i="12"/>
  <c r="C40" i="12"/>
  <c r="B40" i="12"/>
  <c r="E40" i="12" s="1"/>
  <c r="S39" i="12"/>
  <c r="R39" i="12"/>
  <c r="Q39" i="12"/>
  <c r="P39" i="12"/>
  <c r="E39" i="12"/>
  <c r="U38" i="12"/>
  <c r="S38" i="12"/>
  <c r="R38" i="12"/>
  <c r="Q38" i="12"/>
  <c r="P38" i="12"/>
  <c r="E38" i="12"/>
  <c r="T38" i="12" s="1"/>
  <c r="U37" i="12"/>
  <c r="T37" i="12"/>
  <c r="S37" i="12"/>
  <c r="R37" i="12"/>
  <c r="Q37" i="12"/>
  <c r="P37" i="12"/>
  <c r="E37" i="12"/>
  <c r="S36" i="12"/>
  <c r="R36" i="12"/>
  <c r="Q36" i="12"/>
  <c r="P36" i="12"/>
  <c r="E36" i="12"/>
  <c r="S35" i="12"/>
  <c r="R35" i="12"/>
  <c r="Q35" i="12"/>
  <c r="P35" i="12"/>
  <c r="E35" i="12"/>
  <c r="U35" i="12" s="1"/>
  <c r="V33" i="12"/>
  <c r="O33" i="12"/>
  <c r="N33" i="12"/>
  <c r="M33" i="12"/>
  <c r="L33" i="12"/>
  <c r="K33" i="12"/>
  <c r="J33" i="12"/>
  <c r="I33" i="12"/>
  <c r="S33" i="12" s="1"/>
  <c r="H33" i="12"/>
  <c r="R33" i="12" s="1"/>
  <c r="G33" i="12"/>
  <c r="F33" i="12"/>
  <c r="E33" i="12"/>
  <c r="C33" i="12"/>
  <c r="B33" i="12"/>
  <c r="S32" i="12"/>
  <c r="R32" i="12"/>
  <c r="Q32" i="12"/>
  <c r="P32" i="12"/>
  <c r="T32" i="12" s="1"/>
  <c r="E32" i="12"/>
  <c r="V30" i="12"/>
  <c r="Q30" i="12"/>
  <c r="O30" i="12"/>
  <c r="N30" i="12"/>
  <c r="M30" i="12"/>
  <c r="L30" i="12"/>
  <c r="K30" i="12"/>
  <c r="J30" i="12"/>
  <c r="I30" i="12"/>
  <c r="S30" i="12" s="1"/>
  <c r="H30" i="12"/>
  <c r="G30" i="12"/>
  <c r="F30" i="12"/>
  <c r="C30" i="12"/>
  <c r="E30" i="12" s="1"/>
  <c r="B30" i="12"/>
  <c r="S29" i="12"/>
  <c r="R29" i="12"/>
  <c r="Q29" i="12"/>
  <c r="P29" i="12"/>
  <c r="E29" i="12"/>
  <c r="T28" i="12"/>
  <c r="S28" i="12"/>
  <c r="R28" i="12"/>
  <c r="Q28" i="12"/>
  <c r="P28" i="12"/>
  <c r="E28" i="12"/>
  <c r="U28" i="12" s="1"/>
  <c r="S27" i="12"/>
  <c r="R27" i="12"/>
  <c r="Q27" i="12"/>
  <c r="P27" i="12"/>
  <c r="E27" i="12"/>
  <c r="U27" i="12" s="1"/>
  <c r="U26" i="12"/>
  <c r="S26" i="12"/>
  <c r="R26" i="12"/>
  <c r="Q26" i="12"/>
  <c r="P26" i="12"/>
  <c r="E26" i="12"/>
  <c r="T26" i="12" s="1"/>
  <c r="V24" i="12"/>
  <c r="S24" i="12"/>
  <c r="O24" i="12"/>
  <c r="N24" i="12"/>
  <c r="M24" i="12"/>
  <c r="L24" i="12"/>
  <c r="K24" i="12"/>
  <c r="J24" i="12"/>
  <c r="I24" i="12"/>
  <c r="H24" i="12"/>
  <c r="R24" i="12" s="1"/>
  <c r="G24" i="12"/>
  <c r="F24" i="12"/>
  <c r="C24" i="12"/>
  <c r="B24" i="12"/>
  <c r="E24" i="12" s="1"/>
  <c r="S23" i="12"/>
  <c r="R23" i="12"/>
  <c r="Q23" i="12"/>
  <c r="P23" i="12"/>
  <c r="E23" i="12"/>
  <c r="U23" i="12" s="1"/>
  <c r="U22" i="12"/>
  <c r="S22" i="12"/>
  <c r="R22" i="12"/>
  <c r="Q22" i="12"/>
  <c r="P22" i="12"/>
  <c r="E22" i="12"/>
  <c r="T22" i="12" s="1"/>
  <c r="T21" i="12"/>
  <c r="S21" i="12"/>
  <c r="R21" i="12"/>
  <c r="Q21" i="12"/>
  <c r="P21" i="12"/>
  <c r="E21" i="12"/>
  <c r="U21" i="12" s="1"/>
  <c r="S20" i="12"/>
  <c r="R20" i="12"/>
  <c r="Q20" i="12"/>
  <c r="P20" i="12"/>
  <c r="E20" i="12"/>
  <c r="S19" i="12"/>
  <c r="R19" i="12"/>
  <c r="Q19" i="12"/>
  <c r="P19" i="12"/>
  <c r="E19" i="12"/>
  <c r="U18" i="12"/>
  <c r="S18" i="12"/>
  <c r="R18" i="12"/>
  <c r="Q18" i="12"/>
  <c r="P18" i="12"/>
  <c r="E18" i="12"/>
  <c r="T18" i="12" s="1"/>
  <c r="S17" i="12"/>
  <c r="R17" i="12"/>
  <c r="Q17" i="12"/>
  <c r="P17" i="12"/>
  <c r="E17" i="12"/>
  <c r="V15" i="12"/>
  <c r="O15" i="12"/>
  <c r="N15" i="12"/>
  <c r="M15" i="12"/>
  <c r="L15" i="12"/>
  <c r="K15" i="12"/>
  <c r="S15" i="12" s="1"/>
  <c r="J15" i="12"/>
  <c r="I15" i="12"/>
  <c r="H15" i="12"/>
  <c r="G15" i="12"/>
  <c r="F15" i="12"/>
  <c r="C15" i="12"/>
  <c r="B15" i="12"/>
  <c r="U14" i="12"/>
  <c r="S14" i="12"/>
  <c r="R14" i="12"/>
  <c r="Q14" i="12"/>
  <c r="P14" i="12"/>
  <c r="E14" i="12"/>
  <c r="T14" i="12" s="1"/>
  <c r="U13" i="12"/>
  <c r="S13" i="12"/>
  <c r="R13" i="12"/>
  <c r="Q13" i="12"/>
  <c r="P13" i="12"/>
  <c r="E13" i="12"/>
  <c r="T13" i="12" s="1"/>
  <c r="U12" i="12"/>
  <c r="T12" i="12"/>
  <c r="S12" i="12"/>
  <c r="R12" i="12"/>
  <c r="Q12" i="12"/>
  <c r="P12" i="12"/>
  <c r="E12" i="12"/>
  <c r="S11" i="12"/>
  <c r="R11" i="12"/>
  <c r="Q11" i="12"/>
  <c r="P11" i="12"/>
  <c r="E11" i="12"/>
  <c r="U11" i="12" s="1"/>
  <c r="S10" i="12"/>
  <c r="R10" i="12"/>
  <c r="Q10" i="12"/>
  <c r="P10" i="12"/>
  <c r="E10" i="12"/>
  <c r="T10" i="12" s="1"/>
  <c r="U9" i="12"/>
  <c r="S9" i="12"/>
  <c r="R9" i="12"/>
  <c r="Q9" i="12"/>
  <c r="P9" i="12"/>
  <c r="E9" i="12"/>
  <c r="T9" i="12" s="1"/>
  <c r="S93" i="11"/>
  <c r="R93" i="11"/>
  <c r="Q93" i="11"/>
  <c r="P93" i="11"/>
  <c r="E93" i="11"/>
  <c r="S92" i="11"/>
  <c r="R92" i="11"/>
  <c r="Q92" i="11"/>
  <c r="P92" i="11"/>
  <c r="E92" i="11"/>
  <c r="S91" i="11"/>
  <c r="R91" i="11"/>
  <c r="Q91" i="11"/>
  <c r="P91" i="11"/>
  <c r="E91" i="11"/>
  <c r="T91" i="11" s="1"/>
  <c r="U90" i="11"/>
  <c r="T90" i="11"/>
  <c r="S90" i="11"/>
  <c r="R90" i="11"/>
  <c r="Q90" i="11"/>
  <c r="P90" i="11"/>
  <c r="E90" i="11"/>
  <c r="T89" i="11"/>
  <c r="S89" i="11"/>
  <c r="R89" i="11"/>
  <c r="Q89" i="11"/>
  <c r="P89" i="11"/>
  <c r="E89" i="11"/>
  <c r="U89" i="11" s="1"/>
  <c r="S88" i="11"/>
  <c r="R88" i="11"/>
  <c r="Q88" i="11"/>
  <c r="P88" i="11"/>
  <c r="E88" i="11"/>
  <c r="U88" i="11" s="1"/>
  <c r="S87" i="11"/>
  <c r="R87" i="11"/>
  <c r="Q87" i="11"/>
  <c r="P87" i="11"/>
  <c r="E87" i="11"/>
  <c r="T87" i="11" s="1"/>
  <c r="U86" i="11"/>
  <c r="S86" i="11"/>
  <c r="R86" i="11"/>
  <c r="Q86" i="11"/>
  <c r="P86" i="11"/>
  <c r="E86" i="11"/>
  <c r="T86" i="11" s="1"/>
  <c r="V72" i="11"/>
  <c r="O72" i="11"/>
  <c r="N72" i="11"/>
  <c r="M72" i="11"/>
  <c r="L72" i="11"/>
  <c r="K72" i="11"/>
  <c r="S72" i="11" s="1"/>
  <c r="J72" i="11"/>
  <c r="I72" i="11"/>
  <c r="H72" i="11"/>
  <c r="G72" i="11"/>
  <c r="F72" i="11"/>
  <c r="C72" i="11"/>
  <c r="B72" i="11"/>
  <c r="V71" i="11"/>
  <c r="O71" i="11"/>
  <c r="N71" i="11"/>
  <c r="M71" i="11"/>
  <c r="L71" i="11"/>
  <c r="K71" i="11"/>
  <c r="J71" i="11"/>
  <c r="I71" i="11"/>
  <c r="H71" i="11"/>
  <c r="G71" i="11"/>
  <c r="F71" i="11"/>
  <c r="C71" i="11"/>
  <c r="B71" i="11"/>
  <c r="E71" i="11" s="1"/>
  <c r="V70" i="11"/>
  <c r="O70" i="11"/>
  <c r="N70" i="11"/>
  <c r="M70" i="11"/>
  <c r="L70" i="11"/>
  <c r="K70" i="11"/>
  <c r="J70" i="11"/>
  <c r="I70" i="11"/>
  <c r="H70" i="11"/>
  <c r="G70" i="11"/>
  <c r="F70" i="11"/>
  <c r="C70" i="11"/>
  <c r="B70" i="11"/>
  <c r="U69" i="11"/>
  <c r="S69" i="11"/>
  <c r="R69" i="11"/>
  <c r="Q69" i="11"/>
  <c r="P69" i="11"/>
  <c r="E69" i="11"/>
  <c r="T69" i="11" s="1"/>
  <c r="V67" i="11"/>
  <c r="O67" i="11"/>
  <c r="N67" i="11"/>
  <c r="M67" i="11"/>
  <c r="L67" i="11"/>
  <c r="K67" i="11"/>
  <c r="J67" i="11"/>
  <c r="I67" i="11"/>
  <c r="S67" i="11" s="1"/>
  <c r="H67" i="11"/>
  <c r="R67" i="11" s="1"/>
  <c r="G67" i="11"/>
  <c r="F67" i="11"/>
  <c r="C67" i="11"/>
  <c r="B67" i="11"/>
  <c r="V66" i="11"/>
  <c r="O66" i="11"/>
  <c r="N66" i="11"/>
  <c r="M66" i="11"/>
  <c r="L66" i="11"/>
  <c r="K66" i="11"/>
  <c r="J66" i="11"/>
  <c r="I66" i="11"/>
  <c r="S66" i="11" s="1"/>
  <c r="H66" i="11"/>
  <c r="R66" i="11" s="1"/>
  <c r="G66" i="11"/>
  <c r="F66" i="11"/>
  <c r="C66" i="11"/>
  <c r="B66" i="11"/>
  <c r="E66" i="11" s="1"/>
  <c r="S65" i="11"/>
  <c r="R65" i="11"/>
  <c r="Q65" i="11"/>
  <c r="P65" i="11"/>
  <c r="E65" i="11"/>
  <c r="S64" i="11"/>
  <c r="R64" i="11"/>
  <c r="Q64" i="11"/>
  <c r="P64" i="11"/>
  <c r="E64" i="11"/>
  <c r="S63" i="11"/>
  <c r="R63" i="11"/>
  <c r="Q63" i="11"/>
  <c r="P63" i="11"/>
  <c r="E63" i="11"/>
  <c r="S62" i="11"/>
  <c r="R62" i="11"/>
  <c r="Q62" i="11"/>
  <c r="P62" i="11"/>
  <c r="E62" i="11"/>
  <c r="U61" i="11"/>
  <c r="T61" i="11"/>
  <c r="S61" i="11"/>
  <c r="R61" i="11"/>
  <c r="Q61" i="11"/>
  <c r="P61" i="11"/>
  <c r="E61" i="11"/>
  <c r="V59" i="11"/>
  <c r="O59" i="11"/>
  <c r="N59" i="11"/>
  <c r="M59" i="11"/>
  <c r="L59" i="11"/>
  <c r="K59" i="11"/>
  <c r="J59" i="11"/>
  <c r="I59" i="11"/>
  <c r="H59" i="11"/>
  <c r="G59" i="11"/>
  <c r="F59" i="11"/>
  <c r="C59" i="11"/>
  <c r="B59" i="11"/>
  <c r="E59" i="11" s="1"/>
  <c r="U58" i="11"/>
  <c r="S58" i="11"/>
  <c r="R58" i="11"/>
  <c r="Q58" i="11"/>
  <c r="P58" i="11"/>
  <c r="E58" i="11"/>
  <c r="T58" i="11" s="1"/>
  <c r="T57" i="11"/>
  <c r="S57" i="11"/>
  <c r="R57" i="11"/>
  <c r="Q57" i="11"/>
  <c r="P57" i="11"/>
  <c r="E57" i="11"/>
  <c r="U57" i="11" s="1"/>
  <c r="S56" i="11"/>
  <c r="R56" i="11"/>
  <c r="Q56" i="11"/>
  <c r="P56" i="11"/>
  <c r="E56" i="11"/>
  <c r="S55" i="11"/>
  <c r="R55" i="11"/>
  <c r="Q55" i="11"/>
  <c r="P55" i="11"/>
  <c r="E55" i="11"/>
  <c r="U55" i="11" s="1"/>
  <c r="V53" i="11"/>
  <c r="O53" i="11"/>
  <c r="N53" i="11"/>
  <c r="M53" i="11"/>
  <c r="L53" i="11"/>
  <c r="K53" i="11"/>
  <c r="J53" i="11"/>
  <c r="I53" i="11"/>
  <c r="S53" i="11" s="1"/>
  <c r="H53" i="11"/>
  <c r="R53" i="11" s="1"/>
  <c r="G53" i="11"/>
  <c r="F53" i="11"/>
  <c r="C53" i="11"/>
  <c r="E53" i="11" s="1"/>
  <c r="B53" i="11"/>
  <c r="S52" i="11"/>
  <c r="R52" i="11"/>
  <c r="Q52" i="11"/>
  <c r="P52" i="11"/>
  <c r="E52" i="11"/>
  <c r="S51" i="11"/>
  <c r="R51" i="11"/>
  <c r="Q51" i="11"/>
  <c r="P51" i="11"/>
  <c r="E51" i="11"/>
  <c r="U51" i="11" s="1"/>
  <c r="U50" i="11"/>
  <c r="S50" i="11"/>
  <c r="R50" i="11"/>
  <c r="Q50" i="11"/>
  <c r="P50" i="11"/>
  <c r="E50" i="11"/>
  <c r="T50" i="11" s="1"/>
  <c r="T49" i="11"/>
  <c r="S49" i="11"/>
  <c r="R49" i="11"/>
  <c r="Q49" i="11"/>
  <c r="P49" i="11"/>
  <c r="E49" i="11"/>
  <c r="U49" i="11" s="1"/>
  <c r="S48" i="11"/>
  <c r="R48" i="11"/>
  <c r="Q48" i="11"/>
  <c r="P48" i="11"/>
  <c r="E48" i="11"/>
  <c r="S47" i="11"/>
  <c r="R47" i="11"/>
  <c r="Q47" i="11"/>
  <c r="P47" i="11"/>
  <c r="E47" i="11"/>
  <c r="U46" i="11"/>
  <c r="S46" i="11"/>
  <c r="R46" i="11"/>
  <c r="Q46" i="11"/>
  <c r="P46" i="11"/>
  <c r="E46" i="11"/>
  <c r="T46" i="11" s="1"/>
  <c r="S45" i="11"/>
  <c r="R45" i="11"/>
  <c r="Q45" i="11"/>
  <c r="P45" i="11"/>
  <c r="E45" i="11"/>
  <c r="S44" i="11"/>
  <c r="R44" i="11"/>
  <c r="Q44" i="11"/>
  <c r="P44" i="11"/>
  <c r="T44" i="11" s="1"/>
  <c r="E44" i="11"/>
  <c r="S43" i="11"/>
  <c r="R43" i="11"/>
  <c r="Q43" i="11"/>
  <c r="P43" i="11"/>
  <c r="E43" i="11"/>
  <c r="U43" i="11" s="1"/>
  <c r="U42" i="11"/>
  <c r="S42" i="11"/>
  <c r="R42" i="11"/>
  <c r="Q42" i="11"/>
  <c r="P42" i="11"/>
  <c r="E42" i="11"/>
  <c r="T42" i="11" s="1"/>
  <c r="V40" i="11"/>
  <c r="O40" i="11"/>
  <c r="N40" i="11"/>
  <c r="M40" i="11"/>
  <c r="L40" i="11"/>
  <c r="K40" i="11"/>
  <c r="J40" i="11"/>
  <c r="I40" i="11"/>
  <c r="S40" i="11" s="1"/>
  <c r="H40" i="11"/>
  <c r="R40" i="11" s="1"/>
  <c r="G40" i="11"/>
  <c r="F40" i="11"/>
  <c r="C40" i="11"/>
  <c r="B40" i="11"/>
  <c r="S39" i="11"/>
  <c r="R39" i="11"/>
  <c r="Q39" i="11"/>
  <c r="P39" i="11"/>
  <c r="E39" i="11"/>
  <c r="U39" i="11" s="1"/>
  <c r="U38" i="11"/>
  <c r="S38" i="11"/>
  <c r="R38" i="11"/>
  <c r="Q38" i="11"/>
  <c r="P38" i="11"/>
  <c r="E38" i="11"/>
  <c r="T38" i="11" s="1"/>
  <c r="U37" i="11"/>
  <c r="T37" i="11"/>
  <c r="S37" i="11"/>
  <c r="R37" i="11"/>
  <c r="Q37" i="11"/>
  <c r="P37" i="11"/>
  <c r="E37" i="11"/>
  <c r="S36" i="11"/>
  <c r="R36" i="11"/>
  <c r="Q36" i="11"/>
  <c r="P36" i="11"/>
  <c r="E36" i="11"/>
  <c r="S35" i="11"/>
  <c r="R35" i="11"/>
  <c r="Q35" i="11"/>
  <c r="P35" i="11"/>
  <c r="E35" i="11"/>
  <c r="V33" i="11"/>
  <c r="O33" i="11"/>
  <c r="N33" i="11"/>
  <c r="M33" i="11"/>
  <c r="L33" i="11"/>
  <c r="K33" i="11"/>
  <c r="J33" i="11"/>
  <c r="I33" i="11"/>
  <c r="S33" i="11" s="1"/>
  <c r="H33" i="11"/>
  <c r="R33" i="11" s="1"/>
  <c r="G33" i="11"/>
  <c r="F33" i="11"/>
  <c r="C33" i="11"/>
  <c r="E33" i="11" s="1"/>
  <c r="B33" i="11"/>
  <c r="S32" i="11"/>
  <c r="R32" i="11"/>
  <c r="Q32" i="11"/>
  <c r="P32" i="11"/>
  <c r="E32" i="11"/>
  <c r="V30" i="11"/>
  <c r="O30" i="11"/>
  <c r="N30" i="11"/>
  <c r="M30" i="11"/>
  <c r="L30" i="11"/>
  <c r="K30" i="11"/>
  <c r="J30" i="11"/>
  <c r="I30" i="11"/>
  <c r="S30" i="11" s="1"/>
  <c r="H30" i="11"/>
  <c r="G30" i="11"/>
  <c r="F30" i="11"/>
  <c r="C30" i="11"/>
  <c r="B30" i="11"/>
  <c r="E30" i="11" s="1"/>
  <c r="T29" i="11"/>
  <c r="S29" i="11"/>
  <c r="R29" i="11"/>
  <c r="Q29" i="11"/>
  <c r="P29" i="11"/>
  <c r="E29" i="11"/>
  <c r="U29" i="11" s="1"/>
  <c r="S28" i="11"/>
  <c r="R28" i="11"/>
  <c r="Q28" i="11"/>
  <c r="P28" i="11"/>
  <c r="E28" i="11"/>
  <c r="S27" i="11"/>
  <c r="R27" i="11"/>
  <c r="Q27" i="11"/>
  <c r="P27" i="11"/>
  <c r="E27" i="11"/>
  <c r="U26" i="11"/>
  <c r="S26" i="11"/>
  <c r="R26" i="11"/>
  <c r="Q26" i="11"/>
  <c r="P26" i="11"/>
  <c r="E26" i="11"/>
  <c r="T26" i="11" s="1"/>
  <c r="V24" i="11"/>
  <c r="O24" i="11"/>
  <c r="N24" i="11"/>
  <c r="M24" i="11"/>
  <c r="L24" i="11"/>
  <c r="K24" i="11"/>
  <c r="J24" i="11"/>
  <c r="I24" i="11"/>
  <c r="S24" i="11" s="1"/>
  <c r="H24" i="11"/>
  <c r="R24" i="11" s="1"/>
  <c r="G24" i="11"/>
  <c r="F24" i="11"/>
  <c r="C24" i="11"/>
  <c r="B24" i="11"/>
  <c r="S23" i="11"/>
  <c r="R23" i="11"/>
  <c r="Q23" i="11"/>
  <c r="P23" i="11"/>
  <c r="E23" i="11"/>
  <c r="U22" i="11"/>
  <c r="S22" i="11"/>
  <c r="R22" i="11"/>
  <c r="Q22" i="11"/>
  <c r="P22" i="11"/>
  <c r="E22" i="11"/>
  <c r="T22" i="11" s="1"/>
  <c r="T21" i="11"/>
  <c r="S21" i="11"/>
  <c r="R21" i="11"/>
  <c r="Q21" i="11"/>
  <c r="P21" i="11"/>
  <c r="E21" i="11"/>
  <c r="U21" i="11" s="1"/>
  <c r="T20" i="11"/>
  <c r="S20" i="11"/>
  <c r="R20" i="11"/>
  <c r="Q20" i="11"/>
  <c r="P20" i="11"/>
  <c r="E20" i="11"/>
  <c r="U20" i="11" s="1"/>
  <c r="S19" i="11"/>
  <c r="R19" i="11"/>
  <c r="Q19" i="11"/>
  <c r="P19" i="11"/>
  <c r="E19" i="11"/>
  <c r="U19" i="11" s="1"/>
  <c r="U18" i="11"/>
  <c r="S18" i="11"/>
  <c r="R18" i="11"/>
  <c r="Q18" i="11"/>
  <c r="P18" i="11"/>
  <c r="E18" i="11"/>
  <c r="T18" i="11" s="1"/>
  <c r="S17" i="11"/>
  <c r="R17" i="11"/>
  <c r="Q17" i="11"/>
  <c r="P17" i="11"/>
  <c r="E17" i="11"/>
  <c r="V15" i="11"/>
  <c r="O15" i="11"/>
  <c r="N15" i="11"/>
  <c r="M15" i="11"/>
  <c r="L15" i="11"/>
  <c r="K15" i="11"/>
  <c r="J15" i="11"/>
  <c r="R15" i="11" s="1"/>
  <c r="I15" i="11"/>
  <c r="Q15" i="11" s="1"/>
  <c r="H15" i="11"/>
  <c r="G15" i="11"/>
  <c r="F15" i="11"/>
  <c r="C15" i="11"/>
  <c r="B15" i="11"/>
  <c r="E15" i="11" s="1"/>
  <c r="U14" i="11"/>
  <c r="S14" i="11"/>
  <c r="R14" i="11"/>
  <c r="Q14" i="11"/>
  <c r="P14" i="11"/>
  <c r="E14" i="11"/>
  <c r="T14" i="11" s="1"/>
  <c r="U13" i="11"/>
  <c r="T13" i="11"/>
  <c r="S13" i="11"/>
  <c r="R13" i="11"/>
  <c r="Q13" i="11"/>
  <c r="P13" i="11"/>
  <c r="E13" i="11"/>
  <c r="S12" i="11"/>
  <c r="R12" i="11"/>
  <c r="Q12" i="11"/>
  <c r="P12" i="11"/>
  <c r="E12" i="11"/>
  <c r="S11" i="11"/>
  <c r="R11" i="11"/>
  <c r="Q11" i="11"/>
  <c r="P11" i="11"/>
  <c r="E11" i="11"/>
  <c r="S10" i="11"/>
  <c r="R10" i="11"/>
  <c r="Q10" i="11"/>
  <c r="U10" i="11" s="1"/>
  <c r="P10" i="11"/>
  <c r="E10" i="11"/>
  <c r="T10" i="11" s="1"/>
  <c r="T9" i="11"/>
  <c r="S9" i="11"/>
  <c r="R9" i="11"/>
  <c r="Q9" i="11"/>
  <c r="P9" i="11"/>
  <c r="E9" i="11"/>
  <c r="U9" i="11" s="1"/>
  <c r="S93" i="10"/>
  <c r="R93" i="10"/>
  <c r="Q93" i="10"/>
  <c r="P93" i="10"/>
  <c r="E93" i="10"/>
  <c r="S92" i="10"/>
  <c r="R92" i="10"/>
  <c r="Q92" i="10"/>
  <c r="P92" i="10"/>
  <c r="E92" i="10"/>
  <c r="U92" i="10" s="1"/>
  <c r="U91" i="10"/>
  <c r="S91" i="10"/>
  <c r="R91" i="10"/>
  <c r="Q91" i="10"/>
  <c r="P91" i="10"/>
  <c r="E91" i="10"/>
  <c r="T91" i="10" s="1"/>
  <c r="T90" i="10"/>
  <c r="S90" i="10"/>
  <c r="R90" i="10"/>
  <c r="Q90" i="10"/>
  <c r="P90" i="10"/>
  <c r="E90" i="10"/>
  <c r="U90" i="10" s="1"/>
  <c r="S89" i="10"/>
  <c r="R89" i="10"/>
  <c r="Q89" i="10"/>
  <c r="P89" i="10"/>
  <c r="E89" i="10"/>
  <c r="S88" i="10"/>
  <c r="R88" i="10"/>
  <c r="Q88" i="10"/>
  <c r="P88" i="10"/>
  <c r="E88" i="10"/>
  <c r="U87" i="10"/>
  <c r="S87" i="10"/>
  <c r="R87" i="10"/>
  <c r="Q87" i="10"/>
  <c r="P87" i="10"/>
  <c r="E87" i="10"/>
  <c r="T87" i="10" s="1"/>
  <c r="S86" i="10"/>
  <c r="R86" i="10"/>
  <c r="Q86" i="10"/>
  <c r="P86" i="10"/>
  <c r="E86" i="10"/>
  <c r="V72" i="10"/>
  <c r="O72" i="10"/>
  <c r="N72" i="10"/>
  <c r="M72" i="10"/>
  <c r="L72" i="10"/>
  <c r="K72" i="10"/>
  <c r="J72" i="10"/>
  <c r="I72" i="10"/>
  <c r="H72" i="10"/>
  <c r="G72" i="10"/>
  <c r="F72" i="10"/>
  <c r="C72" i="10"/>
  <c r="B72" i="10"/>
  <c r="E72" i="10" s="1"/>
  <c r="V71" i="10"/>
  <c r="O71" i="10"/>
  <c r="N71" i="10"/>
  <c r="M71" i="10"/>
  <c r="L71" i="10"/>
  <c r="K71" i="10"/>
  <c r="J71" i="10"/>
  <c r="I71" i="10"/>
  <c r="S71" i="10" s="1"/>
  <c r="H71" i="10"/>
  <c r="G71" i="10"/>
  <c r="F71" i="10"/>
  <c r="C71" i="10"/>
  <c r="B71" i="10"/>
  <c r="V70" i="10"/>
  <c r="O70" i="10"/>
  <c r="N70" i="10"/>
  <c r="M70" i="10"/>
  <c r="L70" i="10"/>
  <c r="K70" i="10"/>
  <c r="S70" i="10" s="1"/>
  <c r="J70" i="10"/>
  <c r="R70" i="10" s="1"/>
  <c r="I70" i="10"/>
  <c r="H70" i="10"/>
  <c r="G70" i="10"/>
  <c r="F70" i="10"/>
  <c r="C70" i="10"/>
  <c r="B70" i="10"/>
  <c r="E70" i="10" s="1"/>
  <c r="S69" i="10"/>
  <c r="R69" i="10"/>
  <c r="Q69" i="10"/>
  <c r="P69" i="10"/>
  <c r="E69" i="10"/>
  <c r="T69" i="10" s="1"/>
  <c r="V67" i="10"/>
  <c r="O67" i="10"/>
  <c r="N67" i="10"/>
  <c r="M67" i="10"/>
  <c r="L67" i="10"/>
  <c r="K67" i="10"/>
  <c r="J67" i="10"/>
  <c r="I67" i="10"/>
  <c r="H67" i="10"/>
  <c r="R67" i="10" s="1"/>
  <c r="G67" i="10"/>
  <c r="F67" i="10"/>
  <c r="C67" i="10"/>
  <c r="B67" i="10"/>
  <c r="V66" i="10"/>
  <c r="O66" i="10"/>
  <c r="N66" i="10"/>
  <c r="M66" i="10"/>
  <c r="Q66" i="10" s="1"/>
  <c r="L66" i="10"/>
  <c r="K66" i="10"/>
  <c r="J66" i="10"/>
  <c r="I66" i="10"/>
  <c r="S66" i="10" s="1"/>
  <c r="H66" i="10"/>
  <c r="G66" i="10"/>
  <c r="F66" i="10"/>
  <c r="C66" i="10"/>
  <c r="E66" i="10" s="1"/>
  <c r="B66" i="10"/>
  <c r="S65" i="10"/>
  <c r="R65" i="10"/>
  <c r="Q65" i="10"/>
  <c r="P65" i="10"/>
  <c r="E65" i="10"/>
  <c r="S64" i="10"/>
  <c r="R64" i="10"/>
  <c r="Q64" i="10"/>
  <c r="P64" i="10"/>
  <c r="E64" i="10"/>
  <c r="U64" i="10" s="1"/>
  <c r="S63" i="10"/>
  <c r="R63" i="10"/>
  <c r="Q63" i="10"/>
  <c r="P63" i="10"/>
  <c r="E63" i="10"/>
  <c r="U63" i="10" s="1"/>
  <c r="U62" i="10"/>
  <c r="S62" i="10"/>
  <c r="R62" i="10"/>
  <c r="Q62" i="10"/>
  <c r="P62" i="10"/>
  <c r="E62" i="10"/>
  <c r="T62" i="10" s="1"/>
  <c r="S61" i="10"/>
  <c r="R61" i="10"/>
  <c r="Q61" i="10"/>
  <c r="P61" i="10"/>
  <c r="E61" i="10"/>
  <c r="V59" i="10"/>
  <c r="O59" i="10"/>
  <c r="N59" i="10"/>
  <c r="M59" i="10"/>
  <c r="L59" i="10"/>
  <c r="K59" i="10"/>
  <c r="J59" i="10"/>
  <c r="I59" i="10"/>
  <c r="S59" i="10" s="1"/>
  <c r="H59" i="10"/>
  <c r="R59" i="10" s="1"/>
  <c r="G59" i="10"/>
  <c r="F59" i="10"/>
  <c r="C59" i="10"/>
  <c r="B59" i="10"/>
  <c r="S58" i="10"/>
  <c r="R58" i="10"/>
  <c r="Q58" i="10"/>
  <c r="P58" i="10"/>
  <c r="E58" i="10"/>
  <c r="T58" i="10" s="1"/>
  <c r="S57" i="10"/>
  <c r="R57" i="10"/>
  <c r="Q57" i="10"/>
  <c r="P57" i="10"/>
  <c r="E57" i="10"/>
  <c r="U57" i="10" s="1"/>
  <c r="S56" i="10"/>
  <c r="R56" i="10"/>
  <c r="Q56" i="10"/>
  <c r="P56" i="10"/>
  <c r="E56" i="10"/>
  <c r="S55" i="10"/>
  <c r="R55" i="10"/>
  <c r="Q55" i="10"/>
  <c r="P55" i="10"/>
  <c r="E55" i="10"/>
  <c r="V53" i="10"/>
  <c r="O53" i="10"/>
  <c r="N53" i="10"/>
  <c r="M53" i="10"/>
  <c r="L53" i="10"/>
  <c r="K53" i="10"/>
  <c r="J53" i="10"/>
  <c r="I53" i="10"/>
  <c r="H53" i="10"/>
  <c r="R53" i="10" s="1"/>
  <c r="G53" i="10"/>
  <c r="F53" i="10"/>
  <c r="C53" i="10"/>
  <c r="B53" i="10"/>
  <c r="S52" i="10"/>
  <c r="R52" i="10"/>
  <c r="Q52" i="10"/>
  <c r="P52" i="10"/>
  <c r="E52" i="10"/>
  <c r="S51" i="10"/>
  <c r="R51" i="10"/>
  <c r="Q51" i="10"/>
  <c r="P51" i="10"/>
  <c r="E51" i="10"/>
  <c r="S50" i="10"/>
  <c r="R50" i="10"/>
  <c r="Q50" i="10"/>
  <c r="P50" i="10"/>
  <c r="E50" i="10"/>
  <c r="U49" i="10"/>
  <c r="S49" i="10"/>
  <c r="R49" i="10"/>
  <c r="Q49" i="10"/>
  <c r="P49" i="10"/>
  <c r="E49" i="10"/>
  <c r="T49" i="10" s="1"/>
  <c r="T48" i="10"/>
  <c r="S48" i="10"/>
  <c r="R48" i="10"/>
  <c r="Q48" i="10"/>
  <c r="P48" i="10"/>
  <c r="E48" i="10"/>
  <c r="U48" i="10" s="1"/>
  <c r="S47" i="10"/>
  <c r="R47" i="10"/>
  <c r="Q47" i="10"/>
  <c r="P47" i="10"/>
  <c r="E47" i="10"/>
  <c r="U47" i="10" s="1"/>
  <c r="S46" i="10"/>
  <c r="R46" i="10"/>
  <c r="Q46" i="10"/>
  <c r="P46" i="10"/>
  <c r="E46" i="10"/>
  <c r="U45" i="10"/>
  <c r="S45" i="10"/>
  <c r="R45" i="10"/>
  <c r="Q45" i="10"/>
  <c r="P45" i="10"/>
  <c r="E45" i="10"/>
  <c r="T45" i="10" s="1"/>
  <c r="S44" i="10"/>
  <c r="R44" i="10"/>
  <c r="Q44" i="10"/>
  <c r="P44" i="10"/>
  <c r="E44" i="10"/>
  <c r="S43" i="10"/>
  <c r="R43" i="10"/>
  <c r="Q43" i="10"/>
  <c r="P43" i="10"/>
  <c r="E43" i="10"/>
  <c r="S42" i="10"/>
  <c r="R42" i="10"/>
  <c r="Q42" i="10"/>
  <c r="P42" i="10"/>
  <c r="E42" i="10"/>
  <c r="T42" i="10" s="1"/>
  <c r="V40" i="10"/>
  <c r="S40" i="10"/>
  <c r="O40" i="10"/>
  <c r="N40" i="10"/>
  <c r="M40" i="10"/>
  <c r="L40" i="10"/>
  <c r="K40" i="10"/>
  <c r="J40" i="10"/>
  <c r="I40" i="10"/>
  <c r="Q40" i="10" s="1"/>
  <c r="H40" i="10"/>
  <c r="R40" i="10" s="1"/>
  <c r="G40" i="10"/>
  <c r="F40" i="10"/>
  <c r="C40" i="10"/>
  <c r="B40" i="10"/>
  <c r="S39" i="10"/>
  <c r="R39" i="10"/>
  <c r="Q39" i="10"/>
  <c r="P39" i="10"/>
  <c r="E39" i="10"/>
  <c r="S38" i="10"/>
  <c r="R38" i="10"/>
  <c r="Q38" i="10"/>
  <c r="P38" i="10"/>
  <c r="E38" i="10"/>
  <c r="U37" i="10"/>
  <c r="S37" i="10"/>
  <c r="R37" i="10"/>
  <c r="Q37" i="10"/>
  <c r="P37" i="10"/>
  <c r="E37" i="10"/>
  <c r="T37" i="10" s="1"/>
  <c r="T36" i="10"/>
  <c r="S36" i="10"/>
  <c r="R36" i="10"/>
  <c r="Q36" i="10"/>
  <c r="P36" i="10"/>
  <c r="E36" i="10"/>
  <c r="U36" i="10" s="1"/>
  <c r="S35" i="10"/>
  <c r="R35" i="10"/>
  <c r="Q35" i="10"/>
  <c r="P35" i="10"/>
  <c r="E35" i="10"/>
  <c r="V33" i="10"/>
  <c r="O33" i="10"/>
  <c r="N33" i="10"/>
  <c r="M33" i="10"/>
  <c r="L33" i="10"/>
  <c r="K33" i="10"/>
  <c r="J33" i="10"/>
  <c r="I33" i="10"/>
  <c r="H33" i="10"/>
  <c r="G33" i="10"/>
  <c r="F33" i="10"/>
  <c r="C33" i="10"/>
  <c r="B33" i="10"/>
  <c r="E33" i="10" s="1"/>
  <c r="T32" i="10"/>
  <c r="S32" i="10"/>
  <c r="R32" i="10"/>
  <c r="Q32" i="10"/>
  <c r="P32" i="10"/>
  <c r="E32" i="10"/>
  <c r="U32" i="10" s="1"/>
  <c r="V30" i="10"/>
  <c r="O30" i="10"/>
  <c r="N30" i="10"/>
  <c r="M30" i="10"/>
  <c r="L30" i="10"/>
  <c r="K30" i="10"/>
  <c r="J30" i="10"/>
  <c r="I30" i="10"/>
  <c r="S30" i="10" s="1"/>
  <c r="H30" i="10"/>
  <c r="P30" i="10" s="1"/>
  <c r="G30" i="10"/>
  <c r="F30" i="10"/>
  <c r="C30" i="10"/>
  <c r="B30" i="10"/>
  <c r="E30" i="10" s="1"/>
  <c r="U29" i="10"/>
  <c r="T29" i="10"/>
  <c r="S29" i="10"/>
  <c r="R29" i="10"/>
  <c r="Q29" i="10"/>
  <c r="P29" i="10"/>
  <c r="E29" i="10"/>
  <c r="T28" i="10"/>
  <c r="S28" i="10"/>
  <c r="R28" i="10"/>
  <c r="Q28" i="10"/>
  <c r="P28" i="10"/>
  <c r="E28" i="10"/>
  <c r="U28" i="10" s="1"/>
  <c r="S27" i="10"/>
  <c r="R27" i="10"/>
  <c r="Q27" i="10"/>
  <c r="P27" i="10"/>
  <c r="E27" i="10"/>
  <c r="U27" i="10" s="1"/>
  <c r="U26" i="10"/>
  <c r="S26" i="10"/>
  <c r="R26" i="10"/>
  <c r="Q26" i="10"/>
  <c r="P26" i="10"/>
  <c r="E26" i="10"/>
  <c r="T26" i="10" s="1"/>
  <c r="V24" i="10"/>
  <c r="O24" i="10"/>
  <c r="N24" i="10"/>
  <c r="M24" i="10"/>
  <c r="L24" i="10"/>
  <c r="K24" i="10"/>
  <c r="J24" i="10"/>
  <c r="I24" i="10"/>
  <c r="S24" i="10" s="1"/>
  <c r="H24" i="10"/>
  <c r="G24" i="10"/>
  <c r="F24" i="10"/>
  <c r="C24" i="10"/>
  <c r="B24" i="10"/>
  <c r="E24" i="10" s="1"/>
  <c r="S23" i="10"/>
  <c r="R23" i="10"/>
  <c r="Q23" i="10"/>
  <c r="P23" i="10"/>
  <c r="E23" i="10"/>
  <c r="U23" i="10" s="1"/>
  <c r="U22" i="10"/>
  <c r="S22" i="10"/>
  <c r="R22" i="10"/>
  <c r="Q22" i="10"/>
  <c r="P22" i="10"/>
  <c r="E22" i="10"/>
  <c r="T22" i="10" s="1"/>
  <c r="T21" i="10"/>
  <c r="S21" i="10"/>
  <c r="R21" i="10"/>
  <c r="Q21" i="10"/>
  <c r="P21" i="10"/>
  <c r="E21" i="10"/>
  <c r="U21" i="10" s="1"/>
  <c r="S20" i="10"/>
  <c r="R20" i="10"/>
  <c r="Q20" i="10"/>
  <c r="P20" i="10"/>
  <c r="E20" i="10"/>
  <c r="S19" i="10"/>
  <c r="R19" i="10"/>
  <c r="Q19" i="10"/>
  <c r="P19" i="10"/>
  <c r="E19" i="10"/>
  <c r="U18" i="10"/>
  <c r="S18" i="10"/>
  <c r="R18" i="10"/>
  <c r="Q18" i="10"/>
  <c r="P18" i="10"/>
  <c r="E18" i="10"/>
  <c r="T18" i="10" s="1"/>
  <c r="U17" i="10"/>
  <c r="T17" i="10"/>
  <c r="S17" i="10"/>
  <c r="R17" i="10"/>
  <c r="Q17" i="10"/>
  <c r="P17" i="10"/>
  <c r="E17" i="10"/>
  <c r="V15" i="10"/>
  <c r="O15" i="10"/>
  <c r="N15" i="10"/>
  <c r="M15" i="10"/>
  <c r="L15" i="10"/>
  <c r="K15" i="10"/>
  <c r="J15" i="10"/>
  <c r="I15" i="10"/>
  <c r="H15" i="10"/>
  <c r="G15" i="10"/>
  <c r="F15" i="10"/>
  <c r="C15" i="10"/>
  <c r="B15" i="10"/>
  <c r="S14" i="10"/>
  <c r="R14" i="10"/>
  <c r="Q14" i="10"/>
  <c r="P14" i="10"/>
  <c r="E14" i="10"/>
  <c r="U13" i="10"/>
  <c r="S13" i="10"/>
  <c r="R13" i="10"/>
  <c r="Q13" i="10"/>
  <c r="P13" i="10"/>
  <c r="E13" i="10"/>
  <c r="T13" i="10" s="1"/>
  <c r="T12" i="10"/>
  <c r="S12" i="10"/>
  <c r="R12" i="10"/>
  <c r="Q12" i="10"/>
  <c r="P12" i="10"/>
  <c r="E12" i="10"/>
  <c r="U12" i="10" s="1"/>
  <c r="S11" i="10"/>
  <c r="R11" i="10"/>
  <c r="Q11" i="10"/>
  <c r="P11" i="10"/>
  <c r="E11" i="10"/>
  <c r="U11" i="10" s="1"/>
  <c r="S10" i="10"/>
  <c r="R10" i="10"/>
  <c r="Q10" i="10"/>
  <c r="U10" i="10" s="1"/>
  <c r="P10" i="10"/>
  <c r="E10" i="10"/>
  <c r="U9" i="10"/>
  <c r="T9" i="10"/>
  <c r="S9" i="10"/>
  <c r="R9" i="10"/>
  <c r="Q9" i="10"/>
  <c r="P9" i="10"/>
  <c r="E9" i="10"/>
  <c r="S93" i="9"/>
  <c r="R93" i="9"/>
  <c r="Q93" i="9"/>
  <c r="P93" i="9"/>
  <c r="E93" i="9"/>
  <c r="S92" i="9"/>
  <c r="R92" i="9"/>
  <c r="Q92" i="9"/>
  <c r="P92" i="9"/>
  <c r="E92" i="9"/>
  <c r="U91" i="9"/>
  <c r="S91" i="9"/>
  <c r="R91" i="9"/>
  <c r="Q91" i="9"/>
  <c r="P91" i="9"/>
  <c r="E91" i="9"/>
  <c r="T91" i="9" s="1"/>
  <c r="T90" i="9"/>
  <c r="S90" i="9"/>
  <c r="R90" i="9"/>
  <c r="Q90" i="9"/>
  <c r="P90" i="9"/>
  <c r="E90" i="9"/>
  <c r="U90" i="9" s="1"/>
  <c r="T89" i="9"/>
  <c r="S89" i="9"/>
  <c r="R89" i="9"/>
  <c r="Q89" i="9"/>
  <c r="P89" i="9"/>
  <c r="E89" i="9"/>
  <c r="U89" i="9" s="1"/>
  <c r="S88" i="9"/>
  <c r="R88" i="9"/>
  <c r="Q88" i="9"/>
  <c r="P88" i="9"/>
  <c r="E88" i="9"/>
  <c r="U88" i="9" s="1"/>
  <c r="U87" i="9"/>
  <c r="S87" i="9"/>
  <c r="R87" i="9"/>
  <c r="Q87" i="9"/>
  <c r="P87" i="9"/>
  <c r="E87" i="9"/>
  <c r="T87" i="9" s="1"/>
  <c r="T86" i="9"/>
  <c r="S86" i="9"/>
  <c r="R86" i="9"/>
  <c r="Q86" i="9"/>
  <c r="P86" i="9"/>
  <c r="E86" i="9"/>
  <c r="U86" i="9" s="1"/>
  <c r="V72" i="9"/>
  <c r="O72" i="9"/>
  <c r="N72" i="9"/>
  <c r="M72" i="9"/>
  <c r="L72" i="9"/>
  <c r="K72" i="9"/>
  <c r="J72" i="9"/>
  <c r="I72" i="9"/>
  <c r="H72" i="9"/>
  <c r="G72" i="9"/>
  <c r="F72" i="9"/>
  <c r="C72" i="9"/>
  <c r="B72" i="9"/>
  <c r="V71" i="9"/>
  <c r="O71" i="9"/>
  <c r="N71" i="9"/>
  <c r="M71" i="9"/>
  <c r="L71" i="9"/>
  <c r="K71" i="9"/>
  <c r="J71" i="9"/>
  <c r="I71" i="9"/>
  <c r="H71" i="9"/>
  <c r="G71" i="9"/>
  <c r="F71" i="9"/>
  <c r="C71" i="9"/>
  <c r="B71" i="9"/>
  <c r="E71" i="9" s="1"/>
  <c r="V70" i="9"/>
  <c r="O70" i="9"/>
  <c r="N70" i="9"/>
  <c r="M70" i="9"/>
  <c r="L70" i="9"/>
  <c r="K70" i="9"/>
  <c r="J70" i="9"/>
  <c r="I70" i="9"/>
  <c r="H70" i="9"/>
  <c r="G70" i="9"/>
  <c r="F70" i="9"/>
  <c r="C70" i="9"/>
  <c r="B70" i="9"/>
  <c r="E70" i="9" s="1"/>
  <c r="S69" i="9"/>
  <c r="R69" i="9"/>
  <c r="Q69" i="9"/>
  <c r="U69" i="9" s="1"/>
  <c r="P69" i="9"/>
  <c r="E69" i="9"/>
  <c r="T69" i="9" s="1"/>
  <c r="V67" i="9"/>
  <c r="O67" i="9"/>
  <c r="N67" i="9"/>
  <c r="M67" i="9"/>
  <c r="L67" i="9"/>
  <c r="K67" i="9"/>
  <c r="J67" i="9"/>
  <c r="I67" i="9"/>
  <c r="H67" i="9"/>
  <c r="R67" i="9" s="1"/>
  <c r="G67" i="9"/>
  <c r="F67" i="9"/>
  <c r="C67" i="9"/>
  <c r="B67" i="9"/>
  <c r="V66" i="9"/>
  <c r="O66" i="9"/>
  <c r="N66" i="9"/>
  <c r="M66" i="9"/>
  <c r="L66" i="9"/>
  <c r="K66" i="9"/>
  <c r="J66" i="9"/>
  <c r="I66" i="9"/>
  <c r="S66" i="9" s="1"/>
  <c r="H66" i="9"/>
  <c r="G66" i="9"/>
  <c r="F66" i="9"/>
  <c r="E66" i="9"/>
  <c r="C66" i="9"/>
  <c r="B66" i="9"/>
  <c r="U65" i="9"/>
  <c r="T65" i="9"/>
  <c r="S65" i="9"/>
  <c r="R65" i="9"/>
  <c r="Q65" i="9"/>
  <c r="P65" i="9"/>
  <c r="E65" i="9"/>
  <c r="S64" i="9"/>
  <c r="R64" i="9"/>
  <c r="Q64" i="9"/>
  <c r="P64" i="9"/>
  <c r="E64" i="9"/>
  <c r="S63" i="9"/>
  <c r="R63" i="9"/>
  <c r="Q63" i="9"/>
  <c r="P63" i="9"/>
  <c r="E63" i="9"/>
  <c r="U62" i="9"/>
  <c r="S62" i="9"/>
  <c r="R62" i="9"/>
  <c r="Q62" i="9"/>
  <c r="P62" i="9"/>
  <c r="E62" i="9"/>
  <c r="T62" i="9" s="1"/>
  <c r="T61" i="9"/>
  <c r="S61" i="9"/>
  <c r="R61" i="9"/>
  <c r="Q61" i="9"/>
  <c r="P61" i="9"/>
  <c r="E61" i="9"/>
  <c r="U61" i="9" s="1"/>
  <c r="V59" i="9"/>
  <c r="O59" i="9"/>
  <c r="N59" i="9"/>
  <c r="M59" i="9"/>
  <c r="L59" i="9"/>
  <c r="K59" i="9"/>
  <c r="J59" i="9"/>
  <c r="I59" i="9"/>
  <c r="S59" i="9" s="1"/>
  <c r="H59" i="9"/>
  <c r="R59" i="9" s="1"/>
  <c r="G59" i="9"/>
  <c r="F59" i="9"/>
  <c r="C59" i="9"/>
  <c r="B59" i="9"/>
  <c r="S58" i="9"/>
  <c r="R58" i="9"/>
  <c r="Q58" i="9"/>
  <c r="P58" i="9"/>
  <c r="E58" i="9"/>
  <c r="T58" i="9" s="1"/>
  <c r="U57" i="9"/>
  <c r="T57" i="9"/>
  <c r="S57" i="9"/>
  <c r="R57" i="9"/>
  <c r="Q57" i="9"/>
  <c r="P57" i="9"/>
  <c r="E57" i="9"/>
  <c r="T56" i="9"/>
  <c r="S56" i="9"/>
  <c r="R56" i="9"/>
  <c r="Q56" i="9"/>
  <c r="P56" i="9"/>
  <c r="E56" i="9"/>
  <c r="U56" i="9" s="1"/>
  <c r="S55" i="9"/>
  <c r="R55" i="9"/>
  <c r="Q55" i="9"/>
  <c r="P55" i="9"/>
  <c r="E55" i="9"/>
  <c r="U55" i="9" s="1"/>
  <c r="V53" i="9"/>
  <c r="O53" i="9"/>
  <c r="N53" i="9"/>
  <c r="M53" i="9"/>
  <c r="L53" i="9"/>
  <c r="K53" i="9"/>
  <c r="J53" i="9"/>
  <c r="I53" i="9"/>
  <c r="S53" i="9" s="1"/>
  <c r="H53" i="9"/>
  <c r="G53" i="9"/>
  <c r="F53" i="9"/>
  <c r="C53" i="9"/>
  <c r="B53" i="9"/>
  <c r="T52" i="9"/>
  <c r="S52" i="9"/>
  <c r="R52" i="9"/>
  <c r="Q52" i="9"/>
  <c r="P52" i="9"/>
  <c r="E52" i="9"/>
  <c r="U52" i="9" s="1"/>
  <c r="S51" i="9"/>
  <c r="R51" i="9"/>
  <c r="Q51" i="9"/>
  <c r="P51" i="9"/>
  <c r="E51" i="9"/>
  <c r="U51" i="9" s="1"/>
  <c r="S50" i="9"/>
  <c r="R50" i="9"/>
  <c r="Q50" i="9"/>
  <c r="P50" i="9"/>
  <c r="E50" i="9"/>
  <c r="T50" i="9" s="1"/>
  <c r="U49" i="9"/>
  <c r="T49" i="9"/>
  <c r="S49" i="9"/>
  <c r="R49" i="9"/>
  <c r="Q49" i="9"/>
  <c r="P49" i="9"/>
  <c r="E49" i="9"/>
  <c r="S48" i="9"/>
  <c r="R48" i="9"/>
  <c r="Q48" i="9"/>
  <c r="P48" i="9"/>
  <c r="E48" i="9"/>
  <c r="S47" i="9"/>
  <c r="R47" i="9"/>
  <c r="Q47" i="9"/>
  <c r="P47" i="9"/>
  <c r="E47" i="9"/>
  <c r="U46" i="9"/>
  <c r="S46" i="9"/>
  <c r="R46" i="9"/>
  <c r="Q46" i="9"/>
  <c r="P46" i="9"/>
  <c r="E46" i="9"/>
  <c r="T46" i="9" s="1"/>
  <c r="T45" i="9"/>
  <c r="S45" i="9"/>
  <c r="R45" i="9"/>
  <c r="Q45" i="9"/>
  <c r="P45" i="9"/>
  <c r="E45" i="9"/>
  <c r="U45" i="9" s="1"/>
  <c r="T44" i="9"/>
  <c r="S44" i="9"/>
  <c r="R44" i="9"/>
  <c r="Q44" i="9"/>
  <c r="P44" i="9"/>
  <c r="E44" i="9"/>
  <c r="S43" i="9"/>
  <c r="R43" i="9"/>
  <c r="Q43" i="9"/>
  <c r="P43" i="9"/>
  <c r="E43" i="9"/>
  <c r="U43" i="9" s="1"/>
  <c r="U42" i="9"/>
  <c r="S42" i="9"/>
  <c r="R42" i="9"/>
  <c r="Q42" i="9"/>
  <c r="P42" i="9"/>
  <c r="E42" i="9"/>
  <c r="T42" i="9" s="1"/>
  <c r="V40" i="9"/>
  <c r="S40" i="9"/>
  <c r="O40" i="9"/>
  <c r="N40" i="9"/>
  <c r="M40" i="9"/>
  <c r="L40" i="9"/>
  <c r="K40" i="9"/>
  <c r="J40" i="9"/>
  <c r="I40" i="9"/>
  <c r="H40" i="9"/>
  <c r="R40" i="9" s="1"/>
  <c r="G40" i="9"/>
  <c r="F40" i="9"/>
  <c r="C40" i="9"/>
  <c r="B40" i="9"/>
  <c r="S39" i="9"/>
  <c r="R39" i="9"/>
  <c r="Q39" i="9"/>
  <c r="P39" i="9"/>
  <c r="E39" i="9"/>
  <c r="U39" i="9" s="1"/>
  <c r="S38" i="9"/>
  <c r="R38" i="9"/>
  <c r="Q38" i="9"/>
  <c r="P38" i="9"/>
  <c r="E38" i="9"/>
  <c r="T38" i="9" s="1"/>
  <c r="U37" i="9"/>
  <c r="T37" i="9"/>
  <c r="S37" i="9"/>
  <c r="R37" i="9"/>
  <c r="Q37" i="9"/>
  <c r="P37" i="9"/>
  <c r="E37" i="9"/>
  <c r="S36" i="9"/>
  <c r="R36" i="9"/>
  <c r="Q36" i="9"/>
  <c r="P36" i="9"/>
  <c r="E36" i="9"/>
  <c r="S35" i="9"/>
  <c r="R35" i="9"/>
  <c r="Q35" i="9"/>
  <c r="P35" i="9"/>
  <c r="E35" i="9"/>
  <c r="V33" i="9"/>
  <c r="O33" i="9"/>
  <c r="N33" i="9"/>
  <c r="M33" i="9"/>
  <c r="L33" i="9"/>
  <c r="K33" i="9"/>
  <c r="J33" i="9"/>
  <c r="I33" i="9"/>
  <c r="S33" i="9" s="1"/>
  <c r="H33" i="9"/>
  <c r="R33" i="9" s="1"/>
  <c r="G33" i="9"/>
  <c r="F33" i="9"/>
  <c r="C33" i="9"/>
  <c r="B33" i="9"/>
  <c r="E33" i="9" s="1"/>
  <c r="S32" i="9"/>
  <c r="R32" i="9"/>
  <c r="Q32" i="9"/>
  <c r="P32" i="9"/>
  <c r="E32" i="9"/>
  <c r="V30" i="9"/>
  <c r="O30" i="9"/>
  <c r="N30" i="9"/>
  <c r="M30" i="9"/>
  <c r="L30" i="9"/>
  <c r="K30" i="9"/>
  <c r="J30" i="9"/>
  <c r="I30" i="9"/>
  <c r="S30" i="9" s="1"/>
  <c r="H30" i="9"/>
  <c r="R30" i="9" s="1"/>
  <c r="G30" i="9"/>
  <c r="F30" i="9"/>
  <c r="E30" i="9"/>
  <c r="C30" i="9"/>
  <c r="B30" i="9"/>
  <c r="S29" i="9"/>
  <c r="R29" i="9"/>
  <c r="Q29" i="9"/>
  <c r="P29" i="9"/>
  <c r="E29" i="9"/>
  <c r="S28" i="9"/>
  <c r="R28" i="9"/>
  <c r="Q28" i="9"/>
  <c r="P28" i="9"/>
  <c r="E28" i="9"/>
  <c r="S27" i="9"/>
  <c r="R27" i="9"/>
  <c r="Q27" i="9"/>
  <c r="P27" i="9"/>
  <c r="E27" i="9"/>
  <c r="S26" i="9"/>
  <c r="R26" i="9"/>
  <c r="Q26" i="9"/>
  <c r="P26" i="9"/>
  <c r="E26" i="9"/>
  <c r="V24" i="9"/>
  <c r="O24" i="9"/>
  <c r="N24" i="9"/>
  <c r="M24" i="9"/>
  <c r="L24" i="9"/>
  <c r="K24" i="9"/>
  <c r="S24" i="9" s="1"/>
  <c r="J24" i="9"/>
  <c r="I24" i="9"/>
  <c r="H24" i="9"/>
  <c r="G24" i="9"/>
  <c r="F24" i="9"/>
  <c r="C24" i="9"/>
  <c r="B24" i="9"/>
  <c r="S23" i="9"/>
  <c r="R23" i="9"/>
  <c r="Q23" i="9"/>
  <c r="P23" i="9"/>
  <c r="E23" i="9"/>
  <c r="U22" i="9"/>
  <c r="S22" i="9"/>
  <c r="R22" i="9"/>
  <c r="Q22" i="9"/>
  <c r="P22" i="9"/>
  <c r="E22" i="9"/>
  <c r="T22" i="9" s="1"/>
  <c r="S21" i="9"/>
  <c r="R21" i="9"/>
  <c r="Q21" i="9"/>
  <c r="P21" i="9"/>
  <c r="E21" i="9"/>
  <c r="S20" i="9"/>
  <c r="R20" i="9"/>
  <c r="Q20" i="9"/>
  <c r="P20" i="9"/>
  <c r="E20" i="9"/>
  <c r="S19" i="9"/>
  <c r="R19" i="9"/>
  <c r="Q19" i="9"/>
  <c r="P19" i="9"/>
  <c r="E19" i="9"/>
  <c r="U19" i="9" s="1"/>
  <c r="U18" i="9"/>
  <c r="S18" i="9"/>
  <c r="R18" i="9"/>
  <c r="Q18" i="9"/>
  <c r="P18" i="9"/>
  <c r="E18" i="9"/>
  <c r="T18" i="9" s="1"/>
  <c r="S17" i="9"/>
  <c r="R17" i="9"/>
  <c r="Q17" i="9"/>
  <c r="P17" i="9"/>
  <c r="E17" i="9"/>
  <c r="V15" i="9"/>
  <c r="O15" i="9"/>
  <c r="N15" i="9"/>
  <c r="M15" i="9"/>
  <c r="L15" i="9"/>
  <c r="K15" i="9"/>
  <c r="J15" i="9"/>
  <c r="R15" i="9" s="1"/>
  <c r="I15" i="9"/>
  <c r="H15" i="9"/>
  <c r="G15" i="9"/>
  <c r="F15" i="9"/>
  <c r="C15" i="9"/>
  <c r="B15" i="9"/>
  <c r="U14" i="9"/>
  <c r="S14" i="9"/>
  <c r="R14" i="9"/>
  <c r="Q14" i="9"/>
  <c r="P14" i="9"/>
  <c r="E14" i="9"/>
  <c r="T14" i="9" s="1"/>
  <c r="U13" i="9"/>
  <c r="T13" i="9"/>
  <c r="S13" i="9"/>
  <c r="R13" i="9"/>
  <c r="Q13" i="9"/>
  <c r="P13" i="9"/>
  <c r="E13" i="9"/>
  <c r="S12" i="9"/>
  <c r="R12" i="9"/>
  <c r="Q12" i="9"/>
  <c r="P12" i="9"/>
  <c r="E12" i="9"/>
  <c r="S11" i="9"/>
  <c r="R11" i="9"/>
  <c r="Q11" i="9"/>
  <c r="P11" i="9"/>
  <c r="E11" i="9"/>
  <c r="S10" i="9"/>
  <c r="R10" i="9"/>
  <c r="Q10" i="9"/>
  <c r="U10" i="9" s="1"/>
  <c r="P10" i="9"/>
  <c r="E10" i="9"/>
  <c r="T10" i="9" s="1"/>
  <c r="T9" i="9"/>
  <c r="S9" i="9"/>
  <c r="R9" i="9"/>
  <c r="Q9" i="9"/>
  <c r="P9" i="9"/>
  <c r="E9" i="9"/>
  <c r="U9" i="9" s="1"/>
  <c r="S93" i="8"/>
  <c r="R93" i="8"/>
  <c r="Q93" i="8"/>
  <c r="P93" i="8"/>
  <c r="E93" i="8"/>
  <c r="S92" i="8"/>
  <c r="R92" i="8"/>
  <c r="Q92" i="8"/>
  <c r="P92" i="8"/>
  <c r="E92" i="8"/>
  <c r="U92" i="8" s="1"/>
  <c r="U91" i="8"/>
  <c r="S91" i="8"/>
  <c r="R91" i="8"/>
  <c r="Q91" i="8"/>
  <c r="P91" i="8"/>
  <c r="E91" i="8"/>
  <c r="T91" i="8" s="1"/>
  <c r="T90" i="8"/>
  <c r="S90" i="8"/>
  <c r="R90" i="8"/>
  <c r="Q90" i="8"/>
  <c r="P90" i="8"/>
  <c r="E90" i="8"/>
  <c r="U90" i="8" s="1"/>
  <c r="S89" i="8"/>
  <c r="R89" i="8"/>
  <c r="Q89" i="8"/>
  <c r="P89" i="8"/>
  <c r="E89" i="8"/>
  <c r="S88" i="8"/>
  <c r="R88" i="8"/>
  <c r="Q88" i="8"/>
  <c r="P88" i="8"/>
  <c r="E88" i="8"/>
  <c r="U87" i="8"/>
  <c r="S87" i="8"/>
  <c r="R87" i="8"/>
  <c r="Q87" i="8"/>
  <c r="P87" i="8"/>
  <c r="E87" i="8"/>
  <c r="T87" i="8" s="1"/>
  <c r="S86" i="8"/>
  <c r="R86" i="8"/>
  <c r="Q86" i="8"/>
  <c r="P86" i="8"/>
  <c r="E86" i="8"/>
  <c r="V72" i="8"/>
  <c r="O72" i="8"/>
  <c r="N72" i="8"/>
  <c r="M72" i="8"/>
  <c r="L72" i="8"/>
  <c r="K72" i="8"/>
  <c r="J72" i="8"/>
  <c r="I72" i="8"/>
  <c r="S72" i="8" s="1"/>
  <c r="H72" i="8"/>
  <c r="G72" i="8"/>
  <c r="F72" i="8"/>
  <c r="C72" i="8"/>
  <c r="B72" i="8"/>
  <c r="V71" i="8"/>
  <c r="O71" i="8"/>
  <c r="N71" i="8"/>
  <c r="M71" i="8"/>
  <c r="L71" i="8"/>
  <c r="K71" i="8"/>
  <c r="J71" i="8"/>
  <c r="I71" i="8"/>
  <c r="S71" i="8" s="1"/>
  <c r="H71" i="8"/>
  <c r="G71" i="8"/>
  <c r="F71" i="8"/>
  <c r="C71" i="8"/>
  <c r="B71" i="8"/>
  <c r="E71" i="8" s="1"/>
  <c r="V70" i="8"/>
  <c r="O70" i="8"/>
  <c r="N70" i="8"/>
  <c r="M70" i="8"/>
  <c r="L70" i="8"/>
  <c r="K70" i="8"/>
  <c r="J70" i="8"/>
  <c r="I70" i="8"/>
  <c r="S70" i="8" s="1"/>
  <c r="H70" i="8"/>
  <c r="G70" i="8"/>
  <c r="F70" i="8"/>
  <c r="C70" i="8"/>
  <c r="B70" i="8"/>
  <c r="S69" i="8"/>
  <c r="R69" i="8"/>
  <c r="Q69" i="8"/>
  <c r="P69" i="8"/>
  <c r="E69" i="8"/>
  <c r="V67" i="8"/>
  <c r="O67" i="8"/>
  <c r="N67" i="8"/>
  <c r="M67" i="8"/>
  <c r="L67" i="8"/>
  <c r="K67" i="8"/>
  <c r="J67" i="8"/>
  <c r="I67" i="8"/>
  <c r="S67" i="8" s="1"/>
  <c r="H67" i="8"/>
  <c r="G67" i="8"/>
  <c r="F67" i="8"/>
  <c r="C67" i="8"/>
  <c r="B67" i="8"/>
  <c r="V66" i="8"/>
  <c r="R66" i="8"/>
  <c r="O66" i="8"/>
  <c r="N66" i="8"/>
  <c r="M66" i="8"/>
  <c r="L66" i="8"/>
  <c r="K66" i="8"/>
  <c r="J66" i="8"/>
  <c r="I66" i="8"/>
  <c r="S66" i="8" s="1"/>
  <c r="H66" i="8"/>
  <c r="G66" i="8"/>
  <c r="F66" i="8"/>
  <c r="C66" i="8"/>
  <c r="E66" i="8" s="1"/>
  <c r="B66" i="8"/>
  <c r="U65" i="8"/>
  <c r="T65" i="8"/>
  <c r="S65" i="8"/>
  <c r="R65" i="8"/>
  <c r="Q65" i="8"/>
  <c r="P65" i="8"/>
  <c r="E65" i="8"/>
  <c r="S64" i="8"/>
  <c r="R64" i="8"/>
  <c r="Q64" i="8"/>
  <c r="P64" i="8"/>
  <c r="E64" i="8"/>
  <c r="S63" i="8"/>
  <c r="R63" i="8"/>
  <c r="Q63" i="8"/>
  <c r="P63" i="8"/>
  <c r="E63" i="8"/>
  <c r="U63" i="8" s="1"/>
  <c r="S62" i="8"/>
  <c r="R62" i="8"/>
  <c r="Q62" i="8"/>
  <c r="P62" i="8"/>
  <c r="E62" i="8"/>
  <c r="U62" i="8" s="1"/>
  <c r="T61" i="8"/>
  <c r="S61" i="8"/>
  <c r="R61" i="8"/>
  <c r="Q61" i="8"/>
  <c r="P61" i="8"/>
  <c r="E61" i="8"/>
  <c r="U61" i="8" s="1"/>
  <c r="V59" i="8"/>
  <c r="O59" i="8"/>
  <c r="N59" i="8"/>
  <c r="M59" i="8"/>
  <c r="L59" i="8"/>
  <c r="K59" i="8"/>
  <c r="J59" i="8"/>
  <c r="I59" i="8"/>
  <c r="S59" i="8" s="1"/>
  <c r="H59" i="8"/>
  <c r="G59" i="8"/>
  <c r="F59" i="8"/>
  <c r="C59" i="8"/>
  <c r="B59" i="8"/>
  <c r="S58" i="8"/>
  <c r="R58" i="8"/>
  <c r="Q58" i="8"/>
  <c r="P58" i="8"/>
  <c r="E58" i="8"/>
  <c r="U58" i="8" s="1"/>
  <c r="S57" i="8"/>
  <c r="R57" i="8"/>
  <c r="Q57" i="8"/>
  <c r="P57" i="8"/>
  <c r="E57" i="8"/>
  <c r="U57" i="8" s="1"/>
  <c r="S56" i="8"/>
  <c r="R56" i="8"/>
  <c r="Q56" i="8"/>
  <c r="P56" i="8"/>
  <c r="E56" i="8"/>
  <c r="S55" i="8"/>
  <c r="R55" i="8"/>
  <c r="Q55" i="8"/>
  <c r="P55" i="8"/>
  <c r="E55" i="8"/>
  <c r="V53" i="8"/>
  <c r="O53" i="8"/>
  <c r="N53" i="8"/>
  <c r="M53" i="8"/>
  <c r="L53" i="8"/>
  <c r="K53" i="8"/>
  <c r="J53" i="8"/>
  <c r="I53" i="8"/>
  <c r="S53" i="8" s="1"/>
  <c r="H53" i="8"/>
  <c r="R53" i="8" s="1"/>
  <c r="G53" i="8"/>
  <c r="F53" i="8"/>
  <c r="C53" i="8"/>
  <c r="B53" i="8"/>
  <c r="S52" i="8"/>
  <c r="R52" i="8"/>
  <c r="Q52" i="8"/>
  <c r="P52" i="8"/>
  <c r="E52" i="8"/>
  <c r="S51" i="8"/>
  <c r="R51" i="8"/>
  <c r="Q51" i="8"/>
  <c r="P51" i="8"/>
  <c r="E51" i="8"/>
  <c r="S50" i="8"/>
  <c r="R50" i="8"/>
  <c r="Q50" i="8"/>
  <c r="P50" i="8"/>
  <c r="E50" i="8"/>
  <c r="U49" i="8"/>
  <c r="S49" i="8"/>
  <c r="R49" i="8"/>
  <c r="Q49" i="8"/>
  <c r="P49" i="8"/>
  <c r="E49" i="8"/>
  <c r="T49" i="8" s="1"/>
  <c r="T48" i="8"/>
  <c r="S48" i="8"/>
  <c r="R48" i="8"/>
  <c r="Q48" i="8"/>
  <c r="P48" i="8"/>
  <c r="E48" i="8"/>
  <c r="U48" i="8" s="1"/>
  <c r="S47" i="8"/>
  <c r="R47" i="8"/>
  <c r="Q47" i="8"/>
  <c r="P47" i="8"/>
  <c r="E47" i="8"/>
  <c r="U47" i="8" s="1"/>
  <c r="S46" i="8"/>
  <c r="R46" i="8"/>
  <c r="Q46" i="8"/>
  <c r="P46" i="8"/>
  <c r="E46" i="8"/>
  <c r="U46" i="8" s="1"/>
  <c r="U45" i="8"/>
  <c r="T45" i="8"/>
  <c r="S45" i="8"/>
  <c r="R45" i="8"/>
  <c r="Q45" i="8"/>
  <c r="P45" i="8"/>
  <c r="E45" i="8"/>
  <c r="S44" i="8"/>
  <c r="R44" i="8"/>
  <c r="Q44" i="8"/>
  <c r="P44" i="8"/>
  <c r="E44" i="8"/>
  <c r="S43" i="8"/>
  <c r="R43" i="8"/>
  <c r="Q43" i="8"/>
  <c r="P43" i="8"/>
  <c r="E43" i="8"/>
  <c r="U42" i="8"/>
  <c r="S42" i="8"/>
  <c r="R42" i="8"/>
  <c r="Q42" i="8"/>
  <c r="P42" i="8"/>
  <c r="E42" i="8"/>
  <c r="T42" i="8" s="1"/>
  <c r="V40" i="8"/>
  <c r="S40" i="8"/>
  <c r="O40" i="8"/>
  <c r="N40" i="8"/>
  <c r="M40" i="8"/>
  <c r="L40" i="8"/>
  <c r="K40" i="8"/>
  <c r="J40" i="8"/>
  <c r="I40" i="8"/>
  <c r="H40" i="8"/>
  <c r="R40" i="8" s="1"/>
  <c r="G40" i="8"/>
  <c r="F40" i="8"/>
  <c r="C40" i="8"/>
  <c r="B40" i="8"/>
  <c r="S39" i="8"/>
  <c r="R39" i="8"/>
  <c r="Q39" i="8"/>
  <c r="P39" i="8"/>
  <c r="E39" i="8"/>
  <c r="S38" i="8"/>
  <c r="R38" i="8"/>
  <c r="Q38" i="8"/>
  <c r="P38" i="8"/>
  <c r="E38" i="8"/>
  <c r="T38" i="8" s="1"/>
  <c r="U37" i="8"/>
  <c r="T37" i="8"/>
  <c r="S37" i="8"/>
  <c r="R37" i="8"/>
  <c r="Q37" i="8"/>
  <c r="P37" i="8"/>
  <c r="E37" i="8"/>
  <c r="T36" i="8"/>
  <c r="S36" i="8"/>
  <c r="R36" i="8"/>
  <c r="Q36" i="8"/>
  <c r="P36" i="8"/>
  <c r="E36" i="8"/>
  <c r="U36" i="8" s="1"/>
  <c r="S35" i="8"/>
  <c r="R35" i="8"/>
  <c r="Q35" i="8"/>
  <c r="P35" i="8"/>
  <c r="E35" i="8"/>
  <c r="U35" i="8" s="1"/>
  <c r="V33" i="8"/>
  <c r="O33" i="8"/>
  <c r="N33" i="8"/>
  <c r="M33" i="8"/>
  <c r="L33" i="8"/>
  <c r="K33" i="8"/>
  <c r="J33" i="8"/>
  <c r="I33" i="8"/>
  <c r="S33" i="8" s="1"/>
  <c r="H33" i="8"/>
  <c r="G33" i="8"/>
  <c r="F33" i="8"/>
  <c r="E33" i="8"/>
  <c r="C33" i="8"/>
  <c r="B33" i="8"/>
  <c r="T32" i="8"/>
  <c r="S32" i="8"/>
  <c r="R32" i="8"/>
  <c r="Q32" i="8"/>
  <c r="P32" i="8"/>
  <c r="E32" i="8"/>
  <c r="U32" i="8" s="1"/>
  <c r="V30" i="8"/>
  <c r="O30" i="8"/>
  <c r="N30" i="8"/>
  <c r="M30" i="8"/>
  <c r="L30" i="8"/>
  <c r="K30" i="8"/>
  <c r="J30" i="8"/>
  <c r="I30" i="8"/>
  <c r="S30" i="8" s="1"/>
  <c r="H30" i="8"/>
  <c r="G30" i="8"/>
  <c r="F30" i="8"/>
  <c r="C30" i="8"/>
  <c r="E30" i="8" s="1"/>
  <c r="B30" i="8"/>
  <c r="T29" i="8"/>
  <c r="S29" i="8"/>
  <c r="R29" i="8"/>
  <c r="Q29" i="8"/>
  <c r="U29" i="8" s="1"/>
  <c r="P29" i="8"/>
  <c r="E29" i="8"/>
  <c r="S28" i="8"/>
  <c r="R28" i="8"/>
  <c r="Q28" i="8"/>
  <c r="P28" i="8"/>
  <c r="E28" i="8"/>
  <c r="S27" i="8"/>
  <c r="R27" i="8"/>
  <c r="Q27" i="8"/>
  <c r="P27" i="8"/>
  <c r="E27" i="8"/>
  <c r="U27" i="8" s="1"/>
  <c r="S26" i="8"/>
  <c r="R26" i="8"/>
  <c r="Q26" i="8"/>
  <c r="P26" i="8"/>
  <c r="E26" i="8"/>
  <c r="U26" i="8" s="1"/>
  <c r="V24" i="8"/>
  <c r="S24" i="8"/>
  <c r="O24" i="8"/>
  <c r="N24" i="8"/>
  <c r="M24" i="8"/>
  <c r="L24" i="8"/>
  <c r="K24" i="8"/>
  <c r="J24" i="8"/>
  <c r="I24" i="8"/>
  <c r="H24" i="8"/>
  <c r="R24" i="8" s="1"/>
  <c r="G24" i="8"/>
  <c r="F24" i="8"/>
  <c r="C24" i="8"/>
  <c r="B24" i="8"/>
  <c r="S23" i="8"/>
  <c r="R23" i="8"/>
  <c r="Q23" i="8"/>
  <c r="P23" i="8"/>
  <c r="E23" i="8"/>
  <c r="U23" i="8" s="1"/>
  <c r="S22" i="8"/>
  <c r="R22" i="8"/>
  <c r="Q22" i="8"/>
  <c r="P22" i="8"/>
  <c r="E22" i="8"/>
  <c r="U22" i="8" s="1"/>
  <c r="T21" i="8"/>
  <c r="S21" i="8"/>
  <c r="R21" i="8"/>
  <c r="Q21" i="8"/>
  <c r="P21" i="8"/>
  <c r="E21" i="8"/>
  <c r="U21" i="8" s="1"/>
  <c r="S20" i="8"/>
  <c r="R20" i="8"/>
  <c r="Q20" i="8"/>
  <c r="P20" i="8"/>
  <c r="E20" i="8"/>
  <c r="S19" i="8"/>
  <c r="R19" i="8"/>
  <c r="Q19" i="8"/>
  <c r="P19" i="8"/>
  <c r="E19" i="8"/>
  <c r="U18" i="8"/>
  <c r="S18" i="8"/>
  <c r="R18" i="8"/>
  <c r="Q18" i="8"/>
  <c r="P18" i="8"/>
  <c r="E18" i="8"/>
  <c r="T18" i="8" s="1"/>
  <c r="S17" i="8"/>
  <c r="R17" i="8"/>
  <c r="Q17" i="8"/>
  <c r="P17" i="8"/>
  <c r="E17" i="8"/>
  <c r="V15" i="8"/>
  <c r="O15" i="8"/>
  <c r="N15" i="8"/>
  <c r="M15" i="8"/>
  <c r="L15" i="8"/>
  <c r="K15" i="8"/>
  <c r="J15" i="8"/>
  <c r="I15" i="8"/>
  <c r="S15" i="8" s="1"/>
  <c r="H15" i="8"/>
  <c r="G15" i="8"/>
  <c r="F15" i="8"/>
  <c r="C15" i="8"/>
  <c r="B15" i="8"/>
  <c r="E15" i="8" s="1"/>
  <c r="U14" i="8"/>
  <c r="S14" i="8"/>
  <c r="R14" i="8"/>
  <c r="Q14" i="8"/>
  <c r="P14" i="8"/>
  <c r="E14" i="8"/>
  <c r="T14" i="8" s="1"/>
  <c r="T13" i="8"/>
  <c r="S13" i="8"/>
  <c r="R13" i="8"/>
  <c r="Q13" i="8"/>
  <c r="P13" i="8"/>
  <c r="E13" i="8"/>
  <c r="U13" i="8" s="1"/>
  <c r="T12" i="8"/>
  <c r="S12" i="8"/>
  <c r="R12" i="8"/>
  <c r="Q12" i="8"/>
  <c r="P12" i="8"/>
  <c r="E12" i="8"/>
  <c r="U12" i="8" s="1"/>
  <c r="S11" i="8"/>
  <c r="R11" i="8"/>
  <c r="Q11" i="8"/>
  <c r="P11" i="8"/>
  <c r="E11" i="8"/>
  <c r="U11" i="8" s="1"/>
  <c r="S10" i="8"/>
  <c r="R10" i="8"/>
  <c r="Q10" i="8"/>
  <c r="P10" i="8"/>
  <c r="E10" i="8"/>
  <c r="U10" i="8" s="1"/>
  <c r="U9" i="8"/>
  <c r="T9" i="8"/>
  <c r="S9" i="8"/>
  <c r="R9" i="8"/>
  <c r="Q9" i="8"/>
  <c r="P9" i="8"/>
  <c r="E9" i="8"/>
  <c r="S93" i="7"/>
  <c r="R93" i="7"/>
  <c r="Q93" i="7"/>
  <c r="P93" i="7"/>
  <c r="E93" i="7"/>
  <c r="S92" i="7"/>
  <c r="R92" i="7"/>
  <c r="Q92" i="7"/>
  <c r="P92" i="7"/>
  <c r="E92" i="7"/>
  <c r="U91" i="7"/>
  <c r="S91" i="7"/>
  <c r="R91" i="7"/>
  <c r="Q91" i="7"/>
  <c r="P91" i="7"/>
  <c r="E91" i="7"/>
  <c r="T91" i="7" s="1"/>
  <c r="U90" i="7"/>
  <c r="T90" i="7"/>
  <c r="S90" i="7"/>
  <c r="R90" i="7"/>
  <c r="Q90" i="7"/>
  <c r="P90" i="7"/>
  <c r="E90" i="7"/>
  <c r="S89" i="7"/>
  <c r="R89" i="7"/>
  <c r="Q89" i="7"/>
  <c r="P89" i="7"/>
  <c r="E89" i="7"/>
  <c r="S88" i="7"/>
  <c r="R88" i="7"/>
  <c r="Q88" i="7"/>
  <c r="P88" i="7"/>
  <c r="E88" i="7"/>
  <c r="U88" i="7" s="1"/>
  <c r="S87" i="7"/>
  <c r="R87" i="7"/>
  <c r="Q87" i="7"/>
  <c r="P87" i="7"/>
  <c r="E87" i="7"/>
  <c r="U87" i="7" s="1"/>
  <c r="T86" i="7"/>
  <c r="S86" i="7"/>
  <c r="R86" i="7"/>
  <c r="Q86" i="7"/>
  <c r="P86" i="7"/>
  <c r="E86" i="7"/>
  <c r="U86" i="7" s="1"/>
  <c r="V72" i="7"/>
  <c r="O72" i="7"/>
  <c r="N72" i="7"/>
  <c r="M72" i="7"/>
  <c r="L72" i="7"/>
  <c r="K72" i="7"/>
  <c r="J72" i="7"/>
  <c r="I72" i="7"/>
  <c r="S72" i="7" s="1"/>
  <c r="H72" i="7"/>
  <c r="G72" i="7"/>
  <c r="F72" i="7"/>
  <c r="C72" i="7"/>
  <c r="B72" i="7"/>
  <c r="E72" i="7" s="1"/>
  <c r="V71" i="7"/>
  <c r="O71" i="7"/>
  <c r="N71" i="7"/>
  <c r="M71" i="7"/>
  <c r="L71" i="7"/>
  <c r="K71" i="7"/>
  <c r="J71" i="7"/>
  <c r="I71" i="7"/>
  <c r="S71" i="7" s="1"/>
  <c r="H71" i="7"/>
  <c r="R71" i="7" s="1"/>
  <c r="G71" i="7"/>
  <c r="F71" i="7"/>
  <c r="C71" i="7"/>
  <c r="B71" i="7"/>
  <c r="E71" i="7" s="1"/>
  <c r="V70" i="7"/>
  <c r="S70" i="7"/>
  <c r="O70" i="7"/>
  <c r="N70" i="7"/>
  <c r="M70" i="7"/>
  <c r="L70" i="7"/>
  <c r="K70" i="7"/>
  <c r="J70" i="7"/>
  <c r="I70" i="7"/>
  <c r="H70" i="7"/>
  <c r="G70" i="7"/>
  <c r="F70" i="7"/>
  <c r="C70" i="7"/>
  <c r="B70" i="7"/>
  <c r="T69" i="7"/>
  <c r="S69" i="7"/>
  <c r="R69" i="7"/>
  <c r="Q69" i="7"/>
  <c r="U69" i="7" s="1"/>
  <c r="P69" i="7"/>
  <c r="E69" i="7"/>
  <c r="V67" i="7"/>
  <c r="O67" i="7"/>
  <c r="N67" i="7"/>
  <c r="M67" i="7"/>
  <c r="L67" i="7"/>
  <c r="K67" i="7"/>
  <c r="J67" i="7"/>
  <c r="I67" i="7"/>
  <c r="S67" i="7" s="1"/>
  <c r="H67" i="7"/>
  <c r="G67" i="7"/>
  <c r="F67" i="7"/>
  <c r="C67" i="7"/>
  <c r="B67" i="7"/>
  <c r="V66" i="7"/>
  <c r="O66" i="7"/>
  <c r="N66" i="7"/>
  <c r="M66" i="7"/>
  <c r="L66" i="7"/>
  <c r="K66" i="7"/>
  <c r="J66" i="7"/>
  <c r="I66" i="7"/>
  <c r="H66" i="7"/>
  <c r="R66" i="7" s="1"/>
  <c r="G66" i="7"/>
  <c r="F66" i="7"/>
  <c r="C66" i="7"/>
  <c r="B66" i="7"/>
  <c r="E66" i="7" s="1"/>
  <c r="U65" i="7"/>
  <c r="S65" i="7"/>
  <c r="R65" i="7"/>
  <c r="Q65" i="7"/>
  <c r="P65" i="7"/>
  <c r="E65" i="7"/>
  <c r="T65" i="7" s="1"/>
  <c r="S64" i="7"/>
  <c r="R64" i="7"/>
  <c r="Q64" i="7"/>
  <c r="P64" i="7"/>
  <c r="E64" i="7"/>
  <c r="S63" i="7"/>
  <c r="R63" i="7"/>
  <c r="Q63" i="7"/>
  <c r="P63" i="7"/>
  <c r="E63" i="7"/>
  <c r="S62" i="7"/>
  <c r="R62" i="7"/>
  <c r="Q62" i="7"/>
  <c r="P62" i="7"/>
  <c r="E62" i="7"/>
  <c r="T62" i="7" s="1"/>
  <c r="U61" i="7"/>
  <c r="T61" i="7"/>
  <c r="S61" i="7"/>
  <c r="R61" i="7"/>
  <c r="Q61" i="7"/>
  <c r="P61" i="7"/>
  <c r="E61" i="7"/>
  <c r="V59" i="7"/>
  <c r="O59" i="7"/>
  <c r="N59" i="7"/>
  <c r="M59" i="7"/>
  <c r="L59" i="7"/>
  <c r="K59" i="7"/>
  <c r="J59" i="7"/>
  <c r="I59" i="7"/>
  <c r="H59" i="7"/>
  <c r="G59" i="7"/>
  <c r="F59" i="7"/>
  <c r="C59" i="7"/>
  <c r="B59" i="7"/>
  <c r="E59" i="7" s="1"/>
  <c r="S58" i="7"/>
  <c r="R58" i="7"/>
  <c r="Q58" i="7"/>
  <c r="P58" i="7"/>
  <c r="E58" i="7"/>
  <c r="T58" i="7" s="1"/>
  <c r="S57" i="7"/>
  <c r="R57" i="7"/>
  <c r="Q57" i="7"/>
  <c r="P57" i="7"/>
  <c r="E57" i="7"/>
  <c r="U57" i="7" s="1"/>
  <c r="T56" i="7"/>
  <c r="S56" i="7"/>
  <c r="R56" i="7"/>
  <c r="Q56" i="7"/>
  <c r="P56" i="7"/>
  <c r="E56" i="7"/>
  <c r="U56" i="7" s="1"/>
  <c r="S55" i="7"/>
  <c r="R55" i="7"/>
  <c r="Q55" i="7"/>
  <c r="P55" i="7"/>
  <c r="E55" i="7"/>
  <c r="U55" i="7" s="1"/>
  <c r="V53" i="7"/>
  <c r="O53" i="7"/>
  <c r="N53" i="7"/>
  <c r="M53" i="7"/>
  <c r="L53" i="7"/>
  <c r="K53" i="7"/>
  <c r="J53" i="7"/>
  <c r="I53" i="7"/>
  <c r="S53" i="7" s="1"/>
  <c r="H53" i="7"/>
  <c r="G53" i="7"/>
  <c r="F53" i="7"/>
  <c r="C53" i="7"/>
  <c r="B53" i="7"/>
  <c r="E53" i="7" s="1"/>
  <c r="T52" i="7"/>
  <c r="S52" i="7"/>
  <c r="R52" i="7"/>
  <c r="Q52" i="7"/>
  <c r="P52" i="7"/>
  <c r="E52" i="7"/>
  <c r="U52" i="7" s="1"/>
  <c r="S51" i="7"/>
  <c r="R51" i="7"/>
  <c r="Q51" i="7"/>
  <c r="P51" i="7"/>
  <c r="E51" i="7"/>
  <c r="U51" i="7" s="1"/>
  <c r="S50" i="7"/>
  <c r="R50" i="7"/>
  <c r="Q50" i="7"/>
  <c r="P50" i="7"/>
  <c r="E50" i="7"/>
  <c r="U50" i="7" s="1"/>
  <c r="T49" i="7"/>
  <c r="S49" i="7"/>
  <c r="R49" i="7"/>
  <c r="Q49" i="7"/>
  <c r="P49" i="7"/>
  <c r="E49" i="7"/>
  <c r="U49" i="7" s="1"/>
  <c r="S48" i="7"/>
  <c r="R48" i="7"/>
  <c r="Q48" i="7"/>
  <c r="P48" i="7"/>
  <c r="E48" i="7"/>
  <c r="S47" i="7"/>
  <c r="R47" i="7"/>
  <c r="Q47" i="7"/>
  <c r="P47" i="7"/>
  <c r="E47" i="7"/>
  <c r="U46" i="7"/>
  <c r="T46" i="7"/>
  <c r="S46" i="7"/>
  <c r="R46" i="7"/>
  <c r="Q46" i="7"/>
  <c r="P46" i="7"/>
  <c r="E46" i="7"/>
  <c r="T45" i="7"/>
  <c r="S45" i="7"/>
  <c r="R45" i="7"/>
  <c r="Q45" i="7"/>
  <c r="P45" i="7"/>
  <c r="E45" i="7"/>
  <c r="U45" i="7" s="1"/>
  <c r="T44" i="7"/>
  <c r="S44" i="7"/>
  <c r="R44" i="7"/>
  <c r="Q44" i="7"/>
  <c r="P44" i="7"/>
  <c r="E44" i="7"/>
  <c r="U44" i="7" s="1"/>
  <c r="S43" i="7"/>
  <c r="R43" i="7"/>
  <c r="Q43" i="7"/>
  <c r="P43" i="7"/>
  <c r="E43" i="7"/>
  <c r="U43" i="7" s="1"/>
  <c r="S42" i="7"/>
  <c r="R42" i="7"/>
  <c r="Q42" i="7"/>
  <c r="P42" i="7"/>
  <c r="E42" i="7"/>
  <c r="U42" i="7" s="1"/>
  <c r="V40" i="7"/>
  <c r="O40" i="7"/>
  <c r="N40" i="7"/>
  <c r="M40" i="7"/>
  <c r="L40" i="7"/>
  <c r="K40" i="7"/>
  <c r="J40" i="7"/>
  <c r="I40" i="7"/>
  <c r="S40" i="7" s="1"/>
  <c r="H40" i="7"/>
  <c r="R40" i="7" s="1"/>
  <c r="G40" i="7"/>
  <c r="F40" i="7"/>
  <c r="C40" i="7"/>
  <c r="B40" i="7"/>
  <c r="E40" i="7" s="1"/>
  <c r="S39" i="7"/>
  <c r="R39" i="7"/>
  <c r="Q39" i="7"/>
  <c r="P39" i="7"/>
  <c r="E39" i="7"/>
  <c r="U39" i="7" s="1"/>
  <c r="S38" i="7"/>
  <c r="R38" i="7"/>
  <c r="Q38" i="7"/>
  <c r="P38" i="7"/>
  <c r="E38" i="7"/>
  <c r="U38" i="7" s="1"/>
  <c r="T37" i="7"/>
  <c r="S37" i="7"/>
  <c r="R37" i="7"/>
  <c r="Q37" i="7"/>
  <c r="P37" i="7"/>
  <c r="E37" i="7"/>
  <c r="U37" i="7" s="1"/>
  <c r="S36" i="7"/>
  <c r="R36" i="7"/>
  <c r="Q36" i="7"/>
  <c r="P36" i="7"/>
  <c r="E36" i="7"/>
  <c r="S35" i="7"/>
  <c r="R35" i="7"/>
  <c r="Q35" i="7"/>
  <c r="P35" i="7"/>
  <c r="E35" i="7"/>
  <c r="V33" i="7"/>
  <c r="O33" i="7"/>
  <c r="N33" i="7"/>
  <c r="M33" i="7"/>
  <c r="L33" i="7"/>
  <c r="K33" i="7"/>
  <c r="J33" i="7"/>
  <c r="I33" i="7"/>
  <c r="S33" i="7" s="1"/>
  <c r="H33" i="7"/>
  <c r="R33" i="7" s="1"/>
  <c r="G33" i="7"/>
  <c r="F33" i="7"/>
  <c r="C33" i="7"/>
  <c r="B33" i="7"/>
  <c r="S32" i="7"/>
  <c r="R32" i="7"/>
  <c r="Q32" i="7"/>
  <c r="P32" i="7"/>
  <c r="E32" i="7"/>
  <c r="V30" i="7"/>
  <c r="O30" i="7"/>
  <c r="N30" i="7"/>
  <c r="M30" i="7"/>
  <c r="L30" i="7"/>
  <c r="K30" i="7"/>
  <c r="J30" i="7"/>
  <c r="I30" i="7"/>
  <c r="H30" i="7"/>
  <c r="R30" i="7" s="1"/>
  <c r="G30" i="7"/>
  <c r="F30" i="7"/>
  <c r="E30" i="7"/>
  <c r="C30" i="7"/>
  <c r="B30" i="7"/>
  <c r="S29" i="7"/>
  <c r="R29" i="7"/>
  <c r="Q29" i="7"/>
  <c r="U29" i="7" s="1"/>
  <c r="P29" i="7"/>
  <c r="T29" i="7" s="1"/>
  <c r="E29" i="7"/>
  <c r="U28" i="7"/>
  <c r="S28" i="7"/>
  <c r="R28" i="7"/>
  <c r="Q28" i="7"/>
  <c r="P28" i="7"/>
  <c r="E28" i="7"/>
  <c r="T28" i="7" s="1"/>
  <c r="S27" i="7"/>
  <c r="R27" i="7"/>
  <c r="Q27" i="7"/>
  <c r="P27" i="7"/>
  <c r="E27" i="7"/>
  <c r="U27" i="7" s="1"/>
  <c r="S26" i="7"/>
  <c r="R26" i="7"/>
  <c r="Q26" i="7"/>
  <c r="P26" i="7"/>
  <c r="E26" i="7"/>
  <c r="V24" i="7"/>
  <c r="O24" i="7"/>
  <c r="N24" i="7"/>
  <c r="M24" i="7"/>
  <c r="L24" i="7"/>
  <c r="K24" i="7"/>
  <c r="J24" i="7"/>
  <c r="I24" i="7"/>
  <c r="H24" i="7"/>
  <c r="R24" i="7" s="1"/>
  <c r="G24" i="7"/>
  <c r="F24" i="7"/>
  <c r="C24" i="7"/>
  <c r="B24" i="7"/>
  <c r="S23" i="7"/>
  <c r="R23" i="7"/>
  <c r="Q23" i="7"/>
  <c r="P23" i="7"/>
  <c r="E23" i="7"/>
  <c r="U23" i="7" s="1"/>
  <c r="S22" i="7"/>
  <c r="R22" i="7"/>
  <c r="Q22" i="7"/>
  <c r="P22" i="7"/>
  <c r="E22" i="7"/>
  <c r="S21" i="7"/>
  <c r="R21" i="7"/>
  <c r="Q21" i="7"/>
  <c r="P21" i="7"/>
  <c r="E21" i="7"/>
  <c r="T20" i="7"/>
  <c r="S20" i="7"/>
  <c r="R20" i="7"/>
  <c r="Q20" i="7"/>
  <c r="P20" i="7"/>
  <c r="E20" i="7"/>
  <c r="U20" i="7" s="1"/>
  <c r="S19" i="7"/>
  <c r="R19" i="7"/>
  <c r="Q19" i="7"/>
  <c r="P19" i="7"/>
  <c r="E19" i="7"/>
  <c r="S18" i="7"/>
  <c r="R18" i="7"/>
  <c r="Q18" i="7"/>
  <c r="P18" i="7"/>
  <c r="E18" i="7"/>
  <c r="U17" i="7"/>
  <c r="S17" i="7"/>
  <c r="R17" i="7"/>
  <c r="Q17" i="7"/>
  <c r="P17" i="7"/>
  <c r="E17" i="7"/>
  <c r="T17" i="7" s="1"/>
  <c r="V15" i="7"/>
  <c r="S15" i="7"/>
  <c r="O15" i="7"/>
  <c r="N15" i="7"/>
  <c r="M15" i="7"/>
  <c r="L15" i="7"/>
  <c r="K15" i="7"/>
  <c r="J15" i="7"/>
  <c r="I15" i="7"/>
  <c r="Q15" i="7" s="1"/>
  <c r="H15" i="7"/>
  <c r="P15" i="7" s="1"/>
  <c r="G15" i="7"/>
  <c r="F15" i="7"/>
  <c r="C15" i="7"/>
  <c r="B15" i="7"/>
  <c r="E15" i="7" s="1"/>
  <c r="S14" i="7"/>
  <c r="R14" i="7"/>
  <c r="Q14" i="7"/>
  <c r="P14" i="7"/>
  <c r="E14" i="7"/>
  <c r="S13" i="7"/>
  <c r="R13" i="7"/>
  <c r="Q13" i="7"/>
  <c r="P13" i="7"/>
  <c r="E13" i="7"/>
  <c r="S12" i="7"/>
  <c r="R12" i="7"/>
  <c r="Q12" i="7"/>
  <c r="P12" i="7"/>
  <c r="E12" i="7"/>
  <c r="T12" i="7" s="1"/>
  <c r="T11" i="7"/>
  <c r="S11" i="7"/>
  <c r="R11" i="7"/>
  <c r="Q11" i="7"/>
  <c r="P11" i="7"/>
  <c r="E11" i="7"/>
  <c r="U11" i="7" s="1"/>
  <c r="T10" i="7"/>
  <c r="S10" i="7"/>
  <c r="R10" i="7"/>
  <c r="Q10" i="7"/>
  <c r="U10" i="7" s="1"/>
  <c r="P10" i="7"/>
  <c r="E10" i="7"/>
  <c r="T9" i="7"/>
  <c r="S9" i="7"/>
  <c r="R9" i="7"/>
  <c r="Q9" i="7"/>
  <c r="P9" i="7"/>
  <c r="E9" i="7"/>
  <c r="U9" i="7" s="1"/>
  <c r="S93" i="6"/>
  <c r="R93" i="6"/>
  <c r="Q93" i="6"/>
  <c r="P93" i="6"/>
  <c r="E93" i="6"/>
  <c r="S92" i="6"/>
  <c r="R92" i="6"/>
  <c r="Q92" i="6"/>
  <c r="P92" i="6"/>
  <c r="E92" i="6"/>
  <c r="S91" i="6"/>
  <c r="R91" i="6"/>
  <c r="Q91" i="6"/>
  <c r="P91" i="6"/>
  <c r="E91" i="6"/>
  <c r="S90" i="6"/>
  <c r="R90" i="6"/>
  <c r="Q90" i="6"/>
  <c r="P90" i="6"/>
  <c r="E90" i="6"/>
  <c r="S89" i="6"/>
  <c r="R89" i="6"/>
  <c r="Q89" i="6"/>
  <c r="P89" i="6"/>
  <c r="E89" i="6"/>
  <c r="U89" i="6" s="1"/>
  <c r="S88" i="6"/>
  <c r="R88" i="6"/>
  <c r="Q88" i="6"/>
  <c r="P88" i="6"/>
  <c r="E88" i="6"/>
  <c r="U88" i="6" s="1"/>
  <c r="S87" i="6"/>
  <c r="R87" i="6"/>
  <c r="Q87" i="6"/>
  <c r="P87" i="6"/>
  <c r="E87" i="6"/>
  <c r="S86" i="6"/>
  <c r="R86" i="6"/>
  <c r="Q86" i="6"/>
  <c r="P86" i="6"/>
  <c r="E86" i="6"/>
  <c r="V72" i="6"/>
  <c r="O72" i="6"/>
  <c r="N72" i="6"/>
  <c r="M72" i="6"/>
  <c r="L72" i="6"/>
  <c r="K72" i="6"/>
  <c r="J72" i="6"/>
  <c r="I72" i="6"/>
  <c r="H72" i="6"/>
  <c r="G72" i="6"/>
  <c r="F72" i="6"/>
  <c r="C72" i="6"/>
  <c r="B72" i="6"/>
  <c r="E72" i="6" s="1"/>
  <c r="V71" i="6"/>
  <c r="O71" i="6"/>
  <c r="N71" i="6"/>
  <c r="M71" i="6"/>
  <c r="L71" i="6"/>
  <c r="K71" i="6"/>
  <c r="J71" i="6"/>
  <c r="I71" i="6"/>
  <c r="S71" i="6" s="1"/>
  <c r="H71" i="6"/>
  <c r="G71" i="6"/>
  <c r="F71" i="6"/>
  <c r="C71" i="6"/>
  <c r="E71" i="6" s="1"/>
  <c r="B71" i="6"/>
  <c r="V70" i="6"/>
  <c r="O70" i="6"/>
  <c r="N70" i="6"/>
  <c r="M70" i="6"/>
  <c r="L70" i="6"/>
  <c r="K70" i="6"/>
  <c r="S70" i="6" s="1"/>
  <c r="J70" i="6"/>
  <c r="I70" i="6"/>
  <c r="H70" i="6"/>
  <c r="G70" i="6"/>
  <c r="F70" i="6"/>
  <c r="C70" i="6"/>
  <c r="B70" i="6"/>
  <c r="S69" i="6"/>
  <c r="R69" i="6"/>
  <c r="Q69" i="6"/>
  <c r="P69" i="6"/>
  <c r="E69" i="6"/>
  <c r="V67" i="6"/>
  <c r="O67" i="6"/>
  <c r="N67" i="6"/>
  <c r="M67" i="6"/>
  <c r="L67" i="6"/>
  <c r="K67" i="6"/>
  <c r="J67" i="6"/>
  <c r="I67" i="6"/>
  <c r="H67" i="6"/>
  <c r="G67" i="6"/>
  <c r="F67" i="6"/>
  <c r="C67" i="6"/>
  <c r="B67" i="6"/>
  <c r="V66" i="6"/>
  <c r="R66" i="6"/>
  <c r="O66" i="6"/>
  <c r="N66" i="6"/>
  <c r="M66" i="6"/>
  <c r="L66" i="6"/>
  <c r="K66" i="6"/>
  <c r="J66" i="6"/>
  <c r="I66" i="6"/>
  <c r="S66" i="6" s="1"/>
  <c r="H66" i="6"/>
  <c r="G66" i="6"/>
  <c r="F66" i="6"/>
  <c r="C66" i="6"/>
  <c r="B66" i="6"/>
  <c r="S65" i="6"/>
  <c r="R65" i="6"/>
  <c r="Q65" i="6"/>
  <c r="P65" i="6"/>
  <c r="E65" i="6"/>
  <c r="S64" i="6"/>
  <c r="R64" i="6"/>
  <c r="Q64" i="6"/>
  <c r="P64" i="6"/>
  <c r="E64" i="6"/>
  <c r="U64" i="6" s="1"/>
  <c r="S63" i="6"/>
  <c r="R63" i="6"/>
  <c r="Q63" i="6"/>
  <c r="P63" i="6"/>
  <c r="E63" i="6"/>
  <c r="S62" i="6"/>
  <c r="R62" i="6"/>
  <c r="Q62" i="6"/>
  <c r="P62" i="6"/>
  <c r="E62" i="6"/>
  <c r="T61" i="6"/>
  <c r="S61" i="6"/>
  <c r="R61" i="6"/>
  <c r="Q61" i="6"/>
  <c r="P61" i="6"/>
  <c r="E61" i="6"/>
  <c r="U61" i="6" s="1"/>
  <c r="V59" i="6"/>
  <c r="S59" i="6"/>
  <c r="O59" i="6"/>
  <c r="N59" i="6"/>
  <c r="M59" i="6"/>
  <c r="L59" i="6"/>
  <c r="K59" i="6"/>
  <c r="J59" i="6"/>
  <c r="I59" i="6"/>
  <c r="H59" i="6"/>
  <c r="R59" i="6" s="1"/>
  <c r="G59" i="6"/>
  <c r="F59" i="6"/>
  <c r="C59" i="6"/>
  <c r="B59" i="6"/>
  <c r="S58" i="6"/>
  <c r="R58" i="6"/>
  <c r="Q58" i="6"/>
  <c r="P58" i="6"/>
  <c r="E58" i="6"/>
  <c r="U58" i="6" s="1"/>
  <c r="S57" i="6"/>
  <c r="R57" i="6"/>
  <c r="Q57" i="6"/>
  <c r="P57" i="6"/>
  <c r="E57" i="6"/>
  <c r="T57" i="6" s="1"/>
  <c r="U56" i="6"/>
  <c r="S56" i="6"/>
  <c r="R56" i="6"/>
  <c r="Q56" i="6"/>
  <c r="P56" i="6"/>
  <c r="E56" i="6"/>
  <c r="T56" i="6" s="1"/>
  <c r="U55" i="6"/>
  <c r="T55" i="6"/>
  <c r="S55" i="6"/>
  <c r="R55" i="6"/>
  <c r="Q55" i="6"/>
  <c r="P55" i="6"/>
  <c r="E55" i="6"/>
  <c r="V53" i="6"/>
  <c r="O53" i="6"/>
  <c r="N53" i="6"/>
  <c r="M53" i="6"/>
  <c r="L53" i="6"/>
  <c r="K53" i="6"/>
  <c r="J53" i="6"/>
  <c r="I53" i="6"/>
  <c r="S53" i="6" s="1"/>
  <c r="H53" i="6"/>
  <c r="G53" i="6"/>
  <c r="F53" i="6"/>
  <c r="C53" i="6"/>
  <c r="B53" i="6"/>
  <c r="U52" i="6"/>
  <c r="S52" i="6"/>
  <c r="R52" i="6"/>
  <c r="Q52" i="6"/>
  <c r="P52" i="6"/>
  <c r="E52" i="6"/>
  <c r="T52" i="6" s="1"/>
  <c r="S51" i="6"/>
  <c r="R51" i="6"/>
  <c r="Q51" i="6"/>
  <c r="U51" i="6" s="1"/>
  <c r="P51" i="6"/>
  <c r="E51" i="6"/>
  <c r="S50" i="6"/>
  <c r="R50" i="6"/>
  <c r="Q50" i="6"/>
  <c r="P50" i="6"/>
  <c r="E50" i="6"/>
  <c r="U50" i="6" s="1"/>
  <c r="S49" i="6"/>
  <c r="R49" i="6"/>
  <c r="Q49" i="6"/>
  <c r="P49" i="6"/>
  <c r="E49" i="6"/>
  <c r="U49" i="6" s="1"/>
  <c r="U48" i="6"/>
  <c r="S48" i="6"/>
  <c r="R48" i="6"/>
  <c r="Q48" i="6"/>
  <c r="P48" i="6"/>
  <c r="E48" i="6"/>
  <c r="T48" i="6" s="1"/>
  <c r="S47" i="6"/>
  <c r="R47" i="6"/>
  <c r="Q47" i="6"/>
  <c r="P47" i="6"/>
  <c r="E47" i="6"/>
  <c r="U47" i="6" s="1"/>
  <c r="T46" i="6"/>
  <c r="S46" i="6"/>
  <c r="R46" i="6"/>
  <c r="Q46" i="6"/>
  <c r="P46" i="6"/>
  <c r="E46" i="6"/>
  <c r="U46" i="6" s="1"/>
  <c r="U45" i="6"/>
  <c r="S45" i="6"/>
  <c r="R45" i="6"/>
  <c r="Q45" i="6"/>
  <c r="P45" i="6"/>
  <c r="E45" i="6"/>
  <c r="T45" i="6" s="1"/>
  <c r="U44" i="6"/>
  <c r="S44" i="6"/>
  <c r="R44" i="6"/>
  <c r="Q44" i="6"/>
  <c r="P44" i="6"/>
  <c r="E44" i="6"/>
  <c r="T44" i="6" s="1"/>
  <c r="S43" i="6"/>
  <c r="R43" i="6"/>
  <c r="Q43" i="6"/>
  <c r="U43" i="6" s="1"/>
  <c r="P43" i="6"/>
  <c r="T43" i="6" s="1"/>
  <c r="E43" i="6"/>
  <c r="S42" i="6"/>
  <c r="R42" i="6"/>
  <c r="Q42" i="6"/>
  <c r="P42" i="6"/>
  <c r="E42" i="6"/>
  <c r="U42" i="6" s="1"/>
  <c r="V40" i="6"/>
  <c r="O40" i="6"/>
  <c r="N40" i="6"/>
  <c r="M40" i="6"/>
  <c r="L40" i="6"/>
  <c r="K40" i="6"/>
  <c r="J40" i="6"/>
  <c r="I40" i="6"/>
  <c r="S40" i="6" s="1"/>
  <c r="H40" i="6"/>
  <c r="R40" i="6" s="1"/>
  <c r="G40" i="6"/>
  <c r="F40" i="6"/>
  <c r="C40" i="6"/>
  <c r="E40" i="6" s="1"/>
  <c r="B40" i="6"/>
  <c r="S39" i="6"/>
  <c r="R39" i="6"/>
  <c r="Q39" i="6"/>
  <c r="P39" i="6"/>
  <c r="E39" i="6"/>
  <c r="S38" i="6"/>
  <c r="R38" i="6"/>
  <c r="Q38" i="6"/>
  <c r="P38" i="6"/>
  <c r="E38" i="6"/>
  <c r="U38" i="6" s="1"/>
  <c r="S37" i="6"/>
  <c r="R37" i="6"/>
  <c r="Q37" i="6"/>
  <c r="P37" i="6"/>
  <c r="E37" i="6"/>
  <c r="U37" i="6" s="1"/>
  <c r="S36" i="6"/>
  <c r="R36" i="6"/>
  <c r="Q36" i="6"/>
  <c r="P36" i="6"/>
  <c r="E36" i="6"/>
  <c r="S35" i="6"/>
  <c r="R35" i="6"/>
  <c r="Q35" i="6"/>
  <c r="P35" i="6"/>
  <c r="E35" i="6"/>
  <c r="V33" i="6"/>
  <c r="O33" i="6"/>
  <c r="N33" i="6"/>
  <c r="M33" i="6"/>
  <c r="L33" i="6"/>
  <c r="K33" i="6"/>
  <c r="J33" i="6"/>
  <c r="I33" i="6"/>
  <c r="H33" i="6"/>
  <c r="G33" i="6"/>
  <c r="F33" i="6"/>
  <c r="C33" i="6"/>
  <c r="B33" i="6"/>
  <c r="U32" i="6"/>
  <c r="S32" i="6"/>
  <c r="R32" i="6"/>
  <c r="Q32" i="6"/>
  <c r="P32" i="6"/>
  <c r="E32" i="6"/>
  <c r="T32" i="6" s="1"/>
  <c r="V30" i="6"/>
  <c r="O30" i="6"/>
  <c r="N30" i="6"/>
  <c r="M30" i="6"/>
  <c r="L30" i="6"/>
  <c r="K30" i="6"/>
  <c r="J30" i="6"/>
  <c r="I30" i="6"/>
  <c r="S30" i="6" s="1"/>
  <c r="H30" i="6"/>
  <c r="R30" i="6" s="1"/>
  <c r="G30" i="6"/>
  <c r="F30" i="6"/>
  <c r="C30" i="6"/>
  <c r="B30" i="6"/>
  <c r="E30" i="6" s="1"/>
  <c r="S29" i="6"/>
  <c r="R29" i="6"/>
  <c r="Q29" i="6"/>
  <c r="P29" i="6"/>
  <c r="E29" i="6"/>
  <c r="U29" i="6" s="1"/>
  <c r="U28" i="6"/>
  <c r="S28" i="6"/>
  <c r="R28" i="6"/>
  <c r="Q28" i="6"/>
  <c r="P28" i="6"/>
  <c r="E28" i="6"/>
  <c r="T28" i="6" s="1"/>
  <c r="T27" i="6"/>
  <c r="S27" i="6"/>
  <c r="R27" i="6"/>
  <c r="Q27" i="6"/>
  <c r="P27" i="6"/>
  <c r="E27" i="6"/>
  <c r="U27" i="6" s="1"/>
  <c r="T26" i="6"/>
  <c r="S26" i="6"/>
  <c r="R26" i="6"/>
  <c r="Q26" i="6"/>
  <c r="P26" i="6"/>
  <c r="E26" i="6"/>
  <c r="U26" i="6" s="1"/>
  <c r="V24" i="6"/>
  <c r="O24" i="6"/>
  <c r="N24" i="6"/>
  <c r="M24" i="6"/>
  <c r="L24" i="6"/>
  <c r="K24" i="6"/>
  <c r="J24" i="6"/>
  <c r="I24" i="6"/>
  <c r="H24" i="6"/>
  <c r="G24" i="6"/>
  <c r="F24" i="6"/>
  <c r="C24" i="6"/>
  <c r="E24" i="6" s="1"/>
  <c r="B24" i="6"/>
  <c r="S23" i="6"/>
  <c r="R23" i="6"/>
  <c r="Q23" i="6"/>
  <c r="P23" i="6"/>
  <c r="E23" i="6"/>
  <c r="S22" i="6"/>
  <c r="R22" i="6"/>
  <c r="Q22" i="6"/>
  <c r="P22" i="6"/>
  <c r="E22" i="6"/>
  <c r="U22" i="6" s="1"/>
  <c r="U21" i="6"/>
  <c r="S21" i="6"/>
  <c r="R21" i="6"/>
  <c r="Q21" i="6"/>
  <c r="P21" i="6"/>
  <c r="E21" i="6"/>
  <c r="T21" i="6" s="1"/>
  <c r="U20" i="6"/>
  <c r="S20" i="6"/>
  <c r="R20" i="6"/>
  <c r="Q20" i="6"/>
  <c r="P20" i="6"/>
  <c r="E20" i="6"/>
  <c r="T20" i="6" s="1"/>
  <c r="S19" i="6"/>
  <c r="R19" i="6"/>
  <c r="Q19" i="6"/>
  <c r="P19" i="6"/>
  <c r="E19" i="6"/>
  <c r="S18" i="6"/>
  <c r="R18" i="6"/>
  <c r="Q18" i="6"/>
  <c r="P18" i="6"/>
  <c r="E18" i="6"/>
  <c r="U18" i="6" s="1"/>
  <c r="S17" i="6"/>
  <c r="R17" i="6"/>
  <c r="Q17" i="6"/>
  <c r="P17" i="6"/>
  <c r="E17" i="6"/>
  <c r="U17" i="6" s="1"/>
  <c r="V15" i="6"/>
  <c r="O15" i="6"/>
  <c r="N15" i="6"/>
  <c r="M15" i="6"/>
  <c r="L15" i="6"/>
  <c r="K15" i="6"/>
  <c r="J15" i="6"/>
  <c r="I15" i="6"/>
  <c r="H15" i="6"/>
  <c r="G15" i="6"/>
  <c r="F15" i="6"/>
  <c r="C15" i="6"/>
  <c r="E15" i="6" s="1"/>
  <c r="B15" i="6"/>
  <c r="S14" i="6"/>
  <c r="R14" i="6"/>
  <c r="Q14" i="6"/>
  <c r="P14" i="6"/>
  <c r="E14" i="6"/>
  <c r="U14" i="6" s="1"/>
  <c r="S13" i="6"/>
  <c r="R13" i="6"/>
  <c r="Q13" i="6"/>
  <c r="P13" i="6"/>
  <c r="E13" i="6"/>
  <c r="U13" i="6" s="1"/>
  <c r="S12" i="6"/>
  <c r="R12" i="6"/>
  <c r="Q12" i="6"/>
  <c r="P12" i="6"/>
  <c r="E12" i="6"/>
  <c r="T12" i="6" s="1"/>
  <c r="U11" i="6"/>
  <c r="T11" i="6"/>
  <c r="S11" i="6"/>
  <c r="R11" i="6"/>
  <c r="Q11" i="6"/>
  <c r="P11" i="6"/>
  <c r="E11" i="6"/>
  <c r="S10" i="6"/>
  <c r="R10" i="6"/>
  <c r="Q10" i="6"/>
  <c r="P10" i="6"/>
  <c r="T10" i="6" s="1"/>
  <c r="E10" i="6"/>
  <c r="U10" i="6" s="1"/>
  <c r="U9" i="6"/>
  <c r="S9" i="6"/>
  <c r="R9" i="6"/>
  <c r="Q9" i="6"/>
  <c r="P9" i="6"/>
  <c r="E9" i="6"/>
  <c r="T9" i="6" s="1"/>
  <c r="S93" i="5"/>
  <c r="R93" i="5"/>
  <c r="Q93" i="5"/>
  <c r="P93" i="5"/>
  <c r="E93" i="5"/>
  <c r="U92" i="5"/>
  <c r="S92" i="5"/>
  <c r="R92" i="5"/>
  <c r="Q92" i="5"/>
  <c r="P92" i="5"/>
  <c r="E92" i="5"/>
  <c r="T92" i="5" s="1"/>
  <c r="S91" i="5"/>
  <c r="R91" i="5"/>
  <c r="Q91" i="5"/>
  <c r="P91" i="5"/>
  <c r="E91" i="5"/>
  <c r="U91" i="5" s="1"/>
  <c r="S90" i="5"/>
  <c r="R90" i="5"/>
  <c r="Q90" i="5"/>
  <c r="P90" i="5"/>
  <c r="E90" i="5"/>
  <c r="U90" i="5" s="1"/>
  <c r="S89" i="5"/>
  <c r="R89" i="5"/>
  <c r="Q89" i="5"/>
  <c r="P89" i="5"/>
  <c r="E89" i="5"/>
  <c r="T89" i="5" s="1"/>
  <c r="U88" i="5"/>
  <c r="T88" i="5"/>
  <c r="S88" i="5"/>
  <c r="R88" i="5"/>
  <c r="Q88" i="5"/>
  <c r="P88" i="5"/>
  <c r="E88" i="5"/>
  <c r="T87" i="5"/>
  <c r="S87" i="5"/>
  <c r="R87" i="5"/>
  <c r="Q87" i="5"/>
  <c r="P87" i="5"/>
  <c r="E87" i="5"/>
  <c r="U87" i="5" s="1"/>
  <c r="U86" i="5"/>
  <c r="S86" i="5"/>
  <c r="R86" i="5"/>
  <c r="Q86" i="5"/>
  <c r="P86" i="5"/>
  <c r="E86" i="5"/>
  <c r="T86" i="5" s="1"/>
  <c r="V72" i="5"/>
  <c r="O72" i="5"/>
  <c r="N72" i="5"/>
  <c r="M72" i="5"/>
  <c r="L72" i="5"/>
  <c r="K72" i="5"/>
  <c r="J72" i="5"/>
  <c r="I72" i="5"/>
  <c r="H72" i="5"/>
  <c r="G72" i="5"/>
  <c r="F72" i="5"/>
  <c r="C72" i="5"/>
  <c r="B72" i="5"/>
  <c r="V71" i="5"/>
  <c r="S71" i="5"/>
  <c r="O71" i="5"/>
  <c r="N71" i="5"/>
  <c r="M71" i="5"/>
  <c r="L71" i="5"/>
  <c r="K71" i="5"/>
  <c r="J71" i="5"/>
  <c r="I71" i="5"/>
  <c r="Q71" i="5" s="1"/>
  <c r="H71" i="5"/>
  <c r="G71" i="5"/>
  <c r="F71" i="5"/>
  <c r="C71" i="5"/>
  <c r="B71" i="5"/>
  <c r="V70" i="5"/>
  <c r="O70" i="5"/>
  <c r="N70" i="5"/>
  <c r="M70" i="5"/>
  <c r="L70" i="5"/>
  <c r="K70" i="5"/>
  <c r="J70" i="5"/>
  <c r="I70" i="5"/>
  <c r="S70" i="5" s="1"/>
  <c r="H70" i="5"/>
  <c r="G70" i="5"/>
  <c r="F70" i="5"/>
  <c r="C70" i="5"/>
  <c r="B70" i="5"/>
  <c r="S69" i="5"/>
  <c r="R69" i="5"/>
  <c r="Q69" i="5"/>
  <c r="P69" i="5"/>
  <c r="E69" i="5"/>
  <c r="U69" i="5" s="1"/>
  <c r="V67" i="5"/>
  <c r="O67" i="5"/>
  <c r="N67" i="5"/>
  <c r="M67" i="5"/>
  <c r="L67" i="5"/>
  <c r="K67" i="5"/>
  <c r="J67" i="5"/>
  <c r="I67" i="5"/>
  <c r="H67" i="5"/>
  <c r="R67" i="5" s="1"/>
  <c r="G67" i="5"/>
  <c r="F67" i="5"/>
  <c r="C67" i="5"/>
  <c r="B67" i="5"/>
  <c r="E67" i="5" s="1"/>
  <c r="V66" i="5"/>
  <c r="O66" i="5"/>
  <c r="N66" i="5"/>
  <c r="M66" i="5"/>
  <c r="L66" i="5"/>
  <c r="K66" i="5"/>
  <c r="J66" i="5"/>
  <c r="I66" i="5"/>
  <c r="S66" i="5" s="1"/>
  <c r="H66" i="5"/>
  <c r="G66" i="5"/>
  <c r="F66" i="5"/>
  <c r="C66" i="5"/>
  <c r="B66" i="5"/>
  <c r="E66" i="5" s="1"/>
  <c r="S65" i="5"/>
  <c r="R65" i="5"/>
  <c r="Q65" i="5"/>
  <c r="P65" i="5"/>
  <c r="E65" i="5"/>
  <c r="S64" i="5"/>
  <c r="R64" i="5"/>
  <c r="Q64" i="5"/>
  <c r="P64" i="5"/>
  <c r="E64" i="5"/>
  <c r="T64" i="5" s="1"/>
  <c r="U63" i="5"/>
  <c r="T63" i="5"/>
  <c r="S63" i="5"/>
  <c r="R63" i="5"/>
  <c r="Q63" i="5"/>
  <c r="P63" i="5"/>
  <c r="E63" i="5"/>
  <c r="S62" i="5"/>
  <c r="R62" i="5"/>
  <c r="Q62" i="5"/>
  <c r="P62" i="5"/>
  <c r="E62" i="5"/>
  <c r="U62" i="5" s="1"/>
  <c r="S61" i="5"/>
  <c r="R61" i="5"/>
  <c r="Q61" i="5"/>
  <c r="P61" i="5"/>
  <c r="E61" i="5"/>
  <c r="V59" i="5"/>
  <c r="O59" i="5"/>
  <c r="N59" i="5"/>
  <c r="M59" i="5"/>
  <c r="L59" i="5"/>
  <c r="K59" i="5"/>
  <c r="J59" i="5"/>
  <c r="I59" i="5"/>
  <c r="S59" i="5" s="1"/>
  <c r="H59" i="5"/>
  <c r="R59" i="5" s="1"/>
  <c r="G59" i="5"/>
  <c r="F59" i="5"/>
  <c r="C59" i="5"/>
  <c r="B59" i="5"/>
  <c r="S58" i="5"/>
  <c r="R58" i="5"/>
  <c r="Q58" i="5"/>
  <c r="P58" i="5"/>
  <c r="E58" i="5"/>
  <c r="U58" i="5" s="1"/>
  <c r="S57" i="5"/>
  <c r="R57" i="5"/>
  <c r="Q57" i="5"/>
  <c r="P57" i="5"/>
  <c r="E57" i="5"/>
  <c r="U57" i="5" s="1"/>
  <c r="U56" i="5"/>
  <c r="S56" i="5"/>
  <c r="R56" i="5"/>
  <c r="Q56" i="5"/>
  <c r="P56" i="5"/>
  <c r="E56" i="5"/>
  <c r="T56" i="5" s="1"/>
  <c r="U55" i="5"/>
  <c r="T55" i="5"/>
  <c r="S55" i="5"/>
  <c r="R55" i="5"/>
  <c r="Q55" i="5"/>
  <c r="P55" i="5"/>
  <c r="E55" i="5"/>
  <c r="V53" i="5"/>
  <c r="O53" i="5"/>
  <c r="N53" i="5"/>
  <c r="M53" i="5"/>
  <c r="L53" i="5"/>
  <c r="K53" i="5"/>
  <c r="J53" i="5"/>
  <c r="I53" i="5"/>
  <c r="H53" i="5"/>
  <c r="G53" i="5"/>
  <c r="F53" i="5"/>
  <c r="C53" i="5"/>
  <c r="B53" i="5"/>
  <c r="E53" i="5" s="1"/>
  <c r="S52" i="5"/>
  <c r="R52" i="5"/>
  <c r="Q52" i="5"/>
  <c r="P52" i="5"/>
  <c r="E52" i="5"/>
  <c r="T52" i="5" s="1"/>
  <c r="U51" i="5"/>
  <c r="T51" i="5"/>
  <c r="S51" i="5"/>
  <c r="R51" i="5"/>
  <c r="Q51" i="5"/>
  <c r="P51" i="5"/>
  <c r="E51" i="5"/>
  <c r="T50" i="5"/>
  <c r="S50" i="5"/>
  <c r="R50" i="5"/>
  <c r="Q50" i="5"/>
  <c r="P50" i="5"/>
  <c r="E50" i="5"/>
  <c r="U50" i="5" s="1"/>
  <c r="U49" i="5"/>
  <c r="S49" i="5"/>
  <c r="R49" i="5"/>
  <c r="Q49" i="5"/>
  <c r="P49" i="5"/>
  <c r="E49" i="5"/>
  <c r="T49" i="5" s="1"/>
  <c r="S48" i="5"/>
  <c r="R48" i="5"/>
  <c r="Q48" i="5"/>
  <c r="P48" i="5"/>
  <c r="E48" i="5"/>
  <c r="U47" i="5"/>
  <c r="S47" i="5"/>
  <c r="R47" i="5"/>
  <c r="Q47" i="5"/>
  <c r="P47" i="5"/>
  <c r="E47" i="5"/>
  <c r="T47" i="5" s="1"/>
  <c r="S46" i="5"/>
  <c r="R46" i="5"/>
  <c r="Q46" i="5"/>
  <c r="P46" i="5"/>
  <c r="E46" i="5"/>
  <c r="U46" i="5" s="1"/>
  <c r="S45" i="5"/>
  <c r="R45" i="5"/>
  <c r="Q45" i="5"/>
  <c r="P45" i="5"/>
  <c r="E45" i="5"/>
  <c r="U45" i="5" s="1"/>
  <c r="S44" i="5"/>
  <c r="R44" i="5"/>
  <c r="Q44" i="5"/>
  <c r="P44" i="5"/>
  <c r="E44" i="5"/>
  <c r="T44" i="5" s="1"/>
  <c r="U43" i="5"/>
  <c r="T43" i="5"/>
  <c r="S43" i="5"/>
  <c r="R43" i="5"/>
  <c r="Q43" i="5"/>
  <c r="P43" i="5"/>
  <c r="E43" i="5"/>
  <c r="T42" i="5"/>
  <c r="S42" i="5"/>
  <c r="R42" i="5"/>
  <c r="Q42" i="5"/>
  <c r="P42" i="5"/>
  <c r="E42" i="5"/>
  <c r="U42" i="5" s="1"/>
  <c r="V40" i="5"/>
  <c r="O40" i="5"/>
  <c r="N40" i="5"/>
  <c r="M40" i="5"/>
  <c r="L40" i="5"/>
  <c r="K40" i="5"/>
  <c r="J40" i="5"/>
  <c r="I40" i="5"/>
  <c r="H40" i="5"/>
  <c r="G40" i="5"/>
  <c r="F40" i="5"/>
  <c r="E40" i="5"/>
  <c r="C40" i="5"/>
  <c r="B40" i="5"/>
  <c r="T39" i="5"/>
  <c r="S39" i="5"/>
  <c r="R39" i="5"/>
  <c r="Q39" i="5"/>
  <c r="P39" i="5"/>
  <c r="E39" i="5"/>
  <c r="U39" i="5" s="1"/>
  <c r="S38" i="5"/>
  <c r="R38" i="5"/>
  <c r="Q38" i="5"/>
  <c r="P38" i="5"/>
  <c r="E38" i="5"/>
  <c r="U37" i="5"/>
  <c r="S37" i="5"/>
  <c r="R37" i="5"/>
  <c r="Q37" i="5"/>
  <c r="P37" i="5"/>
  <c r="E37" i="5"/>
  <c r="T37" i="5" s="1"/>
  <c r="U36" i="5"/>
  <c r="S36" i="5"/>
  <c r="R36" i="5"/>
  <c r="Q36" i="5"/>
  <c r="P36" i="5"/>
  <c r="E36" i="5"/>
  <c r="T36" i="5" s="1"/>
  <c r="U35" i="5"/>
  <c r="T35" i="5"/>
  <c r="S35" i="5"/>
  <c r="R35" i="5"/>
  <c r="Q35" i="5"/>
  <c r="P35" i="5"/>
  <c r="E35" i="5"/>
  <c r="V33" i="5"/>
  <c r="O33" i="5"/>
  <c r="N33" i="5"/>
  <c r="M33" i="5"/>
  <c r="L33" i="5"/>
  <c r="K33" i="5"/>
  <c r="J33" i="5"/>
  <c r="R33" i="5" s="1"/>
  <c r="I33" i="5"/>
  <c r="H33" i="5"/>
  <c r="G33" i="5"/>
  <c r="F33" i="5"/>
  <c r="C33" i="5"/>
  <c r="B33" i="5"/>
  <c r="E33" i="5" s="1"/>
  <c r="S32" i="5"/>
  <c r="R32" i="5"/>
  <c r="Q32" i="5"/>
  <c r="P32" i="5"/>
  <c r="E32" i="5"/>
  <c r="T32" i="5" s="1"/>
  <c r="V30" i="5"/>
  <c r="O30" i="5"/>
  <c r="N30" i="5"/>
  <c r="M30" i="5"/>
  <c r="L30" i="5"/>
  <c r="K30" i="5"/>
  <c r="J30" i="5"/>
  <c r="I30" i="5"/>
  <c r="Q30" i="5" s="1"/>
  <c r="H30" i="5"/>
  <c r="R30" i="5" s="1"/>
  <c r="G30" i="5"/>
  <c r="F30" i="5"/>
  <c r="C30" i="5"/>
  <c r="B30" i="5"/>
  <c r="S29" i="5"/>
  <c r="R29" i="5"/>
  <c r="Q29" i="5"/>
  <c r="P29" i="5"/>
  <c r="E29" i="5"/>
  <c r="U28" i="5"/>
  <c r="S28" i="5"/>
  <c r="R28" i="5"/>
  <c r="Q28" i="5"/>
  <c r="P28" i="5"/>
  <c r="E28" i="5"/>
  <c r="T28" i="5" s="1"/>
  <c r="T27" i="5"/>
  <c r="S27" i="5"/>
  <c r="R27" i="5"/>
  <c r="Q27" i="5"/>
  <c r="P27" i="5"/>
  <c r="E27" i="5"/>
  <c r="U27" i="5" s="1"/>
  <c r="S26" i="5"/>
  <c r="R26" i="5"/>
  <c r="Q26" i="5"/>
  <c r="P26" i="5"/>
  <c r="E26" i="5"/>
  <c r="U26" i="5" s="1"/>
  <c r="V24" i="5"/>
  <c r="O24" i="5"/>
  <c r="N24" i="5"/>
  <c r="M24" i="5"/>
  <c r="L24" i="5"/>
  <c r="K24" i="5"/>
  <c r="J24" i="5"/>
  <c r="I24" i="5"/>
  <c r="S24" i="5" s="1"/>
  <c r="H24" i="5"/>
  <c r="G24" i="5"/>
  <c r="F24" i="5"/>
  <c r="C24" i="5"/>
  <c r="B24" i="5"/>
  <c r="E24" i="5" s="1"/>
  <c r="U23" i="5"/>
  <c r="S23" i="5"/>
  <c r="R23" i="5"/>
  <c r="Q23" i="5"/>
  <c r="P23" i="5"/>
  <c r="E23" i="5"/>
  <c r="T23" i="5" s="1"/>
  <c r="S22" i="5"/>
  <c r="R22" i="5"/>
  <c r="Q22" i="5"/>
  <c r="P22" i="5"/>
  <c r="E22" i="5"/>
  <c r="U22" i="5" s="1"/>
  <c r="S21" i="5"/>
  <c r="R21" i="5"/>
  <c r="Q21" i="5"/>
  <c r="P21" i="5"/>
  <c r="E21" i="5"/>
  <c r="U21" i="5" s="1"/>
  <c r="S20" i="5"/>
  <c r="R20" i="5"/>
  <c r="Q20" i="5"/>
  <c r="P20" i="5"/>
  <c r="E20" i="5"/>
  <c r="U19" i="5"/>
  <c r="S19" i="5"/>
  <c r="R19" i="5"/>
  <c r="Q19" i="5"/>
  <c r="P19" i="5"/>
  <c r="T19" i="5" s="1"/>
  <c r="E19" i="5"/>
  <c r="T18" i="5"/>
  <c r="S18" i="5"/>
  <c r="R18" i="5"/>
  <c r="Q18" i="5"/>
  <c r="P18" i="5"/>
  <c r="E18" i="5"/>
  <c r="U18" i="5" s="1"/>
  <c r="U17" i="5"/>
  <c r="S17" i="5"/>
  <c r="R17" i="5"/>
  <c r="Q17" i="5"/>
  <c r="P17" i="5"/>
  <c r="E17" i="5"/>
  <c r="T17" i="5" s="1"/>
  <c r="V15" i="5"/>
  <c r="O15" i="5"/>
  <c r="N15" i="5"/>
  <c r="M15" i="5"/>
  <c r="L15" i="5"/>
  <c r="K15" i="5"/>
  <c r="J15" i="5"/>
  <c r="I15" i="5"/>
  <c r="H15" i="5"/>
  <c r="G15" i="5"/>
  <c r="F15" i="5"/>
  <c r="C15" i="5"/>
  <c r="B15" i="5"/>
  <c r="S14" i="5"/>
  <c r="R14" i="5"/>
  <c r="Q14" i="5"/>
  <c r="P14" i="5"/>
  <c r="E14" i="5"/>
  <c r="U14" i="5" s="1"/>
  <c r="U13" i="5"/>
  <c r="S13" i="5"/>
  <c r="R13" i="5"/>
  <c r="Q13" i="5"/>
  <c r="P13" i="5"/>
  <c r="E13" i="5"/>
  <c r="T13" i="5" s="1"/>
  <c r="S12" i="5"/>
  <c r="R12" i="5"/>
  <c r="Q12" i="5"/>
  <c r="P12" i="5"/>
  <c r="E12" i="5"/>
  <c r="S11" i="5"/>
  <c r="R11" i="5"/>
  <c r="Q11" i="5"/>
  <c r="P11" i="5"/>
  <c r="E11" i="5"/>
  <c r="S10" i="5"/>
  <c r="R10" i="5"/>
  <c r="Q10" i="5"/>
  <c r="P10" i="5"/>
  <c r="E10" i="5"/>
  <c r="U10" i="5" s="1"/>
  <c r="S9" i="5"/>
  <c r="R9" i="5"/>
  <c r="Q9" i="5"/>
  <c r="P9" i="5"/>
  <c r="E9" i="5"/>
  <c r="S93" i="4"/>
  <c r="R93" i="4"/>
  <c r="Q93" i="4"/>
  <c r="P93" i="4"/>
  <c r="E93" i="4"/>
  <c r="U92" i="4"/>
  <c r="S92" i="4"/>
  <c r="R92" i="4"/>
  <c r="Q92" i="4"/>
  <c r="P92" i="4"/>
  <c r="E92" i="4"/>
  <c r="T92" i="4" s="1"/>
  <c r="T91" i="4"/>
  <c r="S91" i="4"/>
  <c r="R91" i="4"/>
  <c r="Q91" i="4"/>
  <c r="P91" i="4"/>
  <c r="E91" i="4"/>
  <c r="U91" i="4" s="1"/>
  <c r="U90" i="4"/>
  <c r="S90" i="4"/>
  <c r="R90" i="4"/>
  <c r="Q90" i="4"/>
  <c r="P90" i="4"/>
  <c r="E90" i="4"/>
  <c r="T90" i="4" s="1"/>
  <c r="S89" i="4"/>
  <c r="R89" i="4"/>
  <c r="Q89" i="4"/>
  <c r="P89" i="4"/>
  <c r="E89" i="4"/>
  <c r="S88" i="4"/>
  <c r="R88" i="4"/>
  <c r="Q88" i="4"/>
  <c r="P88" i="4"/>
  <c r="E88" i="4"/>
  <c r="S87" i="4"/>
  <c r="R87" i="4"/>
  <c r="Q87" i="4"/>
  <c r="P87" i="4"/>
  <c r="E87" i="4"/>
  <c r="U87" i="4" s="1"/>
  <c r="S86" i="4"/>
  <c r="R86" i="4"/>
  <c r="Q86" i="4"/>
  <c r="P86" i="4"/>
  <c r="E86" i="4"/>
  <c r="U86" i="4" s="1"/>
  <c r="V72" i="4"/>
  <c r="O72" i="4"/>
  <c r="N72" i="4"/>
  <c r="M72" i="4"/>
  <c r="L72" i="4"/>
  <c r="K72" i="4"/>
  <c r="J72" i="4"/>
  <c r="I72" i="4"/>
  <c r="H72" i="4"/>
  <c r="G72" i="4"/>
  <c r="F72" i="4"/>
  <c r="C72" i="4"/>
  <c r="B72" i="4"/>
  <c r="V71" i="4"/>
  <c r="O71" i="4"/>
  <c r="N71" i="4"/>
  <c r="M71" i="4"/>
  <c r="L71" i="4"/>
  <c r="K71" i="4"/>
  <c r="J71" i="4"/>
  <c r="I71" i="4"/>
  <c r="H71" i="4"/>
  <c r="P71" i="4" s="1"/>
  <c r="G71" i="4"/>
  <c r="F71" i="4"/>
  <c r="C71" i="4"/>
  <c r="B71" i="4"/>
  <c r="V70" i="4"/>
  <c r="O70" i="4"/>
  <c r="N70" i="4"/>
  <c r="M70" i="4"/>
  <c r="L70" i="4"/>
  <c r="K70" i="4"/>
  <c r="J70" i="4"/>
  <c r="I70" i="4"/>
  <c r="H70" i="4"/>
  <c r="G70" i="4"/>
  <c r="F70" i="4"/>
  <c r="C70" i="4"/>
  <c r="B70" i="4"/>
  <c r="S69" i="4"/>
  <c r="R69" i="4"/>
  <c r="Q69" i="4"/>
  <c r="P69" i="4"/>
  <c r="E69" i="4"/>
  <c r="V67" i="4"/>
  <c r="O67" i="4"/>
  <c r="N67" i="4"/>
  <c r="M67" i="4"/>
  <c r="L67" i="4"/>
  <c r="K67" i="4"/>
  <c r="J67" i="4"/>
  <c r="I67" i="4"/>
  <c r="H67" i="4"/>
  <c r="G67" i="4"/>
  <c r="F67" i="4"/>
  <c r="C67" i="4"/>
  <c r="B67" i="4"/>
  <c r="V66" i="4"/>
  <c r="O66" i="4"/>
  <c r="N66" i="4"/>
  <c r="M66" i="4"/>
  <c r="L66" i="4"/>
  <c r="K66" i="4"/>
  <c r="J66" i="4"/>
  <c r="I66" i="4"/>
  <c r="S66" i="4" s="1"/>
  <c r="H66" i="4"/>
  <c r="R66" i="4" s="1"/>
  <c r="G66" i="4"/>
  <c r="F66" i="4"/>
  <c r="C66" i="4"/>
  <c r="B66" i="4"/>
  <c r="E66" i="4" s="1"/>
  <c r="S65" i="4"/>
  <c r="R65" i="4"/>
  <c r="Q65" i="4"/>
  <c r="P65" i="4"/>
  <c r="E65" i="4"/>
  <c r="U65" i="4" s="1"/>
  <c r="U64" i="4"/>
  <c r="S64" i="4"/>
  <c r="R64" i="4"/>
  <c r="Q64" i="4"/>
  <c r="P64" i="4"/>
  <c r="E64" i="4"/>
  <c r="T64" i="4" s="1"/>
  <c r="T63" i="4"/>
  <c r="S63" i="4"/>
  <c r="R63" i="4"/>
  <c r="Q63" i="4"/>
  <c r="P63" i="4"/>
  <c r="E63" i="4"/>
  <c r="U63" i="4" s="1"/>
  <c r="T62" i="4"/>
  <c r="S62" i="4"/>
  <c r="R62" i="4"/>
  <c r="Q62" i="4"/>
  <c r="P62" i="4"/>
  <c r="E62" i="4"/>
  <c r="U62" i="4" s="1"/>
  <c r="S61" i="4"/>
  <c r="R61" i="4"/>
  <c r="Q61" i="4"/>
  <c r="P61" i="4"/>
  <c r="E61" i="4"/>
  <c r="V59" i="4"/>
  <c r="O59" i="4"/>
  <c r="N59" i="4"/>
  <c r="M59" i="4"/>
  <c r="L59" i="4"/>
  <c r="K59" i="4"/>
  <c r="J59" i="4"/>
  <c r="I59" i="4"/>
  <c r="S59" i="4" s="1"/>
  <c r="H59" i="4"/>
  <c r="G59" i="4"/>
  <c r="F59" i="4"/>
  <c r="C59" i="4"/>
  <c r="B59" i="4"/>
  <c r="T58" i="4"/>
  <c r="S58" i="4"/>
  <c r="R58" i="4"/>
  <c r="Q58" i="4"/>
  <c r="P58" i="4"/>
  <c r="E58" i="4"/>
  <c r="U58" i="4" s="1"/>
  <c r="U57" i="4"/>
  <c r="S57" i="4"/>
  <c r="R57" i="4"/>
  <c r="Q57" i="4"/>
  <c r="P57" i="4"/>
  <c r="E57" i="4"/>
  <c r="T57" i="4" s="1"/>
  <c r="S56" i="4"/>
  <c r="R56" i="4"/>
  <c r="Q56" i="4"/>
  <c r="P56" i="4"/>
  <c r="E56" i="4"/>
  <c r="U55" i="4"/>
  <c r="S55" i="4"/>
  <c r="R55" i="4"/>
  <c r="Q55" i="4"/>
  <c r="P55" i="4"/>
  <c r="E55" i="4"/>
  <c r="T55" i="4" s="1"/>
  <c r="V53" i="4"/>
  <c r="O53" i="4"/>
  <c r="N53" i="4"/>
  <c r="M53" i="4"/>
  <c r="L53" i="4"/>
  <c r="K53" i="4"/>
  <c r="J53" i="4"/>
  <c r="I53" i="4"/>
  <c r="H53" i="4"/>
  <c r="G53" i="4"/>
  <c r="F53" i="4"/>
  <c r="C53" i="4"/>
  <c r="B53" i="4"/>
  <c r="U52" i="4"/>
  <c r="S52" i="4"/>
  <c r="R52" i="4"/>
  <c r="Q52" i="4"/>
  <c r="P52" i="4"/>
  <c r="E52" i="4"/>
  <c r="T52" i="4" s="1"/>
  <c r="S51" i="4"/>
  <c r="R51" i="4"/>
  <c r="Q51" i="4"/>
  <c r="P51" i="4"/>
  <c r="T51" i="4" s="1"/>
  <c r="E51" i="4"/>
  <c r="S50" i="4"/>
  <c r="R50" i="4"/>
  <c r="Q50" i="4"/>
  <c r="P50" i="4"/>
  <c r="E50" i="4"/>
  <c r="U50" i="4" s="1"/>
  <c r="S49" i="4"/>
  <c r="R49" i="4"/>
  <c r="Q49" i="4"/>
  <c r="P49" i="4"/>
  <c r="E49" i="4"/>
  <c r="U49" i="4" s="1"/>
  <c r="S48" i="4"/>
  <c r="R48" i="4"/>
  <c r="Q48" i="4"/>
  <c r="P48" i="4"/>
  <c r="E48" i="4"/>
  <c r="T48" i="4" s="1"/>
  <c r="U47" i="4"/>
  <c r="T47" i="4"/>
  <c r="S47" i="4"/>
  <c r="R47" i="4"/>
  <c r="Q47" i="4"/>
  <c r="P47" i="4"/>
  <c r="E47" i="4"/>
  <c r="T46" i="4"/>
  <c r="S46" i="4"/>
  <c r="R46" i="4"/>
  <c r="Q46" i="4"/>
  <c r="P46" i="4"/>
  <c r="E46" i="4"/>
  <c r="U46" i="4" s="1"/>
  <c r="U45" i="4"/>
  <c r="S45" i="4"/>
  <c r="R45" i="4"/>
  <c r="Q45" i="4"/>
  <c r="P45" i="4"/>
  <c r="E45" i="4"/>
  <c r="T45" i="4" s="1"/>
  <c r="S44" i="4"/>
  <c r="R44" i="4"/>
  <c r="Q44" i="4"/>
  <c r="U44" i="4" s="1"/>
  <c r="P44" i="4"/>
  <c r="E44" i="4"/>
  <c r="S43" i="4"/>
  <c r="R43" i="4"/>
  <c r="Q43" i="4"/>
  <c r="P43" i="4"/>
  <c r="E43" i="4"/>
  <c r="U43" i="4" s="1"/>
  <c r="S42" i="4"/>
  <c r="R42" i="4"/>
  <c r="Q42" i="4"/>
  <c r="P42" i="4"/>
  <c r="E42" i="4"/>
  <c r="U42" i="4" s="1"/>
  <c r="V40" i="4"/>
  <c r="O40" i="4"/>
  <c r="N40" i="4"/>
  <c r="M40" i="4"/>
  <c r="L40" i="4"/>
  <c r="K40" i="4"/>
  <c r="J40" i="4"/>
  <c r="I40" i="4"/>
  <c r="S40" i="4" s="1"/>
  <c r="H40" i="4"/>
  <c r="R40" i="4" s="1"/>
  <c r="G40" i="4"/>
  <c r="F40" i="4"/>
  <c r="C40" i="4"/>
  <c r="B40" i="4"/>
  <c r="E40" i="4" s="1"/>
  <c r="T39" i="4"/>
  <c r="S39" i="4"/>
  <c r="R39" i="4"/>
  <c r="Q39" i="4"/>
  <c r="P39" i="4"/>
  <c r="E39" i="4"/>
  <c r="U39" i="4" s="1"/>
  <c r="S38" i="4"/>
  <c r="R38" i="4"/>
  <c r="Q38" i="4"/>
  <c r="P38" i="4"/>
  <c r="E38" i="4"/>
  <c r="U38" i="4" s="1"/>
  <c r="S37" i="4"/>
  <c r="R37" i="4"/>
  <c r="Q37" i="4"/>
  <c r="P37" i="4"/>
  <c r="E37" i="4"/>
  <c r="U37" i="4" s="1"/>
  <c r="S36" i="4"/>
  <c r="R36" i="4"/>
  <c r="Q36" i="4"/>
  <c r="P36" i="4"/>
  <c r="E36" i="4"/>
  <c r="T36" i="4" s="1"/>
  <c r="S35" i="4"/>
  <c r="R35" i="4"/>
  <c r="Q35" i="4"/>
  <c r="P35" i="4"/>
  <c r="E35" i="4"/>
  <c r="U35" i="4" s="1"/>
  <c r="V33" i="4"/>
  <c r="O33" i="4"/>
  <c r="N33" i="4"/>
  <c r="M33" i="4"/>
  <c r="L33" i="4"/>
  <c r="K33" i="4"/>
  <c r="J33" i="4"/>
  <c r="R33" i="4" s="1"/>
  <c r="I33" i="4"/>
  <c r="H33" i="4"/>
  <c r="G33" i="4"/>
  <c r="F33" i="4"/>
  <c r="C33" i="4"/>
  <c r="B33" i="4"/>
  <c r="E33" i="4" s="1"/>
  <c r="S32" i="4"/>
  <c r="R32" i="4"/>
  <c r="Q32" i="4"/>
  <c r="P32" i="4"/>
  <c r="E32" i="4"/>
  <c r="V30" i="4"/>
  <c r="O30" i="4"/>
  <c r="N30" i="4"/>
  <c r="M30" i="4"/>
  <c r="L30" i="4"/>
  <c r="K30" i="4"/>
  <c r="S30" i="4" s="1"/>
  <c r="J30" i="4"/>
  <c r="I30" i="4"/>
  <c r="H30" i="4"/>
  <c r="R30" i="4" s="1"/>
  <c r="G30" i="4"/>
  <c r="F30" i="4"/>
  <c r="C30" i="4"/>
  <c r="B30" i="4"/>
  <c r="S29" i="4"/>
  <c r="R29" i="4"/>
  <c r="Q29" i="4"/>
  <c r="P29" i="4"/>
  <c r="E29" i="4"/>
  <c r="U28" i="4"/>
  <c r="S28" i="4"/>
  <c r="R28" i="4"/>
  <c r="Q28" i="4"/>
  <c r="P28" i="4"/>
  <c r="E28" i="4"/>
  <c r="T28" i="4" s="1"/>
  <c r="S27" i="4"/>
  <c r="R27" i="4"/>
  <c r="Q27" i="4"/>
  <c r="P27" i="4"/>
  <c r="E27" i="4"/>
  <c r="S26" i="4"/>
  <c r="R26" i="4"/>
  <c r="Q26" i="4"/>
  <c r="P26" i="4"/>
  <c r="E26" i="4"/>
  <c r="U26" i="4" s="1"/>
  <c r="V24" i="4"/>
  <c r="O24" i="4"/>
  <c r="N24" i="4"/>
  <c r="M24" i="4"/>
  <c r="L24" i="4"/>
  <c r="K24" i="4"/>
  <c r="J24" i="4"/>
  <c r="I24" i="4"/>
  <c r="Q24" i="4" s="1"/>
  <c r="H24" i="4"/>
  <c r="G24" i="4"/>
  <c r="F24" i="4"/>
  <c r="C24" i="4"/>
  <c r="B24" i="4"/>
  <c r="E24" i="4" s="1"/>
  <c r="S23" i="4"/>
  <c r="R23" i="4"/>
  <c r="Q23" i="4"/>
  <c r="P23" i="4"/>
  <c r="E23" i="4"/>
  <c r="U23" i="4" s="1"/>
  <c r="T22" i="4"/>
  <c r="S22" i="4"/>
  <c r="R22" i="4"/>
  <c r="Q22" i="4"/>
  <c r="P22" i="4"/>
  <c r="E22" i="4"/>
  <c r="U22" i="4" s="1"/>
  <c r="S21" i="4"/>
  <c r="R21" i="4"/>
  <c r="Q21" i="4"/>
  <c r="P21" i="4"/>
  <c r="E21" i="4"/>
  <c r="U21" i="4" s="1"/>
  <c r="S20" i="4"/>
  <c r="R20" i="4"/>
  <c r="Q20" i="4"/>
  <c r="P20" i="4"/>
  <c r="E20" i="4"/>
  <c r="T20" i="4" s="1"/>
  <c r="S19" i="4"/>
  <c r="R19" i="4"/>
  <c r="Q19" i="4"/>
  <c r="U19" i="4" s="1"/>
  <c r="P19" i="4"/>
  <c r="E19" i="4"/>
  <c r="S18" i="4"/>
  <c r="R18" i="4"/>
  <c r="Q18" i="4"/>
  <c r="P18" i="4"/>
  <c r="E18" i="4"/>
  <c r="U18" i="4" s="1"/>
  <c r="S17" i="4"/>
  <c r="R17" i="4"/>
  <c r="Q17" i="4"/>
  <c r="P17" i="4"/>
  <c r="E17" i="4"/>
  <c r="U17" i="4" s="1"/>
  <c r="V15" i="4"/>
  <c r="O15" i="4"/>
  <c r="N15" i="4"/>
  <c r="M15" i="4"/>
  <c r="L15" i="4"/>
  <c r="K15" i="4"/>
  <c r="J15" i="4"/>
  <c r="I15" i="4"/>
  <c r="S15" i="4" s="1"/>
  <c r="H15" i="4"/>
  <c r="R15" i="4" s="1"/>
  <c r="G15" i="4"/>
  <c r="F15" i="4"/>
  <c r="C15" i="4"/>
  <c r="E15" i="4" s="1"/>
  <c r="B15" i="4"/>
  <c r="S14" i="4"/>
  <c r="R14" i="4"/>
  <c r="Q14" i="4"/>
  <c r="P14" i="4"/>
  <c r="E14" i="4"/>
  <c r="U14" i="4" s="1"/>
  <c r="S13" i="4"/>
  <c r="R13" i="4"/>
  <c r="Q13" i="4"/>
  <c r="P13" i="4"/>
  <c r="E13" i="4"/>
  <c r="U13" i="4" s="1"/>
  <c r="U12" i="4"/>
  <c r="S12" i="4"/>
  <c r="R12" i="4"/>
  <c r="Q12" i="4"/>
  <c r="P12" i="4"/>
  <c r="E12" i="4"/>
  <c r="T12" i="4" s="1"/>
  <c r="S11" i="4"/>
  <c r="R11" i="4"/>
  <c r="Q11" i="4"/>
  <c r="P11" i="4"/>
  <c r="E11" i="4"/>
  <c r="S10" i="4"/>
  <c r="R10" i="4"/>
  <c r="Q10" i="4"/>
  <c r="P10" i="4"/>
  <c r="E10" i="4"/>
  <c r="S9" i="4"/>
  <c r="R9" i="4"/>
  <c r="Q9" i="4"/>
  <c r="P9" i="4"/>
  <c r="E9" i="4"/>
  <c r="U9" i="4" s="1"/>
  <c r="U93" i="3"/>
  <c r="S93" i="3"/>
  <c r="R93" i="3"/>
  <c r="Q93" i="3"/>
  <c r="P93" i="3"/>
  <c r="E93" i="3"/>
  <c r="T93" i="3" s="1"/>
  <c r="S92" i="3"/>
  <c r="R92" i="3"/>
  <c r="Q92" i="3"/>
  <c r="P92" i="3"/>
  <c r="E92" i="3"/>
  <c r="S91" i="3"/>
  <c r="R91" i="3"/>
  <c r="Q91" i="3"/>
  <c r="P91" i="3"/>
  <c r="E91" i="3"/>
  <c r="U91" i="3" s="1"/>
  <c r="S90" i="3"/>
  <c r="R90" i="3"/>
  <c r="Q90" i="3"/>
  <c r="P90" i="3"/>
  <c r="E90" i="3"/>
  <c r="U90" i="3" s="1"/>
  <c r="S89" i="3"/>
  <c r="R89" i="3"/>
  <c r="Q89" i="3"/>
  <c r="P89" i="3"/>
  <c r="E89" i="3"/>
  <c r="U88" i="3"/>
  <c r="S88" i="3"/>
  <c r="R88" i="3"/>
  <c r="Q88" i="3"/>
  <c r="P88" i="3"/>
  <c r="E88" i="3"/>
  <c r="T88" i="3" s="1"/>
  <c r="S87" i="3"/>
  <c r="R87" i="3"/>
  <c r="Q87" i="3"/>
  <c r="P87" i="3"/>
  <c r="E87" i="3"/>
  <c r="U87" i="3" s="1"/>
  <c r="S86" i="3"/>
  <c r="R86" i="3"/>
  <c r="Q86" i="3"/>
  <c r="P86" i="3"/>
  <c r="E86" i="3"/>
  <c r="U86" i="3" s="1"/>
  <c r="V72" i="3"/>
  <c r="O72" i="3"/>
  <c r="N72" i="3"/>
  <c r="M72" i="3"/>
  <c r="L72" i="3"/>
  <c r="K72" i="3"/>
  <c r="J72" i="3"/>
  <c r="I72" i="3"/>
  <c r="H72" i="3"/>
  <c r="G72" i="3"/>
  <c r="F72" i="3"/>
  <c r="C72" i="3"/>
  <c r="B72" i="3"/>
  <c r="V71" i="3"/>
  <c r="S71" i="3"/>
  <c r="O71" i="3"/>
  <c r="N71" i="3"/>
  <c r="M71" i="3"/>
  <c r="L71" i="3"/>
  <c r="K71" i="3"/>
  <c r="J71" i="3"/>
  <c r="I71" i="3"/>
  <c r="H71" i="3"/>
  <c r="G71" i="3"/>
  <c r="F71" i="3"/>
  <c r="C71" i="3"/>
  <c r="B71" i="3"/>
  <c r="E71" i="3" s="1"/>
  <c r="V70" i="3"/>
  <c r="S70" i="3"/>
  <c r="O70" i="3"/>
  <c r="N70" i="3"/>
  <c r="M70" i="3"/>
  <c r="L70" i="3"/>
  <c r="K70" i="3"/>
  <c r="J70" i="3"/>
  <c r="I70" i="3"/>
  <c r="H70" i="3"/>
  <c r="R70" i="3" s="1"/>
  <c r="G70" i="3"/>
  <c r="F70" i="3"/>
  <c r="C70" i="3"/>
  <c r="B70" i="3"/>
  <c r="S69" i="3"/>
  <c r="R69" i="3"/>
  <c r="Q69" i="3"/>
  <c r="P69" i="3"/>
  <c r="E69" i="3"/>
  <c r="U69" i="3" s="1"/>
  <c r="V67" i="3"/>
  <c r="O67" i="3"/>
  <c r="N67" i="3"/>
  <c r="M67" i="3"/>
  <c r="L67" i="3"/>
  <c r="K67" i="3"/>
  <c r="J67" i="3"/>
  <c r="I67" i="3"/>
  <c r="H67" i="3"/>
  <c r="G67" i="3"/>
  <c r="F67" i="3"/>
  <c r="C67" i="3"/>
  <c r="B67" i="3"/>
  <c r="E67" i="3" s="1"/>
  <c r="V66" i="3"/>
  <c r="S66" i="3"/>
  <c r="O66" i="3"/>
  <c r="N66" i="3"/>
  <c r="M66" i="3"/>
  <c r="L66" i="3"/>
  <c r="K66" i="3"/>
  <c r="J66" i="3"/>
  <c r="I66" i="3"/>
  <c r="H66" i="3"/>
  <c r="G66" i="3"/>
  <c r="F66" i="3"/>
  <c r="C66" i="3"/>
  <c r="B66" i="3"/>
  <c r="U65" i="3"/>
  <c r="T65" i="3"/>
  <c r="S65" i="3"/>
  <c r="R65" i="3"/>
  <c r="Q65" i="3"/>
  <c r="P65" i="3"/>
  <c r="E65" i="3"/>
  <c r="S64" i="3"/>
  <c r="R64" i="3"/>
  <c r="Q64" i="3"/>
  <c r="P64" i="3"/>
  <c r="E64" i="3"/>
  <c r="S63" i="3"/>
  <c r="R63" i="3"/>
  <c r="Q63" i="3"/>
  <c r="P63" i="3"/>
  <c r="E63" i="3"/>
  <c r="U63" i="3" s="1"/>
  <c r="S62" i="3"/>
  <c r="R62" i="3"/>
  <c r="Q62" i="3"/>
  <c r="P62" i="3"/>
  <c r="E62" i="3"/>
  <c r="U62" i="3" s="1"/>
  <c r="S61" i="3"/>
  <c r="R61" i="3"/>
  <c r="Q61" i="3"/>
  <c r="P61" i="3"/>
  <c r="E61" i="3"/>
  <c r="V59" i="3"/>
  <c r="O59" i="3"/>
  <c r="N59" i="3"/>
  <c r="M59" i="3"/>
  <c r="L59" i="3"/>
  <c r="K59" i="3"/>
  <c r="J59" i="3"/>
  <c r="I59" i="3"/>
  <c r="S59" i="3" s="1"/>
  <c r="H59" i="3"/>
  <c r="R59" i="3" s="1"/>
  <c r="G59" i="3"/>
  <c r="F59" i="3"/>
  <c r="C59" i="3"/>
  <c r="B59" i="3"/>
  <c r="S58" i="3"/>
  <c r="R58" i="3"/>
  <c r="Q58" i="3"/>
  <c r="P58" i="3"/>
  <c r="E58" i="3"/>
  <c r="U58" i="3" s="1"/>
  <c r="S57" i="3"/>
  <c r="R57" i="3"/>
  <c r="Q57" i="3"/>
  <c r="P57" i="3"/>
  <c r="E57" i="3"/>
  <c r="U57" i="3" s="1"/>
  <c r="S56" i="3"/>
  <c r="R56" i="3"/>
  <c r="Q56" i="3"/>
  <c r="P56" i="3"/>
  <c r="E56" i="3"/>
  <c r="T56" i="3" s="1"/>
  <c r="U55" i="3"/>
  <c r="T55" i="3"/>
  <c r="S55" i="3"/>
  <c r="R55" i="3"/>
  <c r="Q55" i="3"/>
  <c r="P55" i="3"/>
  <c r="E55" i="3"/>
  <c r="V53" i="3"/>
  <c r="O53" i="3"/>
  <c r="N53" i="3"/>
  <c r="M53" i="3"/>
  <c r="L53" i="3"/>
  <c r="K53" i="3"/>
  <c r="J53" i="3"/>
  <c r="I53" i="3"/>
  <c r="H53" i="3"/>
  <c r="G53" i="3"/>
  <c r="F53" i="3"/>
  <c r="C53" i="3"/>
  <c r="B53" i="3"/>
  <c r="S52" i="3"/>
  <c r="R52" i="3"/>
  <c r="Q52" i="3"/>
  <c r="P52" i="3"/>
  <c r="E52" i="3"/>
  <c r="S51" i="3"/>
  <c r="R51" i="3"/>
  <c r="Q51" i="3"/>
  <c r="P51" i="3"/>
  <c r="E51" i="3"/>
  <c r="T50" i="3"/>
  <c r="S50" i="3"/>
  <c r="R50" i="3"/>
  <c r="Q50" i="3"/>
  <c r="P50" i="3"/>
  <c r="E50" i="3"/>
  <c r="U50" i="3" s="1"/>
  <c r="S49" i="3"/>
  <c r="R49" i="3"/>
  <c r="Q49" i="3"/>
  <c r="P49" i="3"/>
  <c r="E49" i="3"/>
  <c r="U49" i="3" s="1"/>
  <c r="U48" i="3"/>
  <c r="S48" i="3"/>
  <c r="R48" i="3"/>
  <c r="Q48" i="3"/>
  <c r="P48" i="3"/>
  <c r="E48" i="3"/>
  <c r="T48" i="3" s="1"/>
  <c r="S47" i="3"/>
  <c r="R47" i="3"/>
  <c r="Q47" i="3"/>
  <c r="P47" i="3"/>
  <c r="E47" i="3"/>
  <c r="U47" i="3" s="1"/>
  <c r="S46" i="3"/>
  <c r="R46" i="3"/>
  <c r="Q46" i="3"/>
  <c r="P46" i="3"/>
  <c r="E46" i="3"/>
  <c r="U46" i="3" s="1"/>
  <c r="S45" i="3"/>
  <c r="R45" i="3"/>
  <c r="Q45" i="3"/>
  <c r="P45" i="3"/>
  <c r="E45" i="3"/>
  <c r="U45" i="3" s="1"/>
  <c r="S44" i="3"/>
  <c r="R44" i="3"/>
  <c r="Q44" i="3"/>
  <c r="P44" i="3"/>
  <c r="E44" i="3"/>
  <c r="T44" i="3" s="1"/>
  <c r="S43" i="3"/>
  <c r="R43" i="3"/>
  <c r="Q43" i="3"/>
  <c r="P43" i="3"/>
  <c r="E43" i="3"/>
  <c r="U43" i="3" s="1"/>
  <c r="S42" i="3"/>
  <c r="R42" i="3"/>
  <c r="Q42" i="3"/>
  <c r="P42" i="3"/>
  <c r="E42" i="3"/>
  <c r="U42" i="3" s="1"/>
  <c r="V40" i="3"/>
  <c r="O40" i="3"/>
  <c r="N40" i="3"/>
  <c r="M40" i="3"/>
  <c r="L40" i="3"/>
  <c r="K40" i="3"/>
  <c r="J40" i="3"/>
  <c r="I40" i="3"/>
  <c r="Q40" i="3" s="1"/>
  <c r="H40" i="3"/>
  <c r="P40" i="3" s="1"/>
  <c r="G40" i="3"/>
  <c r="F40" i="3"/>
  <c r="E40" i="3"/>
  <c r="C40" i="3"/>
  <c r="B40" i="3"/>
  <c r="U39" i="3"/>
  <c r="T39" i="3"/>
  <c r="S39" i="3"/>
  <c r="R39" i="3"/>
  <c r="Q39" i="3"/>
  <c r="P39" i="3"/>
  <c r="E39" i="3"/>
  <c r="S38" i="3"/>
  <c r="R38" i="3"/>
  <c r="Q38" i="3"/>
  <c r="P38" i="3"/>
  <c r="E38" i="3"/>
  <c r="T37" i="3"/>
  <c r="S37" i="3"/>
  <c r="R37" i="3"/>
  <c r="Q37" i="3"/>
  <c r="P37" i="3"/>
  <c r="E37" i="3"/>
  <c r="U37" i="3" s="1"/>
  <c r="S36" i="3"/>
  <c r="R36" i="3"/>
  <c r="Q36" i="3"/>
  <c r="P36" i="3"/>
  <c r="E36" i="3"/>
  <c r="T36" i="3" s="1"/>
  <c r="T35" i="3"/>
  <c r="S35" i="3"/>
  <c r="R35" i="3"/>
  <c r="Q35" i="3"/>
  <c r="P35" i="3"/>
  <c r="E35" i="3"/>
  <c r="U35" i="3" s="1"/>
  <c r="V33" i="3"/>
  <c r="O33" i="3"/>
  <c r="N33" i="3"/>
  <c r="M33" i="3"/>
  <c r="L33" i="3"/>
  <c r="K33" i="3"/>
  <c r="J33" i="3"/>
  <c r="R33" i="3" s="1"/>
  <c r="I33" i="3"/>
  <c r="H33" i="3"/>
  <c r="G33" i="3"/>
  <c r="F33" i="3"/>
  <c r="C33" i="3"/>
  <c r="B33" i="3"/>
  <c r="S32" i="3"/>
  <c r="R32" i="3"/>
  <c r="Q32" i="3"/>
  <c r="U32" i="3" s="1"/>
  <c r="P32" i="3"/>
  <c r="E32" i="3"/>
  <c r="T32" i="3" s="1"/>
  <c r="V30" i="3"/>
  <c r="S30" i="3"/>
  <c r="O30" i="3"/>
  <c r="N30" i="3"/>
  <c r="M30" i="3"/>
  <c r="L30" i="3"/>
  <c r="K30" i="3"/>
  <c r="J30" i="3"/>
  <c r="I30" i="3"/>
  <c r="H30" i="3"/>
  <c r="G30" i="3"/>
  <c r="F30" i="3"/>
  <c r="C30" i="3"/>
  <c r="B30" i="3"/>
  <c r="S29" i="3"/>
  <c r="R29" i="3"/>
  <c r="Q29" i="3"/>
  <c r="P29" i="3"/>
  <c r="T29" i="3" s="1"/>
  <c r="E29" i="3"/>
  <c r="U28" i="3"/>
  <c r="S28" i="3"/>
  <c r="R28" i="3"/>
  <c r="Q28" i="3"/>
  <c r="P28" i="3"/>
  <c r="E28" i="3"/>
  <c r="T28" i="3" s="1"/>
  <c r="T27" i="3"/>
  <c r="S27" i="3"/>
  <c r="R27" i="3"/>
  <c r="Q27" i="3"/>
  <c r="P27" i="3"/>
  <c r="E27" i="3"/>
  <c r="U27" i="3" s="1"/>
  <c r="S26" i="3"/>
  <c r="R26" i="3"/>
  <c r="Q26" i="3"/>
  <c r="P26" i="3"/>
  <c r="E26" i="3"/>
  <c r="U26" i="3" s="1"/>
  <c r="V24" i="3"/>
  <c r="O24" i="3"/>
  <c r="N24" i="3"/>
  <c r="M24" i="3"/>
  <c r="L24" i="3"/>
  <c r="K24" i="3"/>
  <c r="J24" i="3"/>
  <c r="I24" i="3"/>
  <c r="S24" i="3" s="1"/>
  <c r="H24" i="3"/>
  <c r="R24" i="3" s="1"/>
  <c r="G24" i="3"/>
  <c r="F24" i="3"/>
  <c r="C24" i="3"/>
  <c r="B24" i="3"/>
  <c r="E24" i="3" s="1"/>
  <c r="S23" i="3"/>
  <c r="R23" i="3"/>
  <c r="Q23" i="3"/>
  <c r="P23" i="3"/>
  <c r="E23" i="3"/>
  <c r="U23" i="3" s="1"/>
  <c r="S22" i="3"/>
  <c r="R22" i="3"/>
  <c r="Q22" i="3"/>
  <c r="P22" i="3"/>
  <c r="E22" i="3"/>
  <c r="U22" i="3" s="1"/>
  <c r="S21" i="3"/>
  <c r="R21" i="3"/>
  <c r="Q21" i="3"/>
  <c r="P21" i="3"/>
  <c r="E21" i="3"/>
  <c r="U21" i="3" s="1"/>
  <c r="S20" i="3"/>
  <c r="R20" i="3"/>
  <c r="Q20" i="3"/>
  <c r="P20" i="3"/>
  <c r="E20" i="3"/>
  <c r="T20" i="3" s="1"/>
  <c r="U19" i="3"/>
  <c r="T19" i="3"/>
  <c r="S19" i="3"/>
  <c r="R19" i="3"/>
  <c r="Q19" i="3"/>
  <c r="P19" i="3"/>
  <c r="E19" i="3"/>
  <c r="S18" i="3"/>
  <c r="R18" i="3"/>
  <c r="Q18" i="3"/>
  <c r="P18" i="3"/>
  <c r="E18" i="3"/>
  <c r="T17" i="3"/>
  <c r="S17" i="3"/>
  <c r="R17" i="3"/>
  <c r="Q17" i="3"/>
  <c r="P17" i="3"/>
  <c r="E17" i="3"/>
  <c r="U17" i="3" s="1"/>
  <c r="V15" i="3"/>
  <c r="O15" i="3"/>
  <c r="N15" i="3"/>
  <c r="M15" i="3"/>
  <c r="L15" i="3"/>
  <c r="K15" i="3"/>
  <c r="J15" i="3"/>
  <c r="I15" i="3"/>
  <c r="H15" i="3"/>
  <c r="G15" i="3"/>
  <c r="F15" i="3"/>
  <c r="C15" i="3"/>
  <c r="B15" i="3"/>
  <c r="T14" i="3"/>
  <c r="S14" i="3"/>
  <c r="R14" i="3"/>
  <c r="Q14" i="3"/>
  <c r="P14" i="3"/>
  <c r="E14" i="3"/>
  <c r="U14" i="3" s="1"/>
  <c r="S13" i="3"/>
  <c r="R13" i="3"/>
  <c r="Q13" i="3"/>
  <c r="P13" i="3"/>
  <c r="E13" i="3"/>
  <c r="S12" i="3"/>
  <c r="R12" i="3"/>
  <c r="Q12" i="3"/>
  <c r="P12" i="3"/>
  <c r="E12" i="3"/>
  <c r="T12" i="3" s="1"/>
  <c r="S11" i="3"/>
  <c r="R11" i="3"/>
  <c r="Q11" i="3"/>
  <c r="P11" i="3"/>
  <c r="E11" i="3"/>
  <c r="U11" i="3" s="1"/>
  <c r="S10" i="3"/>
  <c r="R10" i="3"/>
  <c r="Q10" i="3"/>
  <c r="P10" i="3"/>
  <c r="E10" i="3"/>
  <c r="U10" i="3" s="1"/>
  <c r="S9" i="3"/>
  <c r="R9" i="3"/>
  <c r="Q9" i="3"/>
  <c r="P9" i="3"/>
  <c r="E9" i="3"/>
  <c r="S93" i="2"/>
  <c r="R93" i="2"/>
  <c r="Q93" i="2"/>
  <c r="P93" i="2"/>
  <c r="E93" i="2"/>
  <c r="T93" i="2" s="1"/>
  <c r="U92" i="2"/>
  <c r="T92" i="2"/>
  <c r="S92" i="2"/>
  <c r="R92" i="2"/>
  <c r="Q92" i="2"/>
  <c r="P92" i="2"/>
  <c r="E92" i="2"/>
  <c r="S91" i="2"/>
  <c r="R91" i="2"/>
  <c r="Q91" i="2"/>
  <c r="P91" i="2"/>
  <c r="E91" i="2"/>
  <c r="T90" i="2"/>
  <c r="S90" i="2"/>
  <c r="R90" i="2"/>
  <c r="Q90" i="2"/>
  <c r="P90" i="2"/>
  <c r="E90" i="2"/>
  <c r="U90" i="2" s="1"/>
  <c r="U89" i="2"/>
  <c r="S89" i="2"/>
  <c r="R89" i="2"/>
  <c r="Q89" i="2"/>
  <c r="P89" i="2"/>
  <c r="E89" i="2"/>
  <c r="T89" i="2" s="1"/>
  <c r="T88" i="2"/>
  <c r="S88" i="2"/>
  <c r="R88" i="2"/>
  <c r="Q88" i="2"/>
  <c r="P88" i="2"/>
  <c r="E88" i="2"/>
  <c r="U88" i="2" s="1"/>
  <c r="S87" i="2"/>
  <c r="R87" i="2"/>
  <c r="Q87" i="2"/>
  <c r="P87" i="2"/>
  <c r="E87" i="2"/>
  <c r="U87" i="2" s="1"/>
  <c r="S86" i="2"/>
  <c r="R86" i="2"/>
  <c r="Q86" i="2"/>
  <c r="P86" i="2"/>
  <c r="E86" i="2"/>
  <c r="U86" i="2" s="1"/>
  <c r="V72" i="2"/>
  <c r="O72" i="2"/>
  <c r="N72" i="2"/>
  <c r="M72" i="2"/>
  <c r="L72" i="2"/>
  <c r="K72" i="2"/>
  <c r="J72" i="2"/>
  <c r="I72" i="2"/>
  <c r="S72" i="2" s="1"/>
  <c r="H72" i="2"/>
  <c r="R72" i="2" s="1"/>
  <c r="G72" i="2"/>
  <c r="F72" i="2"/>
  <c r="C72" i="2"/>
  <c r="E72" i="2" s="1"/>
  <c r="B72" i="2"/>
  <c r="V71" i="2"/>
  <c r="O71" i="2"/>
  <c r="N71" i="2"/>
  <c r="M71" i="2"/>
  <c r="L71" i="2"/>
  <c r="K71" i="2"/>
  <c r="J71" i="2"/>
  <c r="I71" i="2"/>
  <c r="S71" i="2" s="1"/>
  <c r="H71" i="2"/>
  <c r="G71" i="2"/>
  <c r="F71" i="2"/>
  <c r="C71" i="2"/>
  <c r="B71" i="2"/>
  <c r="V70" i="2"/>
  <c r="O70" i="2"/>
  <c r="N70" i="2"/>
  <c r="M70" i="2"/>
  <c r="L70" i="2"/>
  <c r="K70" i="2"/>
  <c r="J70" i="2"/>
  <c r="I70" i="2"/>
  <c r="Q70" i="2" s="1"/>
  <c r="H70" i="2"/>
  <c r="R70" i="2" s="1"/>
  <c r="G70" i="2"/>
  <c r="F70" i="2"/>
  <c r="C70" i="2"/>
  <c r="B70" i="2"/>
  <c r="E70" i="2" s="1"/>
  <c r="T69" i="2"/>
  <c r="S69" i="2"/>
  <c r="R69" i="2"/>
  <c r="Q69" i="2"/>
  <c r="P69" i="2"/>
  <c r="E69" i="2"/>
  <c r="U69" i="2" s="1"/>
  <c r="V67" i="2"/>
  <c r="O67" i="2"/>
  <c r="N67" i="2"/>
  <c r="M67" i="2"/>
  <c r="L67" i="2"/>
  <c r="K67" i="2"/>
  <c r="J67" i="2"/>
  <c r="I67" i="2"/>
  <c r="H67" i="2"/>
  <c r="G67" i="2"/>
  <c r="F67" i="2"/>
  <c r="C67" i="2"/>
  <c r="B67" i="2"/>
  <c r="V66" i="2"/>
  <c r="O66" i="2"/>
  <c r="N66" i="2"/>
  <c r="M66" i="2"/>
  <c r="L66" i="2"/>
  <c r="K66" i="2"/>
  <c r="J66" i="2"/>
  <c r="I66" i="2"/>
  <c r="Q66" i="2" s="1"/>
  <c r="H66" i="2"/>
  <c r="G66" i="2"/>
  <c r="F66" i="2"/>
  <c r="C66" i="2"/>
  <c r="B66" i="2"/>
  <c r="E66" i="2" s="1"/>
  <c r="S65" i="2"/>
  <c r="R65" i="2"/>
  <c r="Q65" i="2"/>
  <c r="P65" i="2"/>
  <c r="E65" i="2"/>
  <c r="S64" i="2"/>
  <c r="R64" i="2"/>
  <c r="Q64" i="2"/>
  <c r="P64" i="2"/>
  <c r="E64" i="2"/>
  <c r="S63" i="2"/>
  <c r="R63" i="2"/>
  <c r="Q63" i="2"/>
  <c r="P63" i="2"/>
  <c r="E63" i="2"/>
  <c r="S62" i="2"/>
  <c r="R62" i="2"/>
  <c r="Q62" i="2"/>
  <c r="P62" i="2"/>
  <c r="E62" i="2"/>
  <c r="U62" i="2" s="1"/>
  <c r="T61" i="2"/>
  <c r="S61" i="2"/>
  <c r="R61" i="2"/>
  <c r="Q61" i="2"/>
  <c r="P61" i="2"/>
  <c r="E61" i="2"/>
  <c r="U61" i="2" s="1"/>
  <c r="V59" i="2"/>
  <c r="O59" i="2"/>
  <c r="N59" i="2"/>
  <c r="M59" i="2"/>
  <c r="L59" i="2"/>
  <c r="K59" i="2"/>
  <c r="J59" i="2"/>
  <c r="I59" i="2"/>
  <c r="S59" i="2" s="1"/>
  <c r="H59" i="2"/>
  <c r="G59" i="2"/>
  <c r="F59" i="2"/>
  <c r="C59" i="2"/>
  <c r="B59" i="2"/>
  <c r="S58" i="2"/>
  <c r="R58" i="2"/>
  <c r="Q58" i="2"/>
  <c r="P58" i="2"/>
  <c r="E58" i="2"/>
  <c r="T57" i="2"/>
  <c r="S57" i="2"/>
  <c r="R57" i="2"/>
  <c r="Q57" i="2"/>
  <c r="P57" i="2"/>
  <c r="E57" i="2"/>
  <c r="U57" i="2" s="1"/>
  <c r="U56" i="2"/>
  <c r="S56" i="2"/>
  <c r="R56" i="2"/>
  <c r="Q56" i="2"/>
  <c r="P56" i="2"/>
  <c r="E56" i="2"/>
  <c r="T56" i="2" s="1"/>
  <c r="T55" i="2"/>
  <c r="S55" i="2"/>
  <c r="R55" i="2"/>
  <c r="Q55" i="2"/>
  <c r="P55" i="2"/>
  <c r="E55" i="2"/>
  <c r="U55" i="2" s="1"/>
  <c r="V53" i="2"/>
  <c r="O53" i="2"/>
  <c r="N53" i="2"/>
  <c r="M53" i="2"/>
  <c r="L53" i="2"/>
  <c r="K53" i="2"/>
  <c r="J53" i="2"/>
  <c r="I53" i="2"/>
  <c r="S53" i="2" s="1"/>
  <c r="H53" i="2"/>
  <c r="R53" i="2" s="1"/>
  <c r="G53" i="2"/>
  <c r="F53" i="2"/>
  <c r="C53" i="2"/>
  <c r="B53" i="2"/>
  <c r="E53" i="2" s="1"/>
  <c r="U52" i="2"/>
  <c r="S52" i="2"/>
  <c r="R52" i="2"/>
  <c r="Q52" i="2"/>
  <c r="P52" i="2"/>
  <c r="E52" i="2"/>
  <c r="T52" i="2" s="1"/>
  <c r="T51" i="2"/>
  <c r="S51" i="2"/>
  <c r="R51" i="2"/>
  <c r="Q51" i="2"/>
  <c r="P51" i="2"/>
  <c r="E51" i="2"/>
  <c r="U51" i="2" s="1"/>
  <c r="S50" i="2"/>
  <c r="R50" i="2"/>
  <c r="Q50" i="2"/>
  <c r="P50" i="2"/>
  <c r="E50" i="2"/>
  <c r="U50" i="2" s="1"/>
  <c r="S49" i="2"/>
  <c r="R49" i="2"/>
  <c r="Q49" i="2"/>
  <c r="P49" i="2"/>
  <c r="E49" i="2"/>
  <c r="U49" i="2" s="1"/>
  <c r="S48" i="2"/>
  <c r="R48" i="2"/>
  <c r="Q48" i="2"/>
  <c r="P48" i="2"/>
  <c r="E48" i="2"/>
  <c r="T48" i="2" s="1"/>
  <c r="U47" i="2"/>
  <c r="T47" i="2"/>
  <c r="S47" i="2"/>
  <c r="R47" i="2"/>
  <c r="Q47" i="2"/>
  <c r="P47" i="2"/>
  <c r="E47" i="2"/>
  <c r="S46" i="2"/>
  <c r="R46" i="2"/>
  <c r="Q46" i="2"/>
  <c r="P46" i="2"/>
  <c r="E46" i="2"/>
  <c r="S45" i="2"/>
  <c r="R45" i="2"/>
  <c r="Q45" i="2"/>
  <c r="P45" i="2"/>
  <c r="E45" i="2"/>
  <c r="U45" i="2" s="1"/>
  <c r="S44" i="2"/>
  <c r="R44" i="2"/>
  <c r="Q44" i="2"/>
  <c r="P44" i="2"/>
  <c r="E44" i="2"/>
  <c r="T44" i="2" s="1"/>
  <c r="T43" i="2"/>
  <c r="S43" i="2"/>
  <c r="R43" i="2"/>
  <c r="Q43" i="2"/>
  <c r="P43" i="2"/>
  <c r="E43" i="2"/>
  <c r="U43" i="2" s="1"/>
  <c r="S42" i="2"/>
  <c r="R42" i="2"/>
  <c r="Q42" i="2"/>
  <c r="P42" i="2"/>
  <c r="E42" i="2"/>
  <c r="U42" i="2" s="1"/>
  <c r="V40" i="2"/>
  <c r="O40" i="2"/>
  <c r="N40" i="2"/>
  <c r="M40" i="2"/>
  <c r="L40" i="2"/>
  <c r="K40" i="2"/>
  <c r="J40" i="2"/>
  <c r="I40" i="2"/>
  <c r="S40" i="2" s="1"/>
  <c r="H40" i="2"/>
  <c r="R40" i="2" s="1"/>
  <c r="G40" i="2"/>
  <c r="F40" i="2"/>
  <c r="C40" i="2"/>
  <c r="B40" i="2"/>
  <c r="E40" i="2" s="1"/>
  <c r="T39" i="2"/>
  <c r="S39" i="2"/>
  <c r="R39" i="2"/>
  <c r="Q39" i="2"/>
  <c r="P39" i="2"/>
  <c r="E39" i="2"/>
  <c r="U39" i="2" s="1"/>
  <c r="S38" i="2"/>
  <c r="R38" i="2"/>
  <c r="Q38" i="2"/>
  <c r="P38" i="2"/>
  <c r="E38" i="2"/>
  <c r="U38" i="2" s="1"/>
  <c r="S37" i="2"/>
  <c r="R37" i="2"/>
  <c r="Q37" i="2"/>
  <c r="P37" i="2"/>
  <c r="E37" i="2"/>
  <c r="U37" i="2" s="1"/>
  <c r="S36" i="2"/>
  <c r="R36" i="2"/>
  <c r="Q36" i="2"/>
  <c r="P36" i="2"/>
  <c r="E36" i="2"/>
  <c r="T36" i="2" s="1"/>
  <c r="U35" i="2"/>
  <c r="T35" i="2"/>
  <c r="S35" i="2"/>
  <c r="R35" i="2"/>
  <c r="Q35" i="2"/>
  <c r="P35" i="2"/>
  <c r="E35" i="2"/>
  <c r="V33" i="2"/>
  <c r="S33" i="2"/>
  <c r="O33" i="2"/>
  <c r="N33" i="2"/>
  <c r="M33" i="2"/>
  <c r="L33" i="2"/>
  <c r="K33" i="2"/>
  <c r="J33" i="2"/>
  <c r="I33" i="2"/>
  <c r="H33" i="2"/>
  <c r="P33" i="2" s="1"/>
  <c r="G33" i="2"/>
  <c r="F33" i="2"/>
  <c r="C33" i="2"/>
  <c r="B33" i="2"/>
  <c r="S32" i="2"/>
  <c r="R32" i="2"/>
  <c r="Q32" i="2"/>
  <c r="P32" i="2"/>
  <c r="E32" i="2"/>
  <c r="V30" i="2"/>
  <c r="O30" i="2"/>
  <c r="N30" i="2"/>
  <c r="M30" i="2"/>
  <c r="L30" i="2"/>
  <c r="K30" i="2"/>
  <c r="J30" i="2"/>
  <c r="I30" i="2"/>
  <c r="H30" i="2"/>
  <c r="R30" i="2" s="1"/>
  <c r="G30" i="2"/>
  <c r="F30" i="2"/>
  <c r="C30" i="2"/>
  <c r="B30" i="2"/>
  <c r="E30" i="2" s="1"/>
  <c r="S29" i="2"/>
  <c r="R29" i="2"/>
  <c r="Q29" i="2"/>
  <c r="P29" i="2"/>
  <c r="E29" i="2"/>
  <c r="U29" i="2" s="1"/>
  <c r="S28" i="2"/>
  <c r="R28" i="2"/>
  <c r="Q28" i="2"/>
  <c r="P28" i="2"/>
  <c r="E28" i="2"/>
  <c r="U27" i="2"/>
  <c r="S27" i="2"/>
  <c r="R27" i="2"/>
  <c r="Q27" i="2"/>
  <c r="P27" i="2"/>
  <c r="E27" i="2"/>
  <c r="T27" i="2" s="1"/>
  <c r="T26" i="2"/>
  <c r="S26" i="2"/>
  <c r="R26" i="2"/>
  <c r="Q26" i="2"/>
  <c r="P26" i="2"/>
  <c r="E26" i="2"/>
  <c r="U26" i="2" s="1"/>
  <c r="V24" i="2"/>
  <c r="O24" i="2"/>
  <c r="N24" i="2"/>
  <c r="M24" i="2"/>
  <c r="L24" i="2"/>
  <c r="K24" i="2"/>
  <c r="J24" i="2"/>
  <c r="I24" i="2"/>
  <c r="H24" i="2"/>
  <c r="G24" i="2"/>
  <c r="F24" i="2"/>
  <c r="C24" i="2"/>
  <c r="B24" i="2"/>
  <c r="E24" i="2" s="1"/>
  <c r="U23" i="2"/>
  <c r="T23" i="2"/>
  <c r="S23" i="2"/>
  <c r="R23" i="2"/>
  <c r="Q23" i="2"/>
  <c r="P23" i="2"/>
  <c r="E23" i="2"/>
  <c r="S22" i="2"/>
  <c r="R22" i="2"/>
  <c r="Q22" i="2"/>
  <c r="P22" i="2"/>
  <c r="E22" i="2"/>
  <c r="S21" i="2"/>
  <c r="R21" i="2"/>
  <c r="Q21" i="2"/>
  <c r="P21" i="2"/>
  <c r="E21" i="2"/>
  <c r="U21" i="2" s="1"/>
  <c r="S20" i="2"/>
  <c r="R20" i="2"/>
  <c r="Q20" i="2"/>
  <c r="P20" i="2"/>
  <c r="E20" i="2"/>
  <c r="T20" i="2" s="1"/>
  <c r="U19" i="2"/>
  <c r="T19" i="2"/>
  <c r="S19" i="2"/>
  <c r="R19" i="2"/>
  <c r="Q19" i="2"/>
  <c r="P19" i="2"/>
  <c r="E19" i="2"/>
  <c r="S18" i="2"/>
  <c r="R18" i="2"/>
  <c r="Q18" i="2"/>
  <c r="P18" i="2"/>
  <c r="E18" i="2"/>
  <c r="U18" i="2" s="1"/>
  <c r="S17" i="2"/>
  <c r="R17" i="2"/>
  <c r="Q17" i="2"/>
  <c r="P17" i="2"/>
  <c r="E17" i="2"/>
  <c r="U17" i="2" s="1"/>
  <c r="V15" i="2"/>
  <c r="O15" i="2"/>
  <c r="N15" i="2"/>
  <c r="M15" i="2"/>
  <c r="L15" i="2"/>
  <c r="K15" i="2"/>
  <c r="J15" i="2"/>
  <c r="I15" i="2"/>
  <c r="S15" i="2" s="1"/>
  <c r="H15" i="2"/>
  <c r="R15" i="2" s="1"/>
  <c r="G15" i="2"/>
  <c r="F15" i="2"/>
  <c r="C15" i="2"/>
  <c r="E15" i="2" s="1"/>
  <c r="B15" i="2"/>
  <c r="S14" i="2"/>
  <c r="R14" i="2"/>
  <c r="Q14" i="2"/>
  <c r="P14" i="2"/>
  <c r="E14" i="2"/>
  <c r="S13" i="2"/>
  <c r="R13" i="2"/>
  <c r="Q13" i="2"/>
  <c r="P13" i="2"/>
  <c r="E13" i="2"/>
  <c r="U12" i="2"/>
  <c r="S12" i="2"/>
  <c r="R12" i="2"/>
  <c r="Q12" i="2"/>
  <c r="P12" i="2"/>
  <c r="E12" i="2"/>
  <c r="T12" i="2" s="1"/>
  <c r="S11" i="2"/>
  <c r="R11" i="2"/>
  <c r="Q11" i="2"/>
  <c r="P11" i="2"/>
  <c r="E11" i="2"/>
  <c r="S10" i="2"/>
  <c r="R10" i="2"/>
  <c r="Q10" i="2"/>
  <c r="P10" i="2"/>
  <c r="E10" i="2"/>
  <c r="U9" i="2"/>
  <c r="S9" i="2"/>
  <c r="R9" i="2"/>
  <c r="Q9" i="2"/>
  <c r="P9" i="2"/>
  <c r="E9" i="2"/>
  <c r="U93" i="1"/>
  <c r="S93" i="1"/>
  <c r="R93" i="1"/>
  <c r="Q93" i="1"/>
  <c r="P93" i="1"/>
  <c r="E93" i="1"/>
  <c r="T93" i="1" s="1"/>
  <c r="T92" i="1"/>
  <c r="S92" i="1"/>
  <c r="R92" i="1"/>
  <c r="Q92" i="1"/>
  <c r="P92" i="1"/>
  <c r="E92" i="1"/>
  <c r="U92" i="1" s="1"/>
  <c r="S91" i="1"/>
  <c r="R91" i="1"/>
  <c r="Q91" i="1"/>
  <c r="P91" i="1"/>
  <c r="E91" i="1"/>
  <c r="U91" i="1" s="1"/>
  <c r="S90" i="1"/>
  <c r="R90" i="1"/>
  <c r="Q90" i="1"/>
  <c r="P90" i="1"/>
  <c r="E90" i="1"/>
  <c r="U90" i="1" s="1"/>
  <c r="U89" i="1"/>
  <c r="S89" i="1"/>
  <c r="R89" i="1"/>
  <c r="Q89" i="1"/>
  <c r="P89" i="1"/>
  <c r="E89" i="1"/>
  <c r="T89" i="1" s="1"/>
  <c r="S88" i="1"/>
  <c r="R88" i="1"/>
  <c r="Q88" i="1"/>
  <c r="P88" i="1"/>
  <c r="E88" i="1"/>
  <c r="S87" i="1"/>
  <c r="R87" i="1"/>
  <c r="Q87" i="1"/>
  <c r="P87" i="1"/>
  <c r="E87" i="1"/>
  <c r="U87" i="1" s="1"/>
  <c r="S86" i="1"/>
  <c r="R86" i="1"/>
  <c r="Q86" i="1"/>
  <c r="P86" i="1"/>
  <c r="E86" i="1"/>
  <c r="U86" i="1" s="1"/>
  <c r="V72" i="1"/>
  <c r="O72" i="1"/>
  <c r="N72" i="1"/>
  <c r="M72" i="1"/>
  <c r="L72" i="1"/>
  <c r="K72" i="1"/>
  <c r="J72" i="1"/>
  <c r="I72" i="1"/>
  <c r="H72" i="1"/>
  <c r="G72" i="1"/>
  <c r="F72" i="1"/>
  <c r="C72" i="1"/>
  <c r="B72" i="1"/>
  <c r="V71" i="1"/>
  <c r="O71" i="1"/>
  <c r="N71" i="1"/>
  <c r="M71" i="1"/>
  <c r="L71" i="1"/>
  <c r="K71" i="1"/>
  <c r="J71" i="1"/>
  <c r="I71" i="1"/>
  <c r="Q71" i="1" s="1"/>
  <c r="H71" i="1"/>
  <c r="G71" i="1"/>
  <c r="F71" i="1"/>
  <c r="C71" i="1"/>
  <c r="B71" i="1"/>
  <c r="E71" i="1" s="1"/>
  <c r="V70" i="1"/>
  <c r="O70" i="1"/>
  <c r="N70" i="1"/>
  <c r="M70" i="1"/>
  <c r="L70" i="1"/>
  <c r="K70" i="1"/>
  <c r="J70" i="1"/>
  <c r="I70" i="1"/>
  <c r="S70" i="1" s="1"/>
  <c r="H70" i="1"/>
  <c r="R70" i="1" s="1"/>
  <c r="G70" i="1"/>
  <c r="F70" i="1"/>
  <c r="C70" i="1"/>
  <c r="E70" i="1" s="1"/>
  <c r="B70" i="1"/>
  <c r="S69" i="1"/>
  <c r="R69" i="1"/>
  <c r="Q69" i="1"/>
  <c r="P69" i="1"/>
  <c r="E69" i="1"/>
  <c r="U69" i="1" s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E67" i="1" s="1"/>
  <c r="V66" i="1"/>
  <c r="O66" i="1"/>
  <c r="N66" i="1"/>
  <c r="M66" i="1"/>
  <c r="L66" i="1"/>
  <c r="K66" i="1"/>
  <c r="J66" i="1"/>
  <c r="I66" i="1"/>
  <c r="H66" i="1"/>
  <c r="G66" i="1"/>
  <c r="F66" i="1"/>
  <c r="C66" i="1"/>
  <c r="B66" i="1"/>
  <c r="E66" i="1" s="1"/>
  <c r="S65" i="1"/>
  <c r="R65" i="1"/>
  <c r="Q65" i="1"/>
  <c r="P65" i="1"/>
  <c r="E65" i="1"/>
  <c r="U65" i="1" s="1"/>
  <c r="U64" i="1"/>
  <c r="S64" i="1"/>
  <c r="R64" i="1"/>
  <c r="Q64" i="1"/>
  <c r="P64" i="1"/>
  <c r="E64" i="1"/>
  <c r="T64" i="1" s="1"/>
  <c r="T63" i="1"/>
  <c r="S63" i="1"/>
  <c r="R63" i="1"/>
  <c r="Q63" i="1"/>
  <c r="P63" i="1"/>
  <c r="E63" i="1"/>
  <c r="U63" i="1" s="1"/>
  <c r="S62" i="1"/>
  <c r="R62" i="1"/>
  <c r="Q62" i="1"/>
  <c r="P62" i="1"/>
  <c r="E62" i="1"/>
  <c r="U62" i="1" s="1"/>
  <c r="S61" i="1"/>
  <c r="R61" i="1"/>
  <c r="Q61" i="1"/>
  <c r="P61" i="1"/>
  <c r="E61" i="1"/>
  <c r="V59" i="1"/>
  <c r="O59" i="1"/>
  <c r="N59" i="1"/>
  <c r="M59" i="1"/>
  <c r="L59" i="1"/>
  <c r="K59" i="1"/>
  <c r="J59" i="1"/>
  <c r="I59" i="1"/>
  <c r="S59" i="1" s="1"/>
  <c r="H59" i="1"/>
  <c r="R59" i="1" s="1"/>
  <c r="G59" i="1"/>
  <c r="F59" i="1"/>
  <c r="C59" i="1"/>
  <c r="B59" i="1"/>
  <c r="S58" i="1"/>
  <c r="R58" i="1"/>
  <c r="Q58" i="1"/>
  <c r="P58" i="1"/>
  <c r="E58" i="1"/>
  <c r="U58" i="1" s="1"/>
  <c r="S57" i="1"/>
  <c r="R57" i="1"/>
  <c r="Q57" i="1"/>
  <c r="P57" i="1"/>
  <c r="E57" i="1"/>
  <c r="U57" i="1" s="1"/>
  <c r="S56" i="1"/>
  <c r="R56" i="1"/>
  <c r="Q56" i="1"/>
  <c r="P56" i="1"/>
  <c r="E56" i="1"/>
  <c r="T56" i="1" s="1"/>
  <c r="S55" i="1"/>
  <c r="R55" i="1"/>
  <c r="Q55" i="1"/>
  <c r="P55" i="1"/>
  <c r="E55" i="1"/>
  <c r="U55" i="1" s="1"/>
  <c r="V53" i="1"/>
  <c r="O53" i="1"/>
  <c r="N53" i="1"/>
  <c r="M53" i="1"/>
  <c r="L53" i="1"/>
  <c r="K53" i="1"/>
  <c r="J53" i="1"/>
  <c r="I53" i="1"/>
  <c r="H53" i="1"/>
  <c r="G53" i="1"/>
  <c r="F53" i="1"/>
  <c r="C53" i="1"/>
  <c r="B53" i="1"/>
  <c r="E53" i="1" s="1"/>
  <c r="U52" i="1"/>
  <c r="S52" i="1"/>
  <c r="R52" i="1"/>
  <c r="Q52" i="1"/>
  <c r="P52" i="1"/>
  <c r="E52" i="1"/>
  <c r="T52" i="1" s="1"/>
  <c r="S51" i="1"/>
  <c r="R51" i="1"/>
  <c r="Q51" i="1"/>
  <c r="U51" i="1" s="1"/>
  <c r="P51" i="1"/>
  <c r="T51" i="1" s="1"/>
  <c r="E51" i="1"/>
  <c r="S50" i="1"/>
  <c r="R50" i="1"/>
  <c r="Q50" i="1"/>
  <c r="P50" i="1"/>
  <c r="E50" i="1"/>
  <c r="U50" i="1" s="1"/>
  <c r="S49" i="1"/>
  <c r="R49" i="1"/>
  <c r="Q49" i="1"/>
  <c r="P49" i="1"/>
  <c r="E49" i="1"/>
  <c r="U49" i="1" s="1"/>
  <c r="U48" i="1"/>
  <c r="S48" i="1"/>
  <c r="R48" i="1"/>
  <c r="Q48" i="1"/>
  <c r="P48" i="1"/>
  <c r="E48" i="1"/>
  <c r="T48" i="1" s="1"/>
  <c r="S47" i="1"/>
  <c r="R47" i="1"/>
  <c r="Q47" i="1"/>
  <c r="P47" i="1"/>
  <c r="E47" i="1"/>
  <c r="U47" i="1" s="1"/>
  <c r="S46" i="1"/>
  <c r="R46" i="1"/>
  <c r="Q46" i="1"/>
  <c r="P46" i="1"/>
  <c r="E46" i="1"/>
  <c r="U46" i="1" s="1"/>
  <c r="S45" i="1"/>
  <c r="R45" i="1"/>
  <c r="Q45" i="1"/>
  <c r="P45" i="1"/>
  <c r="E45" i="1"/>
  <c r="U45" i="1" s="1"/>
  <c r="S44" i="1"/>
  <c r="R44" i="1"/>
  <c r="Q44" i="1"/>
  <c r="P44" i="1"/>
  <c r="E44" i="1"/>
  <c r="S43" i="1"/>
  <c r="R43" i="1"/>
  <c r="Q43" i="1"/>
  <c r="P43" i="1"/>
  <c r="E43" i="1"/>
  <c r="T43" i="1" s="1"/>
  <c r="T42" i="1"/>
  <c r="S42" i="1"/>
  <c r="R42" i="1"/>
  <c r="Q42" i="1"/>
  <c r="P42" i="1"/>
  <c r="E42" i="1"/>
  <c r="U42" i="1" s="1"/>
  <c r="V40" i="1"/>
  <c r="Q40" i="1"/>
  <c r="O40" i="1"/>
  <c r="N40" i="1"/>
  <c r="M40" i="1"/>
  <c r="L40" i="1"/>
  <c r="K40" i="1"/>
  <c r="J40" i="1"/>
  <c r="I40" i="1"/>
  <c r="S40" i="1" s="1"/>
  <c r="H40" i="1"/>
  <c r="P40" i="1" s="1"/>
  <c r="G40" i="1"/>
  <c r="F40" i="1"/>
  <c r="C40" i="1"/>
  <c r="B40" i="1"/>
  <c r="E40" i="1" s="1"/>
  <c r="U39" i="1"/>
  <c r="T39" i="1"/>
  <c r="S39" i="1"/>
  <c r="R39" i="1"/>
  <c r="Q39" i="1"/>
  <c r="P39" i="1"/>
  <c r="E39" i="1"/>
  <c r="S38" i="1"/>
  <c r="R38" i="1"/>
  <c r="Q38" i="1"/>
  <c r="P38" i="1"/>
  <c r="E38" i="1"/>
  <c r="S37" i="1"/>
  <c r="R37" i="1"/>
  <c r="Q37" i="1"/>
  <c r="P37" i="1"/>
  <c r="E37" i="1"/>
  <c r="U37" i="1" s="1"/>
  <c r="S36" i="1"/>
  <c r="R36" i="1"/>
  <c r="Q36" i="1"/>
  <c r="U36" i="1" s="1"/>
  <c r="P36" i="1"/>
  <c r="E36" i="1"/>
  <c r="T36" i="1" s="1"/>
  <c r="S35" i="1"/>
  <c r="R35" i="1"/>
  <c r="Q35" i="1"/>
  <c r="P35" i="1"/>
  <c r="T35" i="1" s="1"/>
  <c r="E35" i="1"/>
  <c r="U35" i="1" s="1"/>
  <c r="V33" i="1"/>
  <c r="O33" i="1"/>
  <c r="N33" i="1"/>
  <c r="M33" i="1"/>
  <c r="L33" i="1"/>
  <c r="K33" i="1"/>
  <c r="J33" i="1"/>
  <c r="R33" i="1" s="1"/>
  <c r="I33" i="1"/>
  <c r="S33" i="1" s="1"/>
  <c r="H33" i="1"/>
  <c r="G33" i="1"/>
  <c r="F33" i="1"/>
  <c r="C33" i="1"/>
  <c r="B33" i="1"/>
  <c r="S32" i="1"/>
  <c r="R32" i="1"/>
  <c r="Q32" i="1"/>
  <c r="U32" i="1" s="1"/>
  <c r="P32" i="1"/>
  <c r="E32" i="1"/>
  <c r="V30" i="1"/>
  <c r="O30" i="1"/>
  <c r="N30" i="1"/>
  <c r="M30" i="1"/>
  <c r="L30" i="1"/>
  <c r="K30" i="1"/>
  <c r="S30" i="1" s="1"/>
  <c r="J30" i="1"/>
  <c r="I30" i="1"/>
  <c r="H30" i="1"/>
  <c r="G30" i="1"/>
  <c r="F30" i="1"/>
  <c r="C30" i="1"/>
  <c r="B30" i="1"/>
  <c r="E30" i="1" s="1"/>
  <c r="S29" i="1"/>
  <c r="R29" i="1"/>
  <c r="Q29" i="1"/>
  <c r="P29" i="1"/>
  <c r="E29" i="1"/>
  <c r="U29" i="1" s="1"/>
  <c r="S28" i="1"/>
  <c r="R28" i="1"/>
  <c r="Q28" i="1"/>
  <c r="U28" i="1" s="1"/>
  <c r="P28" i="1"/>
  <c r="E28" i="1"/>
  <c r="T28" i="1" s="1"/>
  <c r="S27" i="1"/>
  <c r="R27" i="1"/>
  <c r="Q27" i="1"/>
  <c r="P27" i="1"/>
  <c r="E27" i="1"/>
  <c r="U27" i="1" s="1"/>
  <c r="S26" i="1"/>
  <c r="R26" i="1"/>
  <c r="Q26" i="1"/>
  <c r="P26" i="1"/>
  <c r="E26" i="1"/>
  <c r="U26" i="1" s="1"/>
  <c r="V24" i="1"/>
  <c r="O24" i="1"/>
  <c r="N24" i="1"/>
  <c r="M24" i="1"/>
  <c r="L24" i="1"/>
  <c r="K24" i="1"/>
  <c r="J24" i="1"/>
  <c r="I24" i="1"/>
  <c r="S24" i="1" s="1"/>
  <c r="H24" i="1"/>
  <c r="R24" i="1" s="1"/>
  <c r="G24" i="1"/>
  <c r="F24" i="1"/>
  <c r="C24" i="1"/>
  <c r="E24" i="1" s="1"/>
  <c r="B24" i="1"/>
  <c r="S23" i="1"/>
  <c r="R23" i="1"/>
  <c r="Q23" i="1"/>
  <c r="P23" i="1"/>
  <c r="E23" i="1"/>
  <c r="U23" i="1" s="1"/>
  <c r="S22" i="1"/>
  <c r="R22" i="1"/>
  <c r="Q22" i="1"/>
  <c r="P22" i="1"/>
  <c r="E22" i="1"/>
  <c r="U22" i="1" s="1"/>
  <c r="S21" i="1"/>
  <c r="R21" i="1"/>
  <c r="Q21" i="1"/>
  <c r="P21" i="1"/>
  <c r="E21" i="1"/>
  <c r="U21" i="1" s="1"/>
  <c r="S20" i="1"/>
  <c r="R20" i="1"/>
  <c r="Q20" i="1"/>
  <c r="P20" i="1"/>
  <c r="E20" i="1"/>
  <c r="S19" i="1"/>
  <c r="R19" i="1"/>
  <c r="Q19" i="1"/>
  <c r="P19" i="1"/>
  <c r="E19" i="1"/>
  <c r="T19" i="1" s="1"/>
  <c r="T18" i="1"/>
  <c r="S18" i="1"/>
  <c r="R18" i="1"/>
  <c r="Q18" i="1"/>
  <c r="P18" i="1"/>
  <c r="E18" i="1"/>
  <c r="U18" i="1" s="1"/>
  <c r="S17" i="1"/>
  <c r="R17" i="1"/>
  <c r="Q17" i="1"/>
  <c r="P17" i="1"/>
  <c r="E17" i="1"/>
  <c r="U17" i="1" s="1"/>
  <c r="V15" i="1"/>
  <c r="O15" i="1"/>
  <c r="N15" i="1"/>
  <c r="M15" i="1"/>
  <c r="L15" i="1"/>
  <c r="K15" i="1"/>
  <c r="J15" i="1"/>
  <c r="I15" i="1"/>
  <c r="H15" i="1"/>
  <c r="G15" i="1"/>
  <c r="F15" i="1"/>
  <c r="C15" i="1"/>
  <c r="B15" i="1"/>
  <c r="T14" i="1"/>
  <c r="S14" i="1"/>
  <c r="R14" i="1"/>
  <c r="Q14" i="1"/>
  <c r="P14" i="1"/>
  <c r="E14" i="1"/>
  <c r="U14" i="1" s="1"/>
  <c r="S13" i="1"/>
  <c r="R13" i="1"/>
  <c r="Q13" i="1"/>
  <c r="P13" i="1"/>
  <c r="E13" i="1"/>
  <c r="S12" i="1"/>
  <c r="R12" i="1"/>
  <c r="Q12" i="1"/>
  <c r="P12" i="1"/>
  <c r="E12" i="1"/>
  <c r="T12" i="1" s="1"/>
  <c r="S11" i="1"/>
  <c r="R11" i="1"/>
  <c r="Q11" i="1"/>
  <c r="P11" i="1"/>
  <c r="E11" i="1"/>
  <c r="S10" i="1"/>
  <c r="R10" i="1"/>
  <c r="Q10" i="1"/>
  <c r="P10" i="1"/>
  <c r="E10" i="1"/>
  <c r="S9" i="1"/>
  <c r="R9" i="1"/>
  <c r="Q9" i="1"/>
  <c r="P9" i="1"/>
  <c r="E9" i="1"/>
  <c r="U19" i="1" l="1"/>
  <c r="P71" i="1"/>
  <c r="R71" i="1"/>
  <c r="Q30" i="2"/>
  <c r="U11" i="4"/>
  <c r="T11" i="4"/>
  <c r="U35" i="6"/>
  <c r="T35" i="6"/>
  <c r="T22" i="7"/>
  <c r="U22" i="7"/>
  <c r="U17" i="8"/>
  <c r="T17" i="8"/>
  <c r="T50" i="8"/>
  <c r="U50" i="8"/>
  <c r="U86" i="8"/>
  <c r="T86" i="8"/>
  <c r="U86" i="10"/>
  <c r="T86" i="10"/>
  <c r="U10" i="13"/>
  <c r="T10" i="13"/>
  <c r="P33" i="1"/>
  <c r="U38" i="1"/>
  <c r="U43" i="1"/>
  <c r="P53" i="1"/>
  <c r="T53" i="1" s="1"/>
  <c r="Q72" i="1"/>
  <c r="T32" i="4"/>
  <c r="U32" i="4"/>
  <c r="U11" i="5"/>
  <c r="T11" i="5"/>
  <c r="U38" i="5"/>
  <c r="T38" i="5"/>
  <c r="T20" i="1"/>
  <c r="T44" i="1"/>
  <c r="E59" i="1"/>
  <c r="S71" i="1"/>
  <c r="T28" i="2"/>
  <c r="U28" i="2"/>
  <c r="U58" i="2"/>
  <c r="T58" i="2"/>
  <c r="U91" i="2"/>
  <c r="T91" i="2"/>
  <c r="U38" i="3"/>
  <c r="T38" i="3"/>
  <c r="T61" i="4"/>
  <c r="U61" i="4"/>
  <c r="S70" i="4"/>
  <c r="Q70" i="4"/>
  <c r="T93" i="4"/>
  <c r="U93" i="4"/>
  <c r="T29" i="5"/>
  <c r="U29" i="5"/>
  <c r="U93" i="6"/>
  <c r="T93" i="6"/>
  <c r="R30" i="10"/>
  <c r="U37" i="31"/>
  <c r="T37" i="31"/>
  <c r="U92" i="34"/>
  <c r="T92" i="34"/>
  <c r="T113" i="21"/>
  <c r="U113" i="21"/>
  <c r="U17" i="11"/>
  <c r="T17" i="11"/>
  <c r="U88" i="1"/>
  <c r="T88" i="1"/>
  <c r="U46" i="2"/>
  <c r="T46" i="2"/>
  <c r="U92" i="3"/>
  <c r="T92" i="3"/>
  <c r="U27" i="4"/>
  <c r="T27" i="4"/>
  <c r="T56" i="4"/>
  <c r="U56" i="4"/>
  <c r="T48" i="5"/>
  <c r="U48" i="5"/>
  <c r="T93" i="5"/>
  <c r="U93" i="5"/>
  <c r="T62" i="6"/>
  <c r="U62" i="6"/>
  <c r="T87" i="6"/>
  <c r="U87" i="6"/>
  <c r="U21" i="7"/>
  <c r="T21" i="7"/>
  <c r="U29" i="9"/>
  <c r="T29" i="9"/>
  <c r="P30" i="12"/>
  <c r="R30" i="12"/>
  <c r="U12" i="15"/>
  <c r="T12" i="15"/>
  <c r="U92" i="15"/>
  <c r="T92" i="15"/>
  <c r="S53" i="16"/>
  <c r="Q53" i="16"/>
  <c r="U55" i="16"/>
  <c r="T55" i="16"/>
  <c r="U87" i="16"/>
  <c r="T87" i="16"/>
  <c r="Q15" i="17"/>
  <c r="S15" i="17"/>
  <c r="T17" i="17"/>
  <c r="U17" i="17"/>
  <c r="U48" i="18"/>
  <c r="T48" i="18"/>
  <c r="U52" i="18"/>
  <c r="T52" i="18"/>
  <c r="E15" i="1"/>
  <c r="P66" i="1"/>
  <c r="U22" i="2"/>
  <c r="T22" i="2"/>
  <c r="T64" i="2"/>
  <c r="U64" i="2"/>
  <c r="E67" i="2"/>
  <c r="P30" i="3"/>
  <c r="T30" i="3" s="1"/>
  <c r="T89" i="3"/>
  <c r="U89" i="3"/>
  <c r="P24" i="4"/>
  <c r="R24" i="4"/>
  <c r="U39" i="6"/>
  <c r="T39" i="6"/>
  <c r="U89" i="7"/>
  <c r="T89" i="7"/>
  <c r="T26" i="9"/>
  <c r="U26" i="9"/>
  <c r="T46" i="10"/>
  <c r="U46" i="10"/>
  <c r="U65" i="10"/>
  <c r="T65" i="10"/>
  <c r="U44" i="13"/>
  <c r="T44" i="13"/>
  <c r="U62" i="13"/>
  <c r="T62" i="13"/>
  <c r="T57" i="14"/>
  <c r="U57" i="14"/>
  <c r="T13" i="17"/>
  <c r="U13" i="17"/>
  <c r="U63" i="17"/>
  <c r="T63" i="17"/>
  <c r="U38" i="18"/>
  <c r="T38" i="18"/>
  <c r="U42" i="18"/>
  <c r="T42" i="18"/>
  <c r="T87" i="20"/>
  <c r="U87" i="20"/>
  <c r="U28" i="21"/>
  <c r="T28" i="21"/>
  <c r="U36" i="21"/>
  <c r="T36" i="21"/>
  <c r="U90" i="6"/>
  <c r="T90" i="6"/>
  <c r="U17" i="9"/>
  <c r="T17" i="9"/>
  <c r="T50" i="10"/>
  <c r="U50" i="10"/>
  <c r="U91" i="12"/>
  <c r="T91" i="12"/>
  <c r="R40" i="1"/>
  <c r="T11" i="1"/>
  <c r="E33" i="1"/>
  <c r="T38" i="1"/>
  <c r="U56" i="1"/>
  <c r="Q66" i="1"/>
  <c r="U66" i="1" s="1"/>
  <c r="T86" i="1"/>
  <c r="Q24" i="2"/>
  <c r="U44" i="2"/>
  <c r="U18" i="3"/>
  <c r="T18" i="3"/>
  <c r="Q30" i="3"/>
  <c r="U51" i="3"/>
  <c r="T51" i="3"/>
  <c r="Q71" i="3"/>
  <c r="T87" i="3"/>
  <c r="U36" i="4"/>
  <c r="T43" i="4"/>
  <c r="U88" i="4"/>
  <c r="T88" i="4"/>
  <c r="T12" i="5"/>
  <c r="U12" i="5"/>
  <c r="T14" i="5"/>
  <c r="T36" i="6"/>
  <c r="U36" i="6"/>
  <c r="U13" i="7"/>
  <c r="T13" i="7"/>
  <c r="U28" i="8"/>
  <c r="T28" i="8"/>
  <c r="U64" i="8"/>
  <c r="T64" i="8"/>
  <c r="U17" i="12"/>
  <c r="T17" i="12"/>
  <c r="U21" i="13"/>
  <c r="T21" i="13"/>
  <c r="U91" i="13"/>
  <c r="T91" i="13"/>
  <c r="T32" i="14"/>
  <c r="T89" i="4"/>
  <c r="U89" i="4"/>
  <c r="U65" i="6"/>
  <c r="T65" i="6"/>
  <c r="U45" i="12"/>
  <c r="T45" i="12"/>
  <c r="U43" i="30"/>
  <c r="T43" i="30"/>
  <c r="U20" i="1"/>
  <c r="T23" i="1"/>
  <c r="P30" i="1"/>
  <c r="U44" i="1"/>
  <c r="T50" i="1"/>
  <c r="T55" i="1"/>
  <c r="E33" i="2"/>
  <c r="T62" i="2"/>
  <c r="U12" i="3"/>
  <c r="P15" i="3"/>
  <c r="T43" i="3"/>
  <c r="T64" i="3"/>
  <c r="U64" i="3"/>
  <c r="P66" i="3"/>
  <c r="U20" i="4"/>
  <c r="U23" i="6"/>
  <c r="T23" i="6"/>
  <c r="U86" i="6"/>
  <c r="T86" i="6"/>
  <c r="E24" i="8"/>
  <c r="U93" i="8"/>
  <c r="T93" i="8"/>
  <c r="T14" i="10"/>
  <c r="U14" i="10"/>
  <c r="U93" i="10"/>
  <c r="T93" i="10"/>
  <c r="T62" i="11"/>
  <c r="U62" i="11"/>
  <c r="R40" i="3"/>
  <c r="T52" i="3"/>
  <c r="U52" i="3"/>
  <c r="Q33" i="4"/>
  <c r="U33" i="4" s="1"/>
  <c r="S33" i="4"/>
  <c r="U89" i="30"/>
  <c r="T89" i="30"/>
  <c r="U11" i="1"/>
  <c r="U12" i="1"/>
  <c r="P15" i="1"/>
  <c r="U10" i="1"/>
  <c r="U13" i="1"/>
  <c r="S15" i="1"/>
  <c r="T27" i="1"/>
  <c r="Q30" i="1"/>
  <c r="T32" i="1"/>
  <c r="S66" i="1"/>
  <c r="P72" i="1"/>
  <c r="U11" i="2"/>
  <c r="T11" i="2"/>
  <c r="S30" i="2"/>
  <c r="U63" i="2"/>
  <c r="T63" i="2"/>
  <c r="P67" i="2"/>
  <c r="U13" i="3"/>
  <c r="T13" i="3"/>
  <c r="T23" i="4"/>
  <c r="T35" i="4"/>
  <c r="U69" i="4"/>
  <c r="T69" i="4"/>
  <c r="T65" i="5"/>
  <c r="U65" i="5"/>
  <c r="E66" i="6"/>
  <c r="S24" i="7"/>
  <c r="Q24" i="7"/>
  <c r="T26" i="7"/>
  <c r="U26" i="7"/>
  <c r="U21" i="9"/>
  <c r="T21" i="9"/>
  <c r="T38" i="10"/>
  <c r="U38" i="10"/>
  <c r="U61" i="10"/>
  <c r="T61" i="10"/>
  <c r="Q59" i="11"/>
  <c r="S59" i="11"/>
  <c r="U10" i="2"/>
  <c r="U14" i="2"/>
  <c r="U20" i="2"/>
  <c r="P24" i="2"/>
  <c r="R24" i="2"/>
  <c r="T32" i="2"/>
  <c r="U36" i="2"/>
  <c r="U48" i="2"/>
  <c r="S66" i="2"/>
  <c r="E71" i="2"/>
  <c r="U93" i="2"/>
  <c r="T11" i="3"/>
  <c r="Q15" i="3"/>
  <c r="U20" i="3"/>
  <c r="T23" i="3"/>
  <c r="U29" i="3"/>
  <c r="E33" i="3"/>
  <c r="U36" i="3"/>
  <c r="T42" i="3"/>
  <c r="T49" i="3"/>
  <c r="Q66" i="3"/>
  <c r="Q70" i="3"/>
  <c r="E72" i="3"/>
  <c r="U10" i="4"/>
  <c r="E30" i="4"/>
  <c r="P33" i="4"/>
  <c r="T44" i="4"/>
  <c r="U51" i="4"/>
  <c r="S53" i="4"/>
  <c r="S71" i="4"/>
  <c r="E15" i="5"/>
  <c r="T20" i="5"/>
  <c r="P66" i="5"/>
  <c r="R70" i="5"/>
  <c r="T19" i="6"/>
  <c r="E33" i="6"/>
  <c r="R15" i="7"/>
  <c r="P30" i="8"/>
  <c r="R30" i="8"/>
  <c r="E59" i="8"/>
  <c r="Q66" i="8"/>
  <c r="R71" i="8"/>
  <c r="S15" i="9"/>
  <c r="U20" i="9"/>
  <c r="E24" i="9"/>
  <c r="Q40" i="9"/>
  <c r="R70" i="9"/>
  <c r="T10" i="10"/>
  <c r="R24" i="10"/>
  <c r="E53" i="10"/>
  <c r="E59" i="10"/>
  <c r="R71" i="10"/>
  <c r="S15" i="11"/>
  <c r="U56" i="11"/>
  <c r="T56" i="11"/>
  <c r="P66" i="12"/>
  <c r="R66" i="12"/>
  <c r="T17" i="13"/>
  <c r="U17" i="13"/>
  <c r="E71" i="13"/>
  <c r="U89" i="14"/>
  <c r="T89" i="14"/>
  <c r="U27" i="15"/>
  <c r="T27" i="15"/>
  <c r="T62" i="15"/>
  <c r="U62" i="15"/>
  <c r="T21" i="16"/>
  <c r="U21" i="16"/>
  <c r="U13" i="20"/>
  <c r="T13" i="20"/>
  <c r="U63" i="21"/>
  <c r="T63" i="21"/>
  <c r="U50" i="29"/>
  <c r="T50" i="29"/>
  <c r="Q71" i="29"/>
  <c r="S71" i="29"/>
  <c r="U39" i="30"/>
  <c r="T39" i="30"/>
  <c r="P15" i="31"/>
  <c r="R15" i="31"/>
  <c r="U22" i="32"/>
  <c r="T22" i="32"/>
  <c r="Q66" i="4"/>
  <c r="P70" i="4"/>
  <c r="R71" i="4"/>
  <c r="P40" i="5"/>
  <c r="R40" i="5"/>
  <c r="Q66" i="5"/>
  <c r="E71" i="5"/>
  <c r="U19" i="6"/>
  <c r="Q30" i="6"/>
  <c r="E24" i="7"/>
  <c r="R70" i="7"/>
  <c r="E72" i="8"/>
  <c r="E15" i="9"/>
  <c r="E53" i="9"/>
  <c r="S70" i="9"/>
  <c r="P15" i="10"/>
  <c r="R15" i="10"/>
  <c r="P40" i="11"/>
  <c r="U52" i="11"/>
  <c r="T52" i="11"/>
  <c r="U36" i="12"/>
  <c r="T36" i="12"/>
  <c r="U61" i="13"/>
  <c r="T61" i="13"/>
  <c r="U56" i="14"/>
  <c r="T56" i="14"/>
  <c r="U20" i="15"/>
  <c r="T20" i="15"/>
  <c r="U23" i="15"/>
  <c r="T23" i="15"/>
  <c r="T49" i="15"/>
  <c r="U49" i="15"/>
  <c r="U91" i="15"/>
  <c r="T91" i="15"/>
  <c r="U49" i="16"/>
  <c r="T49" i="16"/>
  <c r="U86" i="16"/>
  <c r="T86" i="16"/>
  <c r="U45" i="17"/>
  <c r="T45" i="17"/>
  <c r="T49" i="17"/>
  <c r="U49" i="17"/>
  <c r="U58" i="17"/>
  <c r="T58" i="17"/>
  <c r="Q40" i="5"/>
  <c r="P24" i="6"/>
  <c r="R24" i="6"/>
  <c r="Q70" i="8"/>
  <c r="P66" i="10"/>
  <c r="U56" i="13"/>
  <c r="T56" i="13"/>
  <c r="U51" i="14"/>
  <c r="T51" i="14"/>
  <c r="T17" i="15"/>
  <c r="U17" i="15"/>
  <c r="U12" i="17"/>
  <c r="T12" i="17"/>
  <c r="U26" i="17"/>
  <c r="T26" i="17"/>
  <c r="U27" i="19"/>
  <c r="T27" i="19"/>
  <c r="U35" i="19"/>
  <c r="T35" i="19"/>
  <c r="T9" i="2"/>
  <c r="U13" i="2"/>
  <c r="Q33" i="2"/>
  <c r="P71" i="2"/>
  <c r="R71" i="2"/>
  <c r="E66" i="3"/>
  <c r="U29" i="4"/>
  <c r="E71" i="4"/>
  <c r="P33" i="5"/>
  <c r="Q24" i="6"/>
  <c r="P66" i="6"/>
  <c r="Q66" i="6"/>
  <c r="R71" i="6"/>
  <c r="Q30" i="7"/>
  <c r="U30" i="7" s="1"/>
  <c r="S30" i="7"/>
  <c r="E33" i="7"/>
  <c r="E70" i="7"/>
  <c r="P15" i="8"/>
  <c r="R15" i="8"/>
  <c r="E40" i="8"/>
  <c r="R70" i="8"/>
  <c r="E40" i="9"/>
  <c r="R72" i="9"/>
  <c r="R66" i="10"/>
  <c r="U45" i="11"/>
  <c r="T45" i="11"/>
  <c r="U22" i="13"/>
  <c r="T22" i="13"/>
  <c r="Q40" i="13"/>
  <c r="S40" i="13"/>
  <c r="U52" i="13"/>
  <c r="T52" i="13"/>
  <c r="T13" i="15"/>
  <c r="U13" i="15"/>
  <c r="U56" i="16"/>
  <c r="T56" i="16"/>
  <c r="P71" i="18"/>
  <c r="R71" i="18"/>
  <c r="U89" i="18"/>
  <c r="T89" i="18"/>
  <c r="U11" i="19"/>
  <c r="T11" i="19"/>
  <c r="T69" i="24"/>
  <c r="U69" i="24"/>
  <c r="T44" i="26"/>
  <c r="U44" i="26"/>
  <c r="R33" i="2"/>
  <c r="U65" i="2"/>
  <c r="E15" i="3"/>
  <c r="P33" i="3"/>
  <c r="E70" i="3"/>
  <c r="R72" i="4"/>
  <c r="P15" i="5"/>
  <c r="R24" i="5"/>
  <c r="S30" i="5"/>
  <c r="U32" i="5"/>
  <c r="S33" i="5"/>
  <c r="R15" i="6"/>
  <c r="P33" i="6"/>
  <c r="R33" i="6"/>
  <c r="R70" i="6"/>
  <c r="U19" i="7"/>
  <c r="P59" i="8"/>
  <c r="R24" i="9"/>
  <c r="U44" i="9"/>
  <c r="Q67" i="9"/>
  <c r="R71" i="9"/>
  <c r="S72" i="9"/>
  <c r="S15" i="10"/>
  <c r="R33" i="10"/>
  <c r="U69" i="10"/>
  <c r="U29" i="12"/>
  <c r="T29" i="12"/>
  <c r="U49" i="12"/>
  <c r="T49" i="12"/>
  <c r="U43" i="14"/>
  <c r="T43" i="14"/>
  <c r="S66" i="24"/>
  <c r="U29" i="25"/>
  <c r="T29" i="25"/>
  <c r="T93" i="25"/>
  <c r="U93" i="25"/>
  <c r="T87" i="1"/>
  <c r="T10" i="2"/>
  <c r="P15" i="2"/>
  <c r="U32" i="2"/>
  <c r="T45" i="2"/>
  <c r="E59" i="2"/>
  <c r="R66" i="2"/>
  <c r="P70" i="2"/>
  <c r="E30" i="3"/>
  <c r="S33" i="3"/>
  <c r="U44" i="3"/>
  <c r="U56" i="3"/>
  <c r="T63" i="3"/>
  <c r="P71" i="3"/>
  <c r="R71" i="3"/>
  <c r="T10" i="4"/>
  <c r="T19" i="4"/>
  <c r="T26" i="4"/>
  <c r="Q30" i="4"/>
  <c r="U48" i="4"/>
  <c r="E70" i="4"/>
  <c r="S72" i="4"/>
  <c r="S15" i="5"/>
  <c r="U20" i="5"/>
  <c r="E30" i="5"/>
  <c r="U44" i="5"/>
  <c r="U52" i="5"/>
  <c r="S53" i="5"/>
  <c r="U64" i="5"/>
  <c r="E70" i="5"/>
  <c r="P71" i="5"/>
  <c r="R71" i="5"/>
  <c r="Q72" i="5"/>
  <c r="U89" i="5"/>
  <c r="U12" i="6"/>
  <c r="S15" i="6"/>
  <c r="T22" i="6"/>
  <c r="Q33" i="6"/>
  <c r="S33" i="6"/>
  <c r="T51" i="6"/>
  <c r="R53" i="6"/>
  <c r="Q70" i="6"/>
  <c r="U62" i="7"/>
  <c r="Q66" i="7"/>
  <c r="S66" i="7"/>
  <c r="R33" i="8"/>
  <c r="U38" i="8"/>
  <c r="E70" i="8"/>
  <c r="T20" i="9"/>
  <c r="Q24" i="9"/>
  <c r="U38" i="9"/>
  <c r="U50" i="9"/>
  <c r="R53" i="9"/>
  <c r="E59" i="9"/>
  <c r="P66" i="9"/>
  <c r="R66" i="9"/>
  <c r="S71" i="9"/>
  <c r="E72" i="9"/>
  <c r="E15" i="10"/>
  <c r="S33" i="10"/>
  <c r="U35" i="10"/>
  <c r="U42" i="10"/>
  <c r="T64" i="10"/>
  <c r="E71" i="10"/>
  <c r="P30" i="11"/>
  <c r="R30" i="11"/>
  <c r="E40" i="11"/>
  <c r="U65" i="11"/>
  <c r="T65" i="11"/>
  <c r="Q71" i="11"/>
  <c r="E72" i="11"/>
  <c r="U87" i="11"/>
  <c r="T20" i="13"/>
  <c r="T65" i="13"/>
  <c r="U65" i="13"/>
  <c r="U39" i="14"/>
  <c r="T39" i="14"/>
  <c r="S33" i="15"/>
  <c r="Q33" i="15"/>
  <c r="U35" i="15"/>
  <c r="T35" i="15"/>
  <c r="U14" i="16"/>
  <c r="T14" i="16"/>
  <c r="U90" i="22"/>
  <c r="T90" i="22"/>
  <c r="U36" i="23"/>
  <c r="T36" i="23"/>
  <c r="U48" i="23"/>
  <c r="T48" i="23"/>
  <c r="U44" i="11"/>
  <c r="E70" i="11"/>
  <c r="U91" i="11"/>
  <c r="E15" i="12"/>
  <c r="S67" i="12"/>
  <c r="U69" i="12"/>
  <c r="Q70" i="12"/>
  <c r="U90" i="12"/>
  <c r="U13" i="13"/>
  <c r="E15" i="13"/>
  <c r="R53" i="13"/>
  <c r="R67" i="13"/>
  <c r="S70" i="13"/>
  <c r="R15" i="14"/>
  <c r="U32" i="14"/>
  <c r="P33" i="14"/>
  <c r="U36" i="14"/>
  <c r="R53" i="14"/>
  <c r="U10" i="15"/>
  <c r="S15" i="15"/>
  <c r="R53" i="15"/>
  <c r="E66" i="15"/>
  <c r="R70" i="15"/>
  <c r="E24" i="16"/>
  <c r="T29" i="16"/>
  <c r="R33" i="16"/>
  <c r="T37" i="16"/>
  <c r="E66" i="16"/>
  <c r="P71" i="16"/>
  <c r="R71" i="16"/>
  <c r="U90" i="16"/>
  <c r="T20" i="17"/>
  <c r="U29" i="17"/>
  <c r="U37" i="17"/>
  <c r="S40" i="17"/>
  <c r="T45" i="18"/>
  <c r="U45" i="18"/>
  <c r="U21" i="19"/>
  <c r="T21" i="19"/>
  <c r="U48" i="19"/>
  <c r="T48" i="19"/>
  <c r="U63" i="19"/>
  <c r="T63" i="19"/>
  <c r="U20" i="20"/>
  <c r="T20" i="20"/>
  <c r="U43" i="20"/>
  <c r="T43" i="20"/>
  <c r="Q15" i="21"/>
  <c r="U17" i="21"/>
  <c r="T17" i="21"/>
  <c r="T22" i="22"/>
  <c r="U22" i="22"/>
  <c r="R15" i="23"/>
  <c r="T45" i="23"/>
  <c r="U45" i="23"/>
  <c r="U11" i="25"/>
  <c r="T11" i="25"/>
  <c r="T37" i="25"/>
  <c r="U37" i="25"/>
  <c r="T87" i="25"/>
  <c r="U87" i="25"/>
  <c r="S24" i="28"/>
  <c r="U65" i="29"/>
  <c r="T65" i="29"/>
  <c r="U37" i="35"/>
  <c r="T37" i="35"/>
  <c r="Q15" i="14"/>
  <c r="S70" i="14"/>
  <c r="U88" i="18"/>
  <c r="T88" i="18"/>
  <c r="U86" i="20"/>
  <c r="T86" i="20"/>
  <c r="U89" i="22"/>
  <c r="T89" i="22"/>
  <c r="U13" i="23"/>
  <c r="T13" i="23"/>
  <c r="T42" i="23"/>
  <c r="U42" i="23"/>
  <c r="T21" i="25"/>
  <c r="U21" i="25"/>
  <c r="U11" i="29"/>
  <c r="T11" i="29"/>
  <c r="U48" i="17"/>
  <c r="T48" i="17"/>
  <c r="U43" i="24"/>
  <c r="T43" i="24"/>
  <c r="U55" i="24"/>
  <c r="T55" i="24"/>
  <c r="U89" i="24"/>
  <c r="T89" i="24"/>
  <c r="T18" i="25"/>
  <c r="U18" i="25"/>
  <c r="T55" i="27"/>
  <c r="U55" i="27"/>
  <c r="U21" i="28"/>
  <c r="T21" i="28"/>
  <c r="U32" i="34"/>
  <c r="T32" i="34"/>
  <c r="S53" i="12"/>
  <c r="R72" i="12"/>
  <c r="S15" i="14"/>
  <c r="U18" i="18"/>
  <c r="T18" i="18"/>
  <c r="U44" i="18"/>
  <c r="T44" i="18"/>
  <c r="U28" i="19"/>
  <c r="T28" i="19"/>
  <c r="U62" i="19"/>
  <c r="T62" i="19"/>
  <c r="U14" i="20"/>
  <c r="T14" i="20"/>
  <c r="U42" i="20"/>
  <c r="T42" i="20"/>
  <c r="U29" i="21"/>
  <c r="T29" i="21"/>
  <c r="U39" i="24"/>
  <c r="T39" i="24"/>
  <c r="U36" i="25"/>
  <c r="T36" i="25"/>
  <c r="U88" i="26"/>
  <c r="T88" i="26"/>
  <c r="P70" i="11"/>
  <c r="R70" i="11"/>
  <c r="R71" i="11"/>
  <c r="U10" i="12"/>
  <c r="P15" i="12"/>
  <c r="R15" i="12"/>
  <c r="Q40" i="12"/>
  <c r="R71" i="12"/>
  <c r="E33" i="13"/>
  <c r="E40" i="13"/>
  <c r="S71" i="13"/>
  <c r="E15" i="14"/>
  <c r="Q30" i="14"/>
  <c r="S30" i="14"/>
  <c r="U44" i="15"/>
  <c r="E53" i="15"/>
  <c r="P66" i="15"/>
  <c r="R66" i="15"/>
  <c r="S67" i="15"/>
  <c r="S15" i="16"/>
  <c r="S40" i="16"/>
  <c r="S33" i="17"/>
  <c r="E40" i="17"/>
  <c r="T65" i="17"/>
  <c r="U65" i="17"/>
  <c r="U36" i="19"/>
  <c r="T36" i="19"/>
  <c r="U12" i="23"/>
  <c r="T12" i="23"/>
  <c r="U37" i="23"/>
  <c r="T37" i="23"/>
  <c r="U55" i="26"/>
  <c r="T55" i="26"/>
  <c r="R70" i="26"/>
  <c r="U39" i="33"/>
  <c r="T39" i="33"/>
  <c r="Q70" i="11"/>
  <c r="S70" i="11"/>
  <c r="S71" i="11"/>
  <c r="U32" i="12"/>
  <c r="S71" i="12"/>
  <c r="S71" i="14"/>
  <c r="R15" i="15"/>
  <c r="E24" i="15"/>
  <c r="P33" i="15"/>
  <c r="Q66" i="15"/>
  <c r="S66" i="15"/>
  <c r="P53" i="16"/>
  <c r="E67" i="16"/>
  <c r="R15" i="17"/>
  <c r="P30" i="17"/>
  <c r="R30" i="17"/>
  <c r="R33" i="17"/>
  <c r="P66" i="17"/>
  <c r="R66" i="17"/>
  <c r="R15" i="18"/>
  <c r="U56" i="19"/>
  <c r="T56" i="19"/>
  <c r="U69" i="19"/>
  <c r="T69" i="19"/>
  <c r="T21" i="20"/>
  <c r="U21" i="20"/>
  <c r="E24" i="20"/>
  <c r="T92" i="20"/>
  <c r="U92" i="20"/>
  <c r="P66" i="21"/>
  <c r="R66" i="21"/>
  <c r="U29" i="23"/>
  <c r="T29" i="23"/>
  <c r="U17" i="25"/>
  <c r="T17" i="25"/>
  <c r="U52" i="32"/>
  <c r="T52" i="32"/>
  <c r="P15" i="33"/>
  <c r="R15" i="33"/>
  <c r="T57" i="17"/>
  <c r="R67" i="17"/>
  <c r="E70" i="17"/>
  <c r="S15" i="18"/>
  <c r="U21" i="18"/>
  <c r="S33" i="18"/>
  <c r="E53" i="18"/>
  <c r="E70" i="18"/>
  <c r="Q15" i="19"/>
  <c r="Q71" i="20"/>
  <c r="E24" i="21"/>
  <c r="S33" i="21"/>
  <c r="E40" i="21"/>
  <c r="U87" i="21"/>
  <c r="R15" i="22"/>
  <c r="R24" i="22"/>
  <c r="R33" i="22"/>
  <c r="T51" i="22"/>
  <c r="E53" i="22"/>
  <c r="U62" i="22"/>
  <c r="U65" i="22"/>
  <c r="Q70" i="22"/>
  <c r="U87" i="22"/>
  <c r="Q15" i="23"/>
  <c r="S15" i="23"/>
  <c r="E40" i="23"/>
  <c r="U57" i="23"/>
  <c r="Q70" i="23"/>
  <c r="T10" i="24"/>
  <c r="Q24" i="24"/>
  <c r="R40" i="24"/>
  <c r="P70" i="24"/>
  <c r="R70" i="24"/>
  <c r="S71" i="24"/>
  <c r="S15" i="25"/>
  <c r="R33" i="25"/>
  <c r="U49" i="25"/>
  <c r="T49" i="25"/>
  <c r="T22" i="26"/>
  <c r="U22" i="26"/>
  <c r="E33" i="26"/>
  <c r="U87" i="27"/>
  <c r="T87" i="27"/>
  <c r="U58" i="28"/>
  <c r="T58" i="28"/>
  <c r="U56" i="30"/>
  <c r="T56" i="30"/>
  <c r="U32" i="31"/>
  <c r="T32" i="31"/>
  <c r="U46" i="32"/>
  <c r="T46" i="32"/>
  <c r="T63" i="32"/>
  <c r="U63" i="32"/>
  <c r="E66" i="32"/>
  <c r="U18" i="33"/>
  <c r="T18" i="33"/>
  <c r="U93" i="33"/>
  <c r="T93" i="33"/>
  <c r="U62" i="34"/>
  <c r="T62" i="34"/>
  <c r="R66" i="34"/>
  <c r="U69" i="34"/>
  <c r="T69" i="34"/>
  <c r="U93" i="35"/>
  <c r="T93" i="35"/>
  <c r="T104" i="29"/>
  <c r="U104" i="29"/>
  <c r="E66" i="18"/>
  <c r="E33" i="19"/>
  <c r="E67" i="19"/>
  <c r="U10" i="21"/>
  <c r="P30" i="21"/>
  <c r="Q30" i="21"/>
  <c r="U69" i="21"/>
  <c r="S71" i="21"/>
  <c r="T10" i="22"/>
  <c r="R70" i="22"/>
  <c r="E15" i="25"/>
  <c r="U26" i="29"/>
  <c r="T26" i="29"/>
  <c r="U93" i="29"/>
  <c r="T93" i="29"/>
  <c r="U12" i="31"/>
  <c r="T12" i="31"/>
  <c r="T90" i="33"/>
  <c r="U90" i="33"/>
  <c r="T17" i="34"/>
  <c r="U17" i="34"/>
  <c r="U58" i="34"/>
  <c r="T58" i="34"/>
  <c r="U91" i="34"/>
  <c r="T91" i="34"/>
  <c r="U29" i="35"/>
  <c r="T29" i="35"/>
  <c r="U44" i="35"/>
  <c r="T44" i="35"/>
  <c r="U46" i="36"/>
  <c r="T46" i="36"/>
  <c r="Q24" i="40"/>
  <c r="S24" i="40"/>
  <c r="Q70" i="21"/>
  <c r="U61" i="26"/>
  <c r="T61" i="26"/>
  <c r="U27" i="27"/>
  <c r="T27" i="27"/>
  <c r="U20" i="28"/>
  <c r="T20" i="28"/>
  <c r="P70" i="28"/>
  <c r="R70" i="28"/>
  <c r="U37" i="29"/>
  <c r="T37" i="29"/>
  <c r="T55" i="29"/>
  <c r="U55" i="29"/>
  <c r="U20" i="30"/>
  <c r="T20" i="30"/>
  <c r="U51" i="30"/>
  <c r="T51" i="30"/>
  <c r="U21" i="32"/>
  <c r="T21" i="32"/>
  <c r="U38" i="33"/>
  <c r="T38" i="33"/>
  <c r="U19" i="35"/>
  <c r="T19" i="35"/>
  <c r="U28" i="36"/>
  <c r="T28" i="36"/>
  <c r="U32" i="36"/>
  <c r="T32" i="36"/>
  <c r="U32" i="18"/>
  <c r="S71" i="18"/>
  <c r="U20" i="19"/>
  <c r="E30" i="19"/>
  <c r="E59" i="19"/>
  <c r="P53" i="20"/>
  <c r="Q70" i="20"/>
  <c r="P15" i="21"/>
  <c r="T15" i="21" s="1"/>
  <c r="E71" i="21"/>
  <c r="Q53" i="22"/>
  <c r="E53" i="24"/>
  <c r="S70" i="24"/>
  <c r="Q40" i="25"/>
  <c r="U69" i="25"/>
  <c r="S71" i="25"/>
  <c r="U57" i="26"/>
  <c r="T57" i="26"/>
  <c r="U90" i="26"/>
  <c r="T90" i="26"/>
  <c r="E15" i="27"/>
  <c r="U86" i="27"/>
  <c r="T86" i="27"/>
  <c r="T51" i="29"/>
  <c r="U51" i="29"/>
  <c r="U38" i="31"/>
  <c r="T38" i="31"/>
  <c r="U63" i="31"/>
  <c r="T63" i="31"/>
  <c r="T11" i="32"/>
  <c r="U11" i="32"/>
  <c r="U45" i="32"/>
  <c r="T45" i="32"/>
  <c r="U62" i="32"/>
  <c r="T62" i="32"/>
  <c r="U27" i="33"/>
  <c r="T27" i="33"/>
  <c r="Q66" i="33"/>
  <c r="U36" i="36"/>
  <c r="T36" i="36"/>
  <c r="U29" i="39"/>
  <c r="T29" i="39"/>
  <c r="R70" i="17"/>
  <c r="E40" i="18"/>
  <c r="R70" i="18"/>
  <c r="S15" i="21"/>
  <c r="R15" i="21"/>
  <c r="S70" i="21"/>
  <c r="Q59" i="22"/>
  <c r="R67" i="22"/>
  <c r="T10" i="23"/>
  <c r="R72" i="24"/>
  <c r="T38" i="25"/>
  <c r="U38" i="25"/>
  <c r="P33" i="26"/>
  <c r="U17" i="29"/>
  <c r="T17" i="29"/>
  <c r="U10" i="30"/>
  <c r="T27" i="30"/>
  <c r="U27" i="30"/>
  <c r="Q70" i="30"/>
  <c r="E33" i="34"/>
  <c r="U38" i="35"/>
  <c r="T38" i="35"/>
  <c r="U22" i="36"/>
  <c r="T22" i="36"/>
  <c r="U29" i="37"/>
  <c r="T29" i="37"/>
  <c r="U91" i="38"/>
  <c r="T91" i="38"/>
  <c r="E66" i="17"/>
  <c r="S70" i="17"/>
  <c r="U86" i="17"/>
  <c r="T17" i="18"/>
  <c r="T29" i="18"/>
  <c r="R33" i="18"/>
  <c r="T37" i="18"/>
  <c r="Q70" i="18"/>
  <c r="U13" i="19"/>
  <c r="P33" i="19"/>
  <c r="R33" i="19"/>
  <c r="E70" i="19"/>
  <c r="E15" i="20"/>
  <c r="E30" i="21"/>
  <c r="Q40" i="21"/>
  <c r="U26" i="22"/>
  <c r="S67" i="22"/>
  <c r="T69" i="22"/>
  <c r="Q40" i="23"/>
  <c r="R71" i="23"/>
  <c r="U10" i="24"/>
  <c r="U13" i="24"/>
  <c r="Q30" i="24"/>
  <c r="S30" i="24"/>
  <c r="E40" i="24"/>
  <c r="T88" i="24"/>
  <c r="P15" i="25"/>
  <c r="R15" i="25"/>
  <c r="S24" i="25"/>
  <c r="U51" i="26"/>
  <c r="T51" i="26"/>
  <c r="E59" i="26"/>
  <c r="U9" i="28"/>
  <c r="T9" i="28"/>
  <c r="E59" i="28"/>
  <c r="U32" i="29"/>
  <c r="T32" i="29"/>
  <c r="U36" i="29"/>
  <c r="T36" i="29"/>
  <c r="U90" i="32"/>
  <c r="T90" i="32"/>
  <c r="U19" i="33"/>
  <c r="T19" i="33"/>
  <c r="U46" i="34"/>
  <c r="T46" i="34"/>
  <c r="U63" i="34"/>
  <c r="T63" i="34"/>
  <c r="U51" i="35"/>
  <c r="T51" i="35"/>
  <c r="T56" i="35"/>
  <c r="U56" i="35"/>
  <c r="R71" i="25"/>
  <c r="S33" i="26"/>
  <c r="S40" i="26"/>
  <c r="P40" i="27"/>
  <c r="R40" i="27"/>
  <c r="U42" i="27"/>
  <c r="T48" i="27"/>
  <c r="R33" i="28"/>
  <c r="T51" i="28"/>
  <c r="T56" i="28"/>
  <c r="T62" i="28"/>
  <c r="E15" i="29"/>
  <c r="E24" i="29"/>
  <c r="U88" i="29"/>
  <c r="U11" i="30"/>
  <c r="S15" i="30"/>
  <c r="U23" i="30"/>
  <c r="T45" i="30"/>
  <c r="U63" i="30"/>
  <c r="E67" i="30"/>
  <c r="P70" i="30"/>
  <c r="U92" i="30"/>
  <c r="T28" i="31"/>
  <c r="Q40" i="31"/>
  <c r="T48" i="31"/>
  <c r="T65" i="31"/>
  <c r="T86" i="31"/>
  <c r="T93" i="31"/>
  <c r="Q33" i="32"/>
  <c r="T58" i="32"/>
  <c r="E70" i="32"/>
  <c r="T92" i="32"/>
  <c r="T14" i="33"/>
  <c r="E30" i="33"/>
  <c r="T35" i="33"/>
  <c r="T55" i="33"/>
  <c r="U62" i="33"/>
  <c r="T65" i="33"/>
  <c r="Q70" i="33"/>
  <c r="T10" i="34"/>
  <c r="T14" i="34"/>
  <c r="T20" i="34"/>
  <c r="T28" i="34"/>
  <c r="E30" i="34"/>
  <c r="P40" i="34"/>
  <c r="R40" i="34"/>
  <c r="E70" i="35"/>
  <c r="U86" i="35"/>
  <c r="T86" i="35"/>
  <c r="T90" i="35"/>
  <c r="U90" i="35"/>
  <c r="U12" i="36"/>
  <c r="T12" i="36"/>
  <c r="U52" i="36"/>
  <c r="T52" i="36"/>
  <c r="P66" i="36"/>
  <c r="R66" i="36"/>
  <c r="S67" i="36"/>
  <c r="Q67" i="36"/>
  <c r="U69" i="36"/>
  <c r="T69" i="36"/>
  <c r="U18" i="37"/>
  <c r="T18" i="37"/>
  <c r="E67" i="38"/>
  <c r="U19" i="39"/>
  <c r="T19" i="39"/>
  <c r="T39" i="39"/>
  <c r="U39" i="39"/>
  <c r="U10" i="40"/>
  <c r="T10" i="40"/>
  <c r="U46" i="40"/>
  <c r="T46" i="40"/>
  <c r="U107" i="40"/>
  <c r="T107" i="40"/>
  <c r="T109" i="25"/>
  <c r="U109" i="25"/>
  <c r="T110" i="21"/>
  <c r="U110" i="21"/>
  <c r="U105" i="6"/>
  <c r="T105" i="6"/>
  <c r="U110" i="5"/>
  <c r="T110" i="5"/>
  <c r="Q40" i="27"/>
  <c r="S40" i="27"/>
  <c r="U69" i="27"/>
  <c r="Q71" i="27"/>
  <c r="S33" i="29"/>
  <c r="U69" i="29"/>
  <c r="R70" i="29"/>
  <c r="S70" i="30"/>
  <c r="S71" i="30"/>
  <c r="R33" i="31"/>
  <c r="R40" i="31"/>
  <c r="R15" i="32"/>
  <c r="U20" i="32"/>
  <c r="R33" i="32"/>
  <c r="S33" i="33"/>
  <c r="U35" i="33"/>
  <c r="T91" i="33"/>
  <c r="T27" i="34"/>
  <c r="T36" i="34"/>
  <c r="T44" i="34"/>
  <c r="U65" i="34"/>
  <c r="U50" i="35"/>
  <c r="T50" i="35"/>
  <c r="T64" i="35"/>
  <c r="P71" i="35"/>
  <c r="R71" i="35"/>
  <c r="T9" i="36"/>
  <c r="U37" i="36"/>
  <c r="U45" i="36"/>
  <c r="T45" i="36"/>
  <c r="T49" i="36"/>
  <c r="U49" i="36"/>
  <c r="Q66" i="36"/>
  <c r="S66" i="36"/>
  <c r="S71" i="39"/>
  <c r="T43" i="40"/>
  <c r="U69" i="40"/>
  <c r="T69" i="40"/>
  <c r="E79" i="28"/>
  <c r="T102" i="40"/>
  <c r="U102" i="40"/>
  <c r="T107" i="36"/>
  <c r="U107" i="36"/>
  <c r="T102" i="29"/>
  <c r="U102" i="29"/>
  <c r="E40" i="25"/>
  <c r="E24" i="26"/>
  <c r="P30" i="26"/>
  <c r="R30" i="26"/>
  <c r="E70" i="26"/>
  <c r="P15" i="27"/>
  <c r="R15" i="27"/>
  <c r="T47" i="27"/>
  <c r="E72" i="27"/>
  <c r="E24" i="28"/>
  <c r="E71" i="28"/>
  <c r="T10" i="29"/>
  <c r="E40" i="29"/>
  <c r="E67" i="29"/>
  <c r="R33" i="30"/>
  <c r="T23" i="31"/>
  <c r="T27" i="31"/>
  <c r="U39" i="31"/>
  <c r="E66" i="31"/>
  <c r="U23" i="32"/>
  <c r="E30" i="32"/>
  <c r="U47" i="32"/>
  <c r="E59" i="32"/>
  <c r="Q40" i="33"/>
  <c r="S40" i="33"/>
  <c r="T26" i="34"/>
  <c r="P33" i="34"/>
  <c r="T35" i="34"/>
  <c r="T64" i="34"/>
  <c r="T93" i="34"/>
  <c r="S15" i="35"/>
  <c r="T39" i="35"/>
  <c r="U45" i="35"/>
  <c r="T48" i="35"/>
  <c r="T87" i="35"/>
  <c r="U13" i="36"/>
  <c r="U17" i="36"/>
  <c r="U21" i="36"/>
  <c r="T21" i="36"/>
  <c r="T19" i="37"/>
  <c r="U10" i="38"/>
  <c r="T10" i="38"/>
  <c r="U13" i="39"/>
  <c r="T13" i="39"/>
  <c r="U21" i="40"/>
  <c r="T21" i="40"/>
  <c r="U107" i="22"/>
  <c r="T107" i="22"/>
  <c r="T102" i="14"/>
  <c r="U102" i="14"/>
  <c r="U103" i="6"/>
  <c r="T103" i="6"/>
  <c r="Q24" i="34"/>
  <c r="S33" i="34"/>
  <c r="R33" i="34"/>
  <c r="E70" i="34"/>
  <c r="U12" i="35"/>
  <c r="T12" i="35"/>
  <c r="T36" i="35"/>
  <c r="E33" i="36"/>
  <c r="U89" i="36"/>
  <c r="T89" i="36"/>
  <c r="U42" i="37"/>
  <c r="T42" i="37"/>
  <c r="U26" i="38"/>
  <c r="T26" i="38"/>
  <c r="T92" i="38"/>
  <c r="U92" i="38"/>
  <c r="U38" i="39"/>
  <c r="T38" i="39"/>
  <c r="U65" i="39"/>
  <c r="T65" i="39"/>
  <c r="S33" i="40"/>
  <c r="T109" i="27"/>
  <c r="U109" i="27"/>
  <c r="U102" i="19"/>
  <c r="T102" i="19"/>
  <c r="U103" i="7"/>
  <c r="T103" i="7"/>
  <c r="T97" i="3"/>
  <c r="U97" i="3"/>
  <c r="E15" i="26"/>
  <c r="U20" i="26"/>
  <c r="P15" i="29"/>
  <c r="R15" i="29"/>
  <c r="P30" i="30"/>
  <c r="R30" i="30"/>
  <c r="E66" i="30"/>
  <c r="E24" i="31"/>
  <c r="U24" i="31" s="1"/>
  <c r="T69" i="31"/>
  <c r="R71" i="31"/>
  <c r="S70" i="32"/>
  <c r="U36" i="33"/>
  <c r="P67" i="33"/>
  <c r="R72" i="33"/>
  <c r="R71" i="34"/>
  <c r="U20" i="35"/>
  <c r="R33" i="35"/>
  <c r="Q59" i="35"/>
  <c r="U62" i="36"/>
  <c r="T62" i="36"/>
  <c r="T86" i="36"/>
  <c r="U86" i="36"/>
  <c r="U93" i="36"/>
  <c r="T93" i="36"/>
  <c r="U58" i="38"/>
  <c r="T58" i="38"/>
  <c r="T105" i="22"/>
  <c r="U105" i="22"/>
  <c r="U42" i="25"/>
  <c r="U45" i="25"/>
  <c r="T63" i="25"/>
  <c r="U26" i="26"/>
  <c r="Q66" i="26"/>
  <c r="S66" i="26"/>
  <c r="U14" i="27"/>
  <c r="R33" i="27"/>
  <c r="T93" i="27"/>
  <c r="U27" i="28"/>
  <c r="S15" i="29"/>
  <c r="T64" i="29"/>
  <c r="E66" i="29"/>
  <c r="T92" i="29"/>
  <c r="R15" i="30"/>
  <c r="T19" i="30"/>
  <c r="P24" i="30"/>
  <c r="R24" i="30"/>
  <c r="E40" i="30"/>
  <c r="T88" i="30"/>
  <c r="T11" i="31"/>
  <c r="U19" i="31"/>
  <c r="T46" i="31"/>
  <c r="E59" i="31"/>
  <c r="Q71" i="31"/>
  <c r="S71" i="32"/>
  <c r="U13" i="33"/>
  <c r="U32" i="33"/>
  <c r="E40" i="33"/>
  <c r="P59" i="33"/>
  <c r="R15" i="34"/>
  <c r="Q30" i="34"/>
  <c r="S30" i="34"/>
  <c r="E59" i="34"/>
  <c r="R67" i="34"/>
  <c r="S71" i="34"/>
  <c r="S33" i="35"/>
  <c r="E40" i="36"/>
  <c r="E53" i="36"/>
  <c r="E70" i="36"/>
  <c r="U52" i="37"/>
  <c r="T52" i="37"/>
  <c r="E72" i="37"/>
  <c r="U9" i="38"/>
  <c r="T9" i="38"/>
  <c r="T11" i="40"/>
  <c r="U11" i="40"/>
  <c r="T27" i="40"/>
  <c r="U27" i="40"/>
  <c r="U61" i="40"/>
  <c r="T61" i="40"/>
  <c r="U107" i="37"/>
  <c r="T107" i="37"/>
  <c r="U99" i="27"/>
  <c r="T99" i="27"/>
  <c r="T100" i="22"/>
  <c r="U100" i="22"/>
  <c r="U100" i="19"/>
  <c r="T100" i="19"/>
  <c r="U108" i="15"/>
  <c r="T108" i="15"/>
  <c r="R67" i="35"/>
  <c r="S71" i="35"/>
  <c r="S15" i="36"/>
  <c r="S15" i="37"/>
  <c r="T32" i="37"/>
  <c r="T36" i="37"/>
  <c r="T38" i="37"/>
  <c r="U45" i="37"/>
  <c r="T48" i="37"/>
  <c r="T55" i="37"/>
  <c r="T86" i="37"/>
  <c r="S15" i="38"/>
  <c r="R33" i="38"/>
  <c r="T46" i="38"/>
  <c r="T61" i="38"/>
  <c r="T69" i="38"/>
  <c r="R70" i="38"/>
  <c r="U89" i="38"/>
  <c r="T11" i="39"/>
  <c r="P15" i="39"/>
  <c r="R15" i="39"/>
  <c r="U36" i="39"/>
  <c r="T42" i="39"/>
  <c r="T49" i="39"/>
  <c r="Q53" i="39"/>
  <c r="T69" i="39"/>
  <c r="T87" i="39"/>
  <c r="R15" i="40"/>
  <c r="U23" i="40"/>
  <c r="E30" i="40"/>
  <c r="R33" i="40"/>
  <c r="U43" i="40"/>
  <c r="U63" i="40"/>
  <c r="T90" i="40"/>
  <c r="E79" i="31"/>
  <c r="E79" i="26"/>
  <c r="E79" i="18"/>
  <c r="U109" i="37"/>
  <c r="T109" i="34"/>
  <c r="U102" i="22"/>
  <c r="T102" i="21"/>
  <c r="T96" i="18"/>
  <c r="U106" i="12"/>
  <c r="U108" i="11"/>
  <c r="T105" i="9"/>
  <c r="S67" i="35"/>
  <c r="R67" i="36"/>
  <c r="R72" i="36"/>
  <c r="U21" i="37"/>
  <c r="U32" i="37"/>
  <c r="R33" i="37"/>
  <c r="U36" i="37"/>
  <c r="E40" i="37"/>
  <c r="T21" i="38"/>
  <c r="S33" i="38"/>
  <c r="E53" i="38"/>
  <c r="Q59" i="38"/>
  <c r="S15" i="39"/>
  <c r="Q40" i="39"/>
  <c r="S40" i="39"/>
  <c r="U69" i="39"/>
  <c r="R70" i="39"/>
  <c r="U9" i="40"/>
  <c r="T22" i="40"/>
  <c r="E24" i="40"/>
  <c r="T62" i="40"/>
  <c r="P70" i="40"/>
  <c r="Q70" i="40"/>
  <c r="E79" i="29"/>
  <c r="M112" i="29"/>
  <c r="S112" i="29" s="1"/>
  <c r="U101" i="10"/>
  <c r="T103" i="9"/>
  <c r="T99" i="5"/>
  <c r="T109" i="2"/>
  <c r="E30" i="37"/>
  <c r="P30" i="38"/>
  <c r="R30" i="38"/>
  <c r="E33" i="38"/>
  <c r="E70" i="38"/>
  <c r="U32" i="39"/>
  <c r="E67" i="39"/>
  <c r="E71" i="39"/>
  <c r="E33" i="40"/>
  <c r="T107" i="2"/>
  <c r="P24" i="38"/>
  <c r="R24" i="38"/>
  <c r="E79" i="40"/>
  <c r="E79" i="36"/>
  <c r="E79" i="32"/>
  <c r="T113" i="14"/>
  <c r="T101" i="7"/>
  <c r="U113" i="6"/>
  <c r="R24" i="36"/>
  <c r="P30" i="36"/>
  <c r="R30" i="36"/>
  <c r="R71" i="36"/>
  <c r="R71" i="37"/>
  <c r="Q24" i="38"/>
  <c r="S24" i="38"/>
  <c r="Q30" i="40"/>
  <c r="E79" i="20"/>
  <c r="E79" i="12"/>
  <c r="S95" i="30"/>
  <c r="U99" i="8"/>
  <c r="T102" i="5"/>
  <c r="T104" i="5"/>
  <c r="T113" i="4"/>
  <c r="U113" i="3"/>
  <c r="S70" i="35"/>
  <c r="R15" i="36"/>
  <c r="S71" i="36"/>
  <c r="U69" i="37"/>
  <c r="Q71" i="37"/>
  <c r="R40" i="38"/>
  <c r="E59" i="38"/>
  <c r="R71" i="38"/>
  <c r="E15" i="39"/>
  <c r="E30" i="39"/>
  <c r="E66" i="39"/>
  <c r="U19" i="40"/>
  <c r="P24" i="40"/>
  <c r="R24" i="40"/>
  <c r="T45" i="40"/>
  <c r="E70" i="40"/>
  <c r="U92" i="40"/>
  <c r="T98" i="4"/>
  <c r="U103" i="4"/>
  <c r="S95" i="7"/>
  <c r="E72" i="40"/>
  <c r="P59" i="40"/>
  <c r="Q59" i="40"/>
  <c r="Q67" i="40"/>
  <c r="T57" i="40"/>
  <c r="R67" i="40"/>
  <c r="R72" i="40"/>
  <c r="E67" i="40"/>
  <c r="R95" i="40"/>
  <c r="T99" i="40"/>
  <c r="U47" i="39"/>
  <c r="S53" i="39"/>
  <c r="R72" i="39"/>
  <c r="R67" i="39"/>
  <c r="T109" i="39"/>
  <c r="S53" i="38"/>
  <c r="P67" i="38"/>
  <c r="R67" i="38"/>
  <c r="Q67" i="38"/>
  <c r="S67" i="38"/>
  <c r="S72" i="38"/>
  <c r="U107" i="38"/>
  <c r="U100" i="38"/>
  <c r="E53" i="37"/>
  <c r="P72" i="37"/>
  <c r="U57" i="37"/>
  <c r="R67" i="37"/>
  <c r="R72" i="37"/>
  <c r="S67" i="37"/>
  <c r="E67" i="36"/>
  <c r="E72" i="36"/>
  <c r="T57" i="36"/>
  <c r="T106" i="36"/>
  <c r="U99" i="36"/>
  <c r="E72" i="35"/>
  <c r="E53" i="35"/>
  <c r="U57" i="35"/>
  <c r="R72" i="35"/>
  <c r="S59" i="35"/>
  <c r="S72" i="35"/>
  <c r="T110" i="35"/>
  <c r="R72" i="34"/>
  <c r="Q53" i="34"/>
  <c r="T47" i="34"/>
  <c r="Q72" i="34"/>
  <c r="S67" i="34"/>
  <c r="S72" i="34"/>
  <c r="E67" i="34"/>
  <c r="T100" i="34"/>
  <c r="U105" i="34"/>
  <c r="U98" i="34"/>
  <c r="U96" i="34"/>
  <c r="S95" i="34"/>
  <c r="S67" i="33"/>
  <c r="E67" i="33"/>
  <c r="E72" i="33"/>
  <c r="Q53" i="33"/>
  <c r="R59" i="33"/>
  <c r="U58" i="33"/>
  <c r="R67" i="33"/>
  <c r="S72" i="33"/>
  <c r="U96" i="33"/>
  <c r="E53" i="32"/>
  <c r="P67" i="32"/>
  <c r="R72" i="32"/>
  <c r="P59" i="32"/>
  <c r="Q59" i="32"/>
  <c r="T57" i="32"/>
  <c r="R67" i="32"/>
  <c r="S72" i="32"/>
  <c r="S67" i="32"/>
  <c r="U110" i="32"/>
  <c r="T106" i="32"/>
  <c r="Q53" i="31"/>
  <c r="T47" i="31"/>
  <c r="R72" i="31"/>
  <c r="E72" i="31"/>
  <c r="E67" i="31"/>
  <c r="U58" i="31"/>
  <c r="R67" i="31"/>
  <c r="T106" i="31"/>
  <c r="U104" i="31"/>
  <c r="U102" i="31"/>
  <c r="P67" i="30"/>
  <c r="R67" i="30"/>
  <c r="T58" i="30"/>
  <c r="T57" i="30"/>
  <c r="E59" i="30"/>
  <c r="R72" i="30"/>
  <c r="T105" i="30"/>
  <c r="U103" i="30"/>
  <c r="U101" i="30"/>
  <c r="R72" i="29"/>
  <c r="S67" i="29"/>
  <c r="E72" i="29"/>
  <c r="U110" i="29"/>
  <c r="T96" i="29"/>
  <c r="E53" i="28"/>
  <c r="U47" i="28"/>
  <c r="P59" i="28"/>
  <c r="Q59" i="28"/>
  <c r="T57" i="28"/>
  <c r="R67" i="28"/>
  <c r="S72" i="28"/>
  <c r="S67" i="28"/>
  <c r="S72" i="27"/>
  <c r="P53" i="27"/>
  <c r="R53" i="27"/>
  <c r="R67" i="27"/>
  <c r="S67" i="27"/>
  <c r="E67" i="27"/>
  <c r="S95" i="27"/>
  <c r="T105" i="27"/>
  <c r="S67" i="26"/>
  <c r="S72" i="26"/>
  <c r="E72" i="26"/>
  <c r="U58" i="26"/>
  <c r="T98" i="26"/>
  <c r="U108" i="26"/>
  <c r="E67" i="25"/>
  <c r="P72" i="25"/>
  <c r="T47" i="25"/>
  <c r="E53" i="25"/>
  <c r="S72" i="25"/>
  <c r="S67" i="25"/>
  <c r="R72" i="25"/>
  <c r="E72" i="25"/>
  <c r="U57" i="25"/>
  <c r="T99" i="25"/>
  <c r="T101" i="25"/>
  <c r="T103" i="25"/>
  <c r="R67" i="24"/>
  <c r="S67" i="24"/>
  <c r="T57" i="24"/>
  <c r="Q67" i="24"/>
  <c r="P59" i="24"/>
  <c r="R59" i="24"/>
  <c r="E67" i="24"/>
  <c r="E72" i="24"/>
  <c r="U100" i="24"/>
  <c r="T105" i="24"/>
  <c r="T110" i="24"/>
  <c r="U98" i="24"/>
  <c r="E79" i="24"/>
  <c r="E67" i="23"/>
  <c r="P72" i="23"/>
  <c r="R72" i="23"/>
  <c r="R67" i="23"/>
  <c r="T101" i="23"/>
  <c r="T103" i="23"/>
  <c r="T108" i="23"/>
  <c r="S95" i="23"/>
  <c r="E59" i="22"/>
  <c r="S72" i="22"/>
  <c r="S59" i="22"/>
  <c r="E72" i="22"/>
  <c r="P59" i="22"/>
  <c r="R59" i="22"/>
  <c r="T99" i="22"/>
  <c r="T97" i="22"/>
  <c r="T47" i="21"/>
  <c r="P72" i="21"/>
  <c r="R72" i="21"/>
  <c r="R67" i="21"/>
  <c r="S72" i="21"/>
  <c r="S67" i="21"/>
  <c r="E72" i="21"/>
  <c r="E79" i="21"/>
  <c r="R53" i="20"/>
  <c r="E53" i="20"/>
  <c r="R72" i="20"/>
  <c r="U57" i="20"/>
  <c r="E67" i="20"/>
  <c r="S72" i="20"/>
  <c r="Q59" i="20"/>
  <c r="R67" i="20"/>
  <c r="T101" i="20"/>
  <c r="T103" i="20"/>
  <c r="T47" i="19"/>
  <c r="R72" i="19"/>
  <c r="R67" i="19"/>
  <c r="Q72" i="19"/>
  <c r="U110" i="19"/>
  <c r="E72" i="18"/>
  <c r="S72" i="18"/>
  <c r="P53" i="18"/>
  <c r="R53" i="18"/>
  <c r="S67" i="18"/>
  <c r="E67" i="18"/>
  <c r="Q59" i="18"/>
  <c r="R67" i="18"/>
  <c r="T102" i="18"/>
  <c r="T104" i="18"/>
  <c r="E59" i="17"/>
  <c r="R72" i="17"/>
  <c r="S72" i="17"/>
  <c r="E67" i="17"/>
  <c r="U106" i="17"/>
  <c r="R53" i="16"/>
  <c r="R72" i="16"/>
  <c r="U57" i="16"/>
  <c r="S67" i="16"/>
  <c r="T105" i="16"/>
  <c r="U103" i="16"/>
  <c r="T110" i="16"/>
  <c r="U108" i="16"/>
  <c r="T47" i="15"/>
  <c r="E59" i="15"/>
  <c r="S72" i="15"/>
  <c r="S95" i="15"/>
  <c r="T105" i="15"/>
  <c r="U103" i="15"/>
  <c r="E79" i="15"/>
  <c r="S53" i="14"/>
  <c r="E67" i="14"/>
  <c r="E53" i="14"/>
  <c r="R67" i="14"/>
  <c r="S67" i="14"/>
  <c r="R95" i="14"/>
  <c r="U108" i="14"/>
  <c r="T106" i="14"/>
  <c r="T104" i="14"/>
  <c r="U100" i="14"/>
  <c r="R72" i="13"/>
  <c r="S72" i="13"/>
  <c r="P59" i="13"/>
  <c r="R59" i="13"/>
  <c r="T107" i="13"/>
  <c r="T109" i="13"/>
  <c r="M112" i="13"/>
  <c r="S112" i="13" s="1"/>
  <c r="E72" i="12"/>
  <c r="Q59" i="12"/>
  <c r="S59" i="12"/>
  <c r="Q72" i="12"/>
  <c r="U58" i="12"/>
  <c r="R67" i="12"/>
  <c r="U57" i="12"/>
  <c r="T108" i="12"/>
  <c r="Q67" i="11"/>
  <c r="R72" i="11"/>
  <c r="Q72" i="11"/>
  <c r="P59" i="11"/>
  <c r="R59" i="11"/>
  <c r="E67" i="11"/>
  <c r="T105" i="11"/>
  <c r="T107" i="11"/>
  <c r="Q67" i="10"/>
  <c r="S53" i="10"/>
  <c r="E67" i="10"/>
  <c r="P59" i="10"/>
  <c r="S67" i="10"/>
  <c r="P72" i="10"/>
  <c r="R72" i="10"/>
  <c r="U58" i="10"/>
  <c r="T57" i="10"/>
  <c r="S72" i="10"/>
  <c r="T96" i="10"/>
  <c r="T98" i="10"/>
  <c r="R95" i="10"/>
  <c r="S67" i="9"/>
  <c r="E67" i="9"/>
  <c r="U58" i="9"/>
  <c r="E67" i="8"/>
  <c r="E53" i="8"/>
  <c r="R67" i="8"/>
  <c r="R59" i="8"/>
  <c r="P72" i="8"/>
  <c r="R72" i="8"/>
  <c r="T57" i="8"/>
  <c r="Q67" i="8"/>
  <c r="U67" i="8" s="1"/>
  <c r="E95" i="8"/>
  <c r="U107" i="8"/>
  <c r="U105" i="8"/>
  <c r="E79" i="8"/>
  <c r="R53" i="7"/>
  <c r="P59" i="7"/>
  <c r="R59" i="7"/>
  <c r="R72" i="7"/>
  <c r="Q59" i="7"/>
  <c r="S59" i="7"/>
  <c r="U58" i="7"/>
  <c r="T57" i="7"/>
  <c r="R67" i="7"/>
  <c r="R72" i="6"/>
  <c r="E53" i="6"/>
  <c r="T47" i="6"/>
  <c r="R67" i="6"/>
  <c r="P53" i="6"/>
  <c r="E67" i="6"/>
  <c r="Q59" i="6"/>
  <c r="S72" i="6"/>
  <c r="T58" i="6"/>
  <c r="P72" i="6"/>
  <c r="E59" i="6"/>
  <c r="U59" i="6" s="1"/>
  <c r="S67" i="6"/>
  <c r="U57" i="6"/>
  <c r="T97" i="6"/>
  <c r="P53" i="5"/>
  <c r="Q53" i="5"/>
  <c r="U53" i="5" s="1"/>
  <c r="R53" i="5"/>
  <c r="S67" i="5"/>
  <c r="E72" i="5"/>
  <c r="E59" i="5"/>
  <c r="T59" i="5" s="1"/>
  <c r="P72" i="5"/>
  <c r="T72" i="5" s="1"/>
  <c r="R95" i="5"/>
  <c r="P53" i="4"/>
  <c r="R53" i="4"/>
  <c r="R67" i="4"/>
  <c r="E67" i="4"/>
  <c r="E53" i="4"/>
  <c r="P67" i="4"/>
  <c r="T67" i="4" s="1"/>
  <c r="E59" i="4"/>
  <c r="T59" i="4" s="1"/>
  <c r="Q67" i="4"/>
  <c r="U67" i="4" s="1"/>
  <c r="E72" i="4"/>
  <c r="P59" i="4"/>
  <c r="Q59" i="4"/>
  <c r="U101" i="4"/>
  <c r="T108" i="4"/>
  <c r="T106" i="4"/>
  <c r="T100" i="4"/>
  <c r="T109" i="4"/>
  <c r="E79" i="4"/>
  <c r="P53" i="3"/>
  <c r="R53" i="3"/>
  <c r="Q53" i="3"/>
  <c r="S53" i="3"/>
  <c r="T47" i="3"/>
  <c r="E53" i="3"/>
  <c r="R67" i="3"/>
  <c r="Q72" i="3"/>
  <c r="U72" i="3" s="1"/>
  <c r="Q59" i="3"/>
  <c r="P72" i="3"/>
  <c r="T72" i="3" s="1"/>
  <c r="S67" i="3"/>
  <c r="E59" i="3"/>
  <c r="T59" i="3" s="1"/>
  <c r="U103" i="3"/>
  <c r="P53" i="2"/>
  <c r="R67" i="2"/>
  <c r="Q67" i="2"/>
  <c r="P59" i="2"/>
  <c r="S95" i="2"/>
  <c r="T101" i="2"/>
  <c r="T99" i="2"/>
  <c r="T104" i="2"/>
  <c r="T106" i="2"/>
  <c r="R53" i="1"/>
  <c r="Q53" i="1"/>
  <c r="U53" i="1" s="1"/>
  <c r="S53" i="1"/>
  <c r="T47" i="1"/>
  <c r="R67" i="1"/>
  <c r="S67" i="1"/>
  <c r="Q59" i="1"/>
  <c r="E72" i="1"/>
  <c r="T102" i="1"/>
  <c r="U30" i="3"/>
  <c r="U71" i="3"/>
  <c r="T71" i="3"/>
  <c r="T33" i="5"/>
  <c r="U30" i="6"/>
  <c r="U33" i="2"/>
  <c r="T33" i="2"/>
  <c r="U59" i="3"/>
  <c r="U30" i="4"/>
  <c r="T59" i="6"/>
  <c r="U70" i="4"/>
  <c r="T70" i="4"/>
  <c r="U30" i="5"/>
  <c r="U59" i="2"/>
  <c r="T59" i="2"/>
  <c r="U30" i="1"/>
  <c r="T30" i="1"/>
  <c r="U59" i="1"/>
  <c r="T59" i="1"/>
  <c r="U33" i="6"/>
  <c r="T33" i="6"/>
  <c r="U30" i="2"/>
  <c r="T30" i="2"/>
  <c r="U71" i="2"/>
  <c r="T71" i="2"/>
  <c r="T33" i="3"/>
  <c r="U70" i="3"/>
  <c r="T70" i="3"/>
  <c r="T33" i="4"/>
  <c r="U71" i="5"/>
  <c r="T71" i="5"/>
  <c r="U71" i="1"/>
  <c r="T71" i="1"/>
  <c r="U70" i="2"/>
  <c r="T70" i="2"/>
  <c r="T71" i="4"/>
  <c r="T71" i="6"/>
  <c r="T33" i="1"/>
  <c r="T13" i="1"/>
  <c r="R15" i="1"/>
  <c r="T17" i="1"/>
  <c r="T29" i="1"/>
  <c r="T37" i="1"/>
  <c r="T49" i="1"/>
  <c r="T65" i="1"/>
  <c r="R72" i="1"/>
  <c r="T21" i="2"/>
  <c r="S24" i="2"/>
  <c r="R59" i="2"/>
  <c r="S67" i="2"/>
  <c r="R15" i="3"/>
  <c r="S40" i="3"/>
  <c r="R72" i="3"/>
  <c r="T86" i="3"/>
  <c r="T9" i="4"/>
  <c r="T21" i="4"/>
  <c r="S24" i="4"/>
  <c r="R59" i="4"/>
  <c r="S67" i="4"/>
  <c r="R70" i="4"/>
  <c r="R15" i="5"/>
  <c r="S40" i="5"/>
  <c r="R72" i="5"/>
  <c r="S24" i="6"/>
  <c r="U69" i="6"/>
  <c r="T69" i="6"/>
  <c r="P71" i="6"/>
  <c r="Q71" i="6"/>
  <c r="U71" i="6" s="1"/>
  <c r="Q72" i="6"/>
  <c r="U72" i="6" s="1"/>
  <c r="U32" i="7"/>
  <c r="T32" i="7"/>
  <c r="P66" i="7"/>
  <c r="Q67" i="7"/>
  <c r="U67" i="7" s="1"/>
  <c r="U70" i="7"/>
  <c r="U20" i="8"/>
  <c r="T20" i="8"/>
  <c r="Q33" i="8"/>
  <c r="U33" i="8" s="1"/>
  <c r="U44" i="8"/>
  <c r="T44" i="8"/>
  <c r="P53" i="8"/>
  <c r="U59" i="8"/>
  <c r="T59" i="8"/>
  <c r="U11" i="9"/>
  <c r="T11" i="9"/>
  <c r="P30" i="9"/>
  <c r="U59" i="9"/>
  <c r="T59" i="9"/>
  <c r="U20" i="10"/>
  <c r="T20" i="10"/>
  <c r="Q59" i="10"/>
  <c r="P70" i="10"/>
  <c r="U89" i="10"/>
  <c r="T89" i="10"/>
  <c r="E24" i="11"/>
  <c r="Q40" i="11"/>
  <c r="U47" i="11"/>
  <c r="T47" i="11"/>
  <c r="Q53" i="11"/>
  <c r="Q15" i="12"/>
  <c r="Q24" i="12"/>
  <c r="U44" i="12"/>
  <c r="T44" i="12"/>
  <c r="U52" i="12"/>
  <c r="T52" i="12"/>
  <c r="U56" i="12"/>
  <c r="T56" i="12"/>
  <c r="P72" i="12"/>
  <c r="T72" i="12" s="1"/>
  <c r="Q67" i="13"/>
  <c r="U67" i="13" s="1"/>
  <c r="U19" i="17"/>
  <c r="T19" i="17"/>
  <c r="T33" i="19"/>
  <c r="Q53" i="20"/>
  <c r="U62" i="20"/>
  <c r="T62" i="20"/>
  <c r="U23" i="26"/>
  <c r="T23" i="26"/>
  <c r="U32" i="26"/>
  <c r="T32" i="26"/>
  <c r="U36" i="26"/>
  <c r="T36" i="26"/>
  <c r="U59" i="7"/>
  <c r="T59" i="7"/>
  <c r="U93" i="7"/>
  <c r="T93" i="7"/>
  <c r="U47" i="9"/>
  <c r="T47" i="9"/>
  <c r="Q53" i="9"/>
  <c r="U53" i="9" s="1"/>
  <c r="U63" i="11"/>
  <c r="T63" i="11"/>
  <c r="U89" i="12"/>
  <c r="T89" i="12"/>
  <c r="U53" i="19"/>
  <c r="T53" i="19"/>
  <c r="U43" i="19"/>
  <c r="T43" i="19"/>
  <c r="U107" i="1"/>
  <c r="T107" i="1"/>
  <c r="U72" i="1"/>
  <c r="T72" i="1"/>
  <c r="T15" i="1"/>
  <c r="Q15" i="1"/>
  <c r="U15" i="1" s="1"/>
  <c r="Q59" i="2"/>
  <c r="U72" i="5"/>
  <c r="T15" i="5"/>
  <c r="Q15" i="5"/>
  <c r="U15" i="5" s="1"/>
  <c r="P30" i="5"/>
  <c r="T30" i="5" s="1"/>
  <c r="U66" i="5"/>
  <c r="T66" i="5"/>
  <c r="P33" i="8"/>
  <c r="T33" i="8" s="1"/>
  <c r="U19" i="12"/>
  <c r="T19" i="12"/>
  <c r="P72" i="20"/>
  <c r="U20" i="33"/>
  <c r="T20" i="33"/>
  <c r="S30" i="33"/>
  <c r="Q30" i="33"/>
  <c r="E79" i="30"/>
  <c r="P24" i="1"/>
  <c r="R30" i="1"/>
  <c r="Q33" i="1"/>
  <c r="U33" i="1" s="1"/>
  <c r="R66" i="1"/>
  <c r="P67" i="1"/>
  <c r="T67" i="1" s="1"/>
  <c r="S72" i="1"/>
  <c r="U40" i="2"/>
  <c r="T40" i="2"/>
  <c r="P40" i="2"/>
  <c r="Q53" i="2"/>
  <c r="S70" i="2"/>
  <c r="Q71" i="2"/>
  <c r="S15" i="3"/>
  <c r="P24" i="3"/>
  <c r="R30" i="3"/>
  <c r="Q33" i="3"/>
  <c r="U33" i="3" s="1"/>
  <c r="U53" i="3"/>
  <c r="T53" i="3"/>
  <c r="R66" i="3"/>
  <c r="P67" i="3"/>
  <c r="T67" i="3" s="1"/>
  <c r="S72" i="3"/>
  <c r="U40" i="4"/>
  <c r="T40" i="4"/>
  <c r="P40" i="4"/>
  <c r="Q53" i="4"/>
  <c r="Q71" i="4"/>
  <c r="U71" i="4" s="1"/>
  <c r="P24" i="5"/>
  <c r="T24" i="5" s="1"/>
  <c r="Q33" i="5"/>
  <c r="U33" i="5" s="1"/>
  <c r="T53" i="5"/>
  <c r="R66" i="5"/>
  <c r="P67" i="5"/>
  <c r="T67" i="5" s="1"/>
  <c r="S72" i="5"/>
  <c r="U40" i="6"/>
  <c r="T40" i="6"/>
  <c r="P40" i="6"/>
  <c r="Q53" i="6"/>
  <c r="T64" i="6"/>
  <c r="U92" i="6"/>
  <c r="T92" i="6"/>
  <c r="T23" i="7"/>
  <c r="U36" i="7"/>
  <c r="T36" i="7"/>
  <c r="U92" i="7"/>
  <c r="T92" i="7"/>
  <c r="Q30" i="8"/>
  <c r="U51" i="8"/>
  <c r="T51" i="8"/>
  <c r="P67" i="8"/>
  <c r="U70" i="8"/>
  <c r="U88" i="8"/>
  <c r="T88" i="8"/>
  <c r="U23" i="9"/>
  <c r="T23" i="9"/>
  <c r="U64" i="9"/>
  <c r="T64" i="9"/>
  <c r="U92" i="9"/>
  <c r="T92" i="9"/>
  <c r="P33" i="10"/>
  <c r="E40" i="10"/>
  <c r="U52" i="10"/>
  <c r="T52" i="10"/>
  <c r="U56" i="10"/>
  <c r="T56" i="10"/>
  <c r="Q70" i="10"/>
  <c r="U28" i="11"/>
  <c r="T28" i="11"/>
  <c r="U93" i="11"/>
  <c r="T93" i="11"/>
  <c r="U39" i="12"/>
  <c r="T39" i="12"/>
  <c r="U59" i="12"/>
  <c r="T59" i="12"/>
  <c r="U70" i="12"/>
  <c r="U88" i="12"/>
  <c r="T88" i="12"/>
  <c r="U11" i="13"/>
  <c r="T11" i="13"/>
  <c r="U30" i="13"/>
  <c r="T30" i="13"/>
  <c r="U40" i="13"/>
  <c r="T40" i="13"/>
  <c r="U35" i="13"/>
  <c r="T35" i="13"/>
  <c r="P40" i="13"/>
  <c r="U48" i="13"/>
  <c r="T48" i="13"/>
  <c r="U64" i="13"/>
  <c r="T64" i="13"/>
  <c r="P66" i="13"/>
  <c r="U58" i="14"/>
  <c r="T58" i="14"/>
  <c r="E70" i="14"/>
  <c r="U24" i="18"/>
  <c r="T24" i="18"/>
  <c r="U19" i="27"/>
  <c r="T19" i="27"/>
  <c r="U24" i="3"/>
  <c r="T24" i="3"/>
  <c r="P59" i="6"/>
  <c r="P67" i="6"/>
  <c r="T67" i="6" s="1"/>
  <c r="U52" i="8"/>
  <c r="T52" i="8"/>
  <c r="U12" i="13"/>
  <c r="T12" i="13"/>
  <c r="U32" i="13"/>
  <c r="T32" i="13"/>
  <c r="U15" i="3"/>
  <c r="T15" i="3"/>
  <c r="U18" i="7"/>
  <c r="T18" i="7"/>
  <c r="U64" i="7"/>
  <c r="T64" i="7"/>
  <c r="U30" i="11"/>
  <c r="T30" i="11"/>
  <c r="P53" i="11"/>
  <c r="P24" i="12"/>
  <c r="U39" i="19"/>
  <c r="T39" i="19"/>
  <c r="U24" i="2"/>
  <c r="T24" i="2"/>
  <c r="Q40" i="2"/>
  <c r="P72" i="2"/>
  <c r="T72" i="2" s="1"/>
  <c r="Q24" i="3"/>
  <c r="P59" i="3"/>
  <c r="Q67" i="3"/>
  <c r="U67" i="3" s="1"/>
  <c r="P70" i="3"/>
  <c r="P15" i="4"/>
  <c r="U24" i="4"/>
  <c r="T24" i="4"/>
  <c r="Q40" i="4"/>
  <c r="P72" i="4"/>
  <c r="T72" i="4" s="1"/>
  <c r="Q24" i="5"/>
  <c r="P59" i="5"/>
  <c r="Q67" i="5"/>
  <c r="U67" i="5" s="1"/>
  <c r="P70" i="5"/>
  <c r="T70" i="5" s="1"/>
  <c r="P15" i="6"/>
  <c r="U24" i="6"/>
  <c r="T24" i="6"/>
  <c r="Q40" i="6"/>
  <c r="U66" i="6"/>
  <c r="T66" i="6"/>
  <c r="U24" i="7"/>
  <c r="T24" i="7"/>
  <c r="T30" i="7"/>
  <c r="P33" i="7"/>
  <c r="T33" i="7" s="1"/>
  <c r="U48" i="7"/>
  <c r="T48" i="7"/>
  <c r="U63" i="7"/>
  <c r="T63" i="7"/>
  <c r="P24" i="8"/>
  <c r="U39" i="8"/>
  <c r="T39" i="8"/>
  <c r="U55" i="8"/>
  <c r="T55" i="8"/>
  <c r="P66" i="8"/>
  <c r="Q72" i="8"/>
  <c r="U27" i="9"/>
  <c r="T27" i="9"/>
  <c r="U32" i="9"/>
  <c r="T32" i="9"/>
  <c r="U36" i="9"/>
  <c r="T36" i="9"/>
  <c r="Q33" i="10"/>
  <c r="U44" i="10"/>
  <c r="T44" i="10"/>
  <c r="U11" i="11"/>
  <c r="T11" i="11"/>
  <c r="U59" i="11"/>
  <c r="T59" i="11"/>
  <c r="U70" i="11"/>
  <c r="T70" i="11"/>
  <c r="P67" i="12"/>
  <c r="T67" i="12" s="1"/>
  <c r="U24" i="13"/>
  <c r="T24" i="13"/>
  <c r="U62" i="14"/>
  <c r="T62" i="14"/>
  <c r="U51" i="15"/>
  <c r="T51" i="15"/>
  <c r="U55" i="15"/>
  <c r="T55" i="15"/>
  <c r="P59" i="15"/>
  <c r="T71" i="16"/>
  <c r="U91" i="18"/>
  <c r="T91" i="18"/>
  <c r="P40" i="20"/>
  <c r="U51" i="23"/>
  <c r="T51" i="23"/>
  <c r="U55" i="23"/>
  <c r="T55" i="23"/>
  <c r="T66" i="1"/>
  <c r="U66" i="3"/>
  <c r="T66" i="3"/>
  <c r="U56" i="8"/>
  <c r="T56" i="8"/>
  <c r="U28" i="9"/>
  <c r="T28" i="9"/>
  <c r="U92" i="14"/>
  <c r="T92" i="14"/>
  <c r="U30" i="17"/>
  <c r="T30" i="17"/>
  <c r="Q24" i="1"/>
  <c r="P59" i="1"/>
  <c r="Q67" i="1"/>
  <c r="U67" i="1" s="1"/>
  <c r="T10" i="1"/>
  <c r="T22" i="1"/>
  <c r="T26" i="1"/>
  <c r="T46" i="1"/>
  <c r="T58" i="1"/>
  <c r="T62" i="1"/>
  <c r="T69" i="1"/>
  <c r="Q70" i="1"/>
  <c r="U70" i="1" s="1"/>
  <c r="T91" i="1"/>
  <c r="U67" i="2"/>
  <c r="T67" i="2"/>
  <c r="T15" i="2"/>
  <c r="T14" i="2"/>
  <c r="Q15" i="2"/>
  <c r="U15" i="2" s="1"/>
  <c r="T18" i="2"/>
  <c r="P30" i="2"/>
  <c r="T38" i="2"/>
  <c r="T42" i="2"/>
  <c r="T50" i="2"/>
  <c r="U66" i="2"/>
  <c r="P66" i="2"/>
  <c r="T66" i="2" s="1"/>
  <c r="Q72" i="2"/>
  <c r="U72" i="2" s="1"/>
  <c r="T87" i="2"/>
  <c r="T10" i="3"/>
  <c r="T22" i="3"/>
  <c r="T26" i="3"/>
  <c r="T46" i="3"/>
  <c r="T58" i="3"/>
  <c r="T62" i="3"/>
  <c r="T69" i="3"/>
  <c r="T91" i="3"/>
  <c r="T15" i="4"/>
  <c r="T14" i="4"/>
  <c r="Q15" i="4"/>
  <c r="U15" i="4" s="1"/>
  <c r="T18" i="4"/>
  <c r="P30" i="4"/>
  <c r="T30" i="4" s="1"/>
  <c r="T38" i="4"/>
  <c r="T42" i="4"/>
  <c r="T50" i="4"/>
  <c r="U66" i="4"/>
  <c r="T66" i="4"/>
  <c r="P66" i="4"/>
  <c r="Q72" i="4"/>
  <c r="U72" i="4" s="1"/>
  <c r="T87" i="4"/>
  <c r="T10" i="5"/>
  <c r="T22" i="5"/>
  <c r="T26" i="5"/>
  <c r="T46" i="5"/>
  <c r="T58" i="5"/>
  <c r="Q59" i="5"/>
  <c r="T62" i="5"/>
  <c r="T69" i="5"/>
  <c r="Q70" i="5"/>
  <c r="U70" i="5" s="1"/>
  <c r="T91" i="5"/>
  <c r="T72" i="6"/>
  <c r="T15" i="6"/>
  <c r="T14" i="6"/>
  <c r="Q15" i="6"/>
  <c r="U15" i="6" s="1"/>
  <c r="T18" i="6"/>
  <c r="P30" i="6"/>
  <c r="T30" i="6" s="1"/>
  <c r="T38" i="6"/>
  <c r="T42" i="6"/>
  <c r="T50" i="6"/>
  <c r="T89" i="6"/>
  <c r="P53" i="7"/>
  <c r="E67" i="7"/>
  <c r="P72" i="7"/>
  <c r="T72" i="7" s="1"/>
  <c r="U19" i="8"/>
  <c r="T19" i="8"/>
  <c r="Q24" i="8"/>
  <c r="T53" i="8"/>
  <c r="U43" i="8"/>
  <c r="T43" i="8"/>
  <c r="P15" i="9"/>
  <c r="U48" i="9"/>
  <c r="T48" i="9"/>
  <c r="P72" i="9"/>
  <c r="T72" i="9" s="1"/>
  <c r="U19" i="10"/>
  <c r="T19" i="10"/>
  <c r="P24" i="10"/>
  <c r="T24" i="10" s="1"/>
  <c r="Q30" i="10"/>
  <c r="U59" i="10"/>
  <c r="T59" i="10"/>
  <c r="U88" i="10"/>
  <c r="T88" i="10"/>
  <c r="U23" i="11"/>
  <c r="T23" i="11"/>
  <c r="U64" i="11"/>
  <c r="T64" i="11"/>
  <c r="U24" i="12"/>
  <c r="T24" i="12"/>
  <c r="U43" i="12"/>
  <c r="T43" i="12"/>
  <c r="U51" i="12"/>
  <c r="T51" i="12"/>
  <c r="U55" i="12"/>
  <c r="T55" i="12"/>
  <c r="Q66" i="12"/>
  <c r="Q67" i="12"/>
  <c r="P53" i="13"/>
  <c r="T53" i="13" s="1"/>
  <c r="E67" i="13"/>
  <c r="P72" i="13"/>
  <c r="U47" i="14"/>
  <c r="T47" i="14"/>
  <c r="P67" i="17"/>
  <c r="U19" i="19"/>
  <c r="T19" i="19"/>
  <c r="P70" i="19"/>
  <c r="T70" i="19" s="1"/>
  <c r="E72" i="19"/>
  <c r="U24" i="9"/>
  <c r="P71" i="11"/>
  <c r="U63" i="6"/>
  <c r="T63" i="6"/>
  <c r="U24" i="8"/>
  <c r="T24" i="8"/>
  <c r="P70" i="1"/>
  <c r="T70" i="1" s="1"/>
  <c r="T21" i="1"/>
  <c r="T45" i="1"/>
  <c r="T57" i="1"/>
  <c r="T61" i="1"/>
  <c r="T90" i="1"/>
  <c r="T13" i="2"/>
  <c r="T17" i="2"/>
  <c r="T29" i="2"/>
  <c r="T37" i="2"/>
  <c r="T49" i="2"/>
  <c r="T65" i="2"/>
  <c r="T86" i="2"/>
  <c r="T9" i="3"/>
  <c r="T21" i="3"/>
  <c r="T45" i="3"/>
  <c r="T57" i="3"/>
  <c r="T61" i="3"/>
  <c r="T90" i="3"/>
  <c r="T13" i="4"/>
  <c r="T17" i="4"/>
  <c r="T29" i="4"/>
  <c r="T37" i="4"/>
  <c r="T49" i="4"/>
  <c r="T65" i="4"/>
  <c r="T86" i="4"/>
  <c r="T9" i="5"/>
  <c r="T21" i="5"/>
  <c r="T45" i="5"/>
  <c r="T57" i="5"/>
  <c r="T61" i="5"/>
  <c r="T90" i="5"/>
  <c r="T13" i="6"/>
  <c r="T17" i="6"/>
  <c r="T29" i="6"/>
  <c r="T37" i="6"/>
  <c r="T49" i="6"/>
  <c r="U91" i="6"/>
  <c r="T91" i="6"/>
  <c r="T27" i="7"/>
  <c r="U40" i="7"/>
  <c r="T40" i="7"/>
  <c r="U35" i="7"/>
  <c r="T35" i="7"/>
  <c r="P40" i="7"/>
  <c r="Q53" i="7"/>
  <c r="U53" i="7" s="1"/>
  <c r="P70" i="7"/>
  <c r="T70" i="7" s="1"/>
  <c r="P71" i="7"/>
  <c r="Q72" i="7"/>
  <c r="U72" i="7" s="1"/>
  <c r="Q15" i="8"/>
  <c r="Q40" i="8"/>
  <c r="U69" i="8"/>
  <c r="Q15" i="9"/>
  <c r="U15" i="9" s="1"/>
  <c r="P59" i="9"/>
  <c r="U63" i="9"/>
  <c r="T63" i="9"/>
  <c r="P70" i="9"/>
  <c r="T70" i="9" s="1"/>
  <c r="P71" i="9"/>
  <c r="Q72" i="9"/>
  <c r="Q15" i="10"/>
  <c r="Q24" i="10"/>
  <c r="U24" i="10" s="1"/>
  <c r="U39" i="10"/>
  <c r="T39" i="10"/>
  <c r="U51" i="10"/>
  <c r="T51" i="10"/>
  <c r="U55" i="10"/>
  <c r="T55" i="10"/>
  <c r="U70" i="10"/>
  <c r="T70" i="10"/>
  <c r="Q72" i="10"/>
  <c r="U72" i="10" s="1"/>
  <c r="U27" i="11"/>
  <c r="T27" i="11"/>
  <c r="U32" i="11"/>
  <c r="T32" i="11"/>
  <c r="U36" i="11"/>
  <c r="T36" i="11"/>
  <c r="P66" i="11"/>
  <c r="U92" i="11"/>
  <c r="T92" i="11"/>
  <c r="U20" i="12"/>
  <c r="T20" i="12"/>
  <c r="P15" i="13"/>
  <c r="T15" i="13" s="1"/>
  <c r="U28" i="13"/>
  <c r="T28" i="13"/>
  <c r="P30" i="13"/>
  <c r="U47" i="13"/>
  <c r="T47" i="13"/>
  <c r="Q53" i="13"/>
  <c r="Q59" i="13"/>
  <c r="U63" i="13"/>
  <c r="T63" i="13"/>
  <c r="P70" i="13"/>
  <c r="T70" i="13" s="1"/>
  <c r="P71" i="13"/>
  <c r="Q72" i="13"/>
  <c r="U72" i="13" s="1"/>
  <c r="U35" i="14"/>
  <c r="T35" i="14"/>
  <c r="P40" i="14"/>
  <c r="T40" i="14" s="1"/>
  <c r="U59" i="16"/>
  <c r="T59" i="16"/>
  <c r="Q67" i="17"/>
  <c r="U67" i="17" s="1"/>
  <c r="U59" i="18"/>
  <c r="T59" i="18"/>
  <c r="U71" i="18"/>
  <c r="T71" i="18"/>
  <c r="U88" i="19"/>
  <c r="T88" i="19"/>
  <c r="U24" i="1"/>
  <c r="T24" i="1"/>
  <c r="U24" i="5"/>
  <c r="U89" i="8"/>
  <c r="T89" i="8"/>
  <c r="U93" i="9"/>
  <c r="T93" i="9"/>
  <c r="Q33" i="12"/>
  <c r="U36" i="13"/>
  <c r="T36" i="13"/>
  <c r="U47" i="18"/>
  <c r="T47" i="18"/>
  <c r="U98" i="36"/>
  <c r="T98" i="36"/>
  <c r="U12" i="11"/>
  <c r="T12" i="11"/>
  <c r="U40" i="11"/>
  <c r="T40" i="11"/>
  <c r="U35" i="11"/>
  <c r="T35" i="11"/>
  <c r="U27" i="13"/>
  <c r="T27" i="13"/>
  <c r="U59" i="13"/>
  <c r="T59" i="13"/>
  <c r="U70" i="20"/>
  <c r="U59" i="39"/>
  <c r="T59" i="39"/>
  <c r="T9" i="1"/>
  <c r="U9" i="1"/>
  <c r="U40" i="1"/>
  <c r="T40" i="1"/>
  <c r="U61" i="1"/>
  <c r="U53" i="2"/>
  <c r="T53" i="2"/>
  <c r="U9" i="3"/>
  <c r="U40" i="3"/>
  <c r="T40" i="3"/>
  <c r="U61" i="3"/>
  <c r="U53" i="4"/>
  <c r="T53" i="4"/>
  <c r="U9" i="5"/>
  <c r="U40" i="5"/>
  <c r="T40" i="5"/>
  <c r="U61" i="5"/>
  <c r="U53" i="6"/>
  <c r="T53" i="6"/>
  <c r="E70" i="6"/>
  <c r="T88" i="6"/>
  <c r="U12" i="7"/>
  <c r="U14" i="7"/>
  <c r="T14" i="7"/>
  <c r="P30" i="7"/>
  <c r="Q40" i="7"/>
  <c r="U47" i="7"/>
  <c r="T47" i="7"/>
  <c r="Q70" i="7"/>
  <c r="Q71" i="7"/>
  <c r="Q59" i="8"/>
  <c r="P70" i="8"/>
  <c r="T70" i="8" s="1"/>
  <c r="U12" i="9"/>
  <c r="T12" i="9"/>
  <c r="U30" i="9"/>
  <c r="T30" i="9"/>
  <c r="U40" i="9"/>
  <c r="T40" i="9"/>
  <c r="U35" i="9"/>
  <c r="T35" i="9"/>
  <c r="P40" i="9"/>
  <c r="P53" i="9"/>
  <c r="T53" i="9" s="1"/>
  <c r="Q59" i="9"/>
  <c r="Q70" i="9"/>
  <c r="U70" i="9" s="1"/>
  <c r="Q71" i="9"/>
  <c r="U43" i="10"/>
  <c r="T43" i="10"/>
  <c r="P67" i="10"/>
  <c r="T67" i="10" s="1"/>
  <c r="P15" i="11"/>
  <c r="T15" i="11" s="1"/>
  <c r="Q24" i="11"/>
  <c r="U48" i="11"/>
  <c r="T48" i="11"/>
  <c r="P33" i="12"/>
  <c r="P59" i="12"/>
  <c r="P70" i="12"/>
  <c r="T70" i="12" s="1"/>
  <c r="Q15" i="13"/>
  <c r="U15" i="13" s="1"/>
  <c r="U23" i="13"/>
  <c r="T23" i="13"/>
  <c r="Q70" i="13"/>
  <c r="U70" i="13" s="1"/>
  <c r="Q71" i="13"/>
  <c r="U71" i="13" s="1"/>
  <c r="P40" i="16"/>
  <c r="U63" i="18"/>
  <c r="T63" i="18"/>
  <c r="U55" i="21"/>
  <c r="T55" i="21"/>
  <c r="Q67" i="6"/>
  <c r="U67" i="6" s="1"/>
  <c r="P70" i="6"/>
  <c r="T19" i="7"/>
  <c r="T39" i="7"/>
  <c r="T43" i="7"/>
  <c r="T51" i="7"/>
  <c r="T55" i="7"/>
  <c r="T88" i="7"/>
  <c r="T11" i="8"/>
  <c r="T23" i="8"/>
  <c r="T27" i="8"/>
  <c r="T35" i="8"/>
  <c r="T47" i="8"/>
  <c r="T63" i="8"/>
  <c r="T92" i="8"/>
  <c r="T19" i="9"/>
  <c r="T39" i="9"/>
  <c r="T43" i="9"/>
  <c r="T51" i="9"/>
  <c r="T55" i="9"/>
  <c r="T88" i="9"/>
  <c r="T11" i="10"/>
  <c r="T23" i="10"/>
  <c r="T27" i="10"/>
  <c r="T35" i="10"/>
  <c r="T47" i="10"/>
  <c r="T63" i="10"/>
  <c r="T92" i="10"/>
  <c r="T19" i="11"/>
  <c r="T39" i="11"/>
  <c r="T43" i="11"/>
  <c r="T51" i="11"/>
  <c r="T55" i="11"/>
  <c r="P72" i="11"/>
  <c r="T72" i="11" s="1"/>
  <c r="T88" i="11"/>
  <c r="T11" i="12"/>
  <c r="T23" i="12"/>
  <c r="T27" i="12"/>
  <c r="T35" i="12"/>
  <c r="T47" i="12"/>
  <c r="T63" i="12"/>
  <c r="T92" i="12"/>
  <c r="T19" i="13"/>
  <c r="T39" i="13"/>
  <c r="T43" i="13"/>
  <c r="T51" i="13"/>
  <c r="T55" i="13"/>
  <c r="Q40" i="14"/>
  <c r="U40" i="14" s="1"/>
  <c r="P53" i="14"/>
  <c r="T53" i="14" s="1"/>
  <c r="Q53" i="14"/>
  <c r="U53" i="14" s="1"/>
  <c r="Q59" i="14"/>
  <c r="P72" i="14"/>
  <c r="T72" i="14" s="1"/>
  <c r="E15" i="15"/>
  <c r="P30" i="15"/>
  <c r="P70" i="15"/>
  <c r="E72" i="15"/>
  <c r="U22" i="16"/>
  <c r="T22" i="16"/>
  <c r="U26" i="16"/>
  <c r="T26" i="16"/>
  <c r="Q40" i="16"/>
  <c r="U63" i="16"/>
  <c r="T63" i="16"/>
  <c r="E70" i="16"/>
  <c r="U14" i="17"/>
  <c r="T14" i="17"/>
  <c r="U38" i="17"/>
  <c r="T38" i="17"/>
  <c r="U42" i="17"/>
  <c r="T42" i="17"/>
  <c r="U50" i="17"/>
  <c r="T50" i="17"/>
  <c r="P59" i="17"/>
  <c r="Q66" i="17"/>
  <c r="U87" i="17"/>
  <c r="T87" i="17"/>
  <c r="U10" i="18"/>
  <c r="T10" i="18"/>
  <c r="U30" i="19"/>
  <c r="T30" i="19"/>
  <c r="P67" i="19"/>
  <c r="T67" i="19" s="1"/>
  <c r="P15" i="20"/>
  <c r="Q40" i="20"/>
  <c r="U40" i="20" s="1"/>
  <c r="P71" i="20"/>
  <c r="U53" i="21"/>
  <c r="T53" i="21"/>
  <c r="U43" i="21"/>
  <c r="T43" i="21"/>
  <c r="U39" i="23"/>
  <c r="T39" i="23"/>
  <c r="S66" i="25"/>
  <c r="Q66" i="25"/>
  <c r="S72" i="31"/>
  <c r="Q72" i="31"/>
  <c r="U72" i="31" s="1"/>
  <c r="U13" i="32"/>
  <c r="T13" i="32"/>
  <c r="U17" i="32"/>
  <c r="T17" i="32"/>
  <c r="U30" i="32"/>
  <c r="T30" i="32"/>
  <c r="U15" i="7"/>
  <c r="T15" i="7"/>
  <c r="T38" i="7"/>
  <c r="T42" i="7"/>
  <c r="T50" i="7"/>
  <c r="U66" i="7"/>
  <c r="T66" i="7"/>
  <c r="T87" i="7"/>
  <c r="T10" i="8"/>
  <c r="T22" i="8"/>
  <c r="T26" i="8"/>
  <c r="T46" i="8"/>
  <c r="T58" i="8"/>
  <c r="T62" i="8"/>
  <c r="T69" i="8"/>
  <c r="U72" i="9"/>
  <c r="U67" i="9"/>
  <c r="T15" i="9"/>
  <c r="U66" i="9"/>
  <c r="T66" i="9"/>
  <c r="U67" i="11"/>
  <c r="U72" i="11"/>
  <c r="U15" i="11"/>
  <c r="U66" i="11"/>
  <c r="T66" i="11"/>
  <c r="T72" i="13"/>
  <c r="U66" i="13"/>
  <c r="T66" i="13"/>
  <c r="P30" i="14"/>
  <c r="P66" i="14"/>
  <c r="U69" i="14"/>
  <c r="T69" i="14"/>
  <c r="P71" i="14"/>
  <c r="T71" i="14" s="1"/>
  <c r="U19" i="15"/>
  <c r="T19" i="15"/>
  <c r="P24" i="15"/>
  <c r="Q30" i="15"/>
  <c r="U50" i="15"/>
  <c r="T50" i="15"/>
  <c r="P67" i="15"/>
  <c r="U88" i="15"/>
  <c r="T88" i="15"/>
  <c r="U11" i="16"/>
  <c r="T11" i="16"/>
  <c r="P72" i="16"/>
  <c r="U18" i="17"/>
  <c r="T18" i="17"/>
  <c r="P24" i="17"/>
  <c r="T24" i="17" s="1"/>
  <c r="P33" i="17"/>
  <c r="Q72" i="17"/>
  <c r="P15" i="18"/>
  <c r="T15" i="18" s="1"/>
  <c r="U23" i="18"/>
  <c r="T23" i="18"/>
  <c r="U58" i="18"/>
  <c r="T58" i="18"/>
  <c r="U70" i="18"/>
  <c r="U14" i="19"/>
  <c r="T14" i="19"/>
  <c r="U38" i="19"/>
  <c r="T38" i="19"/>
  <c r="U42" i="19"/>
  <c r="T42" i="19"/>
  <c r="U51" i="19"/>
  <c r="T51" i="19"/>
  <c r="P59" i="19"/>
  <c r="P66" i="19"/>
  <c r="Q67" i="19"/>
  <c r="U67" i="19" s="1"/>
  <c r="U23" i="20"/>
  <c r="T23" i="20"/>
  <c r="U27" i="20"/>
  <c r="T27" i="20"/>
  <c r="U69" i="20"/>
  <c r="T69" i="20"/>
  <c r="P33" i="21"/>
  <c r="Q71" i="22"/>
  <c r="U71" i="22" s="1"/>
  <c r="P24" i="23"/>
  <c r="U39" i="25"/>
  <c r="T39" i="25"/>
  <c r="U51" i="25"/>
  <c r="T51" i="25"/>
  <c r="U55" i="25"/>
  <c r="T55" i="25"/>
  <c r="U30" i="8"/>
  <c r="T30" i="8"/>
  <c r="P71" i="8"/>
  <c r="T71" i="8" s="1"/>
  <c r="Q30" i="9"/>
  <c r="P33" i="9"/>
  <c r="T33" i="9" s="1"/>
  <c r="Q66" i="9"/>
  <c r="U30" i="10"/>
  <c r="T30" i="10"/>
  <c r="P53" i="10"/>
  <c r="T53" i="10" s="1"/>
  <c r="P71" i="10"/>
  <c r="T71" i="10" s="1"/>
  <c r="Q30" i="11"/>
  <c r="P33" i="11"/>
  <c r="T33" i="11" s="1"/>
  <c r="Q66" i="11"/>
  <c r="U30" i="12"/>
  <c r="T30" i="12"/>
  <c r="P53" i="12"/>
  <c r="T53" i="12" s="1"/>
  <c r="P71" i="12"/>
  <c r="T71" i="12" s="1"/>
  <c r="Q30" i="13"/>
  <c r="P33" i="13"/>
  <c r="T33" i="13" s="1"/>
  <c r="Q66" i="13"/>
  <c r="U11" i="14"/>
  <c r="T11" i="14"/>
  <c r="U23" i="14"/>
  <c r="T23" i="14"/>
  <c r="U27" i="14"/>
  <c r="T27" i="14"/>
  <c r="U46" i="14"/>
  <c r="T46" i="14"/>
  <c r="U91" i="14"/>
  <c r="T91" i="14"/>
  <c r="Q24" i="15"/>
  <c r="U39" i="15"/>
  <c r="T39" i="15"/>
  <c r="U43" i="15"/>
  <c r="T43" i="15"/>
  <c r="U59" i="15"/>
  <c r="T59" i="15"/>
  <c r="Q67" i="15"/>
  <c r="U47" i="16"/>
  <c r="T47" i="16"/>
  <c r="U58" i="16"/>
  <c r="T58" i="16"/>
  <c r="Q71" i="16"/>
  <c r="U71" i="16" s="1"/>
  <c r="U92" i="16"/>
  <c r="T92" i="16"/>
  <c r="Q24" i="17"/>
  <c r="U27" i="18"/>
  <c r="T27" i="18"/>
  <c r="U30" i="18"/>
  <c r="T30" i="18"/>
  <c r="Q33" i="18"/>
  <c r="U33" i="18" s="1"/>
  <c r="U35" i="18"/>
  <c r="T35" i="18"/>
  <c r="U46" i="18"/>
  <c r="T46" i="18"/>
  <c r="Q53" i="18"/>
  <c r="U62" i="18"/>
  <c r="T62" i="18"/>
  <c r="U18" i="19"/>
  <c r="T18" i="19"/>
  <c r="P24" i="19"/>
  <c r="T24" i="19" s="1"/>
  <c r="Q33" i="19"/>
  <c r="U33" i="19" s="1"/>
  <c r="U87" i="19"/>
  <c r="T87" i="19"/>
  <c r="U11" i="20"/>
  <c r="T11" i="20"/>
  <c r="U47" i="20"/>
  <c r="T47" i="20"/>
  <c r="E59" i="20"/>
  <c r="U24" i="21"/>
  <c r="T24" i="21"/>
  <c r="Q33" i="21"/>
  <c r="U59" i="24"/>
  <c r="T59" i="24"/>
  <c r="T70" i="24"/>
  <c r="U53" i="25"/>
  <c r="T53" i="25"/>
  <c r="U43" i="25"/>
  <c r="T43" i="25"/>
  <c r="U64" i="26"/>
  <c r="T64" i="26"/>
  <c r="P71" i="28"/>
  <c r="U86" i="28"/>
  <c r="T86" i="28"/>
  <c r="T15" i="29"/>
  <c r="U9" i="29"/>
  <c r="T9" i="29"/>
  <c r="Q15" i="29"/>
  <c r="U15" i="29" s="1"/>
  <c r="S59" i="30"/>
  <c r="Q59" i="30"/>
  <c r="P24" i="7"/>
  <c r="Q33" i="7"/>
  <c r="U33" i="7" s="1"/>
  <c r="T53" i="7"/>
  <c r="P67" i="7"/>
  <c r="T67" i="7" s="1"/>
  <c r="U71" i="7"/>
  <c r="T71" i="7"/>
  <c r="U40" i="8"/>
  <c r="T40" i="8"/>
  <c r="P40" i="8"/>
  <c r="Q53" i="8"/>
  <c r="U53" i="8" s="1"/>
  <c r="Q71" i="8"/>
  <c r="U71" i="8" s="1"/>
  <c r="P24" i="9"/>
  <c r="T24" i="9" s="1"/>
  <c r="Q33" i="9"/>
  <c r="U33" i="9" s="1"/>
  <c r="P67" i="9"/>
  <c r="T67" i="9" s="1"/>
  <c r="U71" i="9"/>
  <c r="T71" i="9"/>
  <c r="U33" i="10"/>
  <c r="T33" i="10"/>
  <c r="U40" i="10"/>
  <c r="T40" i="10"/>
  <c r="P40" i="10"/>
  <c r="Q53" i="10"/>
  <c r="U53" i="10" s="1"/>
  <c r="Q71" i="10"/>
  <c r="U71" i="10" s="1"/>
  <c r="P24" i="11"/>
  <c r="Q33" i="11"/>
  <c r="U33" i="11" s="1"/>
  <c r="U53" i="11"/>
  <c r="T53" i="11"/>
  <c r="P67" i="11"/>
  <c r="T67" i="11" s="1"/>
  <c r="U71" i="11"/>
  <c r="T71" i="11"/>
  <c r="U33" i="12"/>
  <c r="T33" i="12"/>
  <c r="U40" i="12"/>
  <c r="T40" i="12"/>
  <c r="P40" i="12"/>
  <c r="Q53" i="12"/>
  <c r="U53" i="12" s="1"/>
  <c r="Q71" i="12"/>
  <c r="U71" i="12" s="1"/>
  <c r="P24" i="13"/>
  <c r="Q33" i="13"/>
  <c r="U33" i="13" s="1"/>
  <c r="U53" i="13"/>
  <c r="P67" i="13"/>
  <c r="T67" i="13" s="1"/>
  <c r="T71" i="13"/>
  <c r="T33" i="14"/>
  <c r="U59" i="14"/>
  <c r="T59" i="14"/>
  <c r="U14" i="15"/>
  <c r="T14" i="15"/>
  <c r="U62" i="16"/>
  <c r="T62" i="16"/>
  <c r="U69" i="16"/>
  <c r="T69" i="16"/>
  <c r="P24" i="18"/>
  <c r="P67" i="18"/>
  <c r="T67" i="18" s="1"/>
  <c r="P72" i="18"/>
  <c r="T72" i="18" s="1"/>
  <c r="U92" i="18"/>
  <c r="T92" i="18"/>
  <c r="Q24" i="19"/>
  <c r="U24" i="19" s="1"/>
  <c r="U55" i="19"/>
  <c r="T55" i="19"/>
  <c r="U63" i="20"/>
  <c r="T63" i="20"/>
  <c r="U63" i="22"/>
  <c r="T63" i="22"/>
  <c r="U87" i="13"/>
  <c r="T87" i="13"/>
  <c r="U63" i="14"/>
  <c r="T63" i="14"/>
  <c r="U18" i="15"/>
  <c r="T18" i="15"/>
  <c r="U30" i="15"/>
  <c r="T30" i="15"/>
  <c r="U87" i="15"/>
  <c r="T87" i="15"/>
  <c r="U10" i="16"/>
  <c r="T10" i="16"/>
  <c r="Q59" i="16"/>
  <c r="Q30" i="17"/>
  <c r="U59" i="17"/>
  <c r="T59" i="17"/>
  <c r="P70" i="17"/>
  <c r="T70" i="17" s="1"/>
  <c r="E72" i="17"/>
  <c r="U22" i="18"/>
  <c r="T22" i="18"/>
  <c r="P40" i="18"/>
  <c r="T40" i="18" s="1"/>
  <c r="U69" i="18"/>
  <c r="T69" i="18"/>
  <c r="P30" i="19"/>
  <c r="U50" i="19"/>
  <c r="T50" i="19"/>
  <c r="U22" i="20"/>
  <c r="T22" i="20"/>
  <c r="U26" i="20"/>
  <c r="T26" i="20"/>
  <c r="U30" i="20"/>
  <c r="T30" i="20"/>
  <c r="T40" i="20"/>
  <c r="U35" i="20"/>
  <c r="T35" i="20"/>
  <c r="U71" i="20"/>
  <c r="T71" i="20"/>
  <c r="T72" i="21"/>
  <c r="U15" i="21"/>
  <c r="U9" i="21"/>
  <c r="T9" i="21"/>
  <c r="U89" i="21"/>
  <c r="T89" i="21"/>
  <c r="U27" i="22"/>
  <c r="T27" i="22"/>
  <c r="U89" i="23"/>
  <c r="T89" i="23"/>
  <c r="U30" i="25"/>
  <c r="T30" i="25"/>
  <c r="U39" i="27"/>
  <c r="T39" i="27"/>
  <c r="T51" i="27"/>
  <c r="U51" i="27"/>
  <c r="T67" i="8"/>
  <c r="U72" i="8"/>
  <c r="T72" i="8"/>
  <c r="U15" i="8"/>
  <c r="T15" i="8"/>
  <c r="U66" i="8"/>
  <c r="T66" i="8"/>
  <c r="U67" i="10"/>
  <c r="T72" i="10"/>
  <c r="U15" i="10"/>
  <c r="T15" i="10"/>
  <c r="U66" i="10"/>
  <c r="T66" i="10"/>
  <c r="U67" i="12"/>
  <c r="U72" i="12"/>
  <c r="U15" i="12"/>
  <c r="T15" i="12"/>
  <c r="U66" i="12"/>
  <c r="T66" i="12"/>
  <c r="U10" i="14"/>
  <c r="T10" i="14"/>
  <c r="P15" i="14"/>
  <c r="U22" i="14"/>
  <c r="T22" i="14"/>
  <c r="U26" i="14"/>
  <c r="T26" i="14"/>
  <c r="U30" i="14"/>
  <c r="T30" i="14"/>
  <c r="Q15" i="15"/>
  <c r="U15" i="15" s="1"/>
  <c r="U24" i="15"/>
  <c r="T24" i="15"/>
  <c r="U38" i="15"/>
  <c r="T38" i="15"/>
  <c r="U42" i="15"/>
  <c r="T42" i="15"/>
  <c r="Q72" i="15"/>
  <c r="U72" i="15" s="1"/>
  <c r="P15" i="16"/>
  <c r="T15" i="16" s="1"/>
  <c r="U23" i="16"/>
  <c r="T23" i="16"/>
  <c r="U27" i="16"/>
  <c r="T27" i="16"/>
  <c r="U30" i="16"/>
  <c r="T30" i="16"/>
  <c r="U40" i="16"/>
  <c r="T40" i="16"/>
  <c r="U35" i="16"/>
  <c r="T35" i="16"/>
  <c r="U46" i="16"/>
  <c r="T46" i="16"/>
  <c r="Q70" i="16"/>
  <c r="U91" i="16"/>
  <c r="T91" i="16"/>
  <c r="E15" i="17"/>
  <c r="U24" i="17"/>
  <c r="U33" i="17"/>
  <c r="T33" i="17"/>
  <c r="U39" i="17"/>
  <c r="T39" i="17"/>
  <c r="U53" i="17"/>
  <c r="T53" i="17"/>
  <c r="U43" i="17"/>
  <c r="T43" i="17"/>
  <c r="U51" i="17"/>
  <c r="T51" i="17"/>
  <c r="U55" i="17"/>
  <c r="T55" i="17"/>
  <c r="U88" i="17"/>
  <c r="T88" i="17"/>
  <c r="U11" i="18"/>
  <c r="T11" i="18"/>
  <c r="U26" i="18"/>
  <c r="T26" i="18"/>
  <c r="Q40" i="18"/>
  <c r="U40" i="18" s="1"/>
  <c r="Q30" i="19"/>
  <c r="U59" i="19"/>
  <c r="T59" i="19"/>
  <c r="U10" i="20"/>
  <c r="T10" i="20"/>
  <c r="U46" i="20"/>
  <c r="T46" i="20"/>
  <c r="U58" i="20"/>
  <c r="T58" i="20"/>
  <c r="U11" i="22"/>
  <c r="T11" i="22"/>
  <c r="U30" i="22"/>
  <c r="T30" i="22"/>
  <c r="P40" i="22"/>
  <c r="T40" i="22" s="1"/>
  <c r="U11" i="24"/>
  <c r="T11" i="24"/>
  <c r="U23" i="24"/>
  <c r="T23" i="24"/>
  <c r="U12" i="26"/>
  <c r="T12" i="26"/>
  <c r="T33" i="26"/>
  <c r="U48" i="26"/>
  <c r="T48" i="26"/>
  <c r="U15" i="14"/>
  <c r="T15" i="14"/>
  <c r="T14" i="14"/>
  <c r="T18" i="14"/>
  <c r="T38" i="14"/>
  <c r="T42" i="14"/>
  <c r="T50" i="14"/>
  <c r="U66" i="14"/>
  <c r="T66" i="14"/>
  <c r="Q72" i="14"/>
  <c r="U72" i="14" s="1"/>
  <c r="T22" i="15"/>
  <c r="T26" i="15"/>
  <c r="T46" i="15"/>
  <c r="T58" i="15"/>
  <c r="Q59" i="15"/>
  <c r="Q70" i="15"/>
  <c r="U70" i="15" s="1"/>
  <c r="T72" i="16"/>
  <c r="Q15" i="16"/>
  <c r="U15" i="16" s="1"/>
  <c r="P30" i="16"/>
  <c r="U66" i="16"/>
  <c r="T66" i="16"/>
  <c r="P66" i="16"/>
  <c r="Q72" i="16"/>
  <c r="U72" i="16" s="1"/>
  <c r="Q59" i="17"/>
  <c r="Q70" i="17"/>
  <c r="U70" i="17" s="1"/>
  <c r="Q15" i="18"/>
  <c r="U15" i="18" s="1"/>
  <c r="P30" i="18"/>
  <c r="U66" i="18"/>
  <c r="T66" i="18"/>
  <c r="P66" i="18"/>
  <c r="Q72" i="18"/>
  <c r="U72" i="18" s="1"/>
  <c r="Q59" i="19"/>
  <c r="Q70" i="19"/>
  <c r="U70" i="19" s="1"/>
  <c r="T72" i="20"/>
  <c r="T15" i="20"/>
  <c r="Q15" i="20"/>
  <c r="U15" i="20" s="1"/>
  <c r="P30" i="20"/>
  <c r="U66" i="20"/>
  <c r="T66" i="20"/>
  <c r="P66" i="20"/>
  <c r="Q72" i="20"/>
  <c r="U72" i="20" s="1"/>
  <c r="U20" i="21"/>
  <c r="T20" i="21"/>
  <c r="Q59" i="21"/>
  <c r="U35" i="22"/>
  <c r="T35" i="22"/>
  <c r="U47" i="22"/>
  <c r="T47" i="22"/>
  <c r="U19" i="23"/>
  <c r="T19" i="23"/>
  <c r="U30" i="23"/>
  <c r="T30" i="23"/>
  <c r="U53" i="23"/>
  <c r="T53" i="23"/>
  <c r="U43" i="23"/>
  <c r="T43" i="23"/>
  <c r="U27" i="24"/>
  <c r="T27" i="24"/>
  <c r="U32" i="24"/>
  <c r="T32" i="24"/>
  <c r="U36" i="24"/>
  <c r="T36" i="24"/>
  <c r="U48" i="24"/>
  <c r="T48" i="24"/>
  <c r="U64" i="24"/>
  <c r="T64" i="24"/>
  <c r="P66" i="24"/>
  <c r="U92" i="24"/>
  <c r="T92" i="24"/>
  <c r="U20" i="25"/>
  <c r="T20" i="25"/>
  <c r="U89" i="25"/>
  <c r="T89" i="25"/>
  <c r="U27" i="26"/>
  <c r="T27" i="26"/>
  <c r="P53" i="26"/>
  <c r="P71" i="26"/>
  <c r="T71" i="26" s="1"/>
  <c r="Q72" i="26"/>
  <c r="U72" i="26" s="1"/>
  <c r="U30" i="27"/>
  <c r="T30" i="27"/>
  <c r="U53" i="27"/>
  <c r="T53" i="27"/>
  <c r="U43" i="27"/>
  <c r="T43" i="27"/>
  <c r="U42" i="36"/>
  <c r="T42" i="36"/>
  <c r="U13" i="38"/>
  <c r="T13" i="38"/>
  <c r="U17" i="38"/>
  <c r="T17" i="38"/>
  <c r="U29" i="38"/>
  <c r="T29" i="38"/>
  <c r="Q66" i="14"/>
  <c r="T45" i="15"/>
  <c r="P53" i="15"/>
  <c r="T53" i="15" s="1"/>
  <c r="T57" i="15"/>
  <c r="T61" i="15"/>
  <c r="P71" i="15"/>
  <c r="T71" i="15" s="1"/>
  <c r="Q30" i="16"/>
  <c r="P33" i="16"/>
  <c r="T33" i="16" s="1"/>
  <c r="Q66" i="16"/>
  <c r="P53" i="17"/>
  <c r="P71" i="17"/>
  <c r="T71" i="17" s="1"/>
  <c r="Q30" i="18"/>
  <c r="P33" i="18"/>
  <c r="T33" i="18" s="1"/>
  <c r="Q66" i="18"/>
  <c r="P53" i="19"/>
  <c r="P71" i="19"/>
  <c r="T71" i="19" s="1"/>
  <c r="Q30" i="20"/>
  <c r="P33" i="20"/>
  <c r="T33" i="20" s="1"/>
  <c r="Q66" i="20"/>
  <c r="P24" i="21"/>
  <c r="U88" i="21"/>
  <c r="T88" i="21"/>
  <c r="U70" i="22"/>
  <c r="U93" i="22"/>
  <c r="T93" i="22"/>
  <c r="Q59" i="23"/>
  <c r="U88" i="23"/>
  <c r="T88" i="23"/>
  <c r="Q15" i="24"/>
  <c r="U15" i="24" s="1"/>
  <c r="P33" i="25"/>
  <c r="Q59" i="25"/>
  <c r="Q70" i="25"/>
  <c r="U11" i="26"/>
  <c r="T11" i="26"/>
  <c r="U30" i="26"/>
  <c r="T30" i="26"/>
  <c r="P40" i="26"/>
  <c r="T40" i="26" s="1"/>
  <c r="Q53" i="26"/>
  <c r="P59" i="26"/>
  <c r="U63" i="26"/>
  <c r="T63" i="26"/>
  <c r="Q70" i="26"/>
  <c r="Q71" i="26"/>
  <c r="U93" i="26"/>
  <c r="T93" i="26"/>
  <c r="S72" i="29"/>
  <c r="Q72" i="29"/>
  <c r="U72" i="29" s="1"/>
  <c r="U45" i="31"/>
  <c r="T45" i="31"/>
  <c r="U59" i="31"/>
  <c r="T59" i="31"/>
  <c r="P66" i="31"/>
  <c r="U30" i="36"/>
  <c r="T30" i="36"/>
  <c r="U38" i="36"/>
  <c r="T38" i="36"/>
  <c r="P24" i="14"/>
  <c r="T24" i="14" s="1"/>
  <c r="Q33" i="14"/>
  <c r="U33" i="14" s="1"/>
  <c r="T64" i="14"/>
  <c r="P67" i="14"/>
  <c r="T67" i="14" s="1"/>
  <c r="U71" i="14"/>
  <c r="U33" i="15"/>
  <c r="T33" i="15"/>
  <c r="U40" i="15"/>
  <c r="T40" i="15"/>
  <c r="P40" i="15"/>
  <c r="T44" i="15"/>
  <c r="T52" i="15"/>
  <c r="Q53" i="15"/>
  <c r="U53" i="15" s="1"/>
  <c r="T56" i="15"/>
  <c r="Q71" i="15"/>
  <c r="U71" i="15" s="1"/>
  <c r="T89" i="15"/>
  <c r="T12" i="16"/>
  <c r="P24" i="16"/>
  <c r="T24" i="16" s="1"/>
  <c r="T28" i="16"/>
  <c r="T32" i="16"/>
  <c r="Q33" i="16"/>
  <c r="U33" i="16" s="1"/>
  <c r="T36" i="16"/>
  <c r="U53" i="16"/>
  <c r="T53" i="16"/>
  <c r="T48" i="16"/>
  <c r="T64" i="16"/>
  <c r="P67" i="16"/>
  <c r="T67" i="16" s="1"/>
  <c r="T40" i="17"/>
  <c r="P40" i="17"/>
  <c r="T44" i="17"/>
  <c r="T52" i="17"/>
  <c r="Q53" i="17"/>
  <c r="T56" i="17"/>
  <c r="Q71" i="17"/>
  <c r="U71" i="17" s="1"/>
  <c r="T89" i="17"/>
  <c r="T12" i="18"/>
  <c r="T28" i="18"/>
  <c r="T32" i="18"/>
  <c r="U53" i="18"/>
  <c r="T53" i="18"/>
  <c r="U40" i="19"/>
  <c r="T40" i="19"/>
  <c r="P40" i="19"/>
  <c r="Q53" i="19"/>
  <c r="Q71" i="19"/>
  <c r="U71" i="19" s="1"/>
  <c r="P24" i="20"/>
  <c r="T24" i="20" s="1"/>
  <c r="Q33" i="20"/>
  <c r="U33" i="20" s="1"/>
  <c r="U53" i="20"/>
  <c r="T53" i="20"/>
  <c r="P67" i="20"/>
  <c r="T67" i="20" s="1"/>
  <c r="U93" i="20"/>
  <c r="T93" i="20"/>
  <c r="U33" i="21"/>
  <c r="T33" i="21"/>
  <c r="U52" i="21"/>
  <c r="T52" i="21"/>
  <c r="P67" i="21"/>
  <c r="T67" i="21" s="1"/>
  <c r="Q72" i="21"/>
  <c r="U72" i="21" s="1"/>
  <c r="E24" i="22"/>
  <c r="U59" i="22"/>
  <c r="T59" i="22"/>
  <c r="Q67" i="22"/>
  <c r="U67" i="22" s="1"/>
  <c r="U70" i="23"/>
  <c r="Q72" i="23"/>
  <c r="U30" i="24"/>
  <c r="T30" i="24"/>
  <c r="P33" i="24"/>
  <c r="T33" i="24" s="1"/>
  <c r="P40" i="24"/>
  <c r="T40" i="24" s="1"/>
  <c r="P53" i="24"/>
  <c r="P30" i="25"/>
  <c r="Q30" i="25"/>
  <c r="Q33" i="25"/>
  <c r="U35" i="26"/>
  <c r="T35" i="26"/>
  <c r="U47" i="26"/>
  <c r="T47" i="26"/>
  <c r="Q59" i="26"/>
  <c r="P33" i="27"/>
  <c r="T33" i="27" s="1"/>
  <c r="U36" i="28"/>
  <c r="T36" i="28"/>
  <c r="Q30" i="31"/>
  <c r="Q24" i="14"/>
  <c r="U24" i="14" s="1"/>
  <c r="P59" i="14"/>
  <c r="Q67" i="14"/>
  <c r="U67" i="14" s="1"/>
  <c r="P70" i="14"/>
  <c r="P15" i="15"/>
  <c r="T15" i="15" s="1"/>
  <c r="Q40" i="15"/>
  <c r="P72" i="15"/>
  <c r="Q24" i="16"/>
  <c r="U24" i="16" s="1"/>
  <c r="P59" i="16"/>
  <c r="Q67" i="16"/>
  <c r="U67" i="16" s="1"/>
  <c r="P70" i="16"/>
  <c r="P15" i="17"/>
  <c r="Q40" i="17"/>
  <c r="U40" i="17" s="1"/>
  <c r="P72" i="17"/>
  <c r="T72" i="17" s="1"/>
  <c r="Q24" i="18"/>
  <c r="P59" i="18"/>
  <c r="Q67" i="18"/>
  <c r="U67" i="18" s="1"/>
  <c r="P70" i="18"/>
  <c r="T70" i="18" s="1"/>
  <c r="P15" i="19"/>
  <c r="T15" i="19" s="1"/>
  <c r="Q40" i="19"/>
  <c r="P72" i="19"/>
  <c r="T72" i="19" s="1"/>
  <c r="Q24" i="20"/>
  <c r="U24" i="20" s="1"/>
  <c r="P59" i="20"/>
  <c r="Q67" i="20"/>
  <c r="U67" i="20" s="1"/>
  <c r="P70" i="20"/>
  <c r="T70" i="20" s="1"/>
  <c r="U44" i="21"/>
  <c r="T44" i="21"/>
  <c r="U56" i="21"/>
  <c r="T56" i="21"/>
  <c r="U28" i="22"/>
  <c r="T28" i="22"/>
  <c r="Q30" i="22"/>
  <c r="U33" i="22"/>
  <c r="T33" i="22"/>
  <c r="U64" i="22"/>
  <c r="T64" i="22"/>
  <c r="P66" i="22"/>
  <c r="T24" i="23"/>
  <c r="P33" i="23"/>
  <c r="T33" i="23" s="1"/>
  <c r="U52" i="23"/>
  <c r="T52" i="23"/>
  <c r="P67" i="23"/>
  <c r="T67" i="23" s="1"/>
  <c r="U40" i="24"/>
  <c r="U35" i="24"/>
  <c r="T35" i="24"/>
  <c r="U47" i="24"/>
  <c r="T47" i="24"/>
  <c r="Q53" i="24"/>
  <c r="U63" i="24"/>
  <c r="T63" i="24"/>
  <c r="P71" i="24"/>
  <c r="Q72" i="24"/>
  <c r="U72" i="24" s="1"/>
  <c r="U19" i="25"/>
  <c r="T19" i="25"/>
  <c r="P24" i="25"/>
  <c r="T24" i="25" s="1"/>
  <c r="U52" i="25"/>
  <c r="T52" i="25"/>
  <c r="T71" i="25"/>
  <c r="U88" i="25"/>
  <c r="T88" i="25"/>
  <c r="Q15" i="26"/>
  <c r="U15" i="26" s="1"/>
  <c r="U20" i="27"/>
  <c r="T20" i="27"/>
  <c r="Q33" i="27"/>
  <c r="U13" i="28"/>
  <c r="T13" i="28"/>
  <c r="U17" i="28"/>
  <c r="T17" i="28"/>
  <c r="P71" i="30"/>
  <c r="T71" i="30" s="1"/>
  <c r="U86" i="30"/>
  <c r="T86" i="30"/>
  <c r="U15" i="31"/>
  <c r="T15" i="31"/>
  <c r="U9" i="31"/>
  <c r="T9" i="31"/>
  <c r="U20" i="31"/>
  <c r="T20" i="31"/>
  <c r="U86" i="33"/>
  <c r="T86" i="33"/>
  <c r="U18" i="34"/>
  <c r="T18" i="34"/>
  <c r="U67" i="15"/>
  <c r="T67" i="15"/>
  <c r="T72" i="15"/>
  <c r="U66" i="15"/>
  <c r="T66" i="15"/>
  <c r="T70" i="15"/>
  <c r="U72" i="17"/>
  <c r="T67" i="17"/>
  <c r="U15" i="17"/>
  <c r="T15" i="17"/>
  <c r="U66" i="17"/>
  <c r="T66" i="17"/>
  <c r="U72" i="19"/>
  <c r="U15" i="19"/>
  <c r="U66" i="19"/>
  <c r="T66" i="19"/>
  <c r="U30" i="21"/>
  <c r="T30" i="21"/>
  <c r="U39" i="21"/>
  <c r="T39" i="21"/>
  <c r="U12" i="22"/>
  <c r="T12" i="22"/>
  <c r="U32" i="22"/>
  <c r="T32" i="22"/>
  <c r="U92" i="22"/>
  <c r="T92" i="22"/>
  <c r="P30" i="23"/>
  <c r="Q33" i="23"/>
  <c r="U33" i="23" s="1"/>
  <c r="U56" i="23"/>
  <c r="T56" i="23"/>
  <c r="U59" i="23"/>
  <c r="T59" i="23"/>
  <c r="P66" i="23"/>
  <c r="U12" i="24"/>
  <c r="T12" i="24"/>
  <c r="U24" i="24"/>
  <c r="Q59" i="24"/>
  <c r="Q70" i="24"/>
  <c r="U70" i="24" s="1"/>
  <c r="Q71" i="24"/>
  <c r="U71" i="24" s="1"/>
  <c r="Q15" i="25"/>
  <c r="U44" i="25"/>
  <c r="T44" i="25"/>
  <c r="U56" i="25"/>
  <c r="T56" i="25"/>
  <c r="U59" i="25"/>
  <c r="T59" i="25"/>
  <c r="U70" i="25"/>
  <c r="Q72" i="25"/>
  <c r="U24" i="26"/>
  <c r="U70" i="26"/>
  <c r="T70" i="26"/>
  <c r="U92" i="26"/>
  <c r="T92" i="26"/>
  <c r="P30" i="27"/>
  <c r="P66" i="27"/>
  <c r="U90" i="27"/>
  <c r="T90" i="27"/>
  <c r="U64" i="32"/>
  <c r="T64" i="32"/>
  <c r="U44" i="33"/>
  <c r="T44" i="33"/>
  <c r="U56" i="33"/>
  <c r="T56" i="33"/>
  <c r="T13" i="34"/>
  <c r="U13" i="34"/>
  <c r="T9" i="14"/>
  <c r="T61" i="14"/>
  <c r="T9" i="16"/>
  <c r="T61" i="16"/>
  <c r="T9" i="18"/>
  <c r="T61" i="18"/>
  <c r="T9" i="20"/>
  <c r="T61" i="20"/>
  <c r="U21" i="21"/>
  <c r="T21" i="21"/>
  <c r="P40" i="21"/>
  <c r="T40" i="21" s="1"/>
  <c r="U51" i="21"/>
  <c r="T51" i="21"/>
  <c r="Q53" i="21"/>
  <c r="Q71" i="21"/>
  <c r="U71" i="21" s="1"/>
  <c r="U23" i="22"/>
  <c r="T23" i="22"/>
  <c r="U36" i="22"/>
  <c r="T36" i="22"/>
  <c r="U48" i="22"/>
  <c r="T48" i="22"/>
  <c r="P53" i="22"/>
  <c r="E67" i="22"/>
  <c r="P70" i="22"/>
  <c r="T70" i="22" s="1"/>
  <c r="P71" i="22"/>
  <c r="U20" i="23"/>
  <c r="T20" i="23"/>
  <c r="U44" i="23"/>
  <c r="T44" i="23"/>
  <c r="P53" i="23"/>
  <c r="U69" i="23"/>
  <c r="U28" i="24"/>
  <c r="T28" i="24"/>
  <c r="P30" i="24"/>
  <c r="U93" i="24"/>
  <c r="T93" i="24"/>
  <c r="P53" i="25"/>
  <c r="P66" i="25"/>
  <c r="P67" i="25"/>
  <c r="T67" i="25" s="1"/>
  <c r="U28" i="26"/>
  <c r="T28" i="26"/>
  <c r="Q30" i="26"/>
  <c r="U59" i="26"/>
  <c r="T59" i="26"/>
  <c r="P66" i="26"/>
  <c r="Q67" i="26"/>
  <c r="U67" i="26" s="1"/>
  <c r="P24" i="27"/>
  <c r="U44" i="27"/>
  <c r="T44" i="27"/>
  <c r="Q66" i="27"/>
  <c r="U30" i="28"/>
  <c r="T30" i="28"/>
  <c r="U49" i="32"/>
  <c r="T49" i="32"/>
  <c r="Q24" i="21"/>
  <c r="P59" i="21"/>
  <c r="Q67" i="21"/>
  <c r="U67" i="21" s="1"/>
  <c r="P70" i="21"/>
  <c r="P15" i="22"/>
  <c r="T15" i="22" s="1"/>
  <c r="Q40" i="22"/>
  <c r="U40" i="22" s="1"/>
  <c r="P72" i="22"/>
  <c r="T23" i="23"/>
  <c r="Q24" i="23"/>
  <c r="U24" i="23" s="1"/>
  <c r="T27" i="23"/>
  <c r="T35" i="23"/>
  <c r="T47" i="23"/>
  <c r="P59" i="23"/>
  <c r="T63" i="23"/>
  <c r="Q67" i="23"/>
  <c r="P70" i="23"/>
  <c r="T70" i="23" s="1"/>
  <c r="T92" i="23"/>
  <c r="P15" i="24"/>
  <c r="Q40" i="24"/>
  <c r="P72" i="24"/>
  <c r="T72" i="24" s="1"/>
  <c r="Q24" i="25"/>
  <c r="U24" i="25" s="1"/>
  <c r="P59" i="25"/>
  <c r="Q67" i="25"/>
  <c r="P70" i="25"/>
  <c r="T70" i="25" s="1"/>
  <c r="P15" i="26"/>
  <c r="T15" i="26" s="1"/>
  <c r="Q40" i="26"/>
  <c r="U40" i="26" s="1"/>
  <c r="P72" i="26"/>
  <c r="Q24" i="27"/>
  <c r="U24" i="27" s="1"/>
  <c r="Q53" i="27"/>
  <c r="U56" i="27"/>
  <c r="T56" i="27"/>
  <c r="Q24" i="29"/>
  <c r="U24" i="29" s="1"/>
  <c r="P30" i="29"/>
  <c r="U57" i="29"/>
  <c r="T57" i="29"/>
  <c r="U66" i="29"/>
  <c r="T66" i="29"/>
  <c r="U61" i="29"/>
  <c r="T61" i="29"/>
  <c r="P66" i="29"/>
  <c r="U28" i="30"/>
  <c r="T28" i="30"/>
  <c r="Q30" i="30"/>
  <c r="U37" i="30"/>
  <c r="T37" i="30"/>
  <c r="U49" i="30"/>
  <c r="T49" i="30"/>
  <c r="Q66" i="31"/>
  <c r="P53" i="32"/>
  <c r="T67" i="33"/>
  <c r="U15" i="33"/>
  <c r="T15" i="33"/>
  <c r="U9" i="33"/>
  <c r="T9" i="33"/>
  <c r="U59" i="33"/>
  <c r="T59" i="33"/>
  <c r="U30" i="35"/>
  <c r="T30" i="35"/>
  <c r="U35" i="35"/>
  <c r="T35" i="35"/>
  <c r="P33" i="39"/>
  <c r="T22" i="21"/>
  <c r="T26" i="21"/>
  <c r="T46" i="21"/>
  <c r="T58" i="21"/>
  <c r="T62" i="21"/>
  <c r="T91" i="21"/>
  <c r="U72" i="22"/>
  <c r="T72" i="22"/>
  <c r="T14" i="22"/>
  <c r="Q15" i="22"/>
  <c r="U15" i="22" s="1"/>
  <c r="T18" i="22"/>
  <c r="P30" i="22"/>
  <c r="T38" i="22"/>
  <c r="T42" i="22"/>
  <c r="T50" i="22"/>
  <c r="U66" i="22"/>
  <c r="T66" i="22"/>
  <c r="Q72" i="22"/>
  <c r="T22" i="23"/>
  <c r="T26" i="23"/>
  <c r="T46" i="23"/>
  <c r="T58" i="23"/>
  <c r="T62" i="23"/>
  <c r="T69" i="23"/>
  <c r="T91" i="23"/>
  <c r="U67" i="24"/>
  <c r="T15" i="24"/>
  <c r="T14" i="24"/>
  <c r="T18" i="24"/>
  <c r="T38" i="24"/>
  <c r="T42" i="24"/>
  <c r="T50" i="24"/>
  <c r="U66" i="24"/>
  <c r="T66" i="24"/>
  <c r="T87" i="24"/>
  <c r="T10" i="25"/>
  <c r="T22" i="25"/>
  <c r="T26" i="25"/>
  <c r="T46" i="25"/>
  <c r="T58" i="25"/>
  <c r="T62" i="25"/>
  <c r="T69" i="25"/>
  <c r="T91" i="25"/>
  <c r="T72" i="26"/>
  <c r="T14" i="26"/>
  <c r="T18" i="26"/>
  <c r="T38" i="26"/>
  <c r="T42" i="26"/>
  <c r="T50" i="26"/>
  <c r="U66" i="26"/>
  <c r="T66" i="26"/>
  <c r="T87" i="26"/>
  <c r="T10" i="27"/>
  <c r="T22" i="27"/>
  <c r="T26" i="27"/>
  <c r="T46" i="27"/>
  <c r="U59" i="27"/>
  <c r="T59" i="27"/>
  <c r="E71" i="27"/>
  <c r="U12" i="28"/>
  <c r="T12" i="28"/>
  <c r="U24" i="28"/>
  <c r="T24" i="28"/>
  <c r="P67" i="28"/>
  <c r="T67" i="28" s="1"/>
  <c r="U93" i="28"/>
  <c r="T93" i="28"/>
  <c r="Q30" i="29"/>
  <c r="U45" i="29"/>
  <c r="T45" i="29"/>
  <c r="Q66" i="29"/>
  <c r="U90" i="29"/>
  <c r="T90" i="29"/>
  <c r="U13" i="30"/>
  <c r="T13" i="30"/>
  <c r="Q15" i="30"/>
  <c r="U17" i="30"/>
  <c r="T17" i="30"/>
  <c r="Q24" i="30"/>
  <c r="U59" i="30"/>
  <c r="T59" i="30"/>
  <c r="U65" i="30"/>
  <c r="T65" i="30"/>
  <c r="Q67" i="30"/>
  <c r="U93" i="30"/>
  <c r="T93" i="30"/>
  <c r="U30" i="31"/>
  <c r="T30" i="31"/>
  <c r="E53" i="31"/>
  <c r="U90" i="31"/>
  <c r="T90" i="31"/>
  <c r="U29" i="32"/>
  <c r="T29" i="32"/>
  <c r="E33" i="32"/>
  <c r="P70" i="32"/>
  <c r="T70" i="32" s="1"/>
  <c r="Q70" i="32"/>
  <c r="U70" i="32" s="1"/>
  <c r="P71" i="32"/>
  <c r="T71" i="32" s="1"/>
  <c r="U86" i="32"/>
  <c r="T86" i="32"/>
  <c r="P24" i="33"/>
  <c r="U30" i="33"/>
  <c r="T30" i="33"/>
  <c r="P33" i="33"/>
  <c r="T33" i="33" s="1"/>
  <c r="E53" i="33"/>
  <c r="U47" i="37"/>
  <c r="T47" i="37"/>
  <c r="T45" i="21"/>
  <c r="P53" i="21"/>
  <c r="T57" i="21"/>
  <c r="T61" i="21"/>
  <c r="P71" i="21"/>
  <c r="T71" i="21" s="1"/>
  <c r="T90" i="21"/>
  <c r="T13" i="22"/>
  <c r="T17" i="22"/>
  <c r="T29" i="22"/>
  <c r="T37" i="22"/>
  <c r="T49" i="22"/>
  <c r="Q66" i="22"/>
  <c r="P71" i="23"/>
  <c r="T71" i="23" s="1"/>
  <c r="T90" i="25"/>
  <c r="T29" i="26"/>
  <c r="T37" i="26"/>
  <c r="T49" i="26"/>
  <c r="T65" i="26"/>
  <c r="T86" i="26"/>
  <c r="T9" i="27"/>
  <c r="T21" i="27"/>
  <c r="T45" i="27"/>
  <c r="U89" i="27"/>
  <c r="T89" i="27"/>
  <c r="U29" i="28"/>
  <c r="T29" i="28"/>
  <c r="E33" i="28"/>
  <c r="U49" i="28"/>
  <c r="T49" i="28"/>
  <c r="U59" i="28"/>
  <c r="T59" i="28"/>
  <c r="U65" i="28"/>
  <c r="T65" i="28"/>
  <c r="Q67" i="28"/>
  <c r="T71" i="28"/>
  <c r="U21" i="29"/>
  <c r="T21" i="29"/>
  <c r="U52" i="29"/>
  <c r="T52" i="29"/>
  <c r="U32" i="30"/>
  <c r="T32" i="30"/>
  <c r="U70" i="30"/>
  <c r="T70" i="30"/>
  <c r="P40" i="31"/>
  <c r="T40" i="31" s="1"/>
  <c r="U44" i="31"/>
  <c r="T44" i="31"/>
  <c r="U57" i="31"/>
  <c r="T57" i="31"/>
  <c r="Q70" i="31"/>
  <c r="U70" i="31" s="1"/>
  <c r="U12" i="32"/>
  <c r="T12" i="32"/>
  <c r="U37" i="32"/>
  <c r="T37" i="32"/>
  <c r="U48" i="32"/>
  <c r="T48" i="32"/>
  <c r="Q71" i="32"/>
  <c r="Q33" i="33"/>
  <c r="U33" i="33" s="1"/>
  <c r="U12" i="34"/>
  <c r="T12" i="34"/>
  <c r="U11" i="35"/>
  <c r="T11" i="35"/>
  <c r="U23" i="37"/>
  <c r="T23" i="37"/>
  <c r="U27" i="37"/>
  <c r="T27" i="37"/>
  <c r="U40" i="21"/>
  <c r="U53" i="22"/>
  <c r="T53" i="22"/>
  <c r="P67" i="22"/>
  <c r="T67" i="22" s="1"/>
  <c r="T71" i="22"/>
  <c r="U40" i="23"/>
  <c r="P40" i="23"/>
  <c r="T40" i="23" s="1"/>
  <c r="Q53" i="23"/>
  <c r="Q71" i="23"/>
  <c r="U71" i="23" s="1"/>
  <c r="P24" i="24"/>
  <c r="T24" i="24" s="1"/>
  <c r="Q33" i="24"/>
  <c r="U33" i="24" s="1"/>
  <c r="U53" i="24"/>
  <c r="T53" i="24"/>
  <c r="P67" i="24"/>
  <c r="T67" i="24" s="1"/>
  <c r="T71" i="24"/>
  <c r="U33" i="25"/>
  <c r="T33" i="25"/>
  <c r="U40" i="25"/>
  <c r="T40" i="25"/>
  <c r="P40" i="25"/>
  <c r="Q53" i="25"/>
  <c r="Q71" i="25"/>
  <c r="U71" i="25" s="1"/>
  <c r="P24" i="26"/>
  <c r="T24" i="26" s="1"/>
  <c r="Q33" i="26"/>
  <c r="U33" i="26" s="1"/>
  <c r="U53" i="26"/>
  <c r="T53" i="26"/>
  <c r="P67" i="26"/>
  <c r="T67" i="26" s="1"/>
  <c r="U71" i="26"/>
  <c r="U33" i="27"/>
  <c r="U40" i="27"/>
  <c r="T40" i="27"/>
  <c r="P72" i="27"/>
  <c r="T72" i="27" s="1"/>
  <c r="Q72" i="27"/>
  <c r="U72" i="27" s="1"/>
  <c r="U37" i="28"/>
  <c r="T37" i="28"/>
  <c r="U70" i="28"/>
  <c r="T70" i="28"/>
  <c r="U56" i="29"/>
  <c r="T56" i="29"/>
  <c r="Q70" i="29"/>
  <c r="U70" i="29" s="1"/>
  <c r="E71" i="29"/>
  <c r="P33" i="30"/>
  <c r="T33" i="30" s="1"/>
  <c r="U36" i="30"/>
  <c r="T36" i="30"/>
  <c r="U48" i="30"/>
  <c r="T48" i="30"/>
  <c r="U10" i="31"/>
  <c r="U21" i="31"/>
  <c r="T21" i="31"/>
  <c r="P33" i="31"/>
  <c r="T33" i="31" s="1"/>
  <c r="Q59" i="31"/>
  <c r="E71" i="31"/>
  <c r="U93" i="32"/>
  <c r="T93" i="32"/>
  <c r="U21" i="33"/>
  <c r="T21" i="33"/>
  <c r="U45" i="33"/>
  <c r="T45" i="33"/>
  <c r="U57" i="33"/>
  <c r="T57" i="33"/>
  <c r="T92" i="33"/>
  <c r="U92" i="33"/>
  <c r="P67" i="34"/>
  <c r="T67" i="34" s="1"/>
  <c r="U14" i="36"/>
  <c r="T14" i="36"/>
  <c r="T24" i="27"/>
  <c r="P40" i="29"/>
  <c r="U44" i="29"/>
  <c r="T44" i="29"/>
  <c r="Q53" i="29"/>
  <c r="U59" i="29"/>
  <c r="T59" i="29"/>
  <c r="U89" i="29"/>
  <c r="T89" i="29"/>
  <c r="U12" i="30"/>
  <c r="T12" i="30"/>
  <c r="U24" i="30"/>
  <c r="T24" i="30"/>
  <c r="U30" i="30"/>
  <c r="T30" i="30"/>
  <c r="Q33" i="30"/>
  <c r="U33" i="30" s="1"/>
  <c r="P53" i="30"/>
  <c r="U64" i="30"/>
  <c r="T64" i="30"/>
  <c r="T24" i="31"/>
  <c r="U52" i="31"/>
  <c r="T52" i="31"/>
  <c r="U66" i="31"/>
  <c r="T66" i="31"/>
  <c r="U61" i="31"/>
  <c r="T61" i="31"/>
  <c r="U89" i="31"/>
  <c r="T89" i="31"/>
  <c r="P24" i="32"/>
  <c r="T24" i="32" s="1"/>
  <c r="U28" i="32"/>
  <c r="T28" i="32"/>
  <c r="U32" i="32"/>
  <c r="T32" i="32"/>
  <c r="U59" i="32"/>
  <c r="T59" i="32"/>
  <c r="U65" i="32"/>
  <c r="T65" i="32"/>
  <c r="Q67" i="32"/>
  <c r="U67" i="32" s="1"/>
  <c r="U52" i="33"/>
  <c r="T52" i="33"/>
  <c r="U70" i="33"/>
  <c r="P24" i="34"/>
  <c r="U42" i="34"/>
  <c r="T42" i="34"/>
  <c r="U50" i="34"/>
  <c r="T50" i="34"/>
  <c r="Q67" i="34"/>
  <c r="U87" i="36"/>
  <c r="T87" i="36"/>
  <c r="U11" i="37"/>
  <c r="T11" i="37"/>
  <c r="U59" i="21"/>
  <c r="T59" i="21"/>
  <c r="U66" i="21"/>
  <c r="T66" i="21"/>
  <c r="U70" i="21"/>
  <c r="T70" i="21"/>
  <c r="U67" i="23"/>
  <c r="U15" i="23"/>
  <c r="T15" i="23"/>
  <c r="U72" i="23"/>
  <c r="T72" i="23"/>
  <c r="U66" i="23"/>
  <c r="T66" i="23"/>
  <c r="U72" i="25"/>
  <c r="T72" i="25"/>
  <c r="U67" i="25"/>
  <c r="U15" i="25"/>
  <c r="T15" i="25"/>
  <c r="U66" i="25"/>
  <c r="T66" i="25"/>
  <c r="U15" i="27"/>
  <c r="T15" i="27"/>
  <c r="U52" i="27"/>
  <c r="T52" i="27"/>
  <c r="U57" i="27"/>
  <c r="T57" i="27"/>
  <c r="U66" i="27"/>
  <c r="T66" i="27"/>
  <c r="U61" i="27"/>
  <c r="T61" i="27"/>
  <c r="P24" i="28"/>
  <c r="U28" i="28"/>
  <c r="T28" i="28"/>
  <c r="U32" i="28"/>
  <c r="T32" i="28"/>
  <c r="U48" i="28"/>
  <c r="T48" i="28"/>
  <c r="P53" i="28"/>
  <c r="U64" i="28"/>
  <c r="T64" i="28"/>
  <c r="U20" i="29"/>
  <c r="T20" i="29"/>
  <c r="P33" i="29"/>
  <c r="T33" i="29" s="1"/>
  <c r="Q40" i="29"/>
  <c r="P72" i="29"/>
  <c r="T72" i="29" s="1"/>
  <c r="U29" i="30"/>
  <c r="T29" i="30"/>
  <c r="P59" i="30"/>
  <c r="P30" i="31"/>
  <c r="U35" i="31"/>
  <c r="U56" i="31"/>
  <c r="T56" i="31"/>
  <c r="P72" i="31"/>
  <c r="T72" i="31" s="1"/>
  <c r="Q24" i="32"/>
  <c r="U24" i="32" s="1"/>
  <c r="U36" i="32"/>
  <c r="T36" i="32"/>
  <c r="U10" i="33"/>
  <c r="P30" i="33"/>
  <c r="P40" i="33"/>
  <c r="T40" i="33" s="1"/>
  <c r="U66" i="33"/>
  <c r="T66" i="33"/>
  <c r="U61" i="33"/>
  <c r="T61" i="33"/>
  <c r="P66" i="33"/>
  <c r="U69" i="33"/>
  <c r="U58" i="35"/>
  <c r="T58" i="35"/>
  <c r="U51" i="36"/>
  <c r="T51" i="36"/>
  <c r="P59" i="36"/>
  <c r="T70" i="36"/>
  <c r="P67" i="27"/>
  <c r="T67" i="27" s="1"/>
  <c r="T40" i="28"/>
  <c r="P40" i="28"/>
  <c r="Q53" i="28"/>
  <c r="Q71" i="28"/>
  <c r="U71" i="28" s="1"/>
  <c r="T89" i="28"/>
  <c r="T12" i="29"/>
  <c r="P24" i="29"/>
  <c r="T24" i="29" s="1"/>
  <c r="T28" i="29"/>
  <c r="Q33" i="29"/>
  <c r="U33" i="29" s="1"/>
  <c r="U53" i="29"/>
  <c r="T53" i="29"/>
  <c r="P67" i="29"/>
  <c r="T67" i="29" s="1"/>
  <c r="U40" i="30"/>
  <c r="T40" i="30"/>
  <c r="P40" i="30"/>
  <c r="Q53" i="30"/>
  <c r="Q71" i="30"/>
  <c r="U71" i="30" s="1"/>
  <c r="P24" i="31"/>
  <c r="Q33" i="31"/>
  <c r="U33" i="31" s="1"/>
  <c r="U53" i="31"/>
  <c r="T53" i="31"/>
  <c r="P67" i="31"/>
  <c r="T67" i="31" s="1"/>
  <c r="P40" i="32"/>
  <c r="T40" i="32" s="1"/>
  <c r="Q53" i="32"/>
  <c r="T89" i="32"/>
  <c r="T12" i="33"/>
  <c r="T28" i="33"/>
  <c r="T32" i="33"/>
  <c r="T36" i="33"/>
  <c r="U53" i="33"/>
  <c r="T53" i="33"/>
  <c r="T48" i="33"/>
  <c r="T64" i="33"/>
  <c r="Q15" i="34"/>
  <c r="P30" i="34"/>
  <c r="Q66" i="34"/>
  <c r="U87" i="34"/>
  <c r="T87" i="34"/>
  <c r="U22" i="35"/>
  <c r="T22" i="35"/>
  <c r="U26" i="35"/>
  <c r="T26" i="35"/>
  <c r="U46" i="35"/>
  <c r="T46" i="35"/>
  <c r="P53" i="35"/>
  <c r="Q53" i="35"/>
  <c r="U62" i="35"/>
  <c r="T62" i="35"/>
  <c r="P72" i="35"/>
  <c r="T72" i="35" s="1"/>
  <c r="U18" i="36"/>
  <c r="T18" i="36"/>
  <c r="P24" i="36"/>
  <c r="T24" i="36" s="1"/>
  <c r="P33" i="36"/>
  <c r="Q33" i="36"/>
  <c r="U55" i="36"/>
  <c r="T55" i="36"/>
  <c r="Q72" i="36"/>
  <c r="U30" i="40"/>
  <c r="U70" i="40"/>
  <c r="T70" i="40"/>
  <c r="P59" i="27"/>
  <c r="T63" i="27"/>
  <c r="Q67" i="27"/>
  <c r="U67" i="27" s="1"/>
  <c r="P70" i="27"/>
  <c r="T70" i="27" s="1"/>
  <c r="P15" i="28"/>
  <c r="T39" i="28"/>
  <c r="Q40" i="28"/>
  <c r="U40" i="28" s="1"/>
  <c r="P72" i="28"/>
  <c r="T72" i="28" s="1"/>
  <c r="T47" i="29"/>
  <c r="P59" i="29"/>
  <c r="T63" i="29"/>
  <c r="Q67" i="29"/>
  <c r="U67" i="29" s="1"/>
  <c r="P70" i="29"/>
  <c r="T70" i="29" s="1"/>
  <c r="P15" i="30"/>
  <c r="Q40" i="30"/>
  <c r="P72" i="30"/>
  <c r="T72" i="30" s="1"/>
  <c r="Q24" i="31"/>
  <c r="P59" i="31"/>
  <c r="Q67" i="31"/>
  <c r="U67" i="31" s="1"/>
  <c r="P70" i="31"/>
  <c r="T70" i="31" s="1"/>
  <c r="T92" i="31"/>
  <c r="P15" i="32"/>
  <c r="T15" i="32" s="1"/>
  <c r="T19" i="32"/>
  <c r="T39" i="32"/>
  <c r="Q40" i="32"/>
  <c r="U40" i="32" s="1"/>
  <c r="T43" i="32"/>
  <c r="T51" i="32"/>
  <c r="P72" i="32"/>
  <c r="T72" i="32" s="1"/>
  <c r="Q24" i="33"/>
  <c r="U24" i="33" s="1"/>
  <c r="T47" i="33"/>
  <c r="T63" i="33"/>
  <c r="Q67" i="33"/>
  <c r="U67" i="33" s="1"/>
  <c r="P70" i="33"/>
  <c r="T70" i="33" s="1"/>
  <c r="U24" i="34"/>
  <c r="T24" i="34"/>
  <c r="P59" i="34"/>
  <c r="U92" i="35"/>
  <c r="T92" i="35"/>
  <c r="Q24" i="36"/>
  <c r="U24" i="36" s="1"/>
  <c r="U50" i="36"/>
  <c r="T50" i="36"/>
  <c r="U22" i="37"/>
  <c r="T22" i="37"/>
  <c r="U26" i="37"/>
  <c r="T26" i="37"/>
  <c r="U30" i="37"/>
  <c r="T30" i="37"/>
  <c r="U35" i="37"/>
  <c r="T35" i="37"/>
  <c r="U59" i="37"/>
  <c r="T59" i="37"/>
  <c r="U30" i="39"/>
  <c r="T30" i="39"/>
  <c r="U65" i="40"/>
  <c r="T65" i="40"/>
  <c r="T58" i="27"/>
  <c r="Q59" i="27"/>
  <c r="T62" i="27"/>
  <c r="T69" i="27"/>
  <c r="Q70" i="27"/>
  <c r="U70" i="27" s="1"/>
  <c r="T91" i="27"/>
  <c r="U67" i="28"/>
  <c r="T15" i="28"/>
  <c r="T14" i="28"/>
  <c r="Q15" i="28"/>
  <c r="U15" i="28" s="1"/>
  <c r="T18" i="28"/>
  <c r="P30" i="28"/>
  <c r="T38" i="28"/>
  <c r="T42" i="28"/>
  <c r="T50" i="28"/>
  <c r="U66" i="28"/>
  <c r="T66" i="28"/>
  <c r="P66" i="28"/>
  <c r="Q72" i="28"/>
  <c r="U72" i="28" s="1"/>
  <c r="T46" i="29"/>
  <c r="T58" i="29"/>
  <c r="Q59" i="29"/>
  <c r="T62" i="29"/>
  <c r="T91" i="29"/>
  <c r="U72" i="30"/>
  <c r="U67" i="30"/>
  <c r="T67" i="30"/>
  <c r="U15" i="30"/>
  <c r="T15" i="30"/>
  <c r="T14" i="30"/>
  <c r="T18" i="30"/>
  <c r="T38" i="30"/>
  <c r="T42" i="30"/>
  <c r="T50" i="30"/>
  <c r="U66" i="30"/>
  <c r="T66" i="30"/>
  <c r="P66" i="30"/>
  <c r="Q72" i="30"/>
  <c r="T87" i="30"/>
  <c r="T10" i="31"/>
  <c r="T22" i="31"/>
  <c r="T26" i="31"/>
  <c r="T91" i="31"/>
  <c r="T67" i="32"/>
  <c r="U15" i="32"/>
  <c r="T14" i="32"/>
  <c r="Q15" i="32"/>
  <c r="T18" i="32"/>
  <c r="P30" i="32"/>
  <c r="T38" i="32"/>
  <c r="T42" i="32"/>
  <c r="T50" i="32"/>
  <c r="U66" i="32"/>
  <c r="T66" i="32"/>
  <c r="P66" i="32"/>
  <c r="Q72" i="32"/>
  <c r="U72" i="32" s="1"/>
  <c r="T87" i="32"/>
  <c r="T10" i="33"/>
  <c r="T22" i="33"/>
  <c r="T26" i="33"/>
  <c r="Q59" i="33"/>
  <c r="T69" i="33"/>
  <c r="P71" i="33"/>
  <c r="T71" i="33" s="1"/>
  <c r="Q71" i="33"/>
  <c r="U71" i="33" s="1"/>
  <c r="U33" i="34"/>
  <c r="T33" i="34"/>
  <c r="U39" i="34"/>
  <c r="T39" i="34"/>
  <c r="U10" i="35"/>
  <c r="T10" i="35"/>
  <c r="P40" i="35"/>
  <c r="T40" i="35" s="1"/>
  <c r="U69" i="35"/>
  <c r="T69" i="35"/>
  <c r="U59" i="36"/>
  <c r="T59" i="36"/>
  <c r="U10" i="37"/>
  <c r="T10" i="37"/>
  <c r="U46" i="37"/>
  <c r="T46" i="37"/>
  <c r="U58" i="37"/>
  <c r="T58" i="37"/>
  <c r="U33" i="40"/>
  <c r="P71" i="27"/>
  <c r="Q30" i="28"/>
  <c r="Q66" i="28"/>
  <c r="U30" i="29"/>
  <c r="T30" i="29"/>
  <c r="P53" i="29"/>
  <c r="P71" i="29"/>
  <c r="Q66" i="30"/>
  <c r="P53" i="31"/>
  <c r="P71" i="31"/>
  <c r="Q30" i="32"/>
  <c r="Q66" i="32"/>
  <c r="P53" i="33"/>
  <c r="P72" i="33"/>
  <c r="T72" i="33" s="1"/>
  <c r="U72" i="34"/>
  <c r="U67" i="34"/>
  <c r="U15" i="34"/>
  <c r="U9" i="34"/>
  <c r="U53" i="34"/>
  <c r="T53" i="34"/>
  <c r="U43" i="34"/>
  <c r="T43" i="34"/>
  <c r="U51" i="34"/>
  <c r="T51" i="34"/>
  <c r="T33" i="35"/>
  <c r="Q40" i="35"/>
  <c r="U40" i="35" s="1"/>
  <c r="Q30" i="36"/>
  <c r="P70" i="36"/>
  <c r="P53" i="37"/>
  <c r="Q53" i="37"/>
  <c r="U48" i="40"/>
  <c r="T48" i="40"/>
  <c r="U53" i="28"/>
  <c r="T53" i="28"/>
  <c r="U40" i="29"/>
  <c r="T40" i="29"/>
  <c r="U53" i="30"/>
  <c r="T53" i="30"/>
  <c r="U40" i="31"/>
  <c r="U53" i="32"/>
  <c r="T53" i="32"/>
  <c r="U71" i="32"/>
  <c r="U40" i="33"/>
  <c r="Q72" i="33"/>
  <c r="U72" i="33" s="1"/>
  <c r="U19" i="34"/>
  <c r="T19" i="34"/>
  <c r="U30" i="34"/>
  <c r="T30" i="34"/>
  <c r="P70" i="34"/>
  <c r="T70" i="34" s="1"/>
  <c r="E72" i="34"/>
  <c r="P15" i="35"/>
  <c r="T15" i="35" s="1"/>
  <c r="U32" i="35"/>
  <c r="U36" i="35"/>
  <c r="E59" i="35"/>
  <c r="Q70" i="35"/>
  <c r="U70" i="35" s="1"/>
  <c r="U91" i="35"/>
  <c r="T91" i="35"/>
  <c r="E15" i="36"/>
  <c r="U33" i="36"/>
  <c r="T33" i="36"/>
  <c r="U39" i="36"/>
  <c r="T39" i="36"/>
  <c r="U53" i="36"/>
  <c r="T53" i="36"/>
  <c r="U43" i="36"/>
  <c r="T43" i="36"/>
  <c r="U88" i="36"/>
  <c r="T88" i="36"/>
  <c r="P40" i="37"/>
  <c r="T40" i="37" s="1"/>
  <c r="U65" i="38"/>
  <c r="T65" i="38"/>
  <c r="S72" i="39"/>
  <c r="Q72" i="39"/>
  <c r="U72" i="39" s="1"/>
  <c r="U12" i="40"/>
  <c r="T12" i="40"/>
  <c r="T35" i="28"/>
  <c r="T43" i="29"/>
  <c r="T35" i="30"/>
  <c r="T43" i="31"/>
  <c r="T35" i="32"/>
  <c r="T24" i="33"/>
  <c r="U38" i="34"/>
  <c r="T38" i="34"/>
  <c r="U55" i="34"/>
  <c r="T55" i="34"/>
  <c r="U88" i="34"/>
  <c r="T88" i="34"/>
  <c r="U23" i="35"/>
  <c r="T23" i="35"/>
  <c r="U27" i="35"/>
  <c r="T27" i="35"/>
  <c r="U47" i="35"/>
  <c r="T47" i="35"/>
  <c r="U63" i="35"/>
  <c r="T63" i="35"/>
  <c r="U71" i="35"/>
  <c r="T71" i="35"/>
  <c r="U19" i="36"/>
  <c r="T19" i="36"/>
  <c r="P67" i="36"/>
  <c r="P15" i="37"/>
  <c r="Q40" i="37"/>
  <c r="U40" i="37" s="1"/>
  <c r="U24" i="38"/>
  <c r="T24" i="38"/>
  <c r="U30" i="38"/>
  <c r="T30" i="38"/>
  <c r="U110" i="40"/>
  <c r="T110" i="40"/>
  <c r="T98" i="15"/>
  <c r="U98" i="15"/>
  <c r="Q59" i="34"/>
  <c r="Q70" i="34"/>
  <c r="U70" i="34" s="1"/>
  <c r="Q15" i="35"/>
  <c r="U15" i="35" s="1"/>
  <c r="P30" i="35"/>
  <c r="U66" i="35"/>
  <c r="T66" i="35"/>
  <c r="P66" i="35"/>
  <c r="Q72" i="35"/>
  <c r="U72" i="35" s="1"/>
  <c r="Q59" i="36"/>
  <c r="Q70" i="36"/>
  <c r="U70" i="36" s="1"/>
  <c r="U72" i="37"/>
  <c r="T72" i="37"/>
  <c r="T15" i="37"/>
  <c r="Q15" i="37"/>
  <c r="U15" i="37" s="1"/>
  <c r="P30" i="37"/>
  <c r="U48" i="38"/>
  <c r="T48" i="38"/>
  <c r="U70" i="38"/>
  <c r="U20" i="39"/>
  <c r="T20" i="39"/>
  <c r="P24" i="39"/>
  <c r="Q33" i="39"/>
  <c r="U33" i="39" s="1"/>
  <c r="P66" i="39"/>
  <c r="U90" i="39"/>
  <c r="T90" i="39"/>
  <c r="U28" i="40"/>
  <c r="T28" i="40"/>
  <c r="U37" i="40"/>
  <c r="T37" i="40"/>
  <c r="E79" i="1"/>
  <c r="U105" i="1"/>
  <c r="T105" i="1"/>
  <c r="U98" i="39"/>
  <c r="T98" i="39"/>
  <c r="T101" i="37"/>
  <c r="U101" i="37"/>
  <c r="U106" i="20"/>
  <c r="T106" i="20"/>
  <c r="U98" i="16"/>
  <c r="T98" i="16"/>
  <c r="T21" i="34"/>
  <c r="T45" i="34"/>
  <c r="P53" i="34"/>
  <c r="T57" i="34"/>
  <c r="T61" i="34"/>
  <c r="P71" i="34"/>
  <c r="T71" i="34" s="1"/>
  <c r="Q30" i="35"/>
  <c r="P33" i="35"/>
  <c r="Q66" i="35"/>
  <c r="P53" i="36"/>
  <c r="P71" i="36"/>
  <c r="T71" i="36" s="1"/>
  <c r="Q30" i="37"/>
  <c r="P33" i="37"/>
  <c r="T33" i="37" s="1"/>
  <c r="P59" i="37"/>
  <c r="U33" i="38"/>
  <c r="Q15" i="39"/>
  <c r="U15" i="39" s="1"/>
  <c r="E53" i="39"/>
  <c r="Q66" i="39"/>
  <c r="U32" i="40"/>
  <c r="T32" i="40"/>
  <c r="U64" i="40"/>
  <c r="T64" i="40"/>
  <c r="T105" i="21"/>
  <c r="U105" i="21"/>
  <c r="U107" i="18"/>
  <c r="T107" i="18"/>
  <c r="T40" i="34"/>
  <c r="Q71" i="34"/>
  <c r="U71" i="34" s="1"/>
  <c r="P24" i="35"/>
  <c r="T24" i="35" s="1"/>
  <c r="Q33" i="35"/>
  <c r="U33" i="35" s="1"/>
  <c r="U53" i="35"/>
  <c r="T53" i="35"/>
  <c r="P67" i="35"/>
  <c r="T67" i="35" s="1"/>
  <c r="T40" i="36"/>
  <c r="P40" i="36"/>
  <c r="Q53" i="36"/>
  <c r="Q71" i="36"/>
  <c r="U71" i="36" s="1"/>
  <c r="P24" i="37"/>
  <c r="T24" i="37" s="1"/>
  <c r="Q33" i="37"/>
  <c r="U33" i="37" s="1"/>
  <c r="U53" i="37"/>
  <c r="T53" i="37"/>
  <c r="Q59" i="37"/>
  <c r="P66" i="37"/>
  <c r="U90" i="37"/>
  <c r="T90" i="37"/>
  <c r="U12" i="38"/>
  <c r="T12" i="38"/>
  <c r="U28" i="38"/>
  <c r="T28" i="38"/>
  <c r="Q30" i="38"/>
  <c r="U37" i="38"/>
  <c r="T37" i="38"/>
  <c r="U64" i="38"/>
  <c r="T64" i="38"/>
  <c r="T15" i="39"/>
  <c r="U9" i="39"/>
  <c r="T9" i="39"/>
  <c r="U45" i="39"/>
  <c r="T45" i="39"/>
  <c r="U57" i="39"/>
  <c r="T57" i="39"/>
  <c r="U66" i="39"/>
  <c r="T66" i="39"/>
  <c r="U61" i="39"/>
  <c r="T61" i="39"/>
  <c r="P33" i="40"/>
  <c r="T33" i="40" s="1"/>
  <c r="U93" i="40"/>
  <c r="T93" i="40"/>
  <c r="U110" i="30"/>
  <c r="T110" i="30"/>
  <c r="U107" i="29"/>
  <c r="T107" i="29"/>
  <c r="T100" i="26"/>
  <c r="U100" i="26"/>
  <c r="U97" i="24"/>
  <c r="T97" i="24"/>
  <c r="E95" i="24"/>
  <c r="T95" i="24" s="1"/>
  <c r="P15" i="34"/>
  <c r="T15" i="34" s="1"/>
  <c r="Q40" i="34"/>
  <c r="U40" i="34" s="1"/>
  <c r="P72" i="34"/>
  <c r="T72" i="34" s="1"/>
  <c r="Q24" i="35"/>
  <c r="U24" i="35" s="1"/>
  <c r="P59" i="35"/>
  <c r="Q67" i="35"/>
  <c r="U67" i="35" s="1"/>
  <c r="P70" i="35"/>
  <c r="T70" i="35" s="1"/>
  <c r="P15" i="36"/>
  <c r="T15" i="36" s="1"/>
  <c r="Q40" i="36"/>
  <c r="U40" i="36" s="1"/>
  <c r="P72" i="36"/>
  <c r="T72" i="36" s="1"/>
  <c r="Q24" i="37"/>
  <c r="U24" i="37" s="1"/>
  <c r="Q66" i="37"/>
  <c r="P30" i="39"/>
  <c r="T33" i="39"/>
  <c r="U71" i="39"/>
  <c r="U89" i="39"/>
  <c r="T89" i="39"/>
  <c r="U36" i="40"/>
  <c r="T36" i="40"/>
  <c r="P71" i="40"/>
  <c r="U86" i="40"/>
  <c r="T86" i="40"/>
  <c r="E79" i="9"/>
  <c r="U113" i="1"/>
  <c r="T113" i="1"/>
  <c r="U108" i="27"/>
  <c r="T108" i="27"/>
  <c r="R95" i="24"/>
  <c r="L112" i="24"/>
  <c r="R112" i="24" s="1"/>
  <c r="U59" i="34"/>
  <c r="T59" i="34"/>
  <c r="U66" i="34"/>
  <c r="T66" i="34"/>
  <c r="U67" i="36"/>
  <c r="T67" i="36"/>
  <c r="U72" i="36"/>
  <c r="U15" i="36"/>
  <c r="U66" i="36"/>
  <c r="T66" i="36"/>
  <c r="U61" i="37"/>
  <c r="T61" i="37"/>
  <c r="U66" i="37"/>
  <c r="T66" i="37"/>
  <c r="U14" i="38"/>
  <c r="U32" i="38"/>
  <c r="T32" i="38"/>
  <c r="P59" i="38"/>
  <c r="P70" i="38"/>
  <c r="T70" i="38" s="1"/>
  <c r="P71" i="38"/>
  <c r="T71" i="38" s="1"/>
  <c r="U86" i="38"/>
  <c r="T86" i="38"/>
  <c r="Q30" i="39"/>
  <c r="U52" i="39"/>
  <c r="T52" i="39"/>
  <c r="U13" i="40"/>
  <c r="T13" i="40"/>
  <c r="U17" i="40"/>
  <c r="T17" i="40"/>
  <c r="U24" i="40"/>
  <c r="T24" i="40"/>
  <c r="P40" i="40"/>
  <c r="U49" i="40"/>
  <c r="T49" i="40"/>
  <c r="P53" i="40"/>
  <c r="T53" i="40" s="1"/>
  <c r="U107" i="39"/>
  <c r="T107" i="39"/>
  <c r="T9" i="35"/>
  <c r="T61" i="35"/>
  <c r="T9" i="37"/>
  <c r="Q70" i="37"/>
  <c r="U70" i="37" s="1"/>
  <c r="E71" i="37"/>
  <c r="U89" i="37"/>
  <c r="T89" i="37"/>
  <c r="P33" i="38"/>
  <c r="T33" i="38" s="1"/>
  <c r="U36" i="38"/>
  <c r="T36" i="38"/>
  <c r="U49" i="38"/>
  <c r="T49" i="38"/>
  <c r="P53" i="38"/>
  <c r="U93" i="38"/>
  <c r="T93" i="38"/>
  <c r="U21" i="39"/>
  <c r="T21" i="39"/>
  <c r="U24" i="39"/>
  <c r="T24" i="39"/>
  <c r="P40" i="39"/>
  <c r="T40" i="39" s="1"/>
  <c r="U44" i="39"/>
  <c r="T44" i="39"/>
  <c r="U56" i="39"/>
  <c r="T56" i="39"/>
  <c r="P72" i="39"/>
  <c r="T72" i="39" s="1"/>
  <c r="U29" i="40"/>
  <c r="T29" i="40"/>
  <c r="U38" i="40"/>
  <c r="Q53" i="40"/>
  <c r="P67" i="40"/>
  <c r="T67" i="40" s="1"/>
  <c r="E79" i="23"/>
  <c r="U97" i="34"/>
  <c r="T97" i="34"/>
  <c r="U101" i="31"/>
  <c r="T101" i="31"/>
  <c r="T109" i="14"/>
  <c r="U109" i="14"/>
  <c r="T64" i="37"/>
  <c r="P67" i="37"/>
  <c r="T67" i="37" s="1"/>
  <c r="T93" i="37"/>
  <c r="T20" i="38"/>
  <c r="P40" i="38"/>
  <c r="T40" i="38" s="1"/>
  <c r="T44" i="38"/>
  <c r="T52" i="38"/>
  <c r="T56" i="38"/>
  <c r="Q71" i="38"/>
  <c r="T28" i="39"/>
  <c r="T32" i="39"/>
  <c r="U53" i="39"/>
  <c r="T53" i="39"/>
  <c r="T64" i="39"/>
  <c r="P67" i="39"/>
  <c r="T67" i="39" s="1"/>
  <c r="T93" i="39"/>
  <c r="T20" i="40"/>
  <c r="T40" i="40"/>
  <c r="T44" i="40"/>
  <c r="T52" i="40"/>
  <c r="T56" i="40"/>
  <c r="Q71" i="40"/>
  <c r="T89" i="40"/>
  <c r="E79" i="11"/>
  <c r="U100" i="1"/>
  <c r="T103" i="38"/>
  <c r="U103" i="38"/>
  <c r="L112" i="33"/>
  <c r="R112" i="33" s="1"/>
  <c r="R95" i="33"/>
  <c r="U107" i="32"/>
  <c r="T107" i="32"/>
  <c r="U108" i="30"/>
  <c r="T108" i="30"/>
  <c r="U109" i="28"/>
  <c r="T109" i="28"/>
  <c r="U106" i="25"/>
  <c r="T106" i="25"/>
  <c r="T110" i="23"/>
  <c r="U110" i="23"/>
  <c r="U96" i="16"/>
  <c r="T96" i="16"/>
  <c r="M112" i="14"/>
  <c r="S112" i="14" s="1"/>
  <c r="U106" i="13"/>
  <c r="T106" i="13"/>
  <c r="T63" i="37"/>
  <c r="Q67" i="37"/>
  <c r="U67" i="37" s="1"/>
  <c r="P70" i="37"/>
  <c r="T70" i="37" s="1"/>
  <c r="T92" i="37"/>
  <c r="P15" i="38"/>
  <c r="T19" i="38"/>
  <c r="T39" i="38"/>
  <c r="Q40" i="38"/>
  <c r="U40" i="38" s="1"/>
  <c r="T43" i="38"/>
  <c r="T51" i="38"/>
  <c r="T55" i="38"/>
  <c r="P72" i="38"/>
  <c r="T72" i="38" s="1"/>
  <c r="T23" i="39"/>
  <c r="Q24" i="39"/>
  <c r="T27" i="39"/>
  <c r="P59" i="39"/>
  <c r="T63" i="39"/>
  <c r="Q67" i="39"/>
  <c r="U67" i="39" s="1"/>
  <c r="P70" i="39"/>
  <c r="T70" i="39" s="1"/>
  <c r="T92" i="39"/>
  <c r="P15" i="40"/>
  <c r="T39" i="40"/>
  <c r="Q40" i="40"/>
  <c r="U40" i="40" s="1"/>
  <c r="T51" i="40"/>
  <c r="T55" i="40"/>
  <c r="P72" i="40"/>
  <c r="T72" i="40" s="1"/>
  <c r="T88" i="40"/>
  <c r="E79" i="33"/>
  <c r="E79" i="22"/>
  <c r="U99" i="37"/>
  <c r="T99" i="37"/>
  <c r="U102" i="35"/>
  <c r="E95" i="35"/>
  <c r="T95" i="35" s="1"/>
  <c r="T102" i="35"/>
  <c r="T101" i="32"/>
  <c r="E95" i="32"/>
  <c r="T95" i="32" s="1"/>
  <c r="T103" i="32"/>
  <c r="U103" i="32"/>
  <c r="T101" i="27"/>
  <c r="U101" i="27"/>
  <c r="T110" i="15"/>
  <c r="U110" i="15"/>
  <c r="T103" i="14"/>
  <c r="U103" i="14"/>
  <c r="T62" i="37"/>
  <c r="T69" i="37"/>
  <c r="T91" i="37"/>
  <c r="U67" i="38"/>
  <c r="T67" i="38"/>
  <c r="T15" i="38"/>
  <c r="T14" i="38"/>
  <c r="Q15" i="38"/>
  <c r="U15" i="38" s="1"/>
  <c r="T18" i="38"/>
  <c r="T38" i="38"/>
  <c r="T42" i="38"/>
  <c r="T50" i="38"/>
  <c r="U59" i="38"/>
  <c r="T59" i="38"/>
  <c r="U66" i="38"/>
  <c r="T66" i="38"/>
  <c r="P66" i="38"/>
  <c r="Q72" i="38"/>
  <c r="U72" i="38" s="1"/>
  <c r="T87" i="38"/>
  <c r="T10" i="39"/>
  <c r="T22" i="39"/>
  <c r="T26" i="39"/>
  <c r="T58" i="39"/>
  <c r="Q59" i="39"/>
  <c r="T62" i="39"/>
  <c r="Q70" i="39"/>
  <c r="U70" i="39" s="1"/>
  <c r="T91" i="39"/>
  <c r="U67" i="40"/>
  <c r="T14" i="40"/>
  <c r="Q15" i="40"/>
  <c r="U15" i="40" s="1"/>
  <c r="T18" i="40"/>
  <c r="P30" i="40"/>
  <c r="T30" i="40" s="1"/>
  <c r="T38" i="40"/>
  <c r="T42" i="40"/>
  <c r="T50" i="40"/>
  <c r="U59" i="40"/>
  <c r="T59" i="40"/>
  <c r="P66" i="40"/>
  <c r="T66" i="40" s="1"/>
  <c r="Q72" i="40"/>
  <c r="U72" i="40" s="1"/>
  <c r="T87" i="40"/>
  <c r="E79" i="10"/>
  <c r="E79" i="3"/>
  <c r="M112" i="40"/>
  <c r="S112" i="40" s="1"/>
  <c r="L112" i="32"/>
  <c r="R112" i="32" s="1"/>
  <c r="U109" i="31"/>
  <c r="T109" i="31"/>
  <c r="T104" i="25"/>
  <c r="U104" i="25"/>
  <c r="T103" i="24"/>
  <c r="U103" i="24"/>
  <c r="U99" i="21"/>
  <c r="T99" i="21"/>
  <c r="U113" i="20"/>
  <c r="T113" i="20"/>
  <c r="T101" i="17"/>
  <c r="U101" i="17"/>
  <c r="L112" i="15"/>
  <c r="R112" i="15" s="1"/>
  <c r="R95" i="15"/>
  <c r="T101" i="14"/>
  <c r="U101" i="14"/>
  <c r="U104" i="13"/>
  <c r="T104" i="13"/>
  <c r="T15" i="40"/>
  <c r="P71" i="37"/>
  <c r="Q66" i="38"/>
  <c r="P53" i="39"/>
  <c r="P71" i="39"/>
  <c r="T71" i="39" s="1"/>
  <c r="Q66" i="40"/>
  <c r="U66" i="40" s="1"/>
  <c r="E79" i="25"/>
  <c r="E79" i="14"/>
  <c r="E79" i="13"/>
  <c r="T99" i="38"/>
  <c r="U99" i="38"/>
  <c r="U102" i="36"/>
  <c r="T102" i="36"/>
  <c r="T108" i="35"/>
  <c r="U108" i="35"/>
  <c r="U102" i="30"/>
  <c r="T102" i="30"/>
  <c r="U98" i="25"/>
  <c r="T98" i="25"/>
  <c r="U107" i="19"/>
  <c r="T107" i="19"/>
  <c r="T104" i="15"/>
  <c r="U104" i="15"/>
  <c r="T102" i="13"/>
  <c r="U102" i="13"/>
  <c r="U105" i="12"/>
  <c r="T105" i="12"/>
  <c r="M112" i="10"/>
  <c r="S112" i="10" s="1"/>
  <c r="S95" i="10"/>
  <c r="U100" i="6"/>
  <c r="T100" i="6"/>
  <c r="U100" i="3"/>
  <c r="T100" i="3"/>
  <c r="U110" i="3"/>
  <c r="T110" i="3"/>
  <c r="U53" i="38"/>
  <c r="T53" i="38"/>
  <c r="U71" i="38"/>
  <c r="U40" i="39"/>
  <c r="U53" i="40"/>
  <c r="U71" i="40"/>
  <c r="T71" i="40"/>
  <c r="E79" i="34"/>
  <c r="E79" i="16"/>
  <c r="E79" i="2"/>
  <c r="T113" i="38"/>
  <c r="U113" i="38"/>
  <c r="L112" i="37"/>
  <c r="R112" i="37" s="1"/>
  <c r="R95" i="37"/>
  <c r="U101" i="34"/>
  <c r="T101" i="34"/>
  <c r="U108" i="33"/>
  <c r="T108" i="33"/>
  <c r="U100" i="30"/>
  <c r="T100" i="30"/>
  <c r="U109" i="29"/>
  <c r="T109" i="29"/>
  <c r="R95" i="26"/>
  <c r="L112" i="26"/>
  <c r="R112" i="26" s="1"/>
  <c r="U107" i="26"/>
  <c r="T107" i="26"/>
  <c r="U97" i="21"/>
  <c r="T97" i="21"/>
  <c r="E95" i="21"/>
  <c r="U95" i="21" s="1"/>
  <c r="U108" i="20"/>
  <c r="T108" i="20"/>
  <c r="U99" i="17"/>
  <c r="T99" i="17"/>
  <c r="T113" i="17"/>
  <c r="U113" i="17"/>
  <c r="T100" i="13"/>
  <c r="U100" i="13"/>
  <c r="U113" i="12"/>
  <c r="T113" i="12"/>
  <c r="U104" i="11"/>
  <c r="T104" i="11"/>
  <c r="U98" i="9"/>
  <c r="T98" i="9"/>
  <c r="U108" i="9"/>
  <c r="T108" i="9"/>
  <c r="T35" i="38"/>
  <c r="T43" i="39"/>
  <c r="E79" i="38"/>
  <c r="E79" i="37"/>
  <c r="E79" i="27"/>
  <c r="E79" i="17"/>
  <c r="E79" i="6"/>
  <c r="E79" i="5"/>
  <c r="E95" i="1"/>
  <c r="U109" i="40"/>
  <c r="T97" i="39"/>
  <c r="T99" i="39"/>
  <c r="T106" i="39"/>
  <c r="T113" i="39"/>
  <c r="U113" i="39"/>
  <c r="U97" i="38"/>
  <c r="T97" i="38"/>
  <c r="U103" i="37"/>
  <c r="T103" i="37"/>
  <c r="T100" i="36"/>
  <c r="U100" i="36"/>
  <c r="T106" i="35"/>
  <c r="U106" i="35"/>
  <c r="U113" i="30"/>
  <c r="T113" i="30"/>
  <c r="L112" i="29"/>
  <c r="R112" i="29" s="1"/>
  <c r="R95" i="29"/>
  <c r="T96" i="25"/>
  <c r="U96" i="25"/>
  <c r="U105" i="19"/>
  <c r="T105" i="19"/>
  <c r="T113" i="19"/>
  <c r="U113" i="19"/>
  <c r="U109" i="18"/>
  <c r="T109" i="18"/>
  <c r="U107" i="17"/>
  <c r="T107" i="17"/>
  <c r="T105" i="38"/>
  <c r="U109" i="38"/>
  <c r="T96" i="37"/>
  <c r="U108" i="36"/>
  <c r="T96" i="26"/>
  <c r="T104" i="26"/>
  <c r="T98" i="23"/>
  <c r="T100" i="23"/>
  <c r="U106" i="23"/>
  <c r="U109" i="22"/>
  <c r="T107" i="21"/>
  <c r="T109" i="21"/>
  <c r="E95" i="20"/>
  <c r="T95" i="20" s="1"/>
  <c r="T103" i="17"/>
  <c r="T105" i="17"/>
  <c r="T100" i="16"/>
  <c r="T102" i="16"/>
  <c r="T106" i="16"/>
  <c r="T96" i="15"/>
  <c r="T113" i="15"/>
  <c r="U107" i="14"/>
  <c r="T98" i="13"/>
  <c r="U103" i="12"/>
  <c r="T103" i="12"/>
  <c r="U110" i="6"/>
  <c r="T110" i="6"/>
  <c r="U108" i="3"/>
  <c r="T108" i="3"/>
  <c r="S95" i="38"/>
  <c r="L112" i="36"/>
  <c r="R112" i="36" s="1"/>
  <c r="L112" i="35"/>
  <c r="R112" i="35" s="1"/>
  <c r="M112" i="31"/>
  <c r="S112" i="31" s="1"/>
  <c r="L112" i="18"/>
  <c r="R112" i="18" s="1"/>
  <c r="T113" i="18"/>
  <c r="L112" i="16"/>
  <c r="R112" i="16" s="1"/>
  <c r="U102" i="11"/>
  <c r="T102" i="11"/>
  <c r="U106" i="9"/>
  <c r="T106" i="9"/>
  <c r="S95" i="37"/>
  <c r="T113" i="33"/>
  <c r="T113" i="27"/>
  <c r="T113" i="22"/>
  <c r="R95" i="19"/>
  <c r="U101" i="12"/>
  <c r="T101" i="12"/>
  <c r="U108" i="6"/>
  <c r="T108" i="6"/>
  <c r="T108" i="38"/>
  <c r="U98" i="35"/>
  <c r="U100" i="35"/>
  <c r="T104" i="34"/>
  <c r="T108" i="34"/>
  <c r="T113" i="34"/>
  <c r="U97" i="33"/>
  <c r="M112" i="33"/>
  <c r="S112" i="33" s="1"/>
  <c r="T99" i="32"/>
  <c r="T103" i="31"/>
  <c r="T99" i="29"/>
  <c r="T101" i="29"/>
  <c r="T103" i="28"/>
  <c r="T104" i="27"/>
  <c r="U106" i="27"/>
  <c r="U110" i="27"/>
  <c r="U109" i="26"/>
  <c r="E95" i="25"/>
  <c r="T104" i="22"/>
  <c r="T108" i="22"/>
  <c r="T96" i="20"/>
  <c r="T98" i="20"/>
  <c r="U104" i="20"/>
  <c r="T97" i="19"/>
  <c r="U103" i="19"/>
  <c r="T110" i="17"/>
  <c r="S95" i="16"/>
  <c r="T113" i="16"/>
  <c r="U96" i="11"/>
  <c r="E95" i="11"/>
  <c r="U95" i="11" s="1"/>
  <c r="T96" i="11"/>
  <c r="U100" i="11"/>
  <c r="T100" i="11"/>
  <c r="U110" i="38"/>
  <c r="T105" i="35"/>
  <c r="U106" i="34"/>
  <c r="U104" i="33"/>
  <c r="T97" i="31"/>
  <c r="U101" i="28"/>
  <c r="T108" i="28"/>
  <c r="T100" i="27"/>
  <c r="T99" i="26"/>
  <c r="T108" i="24"/>
  <c r="T105" i="23"/>
  <c r="U110" i="22"/>
  <c r="U96" i="20"/>
  <c r="L112" i="20"/>
  <c r="R112" i="20" s="1"/>
  <c r="T99" i="18"/>
  <c r="U101" i="16"/>
  <c r="U110" i="13"/>
  <c r="U102" i="6"/>
  <c r="T102" i="6"/>
  <c r="U102" i="3"/>
  <c r="T102" i="3"/>
  <c r="U102" i="38"/>
  <c r="T104" i="37"/>
  <c r="T103" i="36"/>
  <c r="U107" i="35"/>
  <c r="T100" i="33"/>
  <c r="T102" i="24"/>
  <c r="U106" i="24"/>
  <c r="U113" i="24"/>
  <c r="U97" i="18"/>
  <c r="U96" i="17"/>
  <c r="U100" i="17"/>
  <c r="U109" i="12"/>
  <c r="T109" i="12"/>
  <c r="U100" i="9"/>
  <c r="T100" i="9"/>
  <c r="T97" i="12"/>
  <c r="T96" i="8"/>
  <c r="T104" i="8"/>
  <c r="T110" i="8"/>
  <c r="T113" i="7"/>
  <c r="L112" i="8"/>
  <c r="R112" i="8" s="1"/>
  <c r="L112" i="3"/>
  <c r="R112" i="3" s="1"/>
  <c r="T113" i="2"/>
  <c r="M112" i="5"/>
  <c r="S112" i="5" s="1"/>
  <c r="R95" i="11"/>
  <c r="T99" i="10"/>
  <c r="T107" i="10"/>
  <c r="T109" i="10"/>
  <c r="T113" i="9"/>
  <c r="T97" i="9"/>
  <c r="T96" i="7"/>
  <c r="T98" i="7"/>
  <c r="T104" i="7"/>
  <c r="T106" i="7"/>
  <c r="U102" i="2"/>
  <c r="R95" i="7"/>
  <c r="T99" i="3"/>
  <c r="T107" i="3"/>
  <c r="E112" i="1"/>
  <c r="U95" i="1"/>
  <c r="T95" i="1"/>
  <c r="U103" i="29"/>
  <c r="T103" i="29"/>
  <c r="U107" i="27"/>
  <c r="T107" i="27"/>
  <c r="U107" i="28"/>
  <c r="T107" i="28"/>
  <c r="M112" i="21"/>
  <c r="S112" i="21" s="1"/>
  <c r="S95" i="21"/>
  <c r="U100" i="20"/>
  <c r="T100" i="20"/>
  <c r="R95" i="1"/>
  <c r="E95" i="40"/>
  <c r="E95" i="36"/>
  <c r="S95" i="36"/>
  <c r="M112" i="36"/>
  <c r="S112" i="36" s="1"/>
  <c r="R95" i="25"/>
  <c r="L112" i="25"/>
  <c r="R112" i="25" s="1"/>
  <c r="E112" i="25"/>
  <c r="U95" i="25"/>
  <c r="T95" i="25"/>
  <c r="U96" i="22"/>
  <c r="T96" i="22"/>
  <c r="E95" i="22"/>
  <c r="U109" i="16"/>
  <c r="T109" i="16"/>
  <c r="U97" i="14"/>
  <c r="E95" i="14"/>
  <c r="T97" i="14"/>
  <c r="S95" i="35"/>
  <c r="M112" i="35"/>
  <c r="S112" i="35" s="1"/>
  <c r="S95" i="1"/>
  <c r="T96" i="1"/>
  <c r="T104" i="1"/>
  <c r="U105" i="40"/>
  <c r="R95" i="39"/>
  <c r="L112" i="39"/>
  <c r="R112" i="39" s="1"/>
  <c r="U104" i="39"/>
  <c r="U108" i="39"/>
  <c r="U106" i="37"/>
  <c r="U110" i="37"/>
  <c r="T99" i="34"/>
  <c r="E95" i="34"/>
  <c r="T99" i="33"/>
  <c r="T107" i="33"/>
  <c r="R95" i="31"/>
  <c r="L112" i="31"/>
  <c r="R112" i="31" s="1"/>
  <c r="U106" i="29"/>
  <c r="T106" i="29"/>
  <c r="U105" i="28"/>
  <c r="T105" i="28"/>
  <c r="U97" i="23"/>
  <c r="T97" i="23"/>
  <c r="U99" i="23"/>
  <c r="T99" i="23"/>
  <c r="U102" i="17"/>
  <c r="T102" i="17"/>
  <c r="T107" i="16"/>
  <c r="U107" i="16"/>
  <c r="U107" i="15"/>
  <c r="T107" i="15"/>
  <c r="U96" i="1"/>
  <c r="T101" i="1"/>
  <c r="T109" i="1"/>
  <c r="U101" i="40"/>
  <c r="U100" i="39"/>
  <c r="U96" i="38"/>
  <c r="E95" i="38"/>
  <c r="U98" i="37"/>
  <c r="U102" i="37"/>
  <c r="U97" i="36"/>
  <c r="U105" i="36"/>
  <c r="T101" i="35"/>
  <c r="T109" i="35"/>
  <c r="T98" i="33"/>
  <c r="E95" i="33"/>
  <c r="U101" i="32"/>
  <c r="U104" i="30"/>
  <c r="T104" i="30"/>
  <c r="E95" i="29"/>
  <c r="U98" i="29"/>
  <c r="T98" i="29"/>
  <c r="U97" i="28"/>
  <c r="E95" i="28"/>
  <c r="T97" i="28"/>
  <c r="U106" i="18"/>
  <c r="T106" i="18"/>
  <c r="T96" i="31"/>
  <c r="E95" i="31"/>
  <c r="U103" i="27"/>
  <c r="T103" i="27"/>
  <c r="U95" i="20"/>
  <c r="U110" i="20"/>
  <c r="T110" i="20"/>
  <c r="T98" i="1"/>
  <c r="T106" i="1"/>
  <c r="U97" i="40"/>
  <c r="U101" i="36"/>
  <c r="U109" i="36"/>
  <c r="U103" i="34"/>
  <c r="U97" i="32"/>
  <c r="U109" i="32"/>
  <c r="U105" i="31"/>
  <c r="T105" i="31"/>
  <c r="U96" i="30"/>
  <c r="T96" i="30"/>
  <c r="E95" i="30"/>
  <c r="U113" i="28"/>
  <c r="U100" i="31"/>
  <c r="T100" i="31"/>
  <c r="R95" i="30"/>
  <c r="L112" i="30"/>
  <c r="R112" i="30" s="1"/>
  <c r="U102" i="28"/>
  <c r="T102" i="28"/>
  <c r="T96" i="39"/>
  <c r="E95" i="39"/>
  <c r="U106" i="26"/>
  <c r="T106" i="26"/>
  <c r="T103" i="1"/>
  <c r="T104" i="38"/>
  <c r="U99" i="34"/>
  <c r="U107" i="34"/>
  <c r="U102" i="33"/>
  <c r="U110" i="33"/>
  <c r="U105" i="32"/>
  <c r="M112" i="32"/>
  <c r="S112" i="32" s="1"/>
  <c r="T97" i="26"/>
  <c r="E95" i="26"/>
  <c r="U97" i="26"/>
  <c r="U95" i="35"/>
  <c r="E112" i="35"/>
  <c r="U106" i="22"/>
  <c r="T106" i="22"/>
  <c r="U103" i="2"/>
  <c r="T103" i="2"/>
  <c r="T106" i="40"/>
  <c r="T105" i="39"/>
  <c r="R95" i="38"/>
  <c r="L112" i="38"/>
  <c r="R112" i="38" s="1"/>
  <c r="T96" i="38"/>
  <c r="U96" i="35"/>
  <c r="U104" i="35"/>
  <c r="U98" i="33"/>
  <c r="U106" i="33"/>
  <c r="U108" i="31"/>
  <c r="T108" i="31"/>
  <c r="U99" i="30"/>
  <c r="T99" i="30"/>
  <c r="U107" i="30"/>
  <c r="T107" i="30"/>
  <c r="U100" i="25"/>
  <c r="T100" i="25"/>
  <c r="U102" i="25"/>
  <c r="T102" i="25"/>
  <c r="S95" i="24"/>
  <c r="M112" i="24"/>
  <c r="S112" i="24" s="1"/>
  <c r="T96" i="40"/>
  <c r="T104" i="40"/>
  <c r="T103" i="39"/>
  <c r="T113" i="36"/>
  <c r="U96" i="27"/>
  <c r="E95" i="27"/>
  <c r="S95" i="25"/>
  <c r="M112" i="25"/>
  <c r="S112" i="25" s="1"/>
  <c r="U104" i="24"/>
  <c r="T104" i="24"/>
  <c r="U106" i="21"/>
  <c r="T106" i="21"/>
  <c r="U99" i="19"/>
  <c r="T99" i="19"/>
  <c r="U109" i="19"/>
  <c r="T109" i="19"/>
  <c r="T113" i="31"/>
  <c r="U97" i="25"/>
  <c r="T97" i="25"/>
  <c r="U105" i="25"/>
  <c r="T105" i="25"/>
  <c r="U96" i="24"/>
  <c r="T96" i="24"/>
  <c r="U96" i="21"/>
  <c r="T96" i="21"/>
  <c r="U109" i="17"/>
  <c r="T109" i="17"/>
  <c r="T102" i="23"/>
  <c r="U102" i="23"/>
  <c r="U104" i="23"/>
  <c r="T104" i="23"/>
  <c r="U97" i="17"/>
  <c r="T97" i="17"/>
  <c r="U97" i="13"/>
  <c r="T97" i="13"/>
  <c r="T103" i="40"/>
  <c r="T102" i="39"/>
  <c r="T110" i="39"/>
  <c r="T101" i="38"/>
  <c r="T100" i="37"/>
  <c r="T108" i="37"/>
  <c r="T113" i="37"/>
  <c r="T109" i="30"/>
  <c r="T100" i="29"/>
  <c r="T108" i="29"/>
  <c r="T113" i="29"/>
  <c r="R95" i="28"/>
  <c r="T99" i="28"/>
  <c r="T96" i="27"/>
  <c r="U98" i="27"/>
  <c r="T110" i="26"/>
  <c r="T101" i="22"/>
  <c r="U101" i="22"/>
  <c r="U105" i="20"/>
  <c r="T105" i="20"/>
  <c r="U101" i="18"/>
  <c r="T101" i="18"/>
  <c r="E95" i="18"/>
  <c r="L112" i="13"/>
  <c r="R112" i="13" s="1"/>
  <c r="R95" i="13"/>
  <c r="T100" i="40"/>
  <c r="T108" i="40"/>
  <c r="T113" i="40"/>
  <c r="M112" i="39"/>
  <c r="S112" i="39" s="1"/>
  <c r="T98" i="38"/>
  <c r="T106" i="38"/>
  <c r="T97" i="37"/>
  <c r="T105" i="37"/>
  <c r="T96" i="36"/>
  <c r="T104" i="36"/>
  <c r="T103" i="35"/>
  <c r="T102" i="34"/>
  <c r="T110" i="34"/>
  <c r="L112" i="34"/>
  <c r="R112" i="34" s="1"/>
  <c r="T101" i="33"/>
  <c r="T109" i="33"/>
  <c r="T100" i="32"/>
  <c r="T108" i="32"/>
  <c r="T99" i="31"/>
  <c r="T107" i="31"/>
  <c r="T98" i="30"/>
  <c r="T106" i="30"/>
  <c r="T97" i="29"/>
  <c r="T105" i="29"/>
  <c r="S95" i="28"/>
  <c r="T96" i="28"/>
  <c r="T104" i="28"/>
  <c r="R95" i="27"/>
  <c r="U101" i="26"/>
  <c r="U107" i="24"/>
  <c r="T107" i="24"/>
  <c r="U109" i="24"/>
  <c r="T109" i="24"/>
  <c r="U101" i="21"/>
  <c r="T101" i="21"/>
  <c r="U104" i="19"/>
  <c r="T104" i="19"/>
  <c r="E95" i="16"/>
  <c r="U100" i="15"/>
  <c r="T100" i="15"/>
  <c r="E95" i="37"/>
  <c r="T106" i="28"/>
  <c r="U102" i="27"/>
  <c r="T103" i="26"/>
  <c r="U105" i="26"/>
  <c r="U108" i="25"/>
  <c r="T108" i="25"/>
  <c r="U110" i="25"/>
  <c r="T110" i="25"/>
  <c r="U99" i="24"/>
  <c r="T99" i="24"/>
  <c r="U101" i="24"/>
  <c r="T101" i="24"/>
  <c r="U107" i="23"/>
  <c r="T107" i="23"/>
  <c r="L112" i="21"/>
  <c r="R112" i="21" s="1"/>
  <c r="R95" i="21"/>
  <c r="U99" i="14"/>
  <c r="T99" i="14"/>
  <c r="S95" i="11"/>
  <c r="M112" i="11"/>
  <c r="S112" i="11" s="1"/>
  <c r="T113" i="25"/>
  <c r="U102" i="12"/>
  <c r="T102" i="12"/>
  <c r="U104" i="12"/>
  <c r="T104" i="12"/>
  <c r="U95" i="8"/>
  <c r="T95" i="8"/>
  <c r="E112" i="8"/>
  <c r="S95" i="8"/>
  <c r="M112" i="8"/>
  <c r="S112" i="8" s="1"/>
  <c r="E95" i="23"/>
  <c r="T113" i="23"/>
  <c r="R95" i="22"/>
  <c r="E95" i="19"/>
  <c r="S95" i="18"/>
  <c r="U105" i="14"/>
  <c r="T105" i="14"/>
  <c r="U101" i="11"/>
  <c r="T101" i="11"/>
  <c r="U103" i="11"/>
  <c r="T103" i="11"/>
  <c r="T98" i="22"/>
  <c r="T103" i="22"/>
  <c r="T98" i="21"/>
  <c r="T103" i="21"/>
  <c r="U108" i="21"/>
  <c r="T97" i="20"/>
  <c r="T102" i="20"/>
  <c r="U107" i="20"/>
  <c r="T96" i="19"/>
  <c r="T101" i="19"/>
  <c r="U106" i="19"/>
  <c r="T98" i="18"/>
  <c r="T103" i="18"/>
  <c r="T108" i="18"/>
  <c r="U104" i="17"/>
  <c r="T97" i="16"/>
  <c r="T104" i="16"/>
  <c r="U102" i="15"/>
  <c r="U110" i="14"/>
  <c r="T113" i="26"/>
  <c r="R95" i="23"/>
  <c r="S95" i="19"/>
  <c r="M112" i="17"/>
  <c r="S112" i="17" s="1"/>
  <c r="U99" i="16"/>
  <c r="E95" i="15"/>
  <c r="U96" i="13"/>
  <c r="T96" i="13"/>
  <c r="E95" i="13"/>
  <c r="R95" i="12"/>
  <c r="L112" i="12"/>
  <c r="R112" i="12" s="1"/>
  <c r="T96" i="23"/>
  <c r="U100" i="21"/>
  <c r="U99" i="20"/>
  <c r="U98" i="19"/>
  <c r="T100" i="18"/>
  <c r="U105" i="18"/>
  <c r="E95" i="17"/>
  <c r="U108" i="17"/>
  <c r="U106" i="15"/>
  <c r="U108" i="13"/>
  <c r="T108" i="13"/>
  <c r="U110" i="12"/>
  <c r="T110" i="12"/>
  <c r="U109" i="11"/>
  <c r="T109" i="11"/>
  <c r="U100" i="10"/>
  <c r="T100" i="10"/>
  <c r="U108" i="10"/>
  <c r="T108" i="10"/>
  <c r="U101" i="8"/>
  <c r="T101" i="8"/>
  <c r="U109" i="8"/>
  <c r="T109" i="8"/>
  <c r="U99" i="6"/>
  <c r="T99" i="6"/>
  <c r="U107" i="6"/>
  <c r="T107" i="6"/>
  <c r="U102" i="9"/>
  <c r="T102" i="9"/>
  <c r="U110" i="9"/>
  <c r="T110" i="9"/>
  <c r="R95" i="6"/>
  <c r="L112" i="6"/>
  <c r="R112" i="6" s="1"/>
  <c r="U98" i="5"/>
  <c r="T98" i="5"/>
  <c r="U106" i="5"/>
  <c r="T106" i="5"/>
  <c r="U97" i="4"/>
  <c r="T97" i="4"/>
  <c r="U105" i="4"/>
  <c r="T105" i="4"/>
  <c r="U101" i="3"/>
  <c r="T101" i="3"/>
  <c r="U109" i="3"/>
  <c r="T109" i="3"/>
  <c r="U99" i="12"/>
  <c r="T99" i="12"/>
  <c r="U98" i="11"/>
  <c r="T98" i="11"/>
  <c r="U113" i="11"/>
  <c r="U97" i="7"/>
  <c r="E95" i="7"/>
  <c r="T97" i="7"/>
  <c r="U105" i="7"/>
  <c r="T105" i="7"/>
  <c r="E95" i="3"/>
  <c r="S95" i="3"/>
  <c r="M112" i="3"/>
  <c r="S112" i="3" s="1"/>
  <c r="E95" i="2"/>
  <c r="U105" i="13"/>
  <c r="T105" i="13"/>
  <c r="U107" i="12"/>
  <c r="T107" i="12"/>
  <c r="U106" i="11"/>
  <c r="T106" i="11"/>
  <c r="U97" i="10"/>
  <c r="E95" i="10"/>
  <c r="T97" i="10"/>
  <c r="U103" i="10"/>
  <c r="T103" i="10"/>
  <c r="U105" i="10"/>
  <c r="T105" i="10"/>
  <c r="U100" i="2"/>
  <c r="T100" i="2"/>
  <c r="U108" i="2"/>
  <c r="T108" i="2"/>
  <c r="U98" i="8"/>
  <c r="T98" i="8"/>
  <c r="U106" i="8"/>
  <c r="T106" i="8"/>
  <c r="U100" i="7"/>
  <c r="T100" i="7"/>
  <c r="U108" i="7"/>
  <c r="T108" i="7"/>
  <c r="U96" i="6"/>
  <c r="T96" i="6"/>
  <c r="E95" i="6"/>
  <c r="U104" i="6"/>
  <c r="T104" i="6"/>
  <c r="U110" i="4"/>
  <c r="T110" i="4"/>
  <c r="U96" i="3"/>
  <c r="T96" i="3"/>
  <c r="U104" i="3"/>
  <c r="T104" i="3"/>
  <c r="U96" i="12"/>
  <c r="T96" i="12"/>
  <c r="E95" i="12"/>
  <c r="U99" i="9"/>
  <c r="T99" i="9"/>
  <c r="U107" i="9"/>
  <c r="T107" i="9"/>
  <c r="U103" i="5"/>
  <c r="T103" i="5"/>
  <c r="U102" i="4"/>
  <c r="T102" i="4"/>
  <c r="E95" i="9"/>
  <c r="L112" i="9"/>
  <c r="R112" i="9" s="1"/>
  <c r="M112" i="6"/>
  <c r="S112" i="6" s="1"/>
  <c r="T113" i="10"/>
  <c r="M112" i="9"/>
  <c r="S112" i="9" s="1"/>
  <c r="E95" i="4"/>
  <c r="L112" i="4"/>
  <c r="R112" i="4" s="1"/>
  <c r="T113" i="13"/>
  <c r="M112" i="12"/>
  <c r="S112" i="12" s="1"/>
  <c r="T96" i="9"/>
  <c r="T104" i="9"/>
  <c r="T103" i="8"/>
  <c r="T102" i="7"/>
  <c r="T110" i="7"/>
  <c r="T101" i="6"/>
  <c r="T109" i="6"/>
  <c r="T100" i="5"/>
  <c r="T108" i="5"/>
  <c r="T113" i="5"/>
  <c r="T99" i="4"/>
  <c r="T107" i="4"/>
  <c r="T98" i="3"/>
  <c r="T106" i="3"/>
  <c r="T97" i="2"/>
  <c r="T105" i="2"/>
  <c r="T102" i="10"/>
  <c r="T110" i="10"/>
  <c r="T101" i="9"/>
  <c r="T109" i="9"/>
  <c r="T100" i="8"/>
  <c r="T108" i="8"/>
  <c r="T113" i="8"/>
  <c r="T99" i="7"/>
  <c r="T107" i="7"/>
  <c r="T98" i="6"/>
  <c r="T106" i="6"/>
  <c r="T97" i="5"/>
  <c r="T105" i="5"/>
  <c r="T96" i="4"/>
  <c r="T104" i="4"/>
  <c r="T110" i="2"/>
  <c r="L112" i="2"/>
  <c r="R112" i="2" s="1"/>
  <c r="E95" i="5"/>
  <c r="U59" i="4" l="1"/>
  <c r="E112" i="21"/>
  <c r="U59" i="5"/>
  <c r="E112" i="32"/>
  <c r="U95" i="32"/>
  <c r="E112" i="24"/>
  <c r="U95" i="24"/>
  <c r="E112" i="20"/>
  <c r="U112" i="20" s="1"/>
  <c r="E112" i="11"/>
  <c r="U112" i="11" s="1"/>
  <c r="T95" i="11"/>
  <c r="U70" i="16"/>
  <c r="T70" i="16"/>
  <c r="U71" i="37"/>
  <c r="T71" i="37"/>
  <c r="U71" i="29"/>
  <c r="T71" i="29"/>
  <c r="U59" i="20"/>
  <c r="T59" i="20"/>
  <c r="U24" i="11"/>
  <c r="T24" i="11"/>
  <c r="U33" i="32"/>
  <c r="T33" i="32"/>
  <c r="U70" i="6"/>
  <c r="T70" i="6"/>
  <c r="U33" i="28"/>
  <c r="T33" i="28"/>
  <c r="U24" i="22"/>
  <c r="T24" i="22"/>
  <c r="U70" i="14"/>
  <c r="T70" i="14"/>
  <c r="T95" i="21"/>
  <c r="U59" i="35"/>
  <c r="T59" i="35"/>
  <c r="U71" i="31"/>
  <c r="T71" i="31"/>
  <c r="U71" i="27"/>
  <c r="T71" i="27"/>
  <c r="U95" i="6"/>
  <c r="T95" i="6"/>
  <c r="E112" i="6"/>
  <c r="U95" i="17"/>
  <c r="T95" i="17"/>
  <c r="E112" i="17"/>
  <c r="U95" i="27"/>
  <c r="T95" i="27"/>
  <c r="E112" i="27"/>
  <c r="U112" i="24"/>
  <c r="T112" i="24"/>
  <c r="T95" i="26"/>
  <c r="E112" i="26"/>
  <c r="U95" i="26"/>
  <c r="E112" i="23"/>
  <c r="U95" i="23"/>
  <c r="T95" i="23"/>
  <c r="T95" i="13"/>
  <c r="E112" i="13"/>
  <c r="U95" i="13"/>
  <c r="U95" i="37"/>
  <c r="T95" i="37"/>
  <c r="E112" i="37"/>
  <c r="E112" i="31"/>
  <c r="U95" i="31"/>
  <c r="T95" i="31"/>
  <c r="U95" i="33"/>
  <c r="T95" i="33"/>
  <c r="E112" i="33"/>
  <c r="E112" i="34"/>
  <c r="U95" i="34"/>
  <c r="T95" i="34"/>
  <c r="U112" i="21"/>
  <c r="T112" i="21"/>
  <c r="U95" i="29"/>
  <c r="T95" i="29"/>
  <c r="E112" i="29"/>
  <c r="T95" i="22"/>
  <c r="E112" i="22"/>
  <c r="U95" i="22"/>
  <c r="U95" i="38"/>
  <c r="T95" i="38"/>
  <c r="E112" i="38"/>
  <c r="T95" i="14"/>
  <c r="E112" i="14"/>
  <c r="U95" i="14"/>
  <c r="T95" i="4"/>
  <c r="E112" i="4"/>
  <c r="U95" i="4"/>
  <c r="U95" i="3"/>
  <c r="T95" i="3"/>
  <c r="E112" i="3"/>
  <c r="E112" i="7"/>
  <c r="U95" i="7"/>
  <c r="T95" i="7"/>
  <c r="U112" i="32"/>
  <c r="T112" i="32"/>
  <c r="U112" i="25"/>
  <c r="T112" i="25"/>
  <c r="U95" i="9"/>
  <c r="T95" i="9"/>
  <c r="E112" i="9"/>
  <c r="E112" i="10"/>
  <c r="U95" i="10"/>
  <c r="T95" i="10"/>
  <c r="E112" i="2"/>
  <c r="U95" i="2"/>
  <c r="T95" i="2"/>
  <c r="U95" i="15"/>
  <c r="T95" i="15"/>
  <c r="E112" i="15"/>
  <c r="U95" i="19"/>
  <c r="T95" i="19"/>
  <c r="E112" i="19"/>
  <c r="E112" i="16"/>
  <c r="U95" i="16"/>
  <c r="T95" i="16"/>
  <c r="E112" i="18"/>
  <c r="U95" i="18"/>
  <c r="T95" i="18"/>
  <c r="E112" i="39"/>
  <c r="U95" i="39"/>
  <c r="T95" i="39"/>
  <c r="E112" i="28"/>
  <c r="T95" i="28"/>
  <c r="U95" i="28"/>
  <c r="T95" i="40"/>
  <c r="E112" i="40"/>
  <c r="U95" i="40"/>
  <c r="U95" i="5"/>
  <c r="T95" i="5"/>
  <c r="E112" i="5"/>
  <c r="T112" i="8"/>
  <c r="U112" i="8"/>
  <c r="T95" i="12"/>
  <c r="E112" i="12"/>
  <c r="U95" i="12"/>
  <c r="U112" i="35"/>
  <c r="T112" i="35"/>
  <c r="U95" i="30"/>
  <c r="T95" i="30"/>
  <c r="E112" i="30"/>
  <c r="T95" i="36"/>
  <c r="E112" i="36"/>
  <c r="U95" i="36"/>
  <c r="T112" i="1"/>
  <c r="U112" i="1"/>
  <c r="T112" i="20" l="1"/>
  <c r="T112" i="11"/>
  <c r="U112" i="34"/>
  <c r="T112" i="34"/>
  <c r="U112" i="16"/>
  <c r="T112" i="16"/>
  <c r="U112" i="7"/>
  <c r="T112" i="7"/>
  <c r="T112" i="14"/>
  <c r="U112" i="14"/>
  <c r="T112" i="29"/>
  <c r="U112" i="29"/>
  <c r="T112" i="33"/>
  <c r="U112" i="33"/>
  <c r="U112" i="26"/>
  <c r="T112" i="26"/>
  <c r="U112" i="3"/>
  <c r="T112" i="3"/>
  <c r="U112" i="38"/>
  <c r="T112" i="38"/>
  <c r="T112" i="13"/>
  <c r="U112" i="13"/>
  <c r="U112" i="6"/>
  <c r="T112" i="6"/>
  <c r="U112" i="12"/>
  <c r="T112" i="12"/>
  <c r="T112" i="27"/>
  <c r="U112" i="27"/>
  <c r="T112" i="5"/>
  <c r="U112" i="5"/>
  <c r="U112" i="9"/>
  <c r="T112" i="9"/>
  <c r="U112" i="2"/>
  <c r="T112" i="2"/>
  <c r="U112" i="30"/>
  <c r="T112" i="30"/>
  <c r="U112" i="18"/>
  <c r="T112" i="18"/>
  <c r="U112" i="4"/>
  <c r="T112" i="4"/>
  <c r="U112" i="31"/>
  <c r="T112" i="31"/>
  <c r="U112" i="28"/>
  <c r="T112" i="28"/>
  <c r="U112" i="17"/>
  <c r="T112" i="17"/>
  <c r="U112" i="39"/>
  <c r="T112" i="39"/>
  <c r="U112" i="36"/>
  <c r="T112" i="36"/>
  <c r="U112" i="40"/>
  <c r="T112" i="40"/>
  <c r="U112" i="19"/>
  <c r="T112" i="19"/>
  <c r="T112" i="15"/>
  <c r="U112" i="15"/>
  <c r="U112" i="10"/>
  <c r="T112" i="10"/>
  <c r="U112" i="22"/>
  <c r="T112" i="22"/>
  <c r="T112" i="37"/>
  <c r="U112" i="37"/>
  <c r="T112" i="23"/>
  <c r="U112" i="23"/>
</calcChain>
</file>

<file path=xl/sharedStrings.xml><?xml version="1.0" encoding="utf-8"?>
<sst xmlns="http://schemas.openxmlformats.org/spreadsheetml/2006/main" count="9280" uniqueCount="164">
  <si>
    <t>Figures Finalised as at 2024/01/26</t>
  </si>
  <si>
    <t/>
  </si>
  <si>
    <t>2nd Quarter Ended 31 December 2023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</si>
  <si>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</si>
  <si>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</si>
  <si>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</si>
  <si>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</si>
  <si>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</si>
  <si>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</si>
  <si>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</si>
  <si>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</si>
  <si>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</si>
  <si>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</si>
  <si>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</si>
  <si>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</si>
  <si>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5 of 2022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</si>
  <si>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</si>
  <si>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</si>
  <si>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</si>
  <si>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</si>
  <si>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</si>
  <si>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</si>
  <si>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</si>
  <si>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</si>
  <si>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</si>
  <si>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</si>
  <si>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</si>
  <si>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</si>
  <si>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</si>
  <si>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</si>
  <si>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</si>
  <si>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</si>
  <si>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</si>
  <si>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</si>
  <si>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</si>
  <si>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</si>
  <si>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</si>
  <si>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</si>
  <si>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</si>
  <si>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</si>
  <si>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</si>
  <si>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</si>
  <si>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</si>
  <si>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</si>
  <si>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</si>
  <si>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</si>
  <si>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</si>
  <si>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</si>
  <si>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</si>
  <si>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</si>
  <si>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</si>
  <si>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</si>
  <si>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</si>
  <si>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</si>
  <si>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</si>
  <si>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</si>
  <si>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</si>
  <si>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</si>
  <si>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</si>
  <si>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</si>
  <si>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</si>
  <si>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</si>
  <si>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</si>
  <si>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</si>
  <si>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</si>
  <si>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</si>
  <si>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</si>
  <si>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</si>
  <si>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</si>
  <si>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</si>
  <si>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</si>
  <si>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</si>
  <si>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</si>
  <si>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</si>
  <si>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</si>
  <si>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</si>
  <si>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</si>
  <si>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</si>
  <si>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</si>
  <si>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</si>
  <si>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</si>
  <si>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</si>
  <si>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</si>
  <si>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</si>
  <si>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</si>
  <si>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</si>
  <si>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</si>
  <si>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</si>
  <si>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</si>
  <si>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</si>
  <si>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</si>
  <si>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</si>
  <si>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</si>
  <si>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</si>
  <si>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</si>
  <si>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</si>
  <si>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</si>
  <si>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</si>
  <si>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</si>
  <si>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</si>
  <si>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</si>
  <si>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</si>
  <si>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</si>
  <si>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</si>
  <si>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</si>
  <si>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</si>
  <si>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</si>
  <si>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</si>
  <si>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</si>
  <si>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</si>
  <si>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</si>
  <si>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EASTERN CAPE: BUFFALO CITY (BUF)</t>
  </si>
  <si>
    <t>EASTERN CAPE: SARAH BAARTMAN (DC10)</t>
  </si>
  <si>
    <t>EASTERN CAPE: AMATHOLE (DC12)</t>
  </si>
  <si>
    <t>EASTERN CAPE: CHRIS HANI (DC13)</t>
  </si>
  <si>
    <t>EASTERN CAPE: JOE GQABI (DC14)</t>
  </si>
  <si>
    <t>EASTERN CAPE: O R TAMBO (DC15)</t>
  </si>
  <si>
    <t>EASTERN CAPE: ALFRED NZO (DC44)</t>
  </si>
  <si>
    <t>EASTERN CAPE: DR BEYERS NAUDE (EC101)</t>
  </si>
  <si>
    <t>EASTERN CAPE: BLUE CRANE ROUTE (EC102)</t>
  </si>
  <si>
    <t>EASTERN CAPE: MAKANA (EC104)</t>
  </si>
  <si>
    <t>EASTERN CAPE: NDLAMBE (EC105)</t>
  </si>
  <si>
    <t>EASTERN CAPE: SUNDAYS RIVER VALLEY (EC106)</t>
  </si>
  <si>
    <t>EASTERN CAPE: KOUGA (EC108)</t>
  </si>
  <si>
    <t>EASTERN CAPE: KOU-KAMMA (EC109)</t>
  </si>
  <si>
    <t>EASTERN CAPE: MBHASHE (EC121)</t>
  </si>
  <si>
    <t>EASTERN CAPE: MNQUMA (EC122)</t>
  </si>
  <si>
    <t>EASTERN CAPE: GREAT KEI (EC123)</t>
  </si>
  <si>
    <t>EASTERN CAPE: AMAHLATHI (EC124)</t>
  </si>
  <si>
    <t>EASTERN CAPE: NGQUSHWA (EC126)</t>
  </si>
  <si>
    <t>EASTERN CAPE: RAYMOND MHLABA (EC129)</t>
  </si>
  <si>
    <t>EASTERN CAPE: INXUBA YETHEMBA (EC131)</t>
  </si>
  <si>
    <t>EASTERN CAPE: INTSIKA YETHU (EC135)</t>
  </si>
  <si>
    <t>EASTERN CAPE: EMALAHLENI (EC) (EC136)</t>
  </si>
  <si>
    <t>EASTERN CAPE: DR. A.B. XUMA (EC137)</t>
  </si>
  <si>
    <t>EASTERN CAPE: SAKHISIZWE (EC138)</t>
  </si>
  <si>
    <t>EASTERN CAPE: ENOCH MGIJIMA (EC139)</t>
  </si>
  <si>
    <t>EASTERN CAPE: ELUNDINI (EC141)</t>
  </si>
  <si>
    <t>EASTERN CAPE: SENQU (EC142)</t>
  </si>
  <si>
    <t>EASTERN CAPE: WALTER SISULU (EC145)</t>
  </si>
  <si>
    <t>EASTERN CAPE: NGQUZA HILLS (EC153)</t>
  </si>
  <si>
    <t>EASTERN CAPE: PORT ST JOHNS (EC154)</t>
  </si>
  <si>
    <t>EASTERN CAPE: NYANDENI (EC155)</t>
  </si>
  <si>
    <t>EASTERN CAPE: MHLONTLO (EC156)</t>
  </si>
  <si>
    <t>EASTERN CAPE: KING SABATA DALINDYEBO (EC157)</t>
  </si>
  <si>
    <t>EASTERN CAPE: MATATIELE (EC441)</t>
  </si>
  <si>
    <t>EASTERN CAPE: UMZIMVUBU (EC442)</t>
  </si>
  <si>
    <t>EASTERN CAPE: WINNIE MADIKIZELA-MANDELA (EC443)</t>
  </si>
  <si>
    <t>EASTERN CAPE: NTABANKULU (EC444)</t>
  </si>
  <si>
    <t>EASTERN CAPE: NELSON MANDELA BAY (NMA)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</si>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</sst>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38908000</v>
      </c>
      <c r="C9" s="92"/>
      <c r="D9" s="92"/>
      <c r="E9" s="92">
        <f>$B9       +$C9       +$D9</f>
        <v>38908000</v>
      </c>
      <c r="F9" s="93">
        <v>38908000</v>
      </c>
      <c r="G9" s="94">
        <v>11095000</v>
      </c>
      <c r="H9" s="93">
        <v>112000</v>
      </c>
      <c r="I9" s="94"/>
      <c r="J9" s="93">
        <v>1025000</v>
      </c>
      <c r="K9" s="94"/>
      <c r="L9" s="93"/>
      <c r="M9" s="94"/>
      <c r="N9" s="93"/>
      <c r="O9" s="94"/>
      <c r="P9" s="93">
        <f>$H9       +$J9       +$L9       +$N9</f>
        <v>1137000</v>
      </c>
      <c r="Q9" s="94">
        <f>$I9       +$K9       +$M9       +$O9</f>
        <v>0</v>
      </c>
      <c r="R9" s="48">
        <f>IF(($H9       =0),0,((($J9       -$H9       )/$H9       )*100))</f>
        <v>815.17857142857133</v>
      </c>
      <c r="S9" s="49">
        <f>IF(($I9       =0),0,((($K9       -$I9       )/$I9       )*100))</f>
        <v>0</v>
      </c>
      <c r="T9" s="48">
        <f>IF(($E9       =0),0,(($P9       /$E9       )*100))</f>
        <v>2.9222781947157399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83460000</v>
      </c>
      <c r="C10" s="92"/>
      <c r="D10" s="92"/>
      <c r="E10" s="92">
        <f t="shared" ref="E10:E15" si="0">$B10      +$C10      +$D10</f>
        <v>83460000</v>
      </c>
      <c r="F10" s="93">
        <v>83460000</v>
      </c>
      <c r="G10" s="94">
        <v>83460000</v>
      </c>
      <c r="H10" s="93">
        <v>18196000</v>
      </c>
      <c r="I10" s="94">
        <v>7709702</v>
      </c>
      <c r="J10" s="93">
        <v>24875000</v>
      </c>
      <c r="K10" s="94">
        <v>15120502</v>
      </c>
      <c r="L10" s="93"/>
      <c r="M10" s="94"/>
      <c r="N10" s="93"/>
      <c r="O10" s="94"/>
      <c r="P10" s="93">
        <f t="shared" ref="P10:P15" si="1">$H10      +$J10      +$L10      +$N10</f>
        <v>43071000</v>
      </c>
      <c r="Q10" s="94">
        <f t="shared" ref="Q10:Q15" si="2">$I10      +$K10      +$M10      +$O10</f>
        <v>22830204</v>
      </c>
      <c r="R10" s="48">
        <f t="shared" ref="R10:R15" si="3">IF(($H10      =0),0,((($J10      -$H10      )/$H10      )*100))</f>
        <v>36.705869421850956</v>
      </c>
      <c r="S10" s="49">
        <f t="shared" ref="S10:S15" si="4">IF(($I10      =0),0,((($K10      -$I10      )/$I10      )*100))</f>
        <v>96.123040812731801</v>
      </c>
      <c r="T10" s="48">
        <f t="shared" ref="T10:T14" si="5">IF(($E10      =0),0,(($P10      /$E10      )*100))</f>
        <v>51.606757728253051</v>
      </c>
      <c r="U10" s="50">
        <f t="shared" ref="U10:U14" si="6">IF(($E10      =0),0,(($Q10      /$E10      )*100))</f>
        <v>27.354665708123655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36250000</v>
      </c>
      <c r="C11" s="92"/>
      <c r="D11" s="92"/>
      <c r="E11" s="92">
        <f t="shared" si="0"/>
        <v>36250000</v>
      </c>
      <c r="F11" s="93">
        <v>36250000</v>
      </c>
      <c r="G11" s="94">
        <v>21000000</v>
      </c>
      <c r="H11" s="93">
        <v>10676000</v>
      </c>
      <c r="I11" s="94">
        <v>3102327</v>
      </c>
      <c r="J11" s="93">
        <v>5308000</v>
      </c>
      <c r="K11" s="94">
        <v>5259641</v>
      </c>
      <c r="L11" s="93"/>
      <c r="M11" s="94"/>
      <c r="N11" s="93"/>
      <c r="O11" s="94"/>
      <c r="P11" s="93">
        <f t="shared" si="1"/>
        <v>15984000</v>
      </c>
      <c r="Q11" s="94">
        <f t="shared" si="2"/>
        <v>8361968</v>
      </c>
      <c r="R11" s="48">
        <f t="shared" si="3"/>
        <v>-50.281004121393778</v>
      </c>
      <c r="S11" s="49">
        <f t="shared" si="4"/>
        <v>69.538575398402557</v>
      </c>
      <c r="T11" s="48">
        <f t="shared" si="5"/>
        <v>44.093793103448277</v>
      </c>
      <c r="U11" s="50">
        <f t="shared" si="6"/>
        <v>23.067497931034485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72281000</v>
      </c>
      <c r="C13" s="92"/>
      <c r="D13" s="92"/>
      <c r="E13" s="92">
        <f t="shared" si="0"/>
        <v>72281000</v>
      </c>
      <c r="F13" s="93">
        <v>72281000</v>
      </c>
      <c r="G13" s="94">
        <v>44763000</v>
      </c>
      <c r="H13" s="93">
        <v>9542000</v>
      </c>
      <c r="I13" s="94">
        <v>2826959</v>
      </c>
      <c r="J13" s="93">
        <v>20421000</v>
      </c>
      <c r="K13" s="94">
        <v>11307713</v>
      </c>
      <c r="L13" s="93"/>
      <c r="M13" s="94"/>
      <c r="N13" s="93"/>
      <c r="O13" s="94"/>
      <c r="P13" s="93">
        <f t="shared" si="1"/>
        <v>29963000</v>
      </c>
      <c r="Q13" s="94">
        <f t="shared" si="2"/>
        <v>14134672</v>
      </c>
      <c r="R13" s="48">
        <f t="shared" si="3"/>
        <v>114.01173758121988</v>
      </c>
      <c r="S13" s="49">
        <f t="shared" si="4"/>
        <v>299.99564903488169</v>
      </c>
      <c r="T13" s="48">
        <f t="shared" si="5"/>
        <v>41.453494002573287</v>
      </c>
      <c r="U13" s="50">
        <f t="shared" si="6"/>
        <v>19.555169408281568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4200000</v>
      </c>
      <c r="C14" s="92"/>
      <c r="D14" s="92"/>
      <c r="E14" s="92">
        <f t="shared" si="0"/>
        <v>4200000</v>
      </c>
      <c r="F14" s="93">
        <v>4200000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235099000</v>
      </c>
      <c r="C15" s="95">
        <f>SUM(C9:C14)</f>
        <v>0</v>
      </c>
      <c r="D15" s="95"/>
      <c r="E15" s="95">
        <f t="shared" si="0"/>
        <v>235099000</v>
      </c>
      <c r="F15" s="96">
        <f t="shared" ref="F15:O15" si="7">SUM(F9:F14)</f>
        <v>235099000</v>
      </c>
      <c r="G15" s="97">
        <f t="shared" si="7"/>
        <v>160318000</v>
      </c>
      <c r="H15" s="96">
        <f t="shared" si="7"/>
        <v>38526000</v>
      </c>
      <c r="I15" s="97">
        <f t="shared" si="7"/>
        <v>13638988</v>
      </c>
      <c r="J15" s="96">
        <f t="shared" si="7"/>
        <v>51629000</v>
      </c>
      <c r="K15" s="97">
        <f t="shared" si="7"/>
        <v>31687856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90155000</v>
      </c>
      <c r="Q15" s="97">
        <f t="shared" si="2"/>
        <v>45326844</v>
      </c>
      <c r="R15" s="52">
        <f t="shared" si="3"/>
        <v>34.010797902715048</v>
      </c>
      <c r="S15" s="53">
        <f t="shared" si="4"/>
        <v>132.33289742611402</v>
      </c>
      <c r="T15" s="52">
        <f>IF((SUM($E9:$E13))=0,0,(P15/(SUM($E9:$E13))*100))</f>
        <v>39.045210243439769</v>
      </c>
      <c r="U15" s="54">
        <f>IF((SUM($E9:$E13))=0,0,(Q15/(SUM($E9:$E13))*100))</f>
        <v>19.630593462942674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27258000</v>
      </c>
      <c r="C19" s="92"/>
      <c r="D19" s="92"/>
      <c r="E19" s="92">
        <f t="shared" si="8"/>
        <v>27258000</v>
      </c>
      <c r="F19" s="93">
        <v>27258000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125960000</v>
      </c>
      <c r="C20" s="92"/>
      <c r="D20" s="92"/>
      <c r="E20" s="92">
        <f t="shared" si="8"/>
        <v>125960000</v>
      </c>
      <c r="F20" s="93">
        <v>125960000</v>
      </c>
      <c r="G20" s="94">
        <v>125960000</v>
      </c>
      <c r="H20" s="93">
        <v>26948000</v>
      </c>
      <c r="I20" s="94">
        <v>3820525</v>
      </c>
      <c r="J20" s="93">
        <v>69160000</v>
      </c>
      <c r="K20" s="94">
        <v>38230443</v>
      </c>
      <c r="L20" s="93"/>
      <c r="M20" s="94"/>
      <c r="N20" s="93"/>
      <c r="O20" s="94"/>
      <c r="P20" s="93">
        <f t="shared" si="9"/>
        <v>96108000</v>
      </c>
      <c r="Q20" s="94">
        <f t="shared" si="10"/>
        <v>42050968</v>
      </c>
      <c r="R20" s="48">
        <f t="shared" si="11"/>
        <v>156.64242244322401</v>
      </c>
      <c r="S20" s="49">
        <f t="shared" si="12"/>
        <v>900.65941199180736</v>
      </c>
      <c r="T20" s="48">
        <f t="shared" si="13"/>
        <v>76.300412829469678</v>
      </c>
      <c r="U20" s="50">
        <f t="shared" si="14"/>
        <v>33.384382343601146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153218000</v>
      </c>
      <c r="C24" s="95">
        <f>SUM(C17:C23)</f>
        <v>0</v>
      </c>
      <c r="D24" s="95"/>
      <c r="E24" s="95">
        <f t="shared" si="8"/>
        <v>153218000</v>
      </c>
      <c r="F24" s="96">
        <f t="shared" ref="F24:O24" si="15">SUM(F17:F23)</f>
        <v>153218000</v>
      </c>
      <c r="G24" s="97">
        <f t="shared" si="15"/>
        <v>125960000</v>
      </c>
      <c r="H24" s="96">
        <f t="shared" si="15"/>
        <v>26948000</v>
      </c>
      <c r="I24" s="97">
        <f t="shared" si="15"/>
        <v>3820525</v>
      </c>
      <c r="J24" s="96">
        <f t="shared" si="15"/>
        <v>69160000</v>
      </c>
      <c r="K24" s="97">
        <f t="shared" si="15"/>
        <v>38230443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96108000</v>
      </c>
      <c r="Q24" s="97">
        <f t="shared" si="10"/>
        <v>42050968</v>
      </c>
      <c r="R24" s="52">
        <f t="shared" si="11"/>
        <v>156.64242244322401</v>
      </c>
      <c r="S24" s="53">
        <f t="shared" si="12"/>
        <v>900.65941199180736</v>
      </c>
      <c r="T24" s="52">
        <f>IF(($E24-$E19-$E23)   =0,0,($P24   /($E24-$E19-$E23)   )*100)</f>
        <v>76.300412829469678</v>
      </c>
      <c r="U24" s="54">
        <f>IF(($E24-$E19-$E23)   =0,0,($Q24   /($E24-$E19-$E23)   )*100)</f>
        <v>33.384382343601146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346376000</v>
      </c>
      <c r="C28" s="92"/>
      <c r="D28" s="92"/>
      <c r="E28" s="92">
        <f>$B28      +$C28      +$D28</f>
        <v>346376000</v>
      </c>
      <c r="F28" s="93">
        <v>346376000</v>
      </c>
      <c r="G28" s="94">
        <v>49131000</v>
      </c>
      <c r="H28" s="93">
        <v>18239000</v>
      </c>
      <c r="I28" s="94"/>
      <c r="J28" s="93">
        <v>13368000</v>
      </c>
      <c r="K28" s="94"/>
      <c r="L28" s="93"/>
      <c r="M28" s="94"/>
      <c r="N28" s="93"/>
      <c r="O28" s="94"/>
      <c r="P28" s="93">
        <f>$H28      +$J28      +$L28      +$N28</f>
        <v>31607000</v>
      </c>
      <c r="Q28" s="94">
        <f>$I28      +$K28      +$M28      +$O28</f>
        <v>0</v>
      </c>
      <c r="R28" s="48">
        <f>IF(($H28      =0),0,((($J28      -$H28      )/$H28      )*100))</f>
        <v>-26.706508032238606</v>
      </c>
      <c r="S28" s="49">
        <f>IF(($I28      =0),0,((($K28      -$I28      )/$I28      )*100))</f>
        <v>0</v>
      </c>
      <c r="T28" s="48">
        <f>IF(($E28      =0),0,(($P28      /$E28      )*100))</f>
        <v>9.1250548536850129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16941000</v>
      </c>
      <c r="C29" s="92"/>
      <c r="D29" s="92"/>
      <c r="E29" s="92">
        <f>$B29      +$C29      +$D29</f>
        <v>16941000</v>
      </c>
      <c r="F29" s="93">
        <v>16941000</v>
      </c>
      <c r="G29" s="94">
        <v>10217000</v>
      </c>
      <c r="H29" s="93">
        <v>409000</v>
      </c>
      <c r="I29" s="94">
        <v>1198462</v>
      </c>
      <c r="J29" s="93">
        <v>4345000</v>
      </c>
      <c r="K29" s="94">
        <v>2198802</v>
      </c>
      <c r="L29" s="93"/>
      <c r="M29" s="94"/>
      <c r="N29" s="93"/>
      <c r="O29" s="94"/>
      <c r="P29" s="93">
        <f>$H29      +$J29      +$L29      +$N29</f>
        <v>4754000</v>
      </c>
      <c r="Q29" s="94">
        <f>$I29      +$K29      +$M29      +$O29</f>
        <v>3397264</v>
      </c>
      <c r="R29" s="48">
        <f>IF(($H29      =0),0,((($J29      -$H29      )/$H29      )*100))</f>
        <v>962.34718826405867</v>
      </c>
      <c r="S29" s="49">
        <f>IF(($I29      =0),0,((($K29      -$I29      )/$I29      )*100))</f>
        <v>83.468645647504886</v>
      </c>
      <c r="T29" s="48">
        <f>IF(($E29      =0),0,(($P29      /$E29      )*100))</f>
        <v>28.062097869075025</v>
      </c>
      <c r="U29" s="50">
        <f>IF(($E29      =0),0,(($Q29      /$E29      )*100))</f>
        <v>20.053503335104185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363317000</v>
      </c>
      <c r="C30" s="95">
        <f>SUM(C26:C29)</f>
        <v>0</v>
      </c>
      <c r="D30" s="95"/>
      <c r="E30" s="95">
        <f>$B30      +$C30      +$D30</f>
        <v>363317000</v>
      </c>
      <c r="F30" s="96">
        <f t="shared" ref="F30:O30" si="16">SUM(F26:F29)</f>
        <v>363317000</v>
      </c>
      <c r="G30" s="97">
        <f t="shared" si="16"/>
        <v>59348000</v>
      </c>
      <c r="H30" s="96">
        <f t="shared" si="16"/>
        <v>18648000</v>
      </c>
      <c r="I30" s="97">
        <f t="shared" si="16"/>
        <v>1198462</v>
      </c>
      <c r="J30" s="96">
        <f t="shared" si="16"/>
        <v>17713000</v>
      </c>
      <c r="K30" s="97">
        <f t="shared" si="16"/>
        <v>2198802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36361000</v>
      </c>
      <c r="Q30" s="97">
        <f>$I30      +$K30      +$M30      +$O30</f>
        <v>3397264</v>
      </c>
      <c r="R30" s="52">
        <f>IF(($H30      =0),0,((($J30      -$H30      )/$H30      )*100))</f>
        <v>-5.0139425139425136</v>
      </c>
      <c r="S30" s="53">
        <f>IF(($I30      =0),0,((($K30      -$I30      )/$I30      )*100))</f>
        <v>83.468645647504886</v>
      </c>
      <c r="T30" s="52">
        <f>IF($E30   =0,0,($P30   /$E30   )*100)</f>
        <v>10.008064582719774</v>
      </c>
      <c r="U30" s="54">
        <f>IF($E30   =0,0,($Q30   /$E30   )*100)</f>
        <v>0.93506882419484916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98103000</v>
      </c>
      <c r="C32" s="92"/>
      <c r="D32" s="92"/>
      <c r="E32" s="92">
        <f>$B32      +$C32      +$D32</f>
        <v>98103000</v>
      </c>
      <c r="F32" s="93">
        <v>98103000</v>
      </c>
      <c r="G32" s="94">
        <v>55897000</v>
      </c>
      <c r="H32" s="93">
        <v>21770000</v>
      </c>
      <c r="I32" s="94">
        <v>17553533</v>
      </c>
      <c r="J32" s="93">
        <v>19274000</v>
      </c>
      <c r="K32" s="94">
        <v>25095476</v>
      </c>
      <c r="L32" s="93"/>
      <c r="M32" s="94"/>
      <c r="N32" s="93"/>
      <c r="O32" s="94"/>
      <c r="P32" s="93">
        <f>$H32      +$J32      +$L32      +$N32</f>
        <v>41044000</v>
      </c>
      <c r="Q32" s="94">
        <f>$I32      +$K32      +$M32      +$O32</f>
        <v>42649009</v>
      </c>
      <c r="R32" s="48">
        <f>IF(($H32      =0),0,((($J32      -$H32      )/$H32      )*100))</f>
        <v>-11.465319246669729</v>
      </c>
      <c r="S32" s="49">
        <f>IF(($I32      =0),0,((($K32      -$I32      )/$I32      )*100))</f>
        <v>42.965384803161847</v>
      </c>
      <c r="T32" s="48">
        <f>IF(($E32      =0),0,(($P32      /$E32      )*100))</f>
        <v>41.837660418131961</v>
      </c>
      <c r="U32" s="50">
        <f>IF(($E32      =0),0,(($Q32      /$E32      )*100))</f>
        <v>43.473705187405074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98103000</v>
      </c>
      <c r="C33" s="95">
        <f>C32</f>
        <v>0</v>
      </c>
      <c r="D33" s="95"/>
      <c r="E33" s="95">
        <f>$B33      +$C33      +$D33</f>
        <v>98103000</v>
      </c>
      <c r="F33" s="96">
        <f t="shared" ref="F33:O33" si="17">F32</f>
        <v>98103000</v>
      </c>
      <c r="G33" s="97">
        <f t="shared" si="17"/>
        <v>55897000</v>
      </c>
      <c r="H33" s="96">
        <f t="shared" si="17"/>
        <v>21770000</v>
      </c>
      <c r="I33" s="97">
        <f t="shared" si="17"/>
        <v>17553533</v>
      </c>
      <c r="J33" s="96">
        <f t="shared" si="17"/>
        <v>19274000</v>
      </c>
      <c r="K33" s="97">
        <f t="shared" si="17"/>
        <v>25095476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41044000</v>
      </c>
      <c r="Q33" s="97">
        <f>$I33      +$K33      +$M33      +$O33</f>
        <v>42649009</v>
      </c>
      <c r="R33" s="52">
        <f>IF(($H33      =0),0,((($J33      -$H33      )/$H33      )*100))</f>
        <v>-11.465319246669729</v>
      </c>
      <c r="S33" s="53">
        <f>IF(($I33      =0),0,((($K33      -$I33      )/$I33      )*100))</f>
        <v>42.965384803161847</v>
      </c>
      <c r="T33" s="52">
        <f>IF($E33   =0,0,($P33   /$E33   )*100)</f>
        <v>41.837660418131961</v>
      </c>
      <c r="U33" s="54">
        <f>IF($E33   =0,0,($Q33   /$E33   )*100)</f>
        <v>43.473705187405074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287054000</v>
      </c>
      <c r="C35" s="92"/>
      <c r="D35" s="92"/>
      <c r="E35" s="92">
        <f t="shared" ref="E35:E40" si="18">$B35      +$C35      +$D35</f>
        <v>287054000</v>
      </c>
      <c r="F35" s="93">
        <v>287054000</v>
      </c>
      <c r="G35" s="94">
        <v>162148000</v>
      </c>
      <c r="H35" s="93">
        <v>14024000</v>
      </c>
      <c r="I35" s="94">
        <v>21934790</v>
      </c>
      <c r="J35" s="93">
        <v>125091000</v>
      </c>
      <c r="K35" s="94">
        <v>61635136</v>
      </c>
      <c r="L35" s="93"/>
      <c r="M35" s="94"/>
      <c r="N35" s="93"/>
      <c r="O35" s="94"/>
      <c r="P35" s="93">
        <f t="shared" ref="P35:P40" si="19">$H35      +$J35      +$L35      +$N35</f>
        <v>139115000</v>
      </c>
      <c r="Q35" s="94">
        <f t="shared" ref="Q35:Q40" si="20">$I35      +$K35      +$M35      +$O35</f>
        <v>83569926</v>
      </c>
      <c r="R35" s="48">
        <f t="shared" ref="R35:R40" si="21">IF(($H35      =0),0,((($J35      -$H35      )/$H35      )*100))</f>
        <v>791.97803764974321</v>
      </c>
      <c r="S35" s="49">
        <f t="shared" ref="S35:S40" si="22">IF(($I35      =0),0,((($K35      -$I35      )/$I35      )*100))</f>
        <v>180.99259669228655</v>
      </c>
      <c r="T35" s="48">
        <f t="shared" ref="T35:T39" si="23">IF(($E35      =0),0,(($P35      /$E35      )*100))</f>
        <v>48.463006960362861</v>
      </c>
      <c r="U35" s="50">
        <f t="shared" ref="U35:U39" si="24">IF(($E35      =0),0,(($Q35      /$E35      )*100))</f>
        <v>29.112963414549181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924094000</v>
      </c>
      <c r="C36" s="92"/>
      <c r="D36" s="92"/>
      <c r="E36" s="92">
        <f t="shared" si="18"/>
        <v>924094000</v>
      </c>
      <c r="F36" s="93">
        <v>924094000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31000000</v>
      </c>
      <c r="C38" s="92"/>
      <c r="D38" s="92"/>
      <c r="E38" s="92">
        <f t="shared" si="18"/>
        <v>31000000</v>
      </c>
      <c r="F38" s="93">
        <v>31000000</v>
      </c>
      <c r="G38" s="94">
        <v>21000000</v>
      </c>
      <c r="H38" s="93">
        <v>2198000</v>
      </c>
      <c r="I38" s="94"/>
      <c r="J38" s="93">
        <v>7643000</v>
      </c>
      <c r="K38" s="94">
        <v>-2000000</v>
      </c>
      <c r="L38" s="93"/>
      <c r="M38" s="94"/>
      <c r="N38" s="93"/>
      <c r="O38" s="94"/>
      <c r="P38" s="93">
        <f t="shared" si="19"/>
        <v>9841000</v>
      </c>
      <c r="Q38" s="94">
        <f t="shared" si="20"/>
        <v>-2000000</v>
      </c>
      <c r="R38" s="48">
        <f t="shared" si="21"/>
        <v>247.72520473157417</v>
      </c>
      <c r="S38" s="49">
        <f t="shared" si="22"/>
        <v>0</v>
      </c>
      <c r="T38" s="48">
        <f t="shared" si="23"/>
        <v>31.745161290322581</v>
      </c>
      <c r="U38" s="50">
        <f t="shared" si="24"/>
        <v>-6.4516129032258061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1242148000</v>
      </c>
      <c r="C40" s="95">
        <f>SUM(C35:C39)</f>
        <v>0</v>
      </c>
      <c r="D40" s="95"/>
      <c r="E40" s="95">
        <f t="shared" si="18"/>
        <v>1242148000</v>
      </c>
      <c r="F40" s="96">
        <f t="shared" ref="F40:O40" si="25">SUM(F35:F39)</f>
        <v>1242148000</v>
      </c>
      <c r="G40" s="97">
        <f t="shared" si="25"/>
        <v>183148000</v>
      </c>
      <c r="H40" s="96">
        <f t="shared" si="25"/>
        <v>16222000</v>
      </c>
      <c r="I40" s="97">
        <f t="shared" si="25"/>
        <v>21934790</v>
      </c>
      <c r="J40" s="96">
        <f t="shared" si="25"/>
        <v>132734000</v>
      </c>
      <c r="K40" s="97">
        <f t="shared" si="25"/>
        <v>59635136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148956000</v>
      </c>
      <c r="Q40" s="97">
        <f t="shared" si="20"/>
        <v>81569926</v>
      </c>
      <c r="R40" s="52">
        <f t="shared" si="21"/>
        <v>718.23449636296391</v>
      </c>
      <c r="S40" s="53">
        <f t="shared" si="22"/>
        <v>171.87466121170979</v>
      </c>
      <c r="T40" s="52">
        <f>IF((+$E35+$E38) =0,0,(P40   /(+$E35+$E38) )*100)</f>
        <v>46.833556565866175</v>
      </c>
      <c r="U40" s="54">
        <f>IF((+$E35+$E38) =0,0,(Q40   /(+$E35+$E38) )*100)</f>
        <v>25.646565048702424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731849000</v>
      </c>
      <c r="C43" s="92"/>
      <c r="D43" s="92"/>
      <c r="E43" s="92">
        <f t="shared" si="26"/>
        <v>731849000</v>
      </c>
      <c r="F43" s="93">
        <v>731849000</v>
      </c>
      <c r="G43" s="94">
        <v>251490000</v>
      </c>
      <c r="H43" s="93">
        <v>43225000</v>
      </c>
      <c r="I43" s="94">
        <v>39799809</v>
      </c>
      <c r="J43" s="93">
        <v>141229000</v>
      </c>
      <c r="K43" s="94">
        <v>92687560</v>
      </c>
      <c r="L43" s="93"/>
      <c r="M43" s="94"/>
      <c r="N43" s="93"/>
      <c r="O43" s="94"/>
      <c r="P43" s="93">
        <f t="shared" si="27"/>
        <v>184454000</v>
      </c>
      <c r="Q43" s="94">
        <f t="shared" si="28"/>
        <v>132487369</v>
      </c>
      <c r="R43" s="48">
        <f t="shared" si="29"/>
        <v>226.72990167727011</v>
      </c>
      <c r="S43" s="49">
        <f t="shared" si="30"/>
        <v>132.88443419414401</v>
      </c>
      <c r="T43" s="48">
        <f t="shared" si="31"/>
        <v>25.203833031130742</v>
      </c>
      <c r="U43" s="50">
        <f t="shared" si="32"/>
        <v>18.103101732734487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303600000</v>
      </c>
      <c r="C44" s="92"/>
      <c r="D44" s="92"/>
      <c r="E44" s="92">
        <f t="shared" si="26"/>
        <v>303600000</v>
      </c>
      <c r="F44" s="93">
        <v>303600000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516864000</v>
      </c>
      <c r="C51" s="92"/>
      <c r="D51" s="92"/>
      <c r="E51" s="92">
        <f t="shared" si="26"/>
        <v>516864000</v>
      </c>
      <c r="F51" s="93">
        <v>516864000</v>
      </c>
      <c r="G51" s="94">
        <v>275618000</v>
      </c>
      <c r="H51" s="93">
        <v>62046000</v>
      </c>
      <c r="I51" s="94">
        <v>35006227</v>
      </c>
      <c r="J51" s="93">
        <v>86260000</v>
      </c>
      <c r="K51" s="94">
        <v>68346664</v>
      </c>
      <c r="L51" s="93"/>
      <c r="M51" s="94"/>
      <c r="N51" s="93"/>
      <c r="O51" s="94"/>
      <c r="P51" s="93">
        <f t="shared" si="27"/>
        <v>148306000</v>
      </c>
      <c r="Q51" s="94">
        <f t="shared" si="28"/>
        <v>103352891</v>
      </c>
      <c r="R51" s="48">
        <f t="shared" si="29"/>
        <v>39.025884021532406</v>
      </c>
      <c r="S51" s="49">
        <f t="shared" si="30"/>
        <v>95.241446614626597</v>
      </c>
      <c r="T51" s="48">
        <f t="shared" si="31"/>
        <v>28.693428058444777</v>
      </c>
      <c r="U51" s="50">
        <f t="shared" si="32"/>
        <v>19.996148116332343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1552313000</v>
      </c>
      <c r="C53" s="95">
        <f>SUM(C42:C52)</f>
        <v>0</v>
      </c>
      <c r="D53" s="95"/>
      <c r="E53" s="95">
        <f t="shared" si="26"/>
        <v>1552313000</v>
      </c>
      <c r="F53" s="96">
        <f t="shared" ref="F53:O53" si="33">SUM(F42:F52)</f>
        <v>1552313000</v>
      </c>
      <c r="G53" s="97">
        <f t="shared" si="33"/>
        <v>527108000</v>
      </c>
      <c r="H53" s="96">
        <f t="shared" si="33"/>
        <v>105271000</v>
      </c>
      <c r="I53" s="97">
        <f t="shared" si="33"/>
        <v>74806036</v>
      </c>
      <c r="J53" s="96">
        <f t="shared" si="33"/>
        <v>227489000</v>
      </c>
      <c r="K53" s="97">
        <f t="shared" si="33"/>
        <v>161034224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332760000</v>
      </c>
      <c r="Q53" s="97">
        <f t="shared" si="28"/>
        <v>235840260</v>
      </c>
      <c r="R53" s="52">
        <f t="shared" si="29"/>
        <v>116.09845066542543</v>
      </c>
      <c r="S53" s="53">
        <f t="shared" si="30"/>
        <v>115.26902454769828</v>
      </c>
      <c r="T53" s="52">
        <f>IF((+$E43+$E45+$E47+$E48+$E51) =0,0,(P53   /(+$E43+$E45+$E47+$E48+$E51) )*100)</f>
        <v>26.648237024840775</v>
      </c>
      <c r="U53" s="54">
        <f>IF((+$E43+$E45+$E47+$E48+$E51) =0,0,(Q53   /(+$E43+$E45+$E47+$E48+$E51) )*100)</f>
        <v>18.886666511840591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644191000</v>
      </c>
      <c r="C65" s="92"/>
      <c r="D65" s="92"/>
      <c r="E65" s="92">
        <f t="shared" si="35"/>
        <v>644191000</v>
      </c>
      <c r="F65" s="93">
        <v>644191000</v>
      </c>
      <c r="G65" s="94">
        <v>541807000</v>
      </c>
      <c r="H65" s="93">
        <v>34864000</v>
      </c>
      <c r="I65" s="94">
        <v>5005275</v>
      </c>
      <c r="J65" s="93">
        <v>134019000</v>
      </c>
      <c r="K65" s="94">
        <v>49924597</v>
      </c>
      <c r="L65" s="93"/>
      <c r="M65" s="94"/>
      <c r="N65" s="93"/>
      <c r="O65" s="94"/>
      <c r="P65" s="93">
        <f t="shared" si="36"/>
        <v>168883000</v>
      </c>
      <c r="Q65" s="94">
        <f t="shared" si="37"/>
        <v>54929872</v>
      </c>
      <c r="R65" s="48">
        <f t="shared" si="38"/>
        <v>284.40511702615879</v>
      </c>
      <c r="S65" s="49">
        <f t="shared" si="39"/>
        <v>897.4396411785566</v>
      </c>
      <c r="T65" s="48">
        <f t="shared" si="40"/>
        <v>26.2162929938481</v>
      </c>
      <c r="U65" s="50">
        <f t="shared" si="41"/>
        <v>8.5269542728786973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644191000</v>
      </c>
      <c r="C66" s="95">
        <f>SUM(C61:C65)</f>
        <v>0</v>
      </c>
      <c r="D66" s="95"/>
      <c r="E66" s="95">
        <f t="shared" si="35"/>
        <v>644191000</v>
      </c>
      <c r="F66" s="96">
        <f t="shared" ref="F66:O66" si="42">SUM(F61:F65)</f>
        <v>644191000</v>
      </c>
      <c r="G66" s="97">
        <f t="shared" si="42"/>
        <v>541807000</v>
      </c>
      <c r="H66" s="96">
        <f t="shared" si="42"/>
        <v>34864000</v>
      </c>
      <c r="I66" s="97">
        <f t="shared" si="42"/>
        <v>5005275</v>
      </c>
      <c r="J66" s="96">
        <f t="shared" si="42"/>
        <v>134019000</v>
      </c>
      <c r="K66" s="97">
        <f t="shared" si="42"/>
        <v>49924597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168883000</v>
      </c>
      <c r="Q66" s="97">
        <f t="shared" si="37"/>
        <v>54929872</v>
      </c>
      <c r="R66" s="52">
        <f t="shared" si="38"/>
        <v>284.40511702615879</v>
      </c>
      <c r="S66" s="53">
        <f t="shared" si="39"/>
        <v>897.4396411785566</v>
      </c>
      <c r="T66" s="52">
        <f>IF((+$E61+$E63+$E64++$E65) =0,0,(P66   /(+$E61+$E63+$E64+$E65) )*100)</f>
        <v>26.2162929938481</v>
      </c>
      <c r="U66" s="54">
        <f>IF((+$E61+$E63+$E65) =0,0,(Q66  /(+$E61+$E63+$E65) )*100)</f>
        <v>8.5269542728786973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4288389000</v>
      </c>
      <c r="C67" s="104">
        <f>SUM(C9:C14,C17:C23,C26:C29,C32,C35:C39,C42:C52,C55:C58,C61:C65)</f>
        <v>0</v>
      </c>
      <c r="D67" s="104"/>
      <c r="E67" s="104">
        <f t="shared" si="35"/>
        <v>4288389000</v>
      </c>
      <c r="F67" s="105">
        <f t="shared" ref="F67:O67" si="43">SUM(F9:F14,F17:F23,F26:F29,F32,F35:F39,F42:F52,F55:F58,F61:F65)</f>
        <v>4288389000</v>
      </c>
      <c r="G67" s="106">
        <f t="shared" si="43"/>
        <v>1653586000</v>
      </c>
      <c r="H67" s="105">
        <f t="shared" si="43"/>
        <v>262249000</v>
      </c>
      <c r="I67" s="106">
        <f t="shared" si="43"/>
        <v>137957609</v>
      </c>
      <c r="J67" s="105">
        <f t="shared" si="43"/>
        <v>652018000</v>
      </c>
      <c r="K67" s="106">
        <f t="shared" si="43"/>
        <v>367806534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914267000</v>
      </c>
      <c r="Q67" s="106">
        <f t="shared" si="37"/>
        <v>505764143</v>
      </c>
      <c r="R67" s="61">
        <f t="shared" si="38"/>
        <v>148.62554290006827</v>
      </c>
      <c r="S67" s="62">
        <f t="shared" si="39"/>
        <v>166.60837098155275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30.181428524740717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16.696090236584325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3649469000</v>
      </c>
      <c r="C69" s="92"/>
      <c r="D69" s="92"/>
      <c r="E69" s="92">
        <f>$B69      +$C69      +$D69</f>
        <v>3649469000</v>
      </c>
      <c r="F69" s="93">
        <v>3600574000</v>
      </c>
      <c r="G69" s="94">
        <v>2742764000</v>
      </c>
      <c r="H69" s="93">
        <v>657722000</v>
      </c>
      <c r="I69" s="94">
        <v>420367489</v>
      </c>
      <c r="J69" s="93">
        <v>1411245000</v>
      </c>
      <c r="K69" s="94">
        <v>1047195546</v>
      </c>
      <c r="L69" s="93"/>
      <c r="M69" s="94"/>
      <c r="N69" s="93"/>
      <c r="O69" s="94"/>
      <c r="P69" s="93">
        <f>$H69      +$J69      +$L69      +$N69</f>
        <v>2068967000</v>
      </c>
      <c r="Q69" s="94">
        <f>$I69      +$K69      +$M69      +$O69</f>
        <v>1467563035</v>
      </c>
      <c r="R69" s="48">
        <f>IF(($H69      =0),0,((($J69      -$H69      )/$H69      )*100))</f>
        <v>114.56557633772324</v>
      </c>
      <c r="S69" s="49">
        <f>IF(($I69      =0),0,((($K69      -$I69      )/$I69      )*100))</f>
        <v>149.11430436524554</v>
      </c>
      <c r="T69" s="48">
        <f>IF(($E69      =0),0,(($P69      /$E69      )*100))</f>
        <v>56.692274958356961</v>
      </c>
      <c r="U69" s="50">
        <f>IF(($E69      =0),0,(($Q69      /$E69      )*100))</f>
        <v>40.213056611797498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3649469000</v>
      </c>
      <c r="C70" s="101">
        <f>C69</f>
        <v>0</v>
      </c>
      <c r="D70" s="101"/>
      <c r="E70" s="101">
        <f>$B70      +$C70      +$D70</f>
        <v>3649469000</v>
      </c>
      <c r="F70" s="102">
        <f t="shared" ref="F70:O70" si="44">F69</f>
        <v>3600574000</v>
      </c>
      <c r="G70" s="103">
        <f t="shared" si="44"/>
        <v>2742764000</v>
      </c>
      <c r="H70" s="102">
        <f t="shared" si="44"/>
        <v>657722000</v>
      </c>
      <c r="I70" s="103">
        <f t="shared" si="44"/>
        <v>420367489</v>
      </c>
      <c r="J70" s="102">
        <f t="shared" si="44"/>
        <v>1411245000</v>
      </c>
      <c r="K70" s="103">
        <f t="shared" si="44"/>
        <v>1047195546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2068967000</v>
      </c>
      <c r="Q70" s="103">
        <f>$I70      +$K70      +$M70      +$O70</f>
        <v>1467563035</v>
      </c>
      <c r="R70" s="57">
        <f>IF(($H70      =0),0,((($J70      -$H70      )/$H70      )*100))</f>
        <v>114.56557633772324</v>
      </c>
      <c r="S70" s="58">
        <f>IF(($I70      =0),0,((($K70      -$I70      )/$I70      )*100))</f>
        <v>149.11430436524554</v>
      </c>
      <c r="T70" s="57">
        <f>IF($E70   =0,0,($P70   /$E70   )*100)</f>
        <v>56.692274958356961</v>
      </c>
      <c r="U70" s="59">
        <f>IF($E70   =0,0,($Q70   /$E70 )*100)</f>
        <v>40.213056611797498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3649469000</v>
      </c>
      <c r="C71" s="104">
        <f>C69</f>
        <v>0</v>
      </c>
      <c r="D71" s="104"/>
      <c r="E71" s="104">
        <f>$B71      +$C71      +$D71</f>
        <v>3649469000</v>
      </c>
      <c r="F71" s="105">
        <f t="shared" ref="F71:O71" si="45">F69</f>
        <v>3600574000</v>
      </c>
      <c r="G71" s="106">
        <f t="shared" si="45"/>
        <v>2742764000</v>
      </c>
      <c r="H71" s="105">
        <f t="shared" si="45"/>
        <v>657722000</v>
      </c>
      <c r="I71" s="106">
        <f t="shared" si="45"/>
        <v>420367489</v>
      </c>
      <c r="J71" s="105">
        <f t="shared" si="45"/>
        <v>1411245000</v>
      </c>
      <c r="K71" s="106">
        <f t="shared" si="45"/>
        <v>1047195546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2068967000</v>
      </c>
      <c r="Q71" s="106">
        <f>$I71      +$K71      +$M71      +$O71</f>
        <v>1467563035</v>
      </c>
      <c r="R71" s="61">
        <f>IF(($H71      =0),0,((($J71      -$H71      )/$H71      )*100))</f>
        <v>114.56557633772324</v>
      </c>
      <c r="S71" s="62">
        <f>IF(($I71      =0),0,((($K71      -$I71      )/$I71      )*100))</f>
        <v>149.11430436524554</v>
      </c>
      <c r="T71" s="61">
        <f>IF($E71   =0,0,($P71   /$E71   )*100)</f>
        <v>56.692274958356961</v>
      </c>
      <c r="U71" s="65">
        <f>IF($E71   =0,0,($Q71   /$E71   )*100)</f>
        <v>40.213056611797498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7937858000</v>
      </c>
      <c r="C72" s="104">
        <f>SUM(C9:C14,C17:C23,C26:C29,C32,C35:C39,C42:C52,C55:C58,C61:C65,C69)</f>
        <v>0</v>
      </c>
      <c r="D72" s="104"/>
      <c r="E72" s="104">
        <f>$B72      +$C72      +$D72</f>
        <v>7937858000</v>
      </c>
      <c r="F72" s="105">
        <f t="shared" ref="F72:O72" si="46">SUM(F9:F14,F17:F23,F26:F29,F32,F35:F39,F42:F52,F55:F58,F61:F65,F69)</f>
        <v>7888963000</v>
      </c>
      <c r="G72" s="106">
        <f t="shared" si="46"/>
        <v>4396350000</v>
      </c>
      <c r="H72" s="105">
        <f t="shared" si="46"/>
        <v>919971000</v>
      </c>
      <c r="I72" s="106">
        <f t="shared" si="46"/>
        <v>558325098</v>
      </c>
      <c r="J72" s="105">
        <f t="shared" si="46"/>
        <v>2063263000</v>
      </c>
      <c r="K72" s="106">
        <f t="shared" si="46"/>
        <v>1415002080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2983234000</v>
      </c>
      <c r="Q72" s="106">
        <f>$I72      +$K72      +$M72      +$O72</f>
        <v>1973327178</v>
      </c>
      <c r="R72" s="61">
        <f>IF(($H72      =0),0,((($J72      -$H72      )/$H72      )*100))</f>
        <v>124.27478692263125</v>
      </c>
      <c r="S72" s="62">
        <f>IF(($I72      =0),0,((($K72      -$I72      )/$I72      )*100))</f>
        <v>153.43694651534366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44.667844339906566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29.546549556156538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UJ006IjiLyFbZgd31kpI6ctCHC/ZnY7IY1nxnna0tben8mOM6nMZGww6ZwIKwysP/x2LWYOEW9Wy+iTSJHPEA==" saltValue="FS8QUd9P8o9qUaNr/+SPj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2450000</v>
      </c>
      <c r="C10" s="92"/>
      <c r="D10" s="92"/>
      <c r="E10" s="92">
        <f t="shared" ref="E10:E15" si="0">$B10      +$C10      +$D10</f>
        <v>2450000</v>
      </c>
      <c r="F10" s="93">
        <v>2450000</v>
      </c>
      <c r="G10" s="94">
        <v>2450000</v>
      </c>
      <c r="H10" s="93">
        <v>549000</v>
      </c>
      <c r="I10" s="94">
        <v>521631</v>
      </c>
      <c r="J10" s="93">
        <v>436000</v>
      </c>
      <c r="K10" s="94"/>
      <c r="L10" s="93"/>
      <c r="M10" s="94"/>
      <c r="N10" s="93"/>
      <c r="O10" s="94"/>
      <c r="P10" s="93">
        <f t="shared" ref="P10:P15" si="1">$H10      +$J10      +$L10      +$N10</f>
        <v>985000</v>
      </c>
      <c r="Q10" s="94">
        <f t="shared" ref="Q10:Q15" si="2">$I10      +$K10      +$M10      +$O10</f>
        <v>521631</v>
      </c>
      <c r="R10" s="48">
        <f t="shared" ref="R10:R15" si="3">IF(($H10      =0),0,((($J10      -$H10      )/$H10      )*100))</f>
        <v>-20.582877959927139</v>
      </c>
      <c r="S10" s="49">
        <f t="shared" ref="S10:S15" si="4">IF(($I10      =0),0,((($K10      -$I10      )/$I10      )*100))</f>
        <v>-100</v>
      </c>
      <c r="T10" s="48">
        <f t="shared" ref="T10:T14" si="5">IF(($E10      =0),0,(($P10      /$E10      )*100))</f>
        <v>40.204081632653057</v>
      </c>
      <c r="U10" s="50">
        <f t="shared" ref="U10:U14" si="6">IF(($E10      =0),0,(($Q10      /$E10      )*100))</f>
        <v>21.291061224489795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2450000</v>
      </c>
      <c r="C15" s="95">
        <f>SUM(C9:C14)</f>
        <v>0</v>
      </c>
      <c r="D15" s="95"/>
      <c r="E15" s="95">
        <f t="shared" si="0"/>
        <v>2450000</v>
      </c>
      <c r="F15" s="96">
        <f t="shared" ref="F15:O15" si="7">SUM(F9:F14)</f>
        <v>2450000</v>
      </c>
      <c r="G15" s="97">
        <f t="shared" si="7"/>
        <v>2450000</v>
      </c>
      <c r="H15" s="96">
        <f t="shared" si="7"/>
        <v>549000</v>
      </c>
      <c r="I15" s="97">
        <f t="shared" si="7"/>
        <v>521631</v>
      </c>
      <c r="J15" s="96">
        <f t="shared" si="7"/>
        <v>436000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985000</v>
      </c>
      <c r="Q15" s="97">
        <f t="shared" si="2"/>
        <v>521631</v>
      </c>
      <c r="R15" s="52">
        <f t="shared" si="3"/>
        <v>-20.582877959927139</v>
      </c>
      <c r="S15" s="53">
        <f t="shared" si="4"/>
        <v>-100</v>
      </c>
      <c r="T15" s="52">
        <f>IF((SUM($E9:$E13))=0,0,(P15/(SUM($E9:$E13))*100))</f>
        <v>40.204081632653057</v>
      </c>
      <c r="U15" s="54">
        <f>IF((SUM($E9:$E13))=0,0,(Q15/(SUM($E9:$E13))*100))</f>
        <v>21.291061224489795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3200000</v>
      </c>
      <c r="C20" s="92"/>
      <c r="D20" s="92"/>
      <c r="E20" s="92">
        <f t="shared" si="8"/>
        <v>3200000</v>
      </c>
      <c r="F20" s="93">
        <v>3200000</v>
      </c>
      <c r="G20" s="94">
        <v>3200000</v>
      </c>
      <c r="H20" s="93">
        <v>527000</v>
      </c>
      <c r="I20" s="94"/>
      <c r="J20" s="93">
        <v>1913000</v>
      </c>
      <c r="K20" s="94"/>
      <c r="L20" s="93"/>
      <c r="M20" s="94"/>
      <c r="N20" s="93"/>
      <c r="O20" s="94"/>
      <c r="P20" s="93">
        <f t="shared" si="9"/>
        <v>2440000</v>
      </c>
      <c r="Q20" s="94">
        <f t="shared" si="10"/>
        <v>0</v>
      </c>
      <c r="R20" s="48">
        <f t="shared" si="11"/>
        <v>262.99810246679317</v>
      </c>
      <c r="S20" s="49">
        <f t="shared" si="12"/>
        <v>0</v>
      </c>
      <c r="T20" s="48">
        <f t="shared" si="13"/>
        <v>76.25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3200000</v>
      </c>
      <c r="C24" s="95">
        <f>SUM(C17:C23)</f>
        <v>0</v>
      </c>
      <c r="D24" s="95"/>
      <c r="E24" s="95">
        <f t="shared" si="8"/>
        <v>3200000</v>
      </c>
      <c r="F24" s="96">
        <f t="shared" ref="F24:O24" si="15">SUM(F17:F23)</f>
        <v>3200000</v>
      </c>
      <c r="G24" s="97">
        <f t="shared" si="15"/>
        <v>3200000</v>
      </c>
      <c r="H24" s="96">
        <f t="shared" si="15"/>
        <v>527000</v>
      </c>
      <c r="I24" s="97">
        <f t="shared" si="15"/>
        <v>0</v>
      </c>
      <c r="J24" s="96">
        <f t="shared" si="15"/>
        <v>1913000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2440000</v>
      </c>
      <c r="Q24" s="97">
        <f t="shared" si="10"/>
        <v>0</v>
      </c>
      <c r="R24" s="52">
        <f t="shared" si="11"/>
        <v>262.99810246679317</v>
      </c>
      <c r="S24" s="53">
        <f t="shared" si="12"/>
        <v>0</v>
      </c>
      <c r="T24" s="52">
        <f>IF(($E24-$E19-$E23)   =0,0,($P24   /($E24-$E19-$E23)   )*100)</f>
        <v>76.25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1143000</v>
      </c>
      <c r="C32" s="92"/>
      <c r="D32" s="92"/>
      <c r="E32" s="92">
        <f>$B32      +$C32      +$D32</f>
        <v>1143000</v>
      </c>
      <c r="F32" s="93">
        <v>1143000</v>
      </c>
      <c r="G32" s="94">
        <v>285000</v>
      </c>
      <c r="H32" s="93">
        <v>127000</v>
      </c>
      <c r="I32" s="94">
        <v>216705</v>
      </c>
      <c r="J32" s="93"/>
      <c r="K32" s="94"/>
      <c r="L32" s="93"/>
      <c r="M32" s="94"/>
      <c r="N32" s="93"/>
      <c r="O32" s="94"/>
      <c r="P32" s="93">
        <f>$H32      +$J32      +$L32      +$N32</f>
        <v>127000</v>
      </c>
      <c r="Q32" s="94">
        <f>$I32      +$K32      +$M32      +$O32</f>
        <v>216705</v>
      </c>
      <c r="R32" s="48">
        <f>IF(($H32      =0),0,((($J32      -$H32      )/$H32      )*100))</f>
        <v>-100</v>
      </c>
      <c r="S32" s="49">
        <f>IF(($I32      =0),0,((($K32      -$I32      )/$I32      )*100))</f>
        <v>-100</v>
      </c>
      <c r="T32" s="48">
        <f>IF(($E32      =0),0,(($P32      /$E32      )*100))</f>
        <v>11.111111111111111</v>
      </c>
      <c r="U32" s="50">
        <f>IF(($E32      =0),0,(($Q32      /$E32      )*100))</f>
        <v>18.959317585301839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1143000</v>
      </c>
      <c r="C33" s="95">
        <f>C32</f>
        <v>0</v>
      </c>
      <c r="D33" s="95"/>
      <c r="E33" s="95">
        <f>$B33      +$C33      +$D33</f>
        <v>1143000</v>
      </c>
      <c r="F33" s="96">
        <f t="shared" ref="F33:O33" si="17">F32</f>
        <v>1143000</v>
      </c>
      <c r="G33" s="97">
        <f t="shared" si="17"/>
        <v>285000</v>
      </c>
      <c r="H33" s="96">
        <f t="shared" si="17"/>
        <v>127000</v>
      </c>
      <c r="I33" s="97">
        <f t="shared" si="17"/>
        <v>216705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127000</v>
      </c>
      <c r="Q33" s="97">
        <f>$I33      +$K33      +$M33      +$O33</f>
        <v>216705</v>
      </c>
      <c r="R33" s="52">
        <f>IF(($H33      =0),0,((($J33      -$H33      )/$H33      )*100))</f>
        <v>-100</v>
      </c>
      <c r="S33" s="53">
        <f>IF(($I33      =0),0,((($K33      -$I33      )/$I33      )*100))</f>
        <v>-100</v>
      </c>
      <c r="T33" s="52">
        <f>IF($E33   =0,0,($P33   /$E33   )*100)</f>
        <v>11.111111111111111</v>
      </c>
      <c r="U33" s="54">
        <f>IF($E33   =0,0,($Q33   /$E33   )*100)</f>
        <v>18.959317585301839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204000</v>
      </c>
      <c r="C35" s="92"/>
      <c r="D35" s="92"/>
      <c r="E35" s="92">
        <f t="shared" ref="E35:E40" si="18">$B35      +$C35      +$D35</f>
        <v>204000</v>
      </c>
      <c r="F35" s="93">
        <v>204000</v>
      </c>
      <c r="G35" s="94">
        <v>100000</v>
      </c>
      <c r="H35" s="93"/>
      <c r="I35" s="94"/>
      <c r="J35" s="93">
        <v>151000</v>
      </c>
      <c r="K35" s="94"/>
      <c r="L35" s="93"/>
      <c r="M35" s="94"/>
      <c r="N35" s="93"/>
      <c r="O35" s="94"/>
      <c r="P35" s="93">
        <f t="shared" ref="P35:P40" si="19">$H35      +$J35      +$L35      +$N35</f>
        <v>151000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74.019607843137265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3000000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4204000</v>
      </c>
      <c r="C40" s="95">
        <f>SUM(C35:C39)</f>
        <v>0</v>
      </c>
      <c r="D40" s="95"/>
      <c r="E40" s="95">
        <f t="shared" si="18"/>
        <v>4204000</v>
      </c>
      <c r="F40" s="96">
        <f t="shared" ref="F40:O40" si="25">SUM(F35:F39)</f>
        <v>4204000</v>
      </c>
      <c r="G40" s="97">
        <f t="shared" si="25"/>
        <v>3100000</v>
      </c>
      <c r="H40" s="96">
        <f t="shared" si="25"/>
        <v>0</v>
      </c>
      <c r="I40" s="97">
        <f t="shared" si="25"/>
        <v>0</v>
      </c>
      <c r="J40" s="96">
        <f t="shared" si="25"/>
        <v>151000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151000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3.5918173168411038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10000000</v>
      </c>
      <c r="C51" s="92"/>
      <c r="D51" s="92"/>
      <c r="E51" s="92">
        <f t="shared" si="26"/>
        <v>10000000</v>
      </c>
      <c r="F51" s="93">
        <v>10000000</v>
      </c>
      <c r="G51" s="94">
        <v>6000000</v>
      </c>
      <c r="H51" s="93">
        <v>2960000</v>
      </c>
      <c r="I51" s="94">
        <v>2960172</v>
      </c>
      <c r="J51" s="93">
        <v>2867000</v>
      </c>
      <c r="K51" s="94"/>
      <c r="L51" s="93"/>
      <c r="M51" s="94"/>
      <c r="N51" s="93"/>
      <c r="O51" s="94"/>
      <c r="P51" s="93">
        <f t="shared" si="27"/>
        <v>5827000</v>
      </c>
      <c r="Q51" s="94">
        <f t="shared" si="28"/>
        <v>2960172</v>
      </c>
      <c r="R51" s="48">
        <f t="shared" si="29"/>
        <v>-3.1418918918918917</v>
      </c>
      <c r="S51" s="49">
        <f t="shared" si="30"/>
        <v>-100</v>
      </c>
      <c r="T51" s="48">
        <f t="shared" si="31"/>
        <v>58.269999999999996</v>
      </c>
      <c r="U51" s="50">
        <f t="shared" si="32"/>
        <v>29.601719999999997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6000000</v>
      </c>
      <c r="H53" s="96">
        <f t="shared" si="33"/>
        <v>2960000</v>
      </c>
      <c r="I53" s="97">
        <f t="shared" si="33"/>
        <v>2960172</v>
      </c>
      <c r="J53" s="96">
        <f t="shared" si="33"/>
        <v>2867000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5827000</v>
      </c>
      <c r="Q53" s="97">
        <f t="shared" si="28"/>
        <v>2960172</v>
      </c>
      <c r="R53" s="52">
        <f t="shared" si="29"/>
        <v>-3.1418918918918917</v>
      </c>
      <c r="S53" s="53">
        <f t="shared" si="30"/>
        <v>-100</v>
      </c>
      <c r="T53" s="52">
        <f>IF((+$E43+$E45+$E47+$E48+$E51) =0,0,(P53   /(+$E43+$E45+$E47+$E48+$E51) )*100)</f>
        <v>58.269999999999996</v>
      </c>
      <c r="U53" s="54">
        <f>IF((+$E43+$E45+$E47+$E48+$E51) =0,0,(Q53   /(+$E43+$E45+$E47+$E48+$E51) )*100)</f>
        <v>29.601719999999997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20997000</v>
      </c>
      <c r="C67" s="104">
        <f>SUM(C9:C14,C17:C23,C26:C29,C32,C35:C39,C42:C52,C55:C58,C61:C65)</f>
        <v>0</v>
      </c>
      <c r="D67" s="104"/>
      <c r="E67" s="104">
        <f t="shared" si="35"/>
        <v>20997000</v>
      </c>
      <c r="F67" s="105">
        <f t="shared" ref="F67:O67" si="43">SUM(F9:F14,F17:F23,F26:F29,F32,F35:F39,F42:F52,F55:F58,F61:F65)</f>
        <v>20997000</v>
      </c>
      <c r="G67" s="106">
        <f t="shared" si="43"/>
        <v>15035000</v>
      </c>
      <c r="H67" s="105">
        <f t="shared" si="43"/>
        <v>4163000</v>
      </c>
      <c r="I67" s="106">
        <f t="shared" si="43"/>
        <v>3698508</v>
      </c>
      <c r="J67" s="105">
        <f t="shared" si="43"/>
        <v>5367000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9530000</v>
      </c>
      <c r="Q67" s="106">
        <f t="shared" si="37"/>
        <v>3698508</v>
      </c>
      <c r="R67" s="61">
        <f t="shared" si="38"/>
        <v>28.921450876771559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45.387436300423872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17.614459208458353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24268000</v>
      </c>
      <c r="C69" s="92"/>
      <c r="D69" s="92"/>
      <c r="E69" s="92">
        <f>$B69      +$C69      +$D69</f>
        <v>24268000</v>
      </c>
      <c r="F69" s="93">
        <v>24268000</v>
      </c>
      <c r="G69" s="94">
        <v>13278000</v>
      </c>
      <c r="H69" s="93">
        <v>1458000</v>
      </c>
      <c r="I69" s="94">
        <v>1362045</v>
      </c>
      <c r="J69" s="93">
        <v>12124000</v>
      </c>
      <c r="K69" s="94"/>
      <c r="L69" s="93"/>
      <c r="M69" s="94"/>
      <c r="N69" s="93"/>
      <c r="O69" s="94"/>
      <c r="P69" s="93">
        <f>$H69      +$J69      +$L69      +$N69</f>
        <v>13582000</v>
      </c>
      <c r="Q69" s="94">
        <f>$I69      +$K69      +$M69      +$O69</f>
        <v>1362045</v>
      </c>
      <c r="R69" s="48">
        <f>IF(($H69      =0),0,((($J69      -$H69      )/$H69      )*100))</f>
        <v>731.55006858710556</v>
      </c>
      <c r="S69" s="49">
        <f>IF(($I69      =0),0,((($K69      -$I69      )/$I69      )*100))</f>
        <v>-100</v>
      </c>
      <c r="T69" s="48">
        <f>IF(($E69      =0),0,(($P69      /$E69      )*100))</f>
        <v>55.966705126091973</v>
      </c>
      <c r="U69" s="50">
        <f>IF(($E69      =0),0,(($Q69      /$E69      )*100))</f>
        <v>5.61251442228449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24268000</v>
      </c>
      <c r="C70" s="101">
        <f>C69</f>
        <v>0</v>
      </c>
      <c r="D70" s="101"/>
      <c r="E70" s="101">
        <f>$B70      +$C70      +$D70</f>
        <v>24268000</v>
      </c>
      <c r="F70" s="102">
        <f t="shared" ref="F70:O70" si="44">F69</f>
        <v>24268000</v>
      </c>
      <c r="G70" s="103">
        <f t="shared" si="44"/>
        <v>13278000</v>
      </c>
      <c r="H70" s="102">
        <f t="shared" si="44"/>
        <v>1458000</v>
      </c>
      <c r="I70" s="103">
        <f t="shared" si="44"/>
        <v>1362045</v>
      </c>
      <c r="J70" s="102">
        <f t="shared" si="44"/>
        <v>12124000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13582000</v>
      </c>
      <c r="Q70" s="103">
        <f>$I70      +$K70      +$M70      +$O70</f>
        <v>1362045</v>
      </c>
      <c r="R70" s="57">
        <f>IF(($H70      =0),0,((($J70      -$H70      )/$H70      )*100))</f>
        <v>731.55006858710556</v>
      </c>
      <c r="S70" s="58">
        <f>IF(($I70      =0),0,((($K70      -$I70      )/$I70      )*100))</f>
        <v>-100</v>
      </c>
      <c r="T70" s="57">
        <f>IF($E70   =0,0,($P70   /$E70   )*100)</f>
        <v>55.966705126091973</v>
      </c>
      <c r="U70" s="59">
        <f>IF($E70   =0,0,($Q70   /$E70 )*100)</f>
        <v>5.61251442228449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24268000</v>
      </c>
      <c r="C71" s="104">
        <f>C69</f>
        <v>0</v>
      </c>
      <c r="D71" s="104"/>
      <c r="E71" s="104">
        <f>$B71      +$C71      +$D71</f>
        <v>24268000</v>
      </c>
      <c r="F71" s="105">
        <f t="shared" ref="F71:O71" si="45">F69</f>
        <v>24268000</v>
      </c>
      <c r="G71" s="106">
        <f t="shared" si="45"/>
        <v>13278000</v>
      </c>
      <c r="H71" s="105">
        <f t="shared" si="45"/>
        <v>1458000</v>
      </c>
      <c r="I71" s="106">
        <f t="shared" si="45"/>
        <v>1362045</v>
      </c>
      <c r="J71" s="105">
        <f t="shared" si="45"/>
        <v>12124000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13582000</v>
      </c>
      <c r="Q71" s="106">
        <f>$I71      +$K71      +$M71      +$O71</f>
        <v>1362045</v>
      </c>
      <c r="R71" s="61">
        <f>IF(($H71      =0),0,((($J71      -$H71      )/$H71      )*100))</f>
        <v>731.55006858710556</v>
      </c>
      <c r="S71" s="62">
        <f>IF(($I71      =0),0,((($K71      -$I71      )/$I71      )*100))</f>
        <v>-100</v>
      </c>
      <c r="T71" s="61">
        <f>IF($E71   =0,0,($P71   /$E71   )*100)</f>
        <v>55.966705126091973</v>
      </c>
      <c r="U71" s="65">
        <f>IF($E71   =0,0,($Q71   /$E71   )*100)</f>
        <v>5.61251442228449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45265000</v>
      </c>
      <c r="C72" s="104">
        <f>SUM(C9:C14,C17:C23,C26:C29,C32,C35:C39,C42:C52,C55:C58,C61:C65,C69)</f>
        <v>0</v>
      </c>
      <c r="D72" s="104"/>
      <c r="E72" s="104">
        <f>$B72      +$C72      +$D72</f>
        <v>45265000</v>
      </c>
      <c r="F72" s="105">
        <f t="shared" ref="F72:O72" si="46">SUM(F9:F14,F17:F23,F26:F29,F32,F35:F39,F42:F52,F55:F58,F61:F65,F69)</f>
        <v>45265000</v>
      </c>
      <c r="G72" s="106">
        <f t="shared" si="46"/>
        <v>28313000</v>
      </c>
      <c r="H72" s="105">
        <f t="shared" si="46"/>
        <v>5621000</v>
      </c>
      <c r="I72" s="106">
        <f t="shared" si="46"/>
        <v>5060553</v>
      </c>
      <c r="J72" s="105">
        <f t="shared" si="46"/>
        <v>17491000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23112000</v>
      </c>
      <c r="Q72" s="106">
        <f>$I72      +$K72      +$M72      +$O72</f>
        <v>5060553</v>
      </c>
      <c r="R72" s="61">
        <f>IF(($H72      =0),0,((($J72      -$H72      )/$H72      )*100))</f>
        <v>211.17238925458102</v>
      </c>
      <c r="S72" s="62">
        <f>IF(($I72      =0),0,((($K72      -$I72      )/$I72      )*100))</f>
        <v>-100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51.059317353363532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11.179836518281233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5khviwD3uPCQ8tkzjmGqWUB+OuvpXHxhUJwAc3GjOGDk4P67wqOczeuRfhvGMdpoyT9V4CxZe+xZJl5kY8MPzA==" saltValue="ARW8TVl7uTCObeYAExwBS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542000</v>
      </c>
      <c r="I10" s="94">
        <v>26400</v>
      </c>
      <c r="J10" s="93">
        <v>2558000</v>
      </c>
      <c r="K10" s="94">
        <v>734391</v>
      </c>
      <c r="L10" s="93"/>
      <c r="M10" s="94"/>
      <c r="N10" s="93"/>
      <c r="O10" s="94"/>
      <c r="P10" s="93">
        <f t="shared" ref="P10:P15" si="1">$H10      +$J10      +$L10      +$N10</f>
        <v>3100000</v>
      </c>
      <c r="Q10" s="94">
        <f t="shared" ref="Q10:Q15" si="2">$I10      +$K10      +$M10      +$O10</f>
        <v>760791</v>
      </c>
      <c r="R10" s="48">
        <f t="shared" ref="R10:R15" si="3">IF(($H10      =0),0,((($J10      -$H10      )/$H10      )*100))</f>
        <v>371.95571955719555</v>
      </c>
      <c r="S10" s="49">
        <f t="shared" ref="S10:S15" si="4">IF(($I10      =0),0,((($K10      -$I10      )/$I10      )*100))</f>
        <v>2681.784090909091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24.541645161290322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542000</v>
      </c>
      <c r="I15" s="97">
        <f t="shared" si="7"/>
        <v>26400</v>
      </c>
      <c r="J15" s="96">
        <f t="shared" si="7"/>
        <v>2558000</v>
      </c>
      <c r="K15" s="97">
        <f t="shared" si="7"/>
        <v>734391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3100000</v>
      </c>
      <c r="Q15" s="97">
        <f t="shared" si="2"/>
        <v>760791</v>
      </c>
      <c r="R15" s="52">
        <f t="shared" si="3"/>
        <v>371.95571955719555</v>
      </c>
      <c r="S15" s="53">
        <f t="shared" si="4"/>
        <v>2681.784090909091</v>
      </c>
      <c r="T15" s="52">
        <f>IF((SUM($E9:$E13))=0,0,(P15/(SUM($E9:$E13))*100))</f>
        <v>100</v>
      </c>
      <c r="U15" s="54">
        <f>IF((SUM($E9:$E13))=0,0,(Q15/(SUM($E9:$E13))*100))</f>
        <v>24.541645161290322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1013000</v>
      </c>
      <c r="C32" s="92"/>
      <c r="D32" s="92"/>
      <c r="E32" s="92">
        <f>$B32      +$C32      +$D32</f>
        <v>1013000</v>
      </c>
      <c r="F32" s="93">
        <v>1013000</v>
      </c>
      <c r="G32" s="94">
        <v>710000</v>
      </c>
      <c r="H32" s="93">
        <v>69000</v>
      </c>
      <c r="I32" s="94"/>
      <c r="J32" s="93"/>
      <c r="K32" s="94">
        <v>376740</v>
      </c>
      <c r="L32" s="93"/>
      <c r="M32" s="94"/>
      <c r="N32" s="93"/>
      <c r="O32" s="94"/>
      <c r="P32" s="93">
        <f>$H32      +$J32      +$L32      +$N32</f>
        <v>69000</v>
      </c>
      <c r="Q32" s="94">
        <f>$I32      +$K32      +$M32      +$O32</f>
        <v>376740</v>
      </c>
      <c r="R32" s="48">
        <f>IF(($H32      =0),0,((($J32      -$H32      )/$H32      )*100))</f>
        <v>-100</v>
      </c>
      <c r="S32" s="49">
        <f>IF(($I32      =0),0,((($K32      -$I32      )/$I32      )*100))</f>
        <v>0</v>
      </c>
      <c r="T32" s="48">
        <f>IF(($E32      =0),0,(($P32      /$E32      )*100))</f>
        <v>6.8114511352418559</v>
      </c>
      <c r="U32" s="50">
        <f>IF(($E32      =0),0,(($Q32      /$E32      )*100))</f>
        <v>37.190523198420536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1013000</v>
      </c>
      <c r="C33" s="95">
        <f>C32</f>
        <v>0</v>
      </c>
      <c r="D33" s="95"/>
      <c r="E33" s="95">
        <f>$B33      +$C33      +$D33</f>
        <v>1013000</v>
      </c>
      <c r="F33" s="96">
        <f t="shared" ref="F33:O33" si="17">F32</f>
        <v>1013000</v>
      </c>
      <c r="G33" s="97">
        <f t="shared" si="17"/>
        <v>710000</v>
      </c>
      <c r="H33" s="96">
        <f t="shared" si="17"/>
        <v>69000</v>
      </c>
      <c r="I33" s="97">
        <f t="shared" si="17"/>
        <v>0</v>
      </c>
      <c r="J33" s="96">
        <f t="shared" si="17"/>
        <v>0</v>
      </c>
      <c r="K33" s="97">
        <f t="shared" si="17"/>
        <v>376740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69000</v>
      </c>
      <c r="Q33" s="97">
        <f>$I33      +$K33      +$M33      +$O33</f>
        <v>376740</v>
      </c>
      <c r="R33" s="52">
        <f>IF(($H33      =0),0,((($J33      -$H33      )/$H33      )*100))</f>
        <v>-100</v>
      </c>
      <c r="S33" s="53">
        <f>IF(($I33      =0),0,((($K33      -$I33      )/$I33      )*100))</f>
        <v>0</v>
      </c>
      <c r="T33" s="52">
        <f>IF($E33   =0,0,($P33   /$E33   )*100)</f>
        <v>6.8114511352418559</v>
      </c>
      <c r="U33" s="54">
        <f>IF($E33   =0,0,($Q33   /$E33   )*100)</f>
        <v>37.190523198420536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242000</v>
      </c>
      <c r="C36" s="92"/>
      <c r="D36" s="92"/>
      <c r="E36" s="92">
        <f t="shared" si="18"/>
        <v>242000</v>
      </c>
      <c r="F36" s="93">
        <v>242000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242000</v>
      </c>
      <c r="C40" s="95">
        <f>SUM(C35:C39)</f>
        <v>0</v>
      </c>
      <c r="D40" s="95"/>
      <c r="E40" s="95">
        <f t="shared" si="18"/>
        <v>242000</v>
      </c>
      <c r="F40" s="96">
        <f t="shared" ref="F40:O40" si="25">SUM(F35:F39)</f>
        <v>242000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40000000</v>
      </c>
      <c r="C44" s="92"/>
      <c r="D44" s="92"/>
      <c r="E44" s="92">
        <f t="shared" si="26"/>
        <v>40000000</v>
      </c>
      <c r="F44" s="93">
        <v>40000000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21947000</v>
      </c>
      <c r="C51" s="92"/>
      <c r="D51" s="92"/>
      <c r="E51" s="92">
        <f t="shared" si="26"/>
        <v>21947000</v>
      </c>
      <c r="F51" s="93">
        <v>21947000</v>
      </c>
      <c r="G51" s="94">
        <v>13168000</v>
      </c>
      <c r="H51" s="93">
        <v>4303000</v>
      </c>
      <c r="I51" s="94"/>
      <c r="J51" s="93">
        <v>4140000</v>
      </c>
      <c r="K51" s="94">
        <v>3946277</v>
      </c>
      <c r="L51" s="93"/>
      <c r="M51" s="94"/>
      <c r="N51" s="93"/>
      <c r="O51" s="94"/>
      <c r="P51" s="93">
        <f t="shared" si="27"/>
        <v>8443000</v>
      </c>
      <c r="Q51" s="94">
        <f t="shared" si="28"/>
        <v>3946277</v>
      </c>
      <c r="R51" s="48">
        <f t="shared" si="29"/>
        <v>-3.7880548454566578</v>
      </c>
      <c r="S51" s="49">
        <f t="shared" si="30"/>
        <v>0</v>
      </c>
      <c r="T51" s="48">
        <f t="shared" si="31"/>
        <v>38.469950334897703</v>
      </c>
      <c r="U51" s="50">
        <f t="shared" si="32"/>
        <v>17.980940447441562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61947000</v>
      </c>
      <c r="C53" s="95">
        <f>SUM(C42:C52)</f>
        <v>0</v>
      </c>
      <c r="D53" s="95"/>
      <c r="E53" s="95">
        <f t="shared" si="26"/>
        <v>61947000</v>
      </c>
      <c r="F53" s="96">
        <f t="shared" ref="F53:O53" si="33">SUM(F42:F52)</f>
        <v>61947000</v>
      </c>
      <c r="G53" s="97">
        <f t="shared" si="33"/>
        <v>13168000</v>
      </c>
      <c r="H53" s="96">
        <f t="shared" si="33"/>
        <v>4303000</v>
      </c>
      <c r="I53" s="97">
        <f t="shared" si="33"/>
        <v>0</v>
      </c>
      <c r="J53" s="96">
        <f t="shared" si="33"/>
        <v>4140000</v>
      </c>
      <c r="K53" s="97">
        <f t="shared" si="33"/>
        <v>3946277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8443000</v>
      </c>
      <c r="Q53" s="97">
        <f t="shared" si="28"/>
        <v>3946277</v>
      </c>
      <c r="R53" s="52">
        <f t="shared" si="29"/>
        <v>-3.7880548454566578</v>
      </c>
      <c r="S53" s="53">
        <f t="shared" si="30"/>
        <v>0</v>
      </c>
      <c r="T53" s="52">
        <f>IF((+$E43+$E45+$E47+$E48+$E51) =0,0,(P53   /(+$E43+$E45+$E47+$E48+$E51) )*100)</f>
        <v>38.469950334897703</v>
      </c>
      <c r="U53" s="54">
        <f>IF((+$E43+$E45+$E47+$E48+$E51) =0,0,(Q53   /(+$E43+$E45+$E47+$E48+$E51) )*100)</f>
        <v>17.980940447441562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66302000</v>
      </c>
      <c r="C67" s="104">
        <f>SUM(C9:C14,C17:C23,C26:C29,C32,C35:C39,C42:C52,C55:C58,C61:C65)</f>
        <v>0</v>
      </c>
      <c r="D67" s="104"/>
      <c r="E67" s="104">
        <f t="shared" si="35"/>
        <v>66302000</v>
      </c>
      <c r="F67" s="105">
        <f t="shared" ref="F67:O67" si="43">SUM(F9:F14,F17:F23,F26:F29,F32,F35:F39,F42:F52,F55:F58,F61:F65)</f>
        <v>66302000</v>
      </c>
      <c r="G67" s="106">
        <f t="shared" si="43"/>
        <v>16978000</v>
      </c>
      <c r="H67" s="105">
        <f t="shared" si="43"/>
        <v>4914000</v>
      </c>
      <c r="I67" s="106">
        <f t="shared" si="43"/>
        <v>26400</v>
      </c>
      <c r="J67" s="105">
        <f t="shared" si="43"/>
        <v>6698000</v>
      </c>
      <c r="K67" s="106">
        <f t="shared" si="43"/>
        <v>5057408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11612000</v>
      </c>
      <c r="Q67" s="106">
        <f t="shared" si="37"/>
        <v>5083808</v>
      </c>
      <c r="R67" s="61">
        <f t="shared" si="38"/>
        <v>36.304436304436308</v>
      </c>
      <c r="S67" s="62">
        <f t="shared" si="39"/>
        <v>19056.848484848484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44.558710667689944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19.508089025326171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28455000</v>
      </c>
      <c r="C69" s="92"/>
      <c r="D69" s="92"/>
      <c r="E69" s="92">
        <f>$B69      +$C69      +$D69</f>
        <v>28455000</v>
      </c>
      <c r="F69" s="93">
        <v>28455000</v>
      </c>
      <c r="G69" s="94">
        <v>20195000</v>
      </c>
      <c r="H69" s="93">
        <v>10353000</v>
      </c>
      <c r="I69" s="94">
        <v>77236</v>
      </c>
      <c r="J69" s="93">
        <v>13003000</v>
      </c>
      <c r="K69" s="94">
        <v>12803092</v>
      </c>
      <c r="L69" s="93"/>
      <c r="M69" s="94"/>
      <c r="N69" s="93"/>
      <c r="O69" s="94"/>
      <c r="P69" s="93">
        <f>$H69      +$J69      +$L69      +$N69</f>
        <v>23356000</v>
      </c>
      <c r="Q69" s="94">
        <f>$I69      +$K69      +$M69      +$O69</f>
        <v>12880328</v>
      </c>
      <c r="R69" s="48">
        <f>IF(($H69      =0),0,((($J69      -$H69      )/$H69      )*100))</f>
        <v>25.596445474741618</v>
      </c>
      <c r="S69" s="49">
        <f>IF(($I69      =0),0,((($K69      -$I69      )/$I69      )*100))</f>
        <v>16476.586047956913</v>
      </c>
      <c r="T69" s="48">
        <f>IF(($E69      =0),0,(($P69      /$E69      )*100))</f>
        <v>82.080477947636624</v>
      </c>
      <c r="U69" s="50">
        <f>IF(($E69      =0),0,(($Q69      /$E69      )*100))</f>
        <v>45.265605341767703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28455000</v>
      </c>
      <c r="C70" s="101">
        <f>C69</f>
        <v>0</v>
      </c>
      <c r="D70" s="101"/>
      <c r="E70" s="101">
        <f>$B70      +$C70      +$D70</f>
        <v>28455000</v>
      </c>
      <c r="F70" s="102">
        <f t="shared" ref="F70:O70" si="44">F69</f>
        <v>28455000</v>
      </c>
      <c r="G70" s="103">
        <f t="shared" si="44"/>
        <v>20195000</v>
      </c>
      <c r="H70" s="102">
        <f t="shared" si="44"/>
        <v>10353000</v>
      </c>
      <c r="I70" s="103">
        <f t="shared" si="44"/>
        <v>77236</v>
      </c>
      <c r="J70" s="102">
        <f t="shared" si="44"/>
        <v>13003000</v>
      </c>
      <c r="K70" s="103">
        <f t="shared" si="44"/>
        <v>12803092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23356000</v>
      </c>
      <c r="Q70" s="103">
        <f>$I70      +$K70      +$M70      +$O70</f>
        <v>12880328</v>
      </c>
      <c r="R70" s="57">
        <f>IF(($H70      =0),0,((($J70      -$H70      )/$H70      )*100))</f>
        <v>25.596445474741618</v>
      </c>
      <c r="S70" s="58">
        <f>IF(($I70      =0),0,((($K70      -$I70      )/$I70      )*100))</f>
        <v>16476.586047956913</v>
      </c>
      <c r="T70" s="57">
        <f>IF($E70   =0,0,($P70   /$E70   )*100)</f>
        <v>82.080477947636624</v>
      </c>
      <c r="U70" s="59">
        <f>IF($E70   =0,0,($Q70   /$E70 )*100)</f>
        <v>45.265605341767703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28455000</v>
      </c>
      <c r="C71" s="104">
        <f>C69</f>
        <v>0</v>
      </c>
      <c r="D71" s="104"/>
      <c r="E71" s="104">
        <f>$B71      +$C71      +$D71</f>
        <v>28455000</v>
      </c>
      <c r="F71" s="105">
        <f t="shared" ref="F71:O71" si="45">F69</f>
        <v>28455000</v>
      </c>
      <c r="G71" s="106">
        <f t="shared" si="45"/>
        <v>20195000</v>
      </c>
      <c r="H71" s="105">
        <f t="shared" si="45"/>
        <v>10353000</v>
      </c>
      <c r="I71" s="106">
        <f t="shared" si="45"/>
        <v>77236</v>
      </c>
      <c r="J71" s="105">
        <f t="shared" si="45"/>
        <v>13003000</v>
      </c>
      <c r="K71" s="106">
        <f t="shared" si="45"/>
        <v>12803092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23356000</v>
      </c>
      <c r="Q71" s="106">
        <f>$I71      +$K71      +$M71      +$O71</f>
        <v>12880328</v>
      </c>
      <c r="R71" s="61">
        <f>IF(($H71      =0),0,((($J71      -$H71      )/$H71      )*100))</f>
        <v>25.596445474741618</v>
      </c>
      <c r="S71" s="62">
        <f>IF(($I71      =0),0,((($K71      -$I71      )/$I71      )*100))</f>
        <v>16476.586047956913</v>
      </c>
      <c r="T71" s="61">
        <f>IF($E71   =0,0,($P71   /$E71   )*100)</f>
        <v>82.080477947636624</v>
      </c>
      <c r="U71" s="65">
        <f>IF($E71   =0,0,($Q71   /$E71   )*100)</f>
        <v>45.265605341767703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94757000</v>
      </c>
      <c r="C72" s="104">
        <f>SUM(C9:C14,C17:C23,C26:C29,C32,C35:C39,C42:C52,C55:C58,C61:C65,C69)</f>
        <v>0</v>
      </c>
      <c r="D72" s="104"/>
      <c r="E72" s="104">
        <f>$B72      +$C72      +$D72</f>
        <v>94757000</v>
      </c>
      <c r="F72" s="105">
        <f t="shared" ref="F72:O72" si="46">SUM(F9:F14,F17:F23,F26:F29,F32,F35:F39,F42:F52,F55:F58,F61:F65,F69)</f>
        <v>94757000</v>
      </c>
      <c r="G72" s="106">
        <f t="shared" si="46"/>
        <v>37173000</v>
      </c>
      <c r="H72" s="105">
        <f t="shared" si="46"/>
        <v>15267000</v>
      </c>
      <c r="I72" s="106">
        <f t="shared" si="46"/>
        <v>103636</v>
      </c>
      <c r="J72" s="105">
        <f t="shared" si="46"/>
        <v>19701000</v>
      </c>
      <c r="K72" s="106">
        <f t="shared" si="46"/>
        <v>17860500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34968000</v>
      </c>
      <c r="Q72" s="106">
        <f>$I72      +$K72      +$M72      +$O72</f>
        <v>17964136</v>
      </c>
      <c r="R72" s="61">
        <f>IF(($H72      =0),0,((($J72      -$H72      )/$H72      )*100))</f>
        <v>29.043033994890944</v>
      </c>
      <c r="S72" s="62">
        <f>IF(($I72      =0),0,((($K72      -$I72      )/$I72      )*100))</f>
        <v>17133.876259214943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64.143813629276352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32.952647895074747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7QtdFyDmhn1VCYjfHKzewuOU5yqYPnF2gEjbBIxHvPoo2lXPncCHDuTjIifROyJlv5iJMqgrNLB3H0Tu2f+5Uw==" saltValue="hR2P3FVwDfsOF4ZsUxUtH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135000</v>
      </c>
      <c r="I10" s="94">
        <v>137318</v>
      </c>
      <c r="J10" s="93">
        <v>143000</v>
      </c>
      <c r="K10" s="94">
        <v>140972</v>
      </c>
      <c r="L10" s="93"/>
      <c r="M10" s="94"/>
      <c r="N10" s="93"/>
      <c r="O10" s="94"/>
      <c r="P10" s="93">
        <f t="shared" ref="P10:P15" si="1">$H10      +$J10      +$L10      +$N10</f>
        <v>278000</v>
      </c>
      <c r="Q10" s="94">
        <f t="shared" ref="Q10:Q15" si="2">$I10      +$K10      +$M10      +$O10</f>
        <v>278290</v>
      </c>
      <c r="R10" s="48">
        <f t="shared" ref="R10:R15" si="3">IF(($H10      =0),0,((($J10      -$H10      )/$H10      )*100))</f>
        <v>5.9259259259259265</v>
      </c>
      <c r="S10" s="49">
        <f t="shared" ref="S10:S15" si="4">IF(($I10      =0),0,((($K10      -$I10      )/$I10      )*100))</f>
        <v>2.6609767109920042</v>
      </c>
      <c r="T10" s="48">
        <f t="shared" ref="T10:T14" si="5">IF(($E10      =0),0,(($P10      /$E10      )*100))</f>
        <v>10.490566037735849</v>
      </c>
      <c r="U10" s="50">
        <f t="shared" ref="U10:U14" si="6">IF(($E10      =0),0,(($Q10      /$E10      )*100))</f>
        <v>10.501509433962264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135000</v>
      </c>
      <c r="I15" s="97">
        <f t="shared" si="7"/>
        <v>137318</v>
      </c>
      <c r="J15" s="96">
        <f t="shared" si="7"/>
        <v>143000</v>
      </c>
      <c r="K15" s="97">
        <f t="shared" si="7"/>
        <v>140972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278000</v>
      </c>
      <c r="Q15" s="97">
        <f t="shared" si="2"/>
        <v>278290</v>
      </c>
      <c r="R15" s="52">
        <f t="shared" si="3"/>
        <v>5.9259259259259265</v>
      </c>
      <c r="S15" s="53">
        <f t="shared" si="4"/>
        <v>2.6609767109920042</v>
      </c>
      <c r="T15" s="52">
        <f>IF((SUM($E9:$E13))=0,0,(P15/(SUM($E9:$E13))*100))</f>
        <v>10.490566037735849</v>
      </c>
      <c r="U15" s="54">
        <f>IF((SUM($E9:$E13))=0,0,(Q15/(SUM($E9:$E13))*100))</f>
        <v>10.501509433962264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1486000</v>
      </c>
      <c r="C32" s="92"/>
      <c r="D32" s="92"/>
      <c r="E32" s="92">
        <f>$B32      +$C32      +$D32</f>
        <v>1486000</v>
      </c>
      <c r="F32" s="93">
        <v>1486000</v>
      </c>
      <c r="G32" s="94">
        <v>1040000</v>
      </c>
      <c r="H32" s="93"/>
      <c r="I32" s="94"/>
      <c r="J32" s="93">
        <v>994000</v>
      </c>
      <c r="K32" s="94"/>
      <c r="L32" s="93"/>
      <c r="M32" s="94"/>
      <c r="N32" s="93"/>
      <c r="O32" s="94"/>
      <c r="P32" s="93">
        <f>$H32      +$J32      +$L32      +$N32</f>
        <v>994000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66.890982503364739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1486000</v>
      </c>
      <c r="C33" s="95">
        <f>C32</f>
        <v>0</v>
      </c>
      <c r="D33" s="95"/>
      <c r="E33" s="95">
        <f>$B33      +$C33      +$D33</f>
        <v>1486000</v>
      </c>
      <c r="F33" s="96">
        <f t="shared" ref="F33:O33" si="17">F32</f>
        <v>1486000</v>
      </c>
      <c r="G33" s="97">
        <f t="shared" si="17"/>
        <v>1040000</v>
      </c>
      <c r="H33" s="96">
        <f t="shared" si="17"/>
        <v>0</v>
      </c>
      <c r="I33" s="97">
        <f t="shared" si="17"/>
        <v>0</v>
      </c>
      <c r="J33" s="96">
        <f t="shared" si="17"/>
        <v>994000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994000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66.890982503364739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2793000</v>
      </c>
      <c r="C36" s="92"/>
      <c r="D36" s="92"/>
      <c r="E36" s="92">
        <f t="shared" si="18"/>
        <v>2793000</v>
      </c>
      <c r="F36" s="93">
        <v>2793000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2793000</v>
      </c>
      <c r="C40" s="95">
        <f>SUM(C35:C39)</f>
        <v>0</v>
      </c>
      <c r="D40" s="95"/>
      <c r="E40" s="95">
        <f t="shared" si="18"/>
        <v>2793000</v>
      </c>
      <c r="F40" s="96">
        <f t="shared" ref="F40:O40" si="25">SUM(F35:F39)</f>
        <v>2793000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20000000</v>
      </c>
      <c r="C44" s="92"/>
      <c r="D44" s="92"/>
      <c r="E44" s="92">
        <f t="shared" si="26"/>
        <v>20000000</v>
      </c>
      <c r="F44" s="93">
        <v>20000000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30000000</v>
      </c>
      <c r="C51" s="92"/>
      <c r="D51" s="92"/>
      <c r="E51" s="92">
        <f t="shared" si="26"/>
        <v>30000000</v>
      </c>
      <c r="F51" s="93">
        <v>30000000</v>
      </c>
      <c r="G51" s="94">
        <v>18000000</v>
      </c>
      <c r="H51" s="93">
        <v>2823000</v>
      </c>
      <c r="I51" s="94">
        <v>3587630</v>
      </c>
      <c r="J51" s="93">
        <v>7074000</v>
      </c>
      <c r="K51" s="94">
        <v>10543625</v>
      </c>
      <c r="L51" s="93"/>
      <c r="M51" s="94"/>
      <c r="N51" s="93"/>
      <c r="O51" s="94"/>
      <c r="P51" s="93">
        <f t="shared" si="27"/>
        <v>9897000</v>
      </c>
      <c r="Q51" s="94">
        <f t="shared" si="28"/>
        <v>14131255</v>
      </c>
      <c r="R51" s="48">
        <f t="shared" si="29"/>
        <v>150.58448459086077</v>
      </c>
      <c r="S51" s="49">
        <f t="shared" si="30"/>
        <v>193.88830509277713</v>
      </c>
      <c r="T51" s="48">
        <f t="shared" si="31"/>
        <v>32.99</v>
      </c>
      <c r="U51" s="50">
        <f t="shared" si="32"/>
        <v>47.104183333333332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50000000</v>
      </c>
      <c r="C53" s="95">
        <f>SUM(C42:C52)</f>
        <v>0</v>
      </c>
      <c r="D53" s="95"/>
      <c r="E53" s="95">
        <f t="shared" si="26"/>
        <v>50000000</v>
      </c>
      <c r="F53" s="96">
        <f t="shared" ref="F53:O53" si="33">SUM(F42:F52)</f>
        <v>50000000</v>
      </c>
      <c r="G53" s="97">
        <f t="shared" si="33"/>
        <v>18000000</v>
      </c>
      <c r="H53" s="96">
        <f t="shared" si="33"/>
        <v>2823000</v>
      </c>
      <c r="I53" s="97">
        <f t="shared" si="33"/>
        <v>3587630</v>
      </c>
      <c r="J53" s="96">
        <f t="shared" si="33"/>
        <v>7074000</v>
      </c>
      <c r="K53" s="97">
        <f t="shared" si="33"/>
        <v>10543625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9897000</v>
      </c>
      <c r="Q53" s="97">
        <f t="shared" si="28"/>
        <v>14131255</v>
      </c>
      <c r="R53" s="52">
        <f t="shared" si="29"/>
        <v>150.58448459086077</v>
      </c>
      <c r="S53" s="53">
        <f t="shared" si="30"/>
        <v>193.88830509277713</v>
      </c>
      <c r="T53" s="52">
        <f>IF((+$E43+$E45+$E47+$E48+$E51) =0,0,(P53   /(+$E43+$E45+$E47+$E48+$E51) )*100)</f>
        <v>32.99</v>
      </c>
      <c r="U53" s="54">
        <f>IF((+$E43+$E45+$E47+$E48+$E51) =0,0,(Q53   /(+$E43+$E45+$E47+$E48+$E51) )*100)</f>
        <v>47.104183333333332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56929000</v>
      </c>
      <c r="C67" s="104">
        <f>SUM(C9:C14,C17:C23,C26:C29,C32,C35:C39,C42:C52,C55:C58,C61:C65)</f>
        <v>0</v>
      </c>
      <c r="D67" s="104"/>
      <c r="E67" s="104">
        <f t="shared" si="35"/>
        <v>56929000</v>
      </c>
      <c r="F67" s="105">
        <f t="shared" ref="F67:O67" si="43">SUM(F9:F14,F17:F23,F26:F29,F32,F35:F39,F42:F52,F55:F58,F61:F65)</f>
        <v>56929000</v>
      </c>
      <c r="G67" s="106">
        <f t="shared" si="43"/>
        <v>21690000</v>
      </c>
      <c r="H67" s="105">
        <f t="shared" si="43"/>
        <v>2958000</v>
      </c>
      <c r="I67" s="106">
        <f t="shared" si="43"/>
        <v>3724948</v>
      </c>
      <c r="J67" s="105">
        <f t="shared" si="43"/>
        <v>8211000</v>
      </c>
      <c r="K67" s="106">
        <f t="shared" si="43"/>
        <v>10684597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11169000</v>
      </c>
      <c r="Q67" s="106">
        <f t="shared" si="37"/>
        <v>14409545</v>
      </c>
      <c r="R67" s="61">
        <f t="shared" si="38"/>
        <v>177.58620689655174</v>
      </c>
      <c r="S67" s="62">
        <f t="shared" si="39"/>
        <v>186.83882298491145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32.719123505976093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42.212166041715491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31956000</v>
      </c>
      <c r="C69" s="92"/>
      <c r="D69" s="92"/>
      <c r="E69" s="92">
        <f>$B69      +$C69      +$D69</f>
        <v>31956000</v>
      </c>
      <c r="F69" s="93">
        <v>31956000</v>
      </c>
      <c r="G69" s="94">
        <v>25456000</v>
      </c>
      <c r="H69" s="93">
        <v>6392000</v>
      </c>
      <c r="I69" s="94">
        <v>8191073</v>
      </c>
      <c r="J69" s="93">
        <v>11697000</v>
      </c>
      <c r="K69" s="94">
        <v>12141174</v>
      </c>
      <c r="L69" s="93"/>
      <c r="M69" s="94"/>
      <c r="N69" s="93"/>
      <c r="O69" s="94"/>
      <c r="P69" s="93">
        <f>$H69      +$J69      +$L69      +$N69</f>
        <v>18089000</v>
      </c>
      <c r="Q69" s="94">
        <f>$I69      +$K69      +$M69      +$O69</f>
        <v>20332247</v>
      </c>
      <c r="R69" s="48">
        <f>IF(($H69      =0),0,((($J69      -$H69      )/$H69      )*100))</f>
        <v>82.994367959949926</v>
      </c>
      <c r="S69" s="49">
        <f>IF(($I69      =0),0,((($K69      -$I69      )/$I69      )*100))</f>
        <v>48.224463388374147</v>
      </c>
      <c r="T69" s="48">
        <f>IF(($E69      =0),0,(($P69      /$E69      )*100))</f>
        <v>56.605958192514706</v>
      </c>
      <c r="U69" s="50">
        <f>IF(($E69      =0),0,(($Q69      /$E69      )*100))</f>
        <v>63.625757291275505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31956000</v>
      </c>
      <c r="C70" s="101">
        <f>C69</f>
        <v>0</v>
      </c>
      <c r="D70" s="101"/>
      <c r="E70" s="101">
        <f>$B70      +$C70      +$D70</f>
        <v>31956000</v>
      </c>
      <c r="F70" s="102">
        <f t="shared" ref="F70:O70" si="44">F69</f>
        <v>31956000</v>
      </c>
      <c r="G70" s="103">
        <f t="shared" si="44"/>
        <v>25456000</v>
      </c>
      <c r="H70" s="102">
        <f t="shared" si="44"/>
        <v>6392000</v>
      </c>
      <c r="I70" s="103">
        <f t="shared" si="44"/>
        <v>8191073</v>
      </c>
      <c r="J70" s="102">
        <f t="shared" si="44"/>
        <v>11697000</v>
      </c>
      <c r="K70" s="103">
        <f t="shared" si="44"/>
        <v>12141174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18089000</v>
      </c>
      <c r="Q70" s="103">
        <f>$I70      +$K70      +$M70      +$O70</f>
        <v>20332247</v>
      </c>
      <c r="R70" s="57">
        <f>IF(($H70      =0),0,((($J70      -$H70      )/$H70      )*100))</f>
        <v>82.994367959949926</v>
      </c>
      <c r="S70" s="58">
        <f>IF(($I70      =0),0,((($K70      -$I70      )/$I70      )*100))</f>
        <v>48.224463388374147</v>
      </c>
      <c r="T70" s="57">
        <f>IF($E70   =0,0,($P70   /$E70   )*100)</f>
        <v>56.605958192514706</v>
      </c>
      <c r="U70" s="59">
        <f>IF($E70   =0,0,($Q70   /$E70 )*100)</f>
        <v>63.625757291275505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31956000</v>
      </c>
      <c r="C71" s="104">
        <f>C69</f>
        <v>0</v>
      </c>
      <c r="D71" s="104"/>
      <c r="E71" s="104">
        <f>$B71      +$C71      +$D71</f>
        <v>31956000</v>
      </c>
      <c r="F71" s="105">
        <f t="shared" ref="F71:O71" si="45">F69</f>
        <v>31956000</v>
      </c>
      <c r="G71" s="106">
        <f t="shared" si="45"/>
        <v>25456000</v>
      </c>
      <c r="H71" s="105">
        <f t="shared" si="45"/>
        <v>6392000</v>
      </c>
      <c r="I71" s="106">
        <f t="shared" si="45"/>
        <v>8191073</v>
      </c>
      <c r="J71" s="105">
        <f t="shared" si="45"/>
        <v>11697000</v>
      </c>
      <c r="K71" s="106">
        <f t="shared" si="45"/>
        <v>12141174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18089000</v>
      </c>
      <c r="Q71" s="106">
        <f>$I71      +$K71      +$M71      +$O71</f>
        <v>20332247</v>
      </c>
      <c r="R71" s="61">
        <f>IF(($H71      =0),0,((($J71      -$H71      )/$H71      )*100))</f>
        <v>82.994367959949926</v>
      </c>
      <c r="S71" s="62">
        <f>IF(($I71      =0),0,((($K71      -$I71      )/$I71      )*100))</f>
        <v>48.224463388374147</v>
      </c>
      <c r="T71" s="61">
        <f>IF($E71   =0,0,($P71   /$E71   )*100)</f>
        <v>56.605958192514706</v>
      </c>
      <c r="U71" s="65">
        <f>IF($E71   =0,0,($Q71   /$E71   )*100)</f>
        <v>63.625757291275505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88885000</v>
      </c>
      <c r="C72" s="104">
        <f>SUM(C9:C14,C17:C23,C26:C29,C32,C35:C39,C42:C52,C55:C58,C61:C65,C69)</f>
        <v>0</v>
      </c>
      <c r="D72" s="104"/>
      <c r="E72" s="104">
        <f>$B72      +$C72      +$D72</f>
        <v>88885000</v>
      </c>
      <c r="F72" s="105">
        <f t="shared" ref="F72:O72" si="46">SUM(F9:F14,F17:F23,F26:F29,F32,F35:F39,F42:F52,F55:F58,F61:F65,F69)</f>
        <v>88885000</v>
      </c>
      <c r="G72" s="106">
        <f t="shared" si="46"/>
        <v>47146000</v>
      </c>
      <c r="H72" s="105">
        <f t="shared" si="46"/>
        <v>9350000</v>
      </c>
      <c r="I72" s="106">
        <f t="shared" si="46"/>
        <v>11916021</v>
      </c>
      <c r="J72" s="105">
        <f t="shared" si="46"/>
        <v>19908000</v>
      </c>
      <c r="K72" s="106">
        <f t="shared" si="46"/>
        <v>22825771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29258000</v>
      </c>
      <c r="Q72" s="106">
        <f>$I72      +$K72      +$M72      +$O72</f>
        <v>34741792</v>
      </c>
      <c r="R72" s="61">
        <f>IF(($H72      =0),0,((($J72      -$H72      )/$H72      )*100))</f>
        <v>112.91978609625669</v>
      </c>
      <c r="S72" s="62">
        <f>IF(($I72      =0),0,((($K72      -$I72      )/$I72      )*100))</f>
        <v>91.555310283525017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44.26859529141197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52.565805241178964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DGNh4cLn7GZS4zcCtpeOQEP/X3OjUnbj62M3sraz3TkgyIMLvFQGrPx4pwmyYNfjFRBgmn3GnWjPPBzUNSQtSw==" saltValue="6uVF0z7wzxmpEHmALR6gU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/>
      <c r="I10" s="94"/>
      <c r="J10" s="93">
        <v>2390000</v>
      </c>
      <c r="K10" s="94"/>
      <c r="L10" s="93"/>
      <c r="M10" s="94"/>
      <c r="N10" s="93"/>
      <c r="O10" s="94"/>
      <c r="P10" s="93">
        <f t="shared" ref="P10:P15" si="1">$H10      +$J10      +$L10      +$N10</f>
        <v>2390000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77.096774193548384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0</v>
      </c>
      <c r="I15" s="97">
        <f t="shared" si="7"/>
        <v>0</v>
      </c>
      <c r="J15" s="96">
        <f t="shared" si="7"/>
        <v>2390000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2390000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77.096774193548384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980000</v>
      </c>
      <c r="C32" s="92"/>
      <c r="D32" s="92"/>
      <c r="E32" s="92">
        <f>$B32      +$C32      +$D32</f>
        <v>980000</v>
      </c>
      <c r="F32" s="93">
        <v>980000</v>
      </c>
      <c r="G32" s="94">
        <v>245000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980000</v>
      </c>
      <c r="C33" s="95">
        <f>C32</f>
        <v>0</v>
      </c>
      <c r="D33" s="95"/>
      <c r="E33" s="95">
        <f>$B33      +$C33      +$D33</f>
        <v>980000</v>
      </c>
      <c r="F33" s="96">
        <f t="shared" ref="F33:O33" si="17">F32</f>
        <v>980000</v>
      </c>
      <c r="G33" s="97">
        <f t="shared" si="17"/>
        <v>245000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9338000</v>
      </c>
      <c r="C36" s="92"/>
      <c r="D36" s="92"/>
      <c r="E36" s="92">
        <f t="shared" si="18"/>
        <v>9338000</v>
      </c>
      <c r="F36" s="93">
        <v>9338000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9338000</v>
      </c>
      <c r="C40" s="95">
        <f>SUM(C35:C39)</f>
        <v>0</v>
      </c>
      <c r="D40" s="95"/>
      <c r="E40" s="95">
        <f t="shared" si="18"/>
        <v>9338000</v>
      </c>
      <c r="F40" s="96">
        <f t="shared" ref="F40:O40" si="25">SUM(F35:F39)</f>
        <v>9338000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2000000</v>
      </c>
      <c r="C44" s="92"/>
      <c r="D44" s="92"/>
      <c r="E44" s="92">
        <f t="shared" si="26"/>
        <v>2000000</v>
      </c>
      <c r="F44" s="93">
        <v>2000000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15000000</v>
      </c>
      <c r="C51" s="92"/>
      <c r="D51" s="92"/>
      <c r="E51" s="92">
        <f t="shared" si="26"/>
        <v>15000000</v>
      </c>
      <c r="F51" s="93">
        <v>15000000</v>
      </c>
      <c r="G51" s="94">
        <v>9000000</v>
      </c>
      <c r="H51" s="93">
        <v>4500000</v>
      </c>
      <c r="I51" s="94">
        <v>2506312</v>
      </c>
      <c r="J51" s="93">
        <v>4500000</v>
      </c>
      <c r="K51" s="94">
        <v>7562846</v>
      </c>
      <c r="L51" s="93"/>
      <c r="M51" s="94"/>
      <c r="N51" s="93"/>
      <c r="O51" s="94"/>
      <c r="P51" s="93">
        <f t="shared" si="27"/>
        <v>9000000</v>
      </c>
      <c r="Q51" s="94">
        <f t="shared" si="28"/>
        <v>10069158</v>
      </c>
      <c r="R51" s="48">
        <f t="shared" si="29"/>
        <v>0</v>
      </c>
      <c r="S51" s="49">
        <f t="shared" si="30"/>
        <v>201.75197660945642</v>
      </c>
      <c r="T51" s="48">
        <f t="shared" si="31"/>
        <v>60</v>
      </c>
      <c r="U51" s="50">
        <f t="shared" si="32"/>
        <v>67.127719999999997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17000000</v>
      </c>
      <c r="C53" s="95">
        <f>SUM(C42:C52)</f>
        <v>0</v>
      </c>
      <c r="D53" s="95"/>
      <c r="E53" s="95">
        <f t="shared" si="26"/>
        <v>17000000</v>
      </c>
      <c r="F53" s="96">
        <f t="shared" ref="F53:O53" si="33">SUM(F42:F52)</f>
        <v>17000000</v>
      </c>
      <c r="G53" s="97">
        <f t="shared" si="33"/>
        <v>9000000</v>
      </c>
      <c r="H53" s="96">
        <f t="shared" si="33"/>
        <v>4500000</v>
      </c>
      <c r="I53" s="97">
        <f t="shared" si="33"/>
        <v>2506312</v>
      </c>
      <c r="J53" s="96">
        <f t="shared" si="33"/>
        <v>4500000</v>
      </c>
      <c r="K53" s="97">
        <f t="shared" si="33"/>
        <v>7562846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9000000</v>
      </c>
      <c r="Q53" s="97">
        <f t="shared" si="28"/>
        <v>10069158</v>
      </c>
      <c r="R53" s="52">
        <f t="shared" si="29"/>
        <v>0</v>
      </c>
      <c r="S53" s="53">
        <f t="shared" si="30"/>
        <v>201.75197660945642</v>
      </c>
      <c r="T53" s="52">
        <f>IF((+$E43+$E45+$E47+$E48+$E51) =0,0,(P53   /(+$E43+$E45+$E47+$E48+$E51) )*100)</f>
        <v>60</v>
      </c>
      <c r="U53" s="54">
        <f>IF((+$E43+$E45+$E47+$E48+$E51) =0,0,(Q53   /(+$E43+$E45+$E47+$E48+$E51) )*100)</f>
        <v>67.127719999999997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30418000</v>
      </c>
      <c r="C67" s="104">
        <f>SUM(C9:C14,C17:C23,C26:C29,C32,C35:C39,C42:C52,C55:C58,C61:C65)</f>
        <v>0</v>
      </c>
      <c r="D67" s="104"/>
      <c r="E67" s="104">
        <f t="shared" si="35"/>
        <v>30418000</v>
      </c>
      <c r="F67" s="105">
        <f t="shared" ref="F67:O67" si="43">SUM(F9:F14,F17:F23,F26:F29,F32,F35:F39,F42:F52,F55:F58,F61:F65)</f>
        <v>30418000</v>
      </c>
      <c r="G67" s="106">
        <f t="shared" si="43"/>
        <v>12345000</v>
      </c>
      <c r="H67" s="105">
        <f t="shared" si="43"/>
        <v>4500000</v>
      </c>
      <c r="I67" s="106">
        <f t="shared" si="43"/>
        <v>2506312</v>
      </c>
      <c r="J67" s="105">
        <f t="shared" si="43"/>
        <v>6890000</v>
      </c>
      <c r="K67" s="106">
        <f t="shared" si="43"/>
        <v>7562846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11390000</v>
      </c>
      <c r="Q67" s="106">
        <f t="shared" si="37"/>
        <v>10069158</v>
      </c>
      <c r="R67" s="61">
        <f t="shared" si="38"/>
        <v>53.111111111111107</v>
      </c>
      <c r="S67" s="62">
        <f t="shared" si="39"/>
        <v>201.75197660945642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59.696016771488466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52.773364779874207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29921000</v>
      </c>
      <c r="C69" s="92"/>
      <c r="D69" s="92"/>
      <c r="E69" s="92">
        <f>$B69      +$C69      +$D69</f>
        <v>29921000</v>
      </c>
      <c r="F69" s="93">
        <v>29921000</v>
      </c>
      <c r="G69" s="94">
        <v>23921000</v>
      </c>
      <c r="H69" s="93">
        <v>9038000</v>
      </c>
      <c r="I69" s="94">
        <v>4301555</v>
      </c>
      <c r="J69" s="93">
        <v>11381000</v>
      </c>
      <c r="K69" s="94">
        <v>600000</v>
      </c>
      <c r="L69" s="93"/>
      <c r="M69" s="94"/>
      <c r="N69" s="93"/>
      <c r="O69" s="94"/>
      <c r="P69" s="93">
        <f>$H69      +$J69      +$L69      +$N69</f>
        <v>20419000</v>
      </c>
      <c r="Q69" s="94">
        <f>$I69      +$K69      +$M69      +$O69</f>
        <v>4901555</v>
      </c>
      <c r="R69" s="48">
        <f>IF(($H69      =0),0,((($J69      -$H69      )/$H69      )*100))</f>
        <v>25.92387696393007</v>
      </c>
      <c r="S69" s="49">
        <f>IF(($I69      =0),0,((($K69      -$I69      )/$I69      )*100))</f>
        <v>-86.051555774597787</v>
      </c>
      <c r="T69" s="48">
        <f>IF(($E69      =0),0,(($P69      /$E69      )*100))</f>
        <v>68.24304000534741</v>
      </c>
      <c r="U69" s="50">
        <f>IF(($E69      =0),0,(($Q69      /$E69      )*100))</f>
        <v>16.381655024898901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29921000</v>
      </c>
      <c r="C70" s="101">
        <f>C69</f>
        <v>0</v>
      </c>
      <c r="D70" s="101"/>
      <c r="E70" s="101">
        <f>$B70      +$C70      +$D70</f>
        <v>29921000</v>
      </c>
      <c r="F70" s="102">
        <f t="shared" ref="F70:O70" si="44">F69</f>
        <v>29921000</v>
      </c>
      <c r="G70" s="103">
        <f t="shared" si="44"/>
        <v>23921000</v>
      </c>
      <c r="H70" s="102">
        <f t="shared" si="44"/>
        <v>9038000</v>
      </c>
      <c r="I70" s="103">
        <f t="shared" si="44"/>
        <v>4301555</v>
      </c>
      <c r="J70" s="102">
        <f t="shared" si="44"/>
        <v>11381000</v>
      </c>
      <c r="K70" s="103">
        <f t="shared" si="44"/>
        <v>600000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20419000</v>
      </c>
      <c r="Q70" s="103">
        <f>$I70      +$K70      +$M70      +$O70</f>
        <v>4901555</v>
      </c>
      <c r="R70" s="57">
        <f>IF(($H70      =0),0,((($J70      -$H70      )/$H70      )*100))</f>
        <v>25.92387696393007</v>
      </c>
      <c r="S70" s="58">
        <f>IF(($I70      =0),0,((($K70      -$I70      )/$I70      )*100))</f>
        <v>-86.051555774597787</v>
      </c>
      <c r="T70" s="57">
        <f>IF($E70   =0,0,($P70   /$E70   )*100)</f>
        <v>68.24304000534741</v>
      </c>
      <c r="U70" s="59">
        <f>IF($E70   =0,0,($Q70   /$E70 )*100)</f>
        <v>16.381655024898901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29921000</v>
      </c>
      <c r="C71" s="104">
        <f>C69</f>
        <v>0</v>
      </c>
      <c r="D71" s="104"/>
      <c r="E71" s="104">
        <f>$B71      +$C71      +$D71</f>
        <v>29921000</v>
      </c>
      <c r="F71" s="105">
        <f t="shared" ref="F71:O71" si="45">F69</f>
        <v>29921000</v>
      </c>
      <c r="G71" s="106">
        <f t="shared" si="45"/>
        <v>23921000</v>
      </c>
      <c r="H71" s="105">
        <f t="shared" si="45"/>
        <v>9038000</v>
      </c>
      <c r="I71" s="106">
        <f t="shared" si="45"/>
        <v>4301555</v>
      </c>
      <c r="J71" s="105">
        <f t="shared" si="45"/>
        <v>11381000</v>
      </c>
      <c r="K71" s="106">
        <f t="shared" si="45"/>
        <v>600000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20419000</v>
      </c>
      <c r="Q71" s="106">
        <f>$I71      +$K71      +$M71      +$O71</f>
        <v>4901555</v>
      </c>
      <c r="R71" s="61">
        <f>IF(($H71      =0),0,((($J71      -$H71      )/$H71      )*100))</f>
        <v>25.92387696393007</v>
      </c>
      <c r="S71" s="62">
        <f>IF(($I71      =0),0,((($K71      -$I71      )/$I71      )*100))</f>
        <v>-86.051555774597787</v>
      </c>
      <c r="T71" s="61">
        <f>IF($E71   =0,0,($P71   /$E71   )*100)</f>
        <v>68.24304000534741</v>
      </c>
      <c r="U71" s="65">
        <f>IF($E71   =0,0,($Q71   /$E71   )*100)</f>
        <v>16.381655024898901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60339000</v>
      </c>
      <c r="C72" s="104">
        <f>SUM(C9:C14,C17:C23,C26:C29,C32,C35:C39,C42:C52,C55:C58,C61:C65,C69)</f>
        <v>0</v>
      </c>
      <c r="D72" s="104"/>
      <c r="E72" s="104">
        <f>$B72      +$C72      +$D72</f>
        <v>60339000</v>
      </c>
      <c r="F72" s="105">
        <f t="shared" ref="F72:O72" si="46">SUM(F9:F14,F17:F23,F26:F29,F32,F35:F39,F42:F52,F55:F58,F61:F65,F69)</f>
        <v>60339000</v>
      </c>
      <c r="G72" s="106">
        <f t="shared" si="46"/>
        <v>36266000</v>
      </c>
      <c r="H72" s="105">
        <f t="shared" si="46"/>
        <v>13538000</v>
      </c>
      <c r="I72" s="106">
        <f t="shared" si="46"/>
        <v>6807867</v>
      </c>
      <c r="J72" s="105">
        <f t="shared" si="46"/>
        <v>18271000</v>
      </c>
      <c r="K72" s="106">
        <f t="shared" si="46"/>
        <v>8162846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31809000</v>
      </c>
      <c r="Q72" s="106">
        <f>$I72      +$K72      +$M72      +$O72</f>
        <v>14970713</v>
      </c>
      <c r="R72" s="61">
        <f>IF(($H72      =0),0,((($J72      -$H72      )/$H72      )*100))</f>
        <v>34.960850938100165</v>
      </c>
      <c r="S72" s="62">
        <f>IF(($I72      =0),0,((($K72      -$I72      )/$I72      )*100))</f>
        <v>19.903135592983823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64.915001734658475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30.551852003020347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8dXjJFfs8wZjxRbMM7kU8pSYwcF+v5H0Yx2mPjD4nR+m3fQPJIdwbCIVMz6/gk8ku2Re+srbpdlUw7zDwjhc2Q==" saltValue="sgR8C1C/JA6RtY5wqtN6F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1720000</v>
      </c>
      <c r="C10" s="92"/>
      <c r="D10" s="92"/>
      <c r="E10" s="92">
        <f t="shared" ref="E10:E15" si="0">$B10      +$C10      +$D10</f>
        <v>1720000</v>
      </c>
      <c r="F10" s="93">
        <v>1720000</v>
      </c>
      <c r="G10" s="94">
        <v>1720000</v>
      </c>
      <c r="H10" s="93">
        <v>90000</v>
      </c>
      <c r="I10" s="94">
        <v>488699</v>
      </c>
      <c r="J10" s="93">
        <v>134000</v>
      </c>
      <c r="K10" s="94">
        <v>133405</v>
      </c>
      <c r="L10" s="93"/>
      <c r="M10" s="94"/>
      <c r="N10" s="93"/>
      <c r="O10" s="94"/>
      <c r="P10" s="93">
        <f t="shared" ref="P10:P15" si="1">$H10      +$J10      +$L10      +$N10</f>
        <v>224000</v>
      </c>
      <c r="Q10" s="94">
        <f t="shared" ref="Q10:Q15" si="2">$I10      +$K10      +$M10      +$O10</f>
        <v>622104</v>
      </c>
      <c r="R10" s="48">
        <f t="shared" ref="R10:R15" si="3">IF(($H10      =0),0,((($J10      -$H10      )/$H10      )*100))</f>
        <v>48.888888888888886</v>
      </c>
      <c r="S10" s="49">
        <f t="shared" ref="S10:S15" si="4">IF(($I10      =0),0,((($K10      -$I10      )/$I10      )*100))</f>
        <v>-72.702010849213934</v>
      </c>
      <c r="T10" s="48">
        <f t="shared" ref="T10:T14" si="5">IF(($E10      =0),0,(($P10      /$E10      )*100))</f>
        <v>13.023255813953488</v>
      </c>
      <c r="U10" s="50">
        <f t="shared" ref="U10:U14" si="6">IF(($E10      =0),0,(($Q10      /$E10      )*100))</f>
        <v>36.168837209302325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1720000</v>
      </c>
      <c r="C15" s="95">
        <f>SUM(C9:C14)</f>
        <v>0</v>
      </c>
      <c r="D15" s="95"/>
      <c r="E15" s="95">
        <f t="shared" si="0"/>
        <v>1720000</v>
      </c>
      <c r="F15" s="96">
        <f t="shared" ref="F15:O15" si="7">SUM(F9:F14)</f>
        <v>1720000</v>
      </c>
      <c r="G15" s="97">
        <f t="shared" si="7"/>
        <v>1720000</v>
      </c>
      <c r="H15" s="96">
        <f t="shared" si="7"/>
        <v>90000</v>
      </c>
      <c r="I15" s="97">
        <f t="shared" si="7"/>
        <v>488699</v>
      </c>
      <c r="J15" s="96">
        <f t="shared" si="7"/>
        <v>134000</v>
      </c>
      <c r="K15" s="97">
        <f t="shared" si="7"/>
        <v>133405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224000</v>
      </c>
      <c r="Q15" s="97">
        <f t="shared" si="2"/>
        <v>622104</v>
      </c>
      <c r="R15" s="52">
        <f t="shared" si="3"/>
        <v>48.888888888888886</v>
      </c>
      <c r="S15" s="53">
        <f t="shared" si="4"/>
        <v>-72.702010849213934</v>
      </c>
      <c r="T15" s="52">
        <f>IF((SUM($E9:$E13))=0,0,(P15/(SUM($E9:$E13))*100))</f>
        <v>13.023255813953488</v>
      </c>
      <c r="U15" s="54">
        <f>IF((SUM($E9:$E13))=0,0,(Q15/(SUM($E9:$E13))*100))</f>
        <v>36.168837209302325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3000000</v>
      </c>
      <c r="C20" s="92"/>
      <c r="D20" s="92"/>
      <c r="E20" s="92">
        <f t="shared" si="8"/>
        <v>3000000</v>
      </c>
      <c r="F20" s="93">
        <v>3000000</v>
      </c>
      <c r="G20" s="94">
        <v>3000000</v>
      </c>
      <c r="H20" s="93">
        <v>159000</v>
      </c>
      <c r="I20" s="94">
        <v>159032</v>
      </c>
      <c r="J20" s="93">
        <v>2004000</v>
      </c>
      <c r="K20" s="94">
        <v>278592</v>
      </c>
      <c r="L20" s="93"/>
      <c r="M20" s="94"/>
      <c r="N20" s="93"/>
      <c r="O20" s="94"/>
      <c r="P20" s="93">
        <f t="shared" si="9"/>
        <v>2163000</v>
      </c>
      <c r="Q20" s="94">
        <f t="shared" si="10"/>
        <v>437624</v>
      </c>
      <c r="R20" s="48">
        <f t="shared" si="11"/>
        <v>1160.3773584905659</v>
      </c>
      <c r="S20" s="49">
        <f t="shared" si="12"/>
        <v>75.179838020021123</v>
      </c>
      <c r="T20" s="48">
        <f t="shared" si="13"/>
        <v>72.099999999999994</v>
      </c>
      <c r="U20" s="50">
        <f t="shared" si="14"/>
        <v>14.587466666666668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3000000</v>
      </c>
      <c r="C24" s="95">
        <f>SUM(C17:C23)</f>
        <v>0</v>
      </c>
      <c r="D24" s="95"/>
      <c r="E24" s="95">
        <f t="shared" si="8"/>
        <v>3000000</v>
      </c>
      <c r="F24" s="96">
        <f t="shared" ref="F24:O24" si="15">SUM(F17:F23)</f>
        <v>3000000</v>
      </c>
      <c r="G24" s="97">
        <f t="shared" si="15"/>
        <v>3000000</v>
      </c>
      <c r="H24" s="96">
        <f t="shared" si="15"/>
        <v>159000</v>
      </c>
      <c r="I24" s="97">
        <f t="shared" si="15"/>
        <v>159032</v>
      </c>
      <c r="J24" s="96">
        <f t="shared" si="15"/>
        <v>2004000</v>
      </c>
      <c r="K24" s="97">
        <f t="shared" si="15"/>
        <v>278592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2163000</v>
      </c>
      <c r="Q24" s="97">
        <f t="shared" si="10"/>
        <v>437624</v>
      </c>
      <c r="R24" s="52">
        <f t="shared" si="11"/>
        <v>1160.3773584905659</v>
      </c>
      <c r="S24" s="53">
        <f t="shared" si="12"/>
        <v>75.179838020021123</v>
      </c>
      <c r="T24" s="52">
        <f>IF(($E24-$E19-$E23)   =0,0,($P24   /($E24-$E19-$E23)   )*100)</f>
        <v>72.099999999999994</v>
      </c>
      <c r="U24" s="54">
        <f>IF(($E24-$E19-$E23)   =0,0,($Q24   /($E24-$E19-$E23)   )*100)</f>
        <v>14.587466666666668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2458000</v>
      </c>
      <c r="C32" s="92"/>
      <c r="D32" s="92"/>
      <c r="E32" s="92">
        <f>$B32      +$C32      +$D32</f>
        <v>2458000</v>
      </c>
      <c r="F32" s="93">
        <v>2458000</v>
      </c>
      <c r="G32" s="94">
        <v>1721000</v>
      </c>
      <c r="H32" s="93">
        <v>272000</v>
      </c>
      <c r="I32" s="94">
        <v>272376</v>
      </c>
      <c r="J32" s="93">
        <v>269000</v>
      </c>
      <c r="K32" s="94">
        <v>268867</v>
      </c>
      <c r="L32" s="93"/>
      <c r="M32" s="94"/>
      <c r="N32" s="93"/>
      <c r="O32" s="94"/>
      <c r="P32" s="93">
        <f>$H32      +$J32      +$L32      +$N32</f>
        <v>541000</v>
      </c>
      <c r="Q32" s="94">
        <f>$I32      +$K32      +$M32      +$O32</f>
        <v>541243</v>
      </c>
      <c r="R32" s="48">
        <f>IF(($H32      =0),0,((($J32      -$H32      )/$H32      )*100))</f>
        <v>-1.1029411764705883</v>
      </c>
      <c r="S32" s="49">
        <f>IF(($I32      =0),0,((($K32      -$I32      )/$I32      )*100))</f>
        <v>-1.2882926542720359</v>
      </c>
      <c r="T32" s="48">
        <f>IF(($E32      =0),0,(($P32      /$E32      )*100))</f>
        <v>22.009764035801467</v>
      </c>
      <c r="U32" s="50">
        <f>IF(($E32      =0),0,(($Q32      /$E32      )*100))</f>
        <v>22.019650122050447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2458000</v>
      </c>
      <c r="C33" s="95">
        <f>C32</f>
        <v>0</v>
      </c>
      <c r="D33" s="95"/>
      <c r="E33" s="95">
        <f>$B33      +$C33      +$D33</f>
        <v>2458000</v>
      </c>
      <c r="F33" s="96">
        <f t="shared" ref="F33:O33" si="17">F32</f>
        <v>2458000</v>
      </c>
      <c r="G33" s="97">
        <f t="shared" si="17"/>
        <v>1721000</v>
      </c>
      <c r="H33" s="96">
        <f t="shared" si="17"/>
        <v>272000</v>
      </c>
      <c r="I33" s="97">
        <f t="shared" si="17"/>
        <v>272376</v>
      </c>
      <c r="J33" s="96">
        <f t="shared" si="17"/>
        <v>269000</v>
      </c>
      <c r="K33" s="97">
        <f t="shared" si="17"/>
        <v>268867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541000</v>
      </c>
      <c r="Q33" s="97">
        <f>$I33      +$K33      +$M33      +$O33</f>
        <v>541243</v>
      </c>
      <c r="R33" s="52">
        <f>IF(($H33      =0),0,((($J33      -$H33      )/$H33      )*100))</f>
        <v>-1.1029411764705883</v>
      </c>
      <c r="S33" s="53">
        <f>IF(($I33      =0),0,((($K33      -$I33      )/$I33      )*100))</f>
        <v>-1.2882926542720359</v>
      </c>
      <c r="T33" s="52">
        <f>IF($E33   =0,0,($P33   /$E33   )*100)</f>
        <v>22.009764035801467</v>
      </c>
      <c r="U33" s="54">
        <f>IF($E33   =0,0,($Q33   /$E33   )*100)</f>
        <v>22.019650122050447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4700000</v>
      </c>
      <c r="C35" s="92"/>
      <c r="D35" s="92"/>
      <c r="E35" s="92">
        <f t="shared" ref="E35:E40" si="18">$B35      +$C35      +$D35</f>
        <v>4700000</v>
      </c>
      <c r="F35" s="93">
        <v>4700000</v>
      </c>
      <c r="G35" s="94">
        <v>2700000</v>
      </c>
      <c r="H35" s="93">
        <v>183000</v>
      </c>
      <c r="I35" s="94"/>
      <c r="J35" s="93">
        <v>2211000</v>
      </c>
      <c r="K35" s="94">
        <v>2099036</v>
      </c>
      <c r="L35" s="93"/>
      <c r="M35" s="94"/>
      <c r="N35" s="93"/>
      <c r="O35" s="94"/>
      <c r="P35" s="93">
        <f t="shared" ref="P35:P40" si="19">$H35      +$J35      +$L35      +$N35</f>
        <v>2394000</v>
      </c>
      <c r="Q35" s="94">
        <f t="shared" ref="Q35:Q40" si="20">$I35      +$K35      +$M35      +$O35</f>
        <v>2099036</v>
      </c>
      <c r="R35" s="48">
        <f t="shared" ref="R35:R40" si="21">IF(($H35      =0),0,((($J35      -$H35      )/$H35      )*100))</f>
        <v>1108.1967213114756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50.936170212765951</v>
      </c>
      <c r="U35" s="50">
        <f t="shared" ref="U35:U39" si="24">IF(($E35      =0),0,(($Q35      /$E35      )*100))</f>
        <v>44.660340425531913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2776000</v>
      </c>
      <c r="C36" s="92"/>
      <c r="D36" s="92"/>
      <c r="E36" s="92">
        <f t="shared" si="18"/>
        <v>2776000</v>
      </c>
      <c r="F36" s="93">
        <v>2776000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3000000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11476000</v>
      </c>
      <c r="C40" s="95">
        <f>SUM(C35:C39)</f>
        <v>0</v>
      </c>
      <c r="D40" s="95"/>
      <c r="E40" s="95">
        <f t="shared" si="18"/>
        <v>11476000</v>
      </c>
      <c r="F40" s="96">
        <f t="shared" ref="F40:O40" si="25">SUM(F35:F39)</f>
        <v>11476000</v>
      </c>
      <c r="G40" s="97">
        <f t="shared" si="25"/>
        <v>5700000</v>
      </c>
      <c r="H40" s="96">
        <f t="shared" si="25"/>
        <v>183000</v>
      </c>
      <c r="I40" s="97">
        <f t="shared" si="25"/>
        <v>0</v>
      </c>
      <c r="J40" s="96">
        <f t="shared" si="25"/>
        <v>2211000</v>
      </c>
      <c r="K40" s="97">
        <f t="shared" si="25"/>
        <v>2099036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2394000</v>
      </c>
      <c r="Q40" s="97">
        <f t="shared" si="20"/>
        <v>2099036</v>
      </c>
      <c r="R40" s="52">
        <f t="shared" si="21"/>
        <v>1108.1967213114756</v>
      </c>
      <c r="S40" s="53">
        <f t="shared" si="22"/>
        <v>0</v>
      </c>
      <c r="T40" s="52">
        <f>IF((+$E35+$E38) =0,0,(P40   /(+$E35+$E38) )*100)</f>
        <v>27.517241379310342</v>
      </c>
      <c r="U40" s="54">
        <f>IF((+$E35+$E38) =0,0,(Q40   /(+$E35+$E38) )*100)</f>
        <v>24.126850574712645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30000000</v>
      </c>
      <c r="C51" s="92"/>
      <c r="D51" s="92"/>
      <c r="E51" s="92">
        <f t="shared" si="26"/>
        <v>30000000</v>
      </c>
      <c r="F51" s="93">
        <v>30000000</v>
      </c>
      <c r="G51" s="94">
        <v>18000000</v>
      </c>
      <c r="H51" s="93">
        <v>3020000</v>
      </c>
      <c r="I51" s="94">
        <v>21879</v>
      </c>
      <c r="J51" s="93">
        <v>2897000</v>
      </c>
      <c r="K51" s="94">
        <v>4601033</v>
      </c>
      <c r="L51" s="93"/>
      <c r="M51" s="94"/>
      <c r="N51" s="93"/>
      <c r="O51" s="94"/>
      <c r="P51" s="93">
        <f t="shared" si="27"/>
        <v>5917000</v>
      </c>
      <c r="Q51" s="94">
        <f t="shared" si="28"/>
        <v>4622912</v>
      </c>
      <c r="R51" s="48">
        <f t="shared" si="29"/>
        <v>-4.072847682119205</v>
      </c>
      <c r="S51" s="49">
        <f t="shared" si="30"/>
        <v>20929.448329448329</v>
      </c>
      <c r="T51" s="48">
        <f t="shared" si="31"/>
        <v>19.723333333333333</v>
      </c>
      <c r="U51" s="50">
        <f t="shared" si="32"/>
        <v>15.409706666666667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30000000</v>
      </c>
      <c r="C53" s="95">
        <f>SUM(C42:C52)</f>
        <v>0</v>
      </c>
      <c r="D53" s="95"/>
      <c r="E53" s="95">
        <f t="shared" si="26"/>
        <v>30000000</v>
      </c>
      <c r="F53" s="96">
        <f t="shared" ref="F53:O53" si="33">SUM(F42:F52)</f>
        <v>30000000</v>
      </c>
      <c r="G53" s="97">
        <f t="shared" si="33"/>
        <v>18000000</v>
      </c>
      <c r="H53" s="96">
        <f t="shared" si="33"/>
        <v>3020000</v>
      </c>
      <c r="I53" s="97">
        <f t="shared" si="33"/>
        <v>21879</v>
      </c>
      <c r="J53" s="96">
        <f t="shared" si="33"/>
        <v>2897000</v>
      </c>
      <c r="K53" s="97">
        <f t="shared" si="33"/>
        <v>4601033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5917000</v>
      </c>
      <c r="Q53" s="97">
        <f t="shared" si="28"/>
        <v>4622912</v>
      </c>
      <c r="R53" s="52">
        <f t="shared" si="29"/>
        <v>-4.072847682119205</v>
      </c>
      <c r="S53" s="53">
        <f t="shared" si="30"/>
        <v>20929.448329448329</v>
      </c>
      <c r="T53" s="52">
        <f>IF((+$E43+$E45+$E47+$E48+$E51) =0,0,(P53   /(+$E43+$E45+$E47+$E48+$E51) )*100)</f>
        <v>19.723333333333333</v>
      </c>
      <c r="U53" s="54">
        <f>IF((+$E43+$E45+$E47+$E48+$E51) =0,0,(Q53   /(+$E43+$E45+$E47+$E48+$E51) )*100)</f>
        <v>15.409706666666667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48654000</v>
      </c>
      <c r="C67" s="104">
        <f>SUM(C9:C14,C17:C23,C26:C29,C32,C35:C39,C42:C52,C55:C58,C61:C65)</f>
        <v>0</v>
      </c>
      <c r="D67" s="104"/>
      <c r="E67" s="104">
        <f t="shared" si="35"/>
        <v>48654000</v>
      </c>
      <c r="F67" s="105">
        <f t="shared" ref="F67:O67" si="43">SUM(F9:F14,F17:F23,F26:F29,F32,F35:F39,F42:F52,F55:F58,F61:F65)</f>
        <v>48654000</v>
      </c>
      <c r="G67" s="106">
        <f t="shared" si="43"/>
        <v>30141000</v>
      </c>
      <c r="H67" s="105">
        <f t="shared" si="43"/>
        <v>3724000</v>
      </c>
      <c r="I67" s="106">
        <f t="shared" si="43"/>
        <v>941986</v>
      </c>
      <c r="J67" s="105">
        <f t="shared" si="43"/>
        <v>7515000</v>
      </c>
      <c r="K67" s="106">
        <f t="shared" si="43"/>
        <v>7380933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11239000</v>
      </c>
      <c r="Q67" s="106">
        <f t="shared" si="37"/>
        <v>8322919</v>
      </c>
      <c r="R67" s="61">
        <f t="shared" si="38"/>
        <v>101.79914070891513</v>
      </c>
      <c r="S67" s="62">
        <f t="shared" si="39"/>
        <v>683.55018015129735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24.497580539692226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18.141416365142334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37367000</v>
      </c>
      <c r="C69" s="92"/>
      <c r="D69" s="92"/>
      <c r="E69" s="92">
        <f>$B69      +$C69      +$D69</f>
        <v>37367000</v>
      </c>
      <c r="F69" s="93">
        <v>37367000</v>
      </c>
      <c r="G69" s="94">
        <v>28378000</v>
      </c>
      <c r="H69" s="93">
        <v>6391000</v>
      </c>
      <c r="I69" s="94">
        <v>5955910</v>
      </c>
      <c r="J69" s="93">
        <v>13659000</v>
      </c>
      <c r="K69" s="94">
        <v>12861656</v>
      </c>
      <c r="L69" s="93"/>
      <c r="M69" s="94"/>
      <c r="N69" s="93"/>
      <c r="O69" s="94"/>
      <c r="P69" s="93">
        <f>$H69      +$J69      +$L69      +$N69</f>
        <v>20050000</v>
      </c>
      <c r="Q69" s="94">
        <f>$I69      +$K69      +$M69      +$O69</f>
        <v>18817566</v>
      </c>
      <c r="R69" s="48">
        <f>IF(($H69      =0),0,((($J69      -$H69      )/$H69      )*100))</f>
        <v>113.72242215615709</v>
      </c>
      <c r="S69" s="49">
        <f>IF(($I69      =0),0,((($K69      -$I69      )/$I69      )*100))</f>
        <v>115.94778967445779</v>
      </c>
      <c r="T69" s="48">
        <f>IF(($E69      =0),0,(($P69      /$E69      )*100))</f>
        <v>53.656970053790772</v>
      </c>
      <c r="U69" s="50">
        <f>IF(($E69      =0),0,(($Q69      /$E69      )*100))</f>
        <v>50.358781812829498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37367000</v>
      </c>
      <c r="C70" s="101">
        <f>C69</f>
        <v>0</v>
      </c>
      <c r="D70" s="101"/>
      <c r="E70" s="101">
        <f>$B70      +$C70      +$D70</f>
        <v>37367000</v>
      </c>
      <c r="F70" s="102">
        <f t="shared" ref="F70:O70" si="44">F69</f>
        <v>37367000</v>
      </c>
      <c r="G70" s="103">
        <f t="shared" si="44"/>
        <v>28378000</v>
      </c>
      <c r="H70" s="102">
        <f t="shared" si="44"/>
        <v>6391000</v>
      </c>
      <c r="I70" s="103">
        <f t="shared" si="44"/>
        <v>5955910</v>
      </c>
      <c r="J70" s="102">
        <f t="shared" si="44"/>
        <v>13659000</v>
      </c>
      <c r="K70" s="103">
        <f t="shared" si="44"/>
        <v>12861656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20050000</v>
      </c>
      <c r="Q70" s="103">
        <f>$I70      +$K70      +$M70      +$O70</f>
        <v>18817566</v>
      </c>
      <c r="R70" s="57">
        <f>IF(($H70      =0),0,((($J70      -$H70      )/$H70      )*100))</f>
        <v>113.72242215615709</v>
      </c>
      <c r="S70" s="58">
        <f>IF(($I70      =0),0,((($K70      -$I70      )/$I70      )*100))</f>
        <v>115.94778967445779</v>
      </c>
      <c r="T70" s="57">
        <f>IF($E70   =0,0,($P70   /$E70   )*100)</f>
        <v>53.656970053790772</v>
      </c>
      <c r="U70" s="59">
        <f>IF($E70   =0,0,($Q70   /$E70 )*100)</f>
        <v>50.358781812829498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37367000</v>
      </c>
      <c r="C71" s="104">
        <f>C69</f>
        <v>0</v>
      </c>
      <c r="D71" s="104"/>
      <c r="E71" s="104">
        <f>$B71      +$C71      +$D71</f>
        <v>37367000</v>
      </c>
      <c r="F71" s="105">
        <f t="shared" ref="F71:O71" si="45">F69</f>
        <v>37367000</v>
      </c>
      <c r="G71" s="106">
        <f t="shared" si="45"/>
        <v>28378000</v>
      </c>
      <c r="H71" s="105">
        <f t="shared" si="45"/>
        <v>6391000</v>
      </c>
      <c r="I71" s="106">
        <f t="shared" si="45"/>
        <v>5955910</v>
      </c>
      <c r="J71" s="105">
        <f t="shared" si="45"/>
        <v>13659000</v>
      </c>
      <c r="K71" s="106">
        <f t="shared" si="45"/>
        <v>12861656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20050000</v>
      </c>
      <c r="Q71" s="106">
        <f>$I71      +$K71      +$M71      +$O71</f>
        <v>18817566</v>
      </c>
      <c r="R71" s="61">
        <f>IF(($H71      =0),0,((($J71      -$H71      )/$H71      )*100))</f>
        <v>113.72242215615709</v>
      </c>
      <c r="S71" s="62">
        <f>IF(($I71      =0),0,((($K71      -$I71      )/$I71      )*100))</f>
        <v>115.94778967445779</v>
      </c>
      <c r="T71" s="61">
        <f>IF($E71   =0,0,($P71   /$E71   )*100)</f>
        <v>53.656970053790772</v>
      </c>
      <c r="U71" s="65">
        <f>IF($E71   =0,0,($Q71   /$E71   )*100)</f>
        <v>50.358781812829498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86021000</v>
      </c>
      <c r="C72" s="104">
        <f>SUM(C9:C14,C17:C23,C26:C29,C32,C35:C39,C42:C52,C55:C58,C61:C65,C69)</f>
        <v>0</v>
      </c>
      <c r="D72" s="104"/>
      <c r="E72" s="104">
        <f>$B72      +$C72      +$D72</f>
        <v>86021000</v>
      </c>
      <c r="F72" s="105">
        <f t="shared" ref="F72:O72" si="46">SUM(F9:F14,F17:F23,F26:F29,F32,F35:F39,F42:F52,F55:F58,F61:F65,F69)</f>
        <v>86021000</v>
      </c>
      <c r="G72" s="106">
        <f t="shared" si="46"/>
        <v>58519000</v>
      </c>
      <c r="H72" s="105">
        <f t="shared" si="46"/>
        <v>10115000</v>
      </c>
      <c r="I72" s="106">
        <f t="shared" si="46"/>
        <v>6897896</v>
      </c>
      <c r="J72" s="105">
        <f t="shared" si="46"/>
        <v>21174000</v>
      </c>
      <c r="K72" s="106">
        <f t="shared" si="46"/>
        <v>20242589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31289000</v>
      </c>
      <c r="Q72" s="106">
        <f>$I72      +$K72      +$M72      +$O72</f>
        <v>27140485</v>
      </c>
      <c r="R72" s="61">
        <f>IF(($H72      =0),0,((($J72      -$H72      )/$H72      )*100))</f>
        <v>109.33267424616906</v>
      </c>
      <c r="S72" s="62">
        <f>IF(($I72      =0),0,((($K72      -$I72      )/$I72      )*100))</f>
        <v>193.46033921068107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37.586641840350772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32.603141329809596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yi9Hmw3ylaIkqTAs6NcoINRdIyypzObcxY18wf3sHhtYkG/2eJ852kCI8246+Bb9+pmrnrAM3RepfBmLH7cx2Q==" saltValue="WEbBjJnXJgOROe9vQTai7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382000</v>
      </c>
      <c r="I10" s="94">
        <v>52566</v>
      </c>
      <c r="J10" s="93">
        <v>1135000</v>
      </c>
      <c r="K10" s="94">
        <v>782267</v>
      </c>
      <c r="L10" s="93"/>
      <c r="M10" s="94"/>
      <c r="N10" s="93"/>
      <c r="O10" s="94"/>
      <c r="P10" s="93">
        <f t="shared" ref="P10:P15" si="1">$H10      +$J10      +$L10      +$N10</f>
        <v>1517000</v>
      </c>
      <c r="Q10" s="94">
        <f t="shared" ref="Q10:Q15" si="2">$I10      +$K10      +$M10      +$O10</f>
        <v>834833</v>
      </c>
      <c r="R10" s="48">
        <f t="shared" ref="R10:R15" si="3">IF(($H10      =0),0,((($J10      -$H10      )/$H10      )*100))</f>
        <v>197.12041884816753</v>
      </c>
      <c r="S10" s="49">
        <f t="shared" ref="S10:S15" si="4">IF(($I10      =0),0,((($K10      -$I10      )/$I10      )*100))</f>
        <v>1388.1615492904159</v>
      </c>
      <c r="T10" s="48">
        <f t="shared" ref="T10:T14" si="5">IF(($E10      =0),0,(($P10      /$E10      )*100))</f>
        <v>57.245283018867923</v>
      </c>
      <c r="U10" s="50">
        <f t="shared" ref="U10:U14" si="6">IF(($E10      =0),0,(($Q10      /$E10      )*100))</f>
        <v>31.503132075471697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382000</v>
      </c>
      <c r="I15" s="97">
        <f t="shared" si="7"/>
        <v>52566</v>
      </c>
      <c r="J15" s="96">
        <f t="shared" si="7"/>
        <v>1135000</v>
      </c>
      <c r="K15" s="97">
        <f t="shared" si="7"/>
        <v>782267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1517000</v>
      </c>
      <c r="Q15" s="97">
        <f t="shared" si="2"/>
        <v>834833</v>
      </c>
      <c r="R15" s="52">
        <f t="shared" si="3"/>
        <v>197.12041884816753</v>
      </c>
      <c r="S15" s="53">
        <f t="shared" si="4"/>
        <v>1388.1615492904159</v>
      </c>
      <c r="T15" s="52">
        <f>IF((SUM($E9:$E13))=0,0,(P15/(SUM($E9:$E13))*100))</f>
        <v>57.245283018867923</v>
      </c>
      <c r="U15" s="54">
        <f>IF((SUM($E9:$E13))=0,0,(Q15/(SUM($E9:$E13))*100))</f>
        <v>31.503132075471697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1048000</v>
      </c>
      <c r="C32" s="92"/>
      <c r="D32" s="92"/>
      <c r="E32" s="92">
        <f>$B32      +$C32      +$D32</f>
        <v>1048000</v>
      </c>
      <c r="F32" s="93">
        <v>1048000</v>
      </c>
      <c r="G32" s="94">
        <v>262000</v>
      </c>
      <c r="H32" s="93">
        <v>192000</v>
      </c>
      <c r="I32" s="94">
        <v>93186</v>
      </c>
      <c r="J32" s="93"/>
      <c r="K32" s="94">
        <v>290866</v>
      </c>
      <c r="L32" s="93"/>
      <c r="M32" s="94"/>
      <c r="N32" s="93"/>
      <c r="O32" s="94"/>
      <c r="P32" s="93">
        <f>$H32      +$J32      +$L32      +$N32</f>
        <v>192000</v>
      </c>
      <c r="Q32" s="94">
        <f>$I32      +$K32      +$M32      +$O32</f>
        <v>384052</v>
      </c>
      <c r="R32" s="48">
        <f>IF(($H32      =0),0,((($J32      -$H32      )/$H32      )*100))</f>
        <v>-100</v>
      </c>
      <c r="S32" s="49">
        <f>IF(($I32      =0),0,((($K32      -$I32      )/$I32      )*100))</f>
        <v>212.13487004485651</v>
      </c>
      <c r="T32" s="48">
        <f>IF(($E32      =0),0,(($P32      /$E32      )*100))</f>
        <v>18.320610687022899</v>
      </c>
      <c r="U32" s="50">
        <f>IF(($E32      =0),0,(($Q32      /$E32      )*100))</f>
        <v>36.646183206106869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1048000</v>
      </c>
      <c r="C33" s="95">
        <f>C32</f>
        <v>0</v>
      </c>
      <c r="D33" s="95"/>
      <c r="E33" s="95">
        <f>$B33      +$C33      +$D33</f>
        <v>1048000</v>
      </c>
      <c r="F33" s="96">
        <f t="shared" ref="F33:O33" si="17">F32</f>
        <v>1048000</v>
      </c>
      <c r="G33" s="97">
        <f t="shared" si="17"/>
        <v>262000</v>
      </c>
      <c r="H33" s="96">
        <f t="shared" si="17"/>
        <v>192000</v>
      </c>
      <c r="I33" s="97">
        <f t="shared" si="17"/>
        <v>93186</v>
      </c>
      <c r="J33" s="96">
        <f t="shared" si="17"/>
        <v>0</v>
      </c>
      <c r="K33" s="97">
        <f t="shared" si="17"/>
        <v>290866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192000</v>
      </c>
      <c r="Q33" s="97">
        <f>$I33      +$K33      +$M33      +$O33</f>
        <v>384052</v>
      </c>
      <c r="R33" s="52">
        <f>IF(($H33      =0),0,((($J33      -$H33      )/$H33      )*100))</f>
        <v>-100</v>
      </c>
      <c r="S33" s="53">
        <f>IF(($I33      =0),0,((($K33      -$I33      )/$I33      )*100))</f>
        <v>212.13487004485651</v>
      </c>
      <c r="T33" s="52">
        <f>IF($E33   =0,0,($P33   /$E33   )*100)</f>
        <v>18.320610687022899</v>
      </c>
      <c r="U33" s="54">
        <f>IF($E33   =0,0,($Q33   /$E33   )*100)</f>
        <v>36.646183206106869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3467000</v>
      </c>
      <c r="C36" s="92"/>
      <c r="D36" s="92"/>
      <c r="E36" s="92">
        <f t="shared" si="18"/>
        <v>3467000</v>
      </c>
      <c r="F36" s="93">
        <v>3467000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3467000</v>
      </c>
      <c r="C40" s="95">
        <f>SUM(C35:C39)</f>
        <v>0</v>
      </c>
      <c r="D40" s="95"/>
      <c r="E40" s="95">
        <f t="shared" si="18"/>
        <v>3467000</v>
      </c>
      <c r="F40" s="96">
        <f t="shared" ref="F40:O40" si="25">SUM(F35:F39)</f>
        <v>3467000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7600000</v>
      </c>
      <c r="C44" s="92"/>
      <c r="D44" s="92"/>
      <c r="E44" s="92">
        <f t="shared" si="26"/>
        <v>7600000</v>
      </c>
      <c r="F44" s="93">
        <v>7600000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10000000</v>
      </c>
      <c r="C51" s="92"/>
      <c r="D51" s="92"/>
      <c r="E51" s="92">
        <f t="shared" si="26"/>
        <v>10000000</v>
      </c>
      <c r="F51" s="93">
        <v>10000000</v>
      </c>
      <c r="G51" s="94">
        <v>3000000</v>
      </c>
      <c r="H51" s="93">
        <v>60000</v>
      </c>
      <c r="I51" s="94"/>
      <c r="J51" s="93">
        <v>654000</v>
      </c>
      <c r="K51" s="94"/>
      <c r="L51" s="93"/>
      <c r="M51" s="94"/>
      <c r="N51" s="93"/>
      <c r="O51" s="94"/>
      <c r="P51" s="93">
        <f t="shared" si="27"/>
        <v>714000</v>
      </c>
      <c r="Q51" s="94">
        <f t="shared" si="28"/>
        <v>0</v>
      </c>
      <c r="R51" s="48">
        <f t="shared" si="29"/>
        <v>990</v>
      </c>
      <c r="S51" s="49">
        <f t="shared" si="30"/>
        <v>0</v>
      </c>
      <c r="T51" s="48">
        <f t="shared" si="31"/>
        <v>7.1400000000000006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17600000</v>
      </c>
      <c r="C53" s="95">
        <f>SUM(C42:C52)</f>
        <v>0</v>
      </c>
      <c r="D53" s="95"/>
      <c r="E53" s="95">
        <f t="shared" si="26"/>
        <v>17600000</v>
      </c>
      <c r="F53" s="96">
        <f t="shared" ref="F53:O53" si="33">SUM(F42:F52)</f>
        <v>17600000</v>
      </c>
      <c r="G53" s="97">
        <f t="shared" si="33"/>
        <v>3000000</v>
      </c>
      <c r="H53" s="96">
        <f t="shared" si="33"/>
        <v>60000</v>
      </c>
      <c r="I53" s="97">
        <f t="shared" si="33"/>
        <v>0</v>
      </c>
      <c r="J53" s="96">
        <f t="shared" si="33"/>
        <v>654000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714000</v>
      </c>
      <c r="Q53" s="97">
        <f t="shared" si="28"/>
        <v>0</v>
      </c>
      <c r="R53" s="52">
        <f t="shared" si="29"/>
        <v>990</v>
      </c>
      <c r="S53" s="53">
        <f t="shared" si="30"/>
        <v>0</v>
      </c>
      <c r="T53" s="52">
        <f>IF((+$E43+$E45+$E47+$E48+$E51) =0,0,(P53   /(+$E43+$E45+$E47+$E48+$E51) )*100)</f>
        <v>7.1400000000000006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24765000</v>
      </c>
      <c r="C67" s="104">
        <f>SUM(C9:C14,C17:C23,C26:C29,C32,C35:C39,C42:C52,C55:C58,C61:C65)</f>
        <v>0</v>
      </c>
      <c r="D67" s="104"/>
      <c r="E67" s="104">
        <f t="shared" si="35"/>
        <v>24765000</v>
      </c>
      <c r="F67" s="105">
        <f t="shared" ref="F67:O67" si="43">SUM(F9:F14,F17:F23,F26:F29,F32,F35:F39,F42:F52,F55:F58,F61:F65)</f>
        <v>24765000</v>
      </c>
      <c r="G67" s="106">
        <f t="shared" si="43"/>
        <v>5912000</v>
      </c>
      <c r="H67" s="105">
        <f t="shared" si="43"/>
        <v>634000</v>
      </c>
      <c r="I67" s="106">
        <f t="shared" si="43"/>
        <v>145752</v>
      </c>
      <c r="J67" s="105">
        <f t="shared" si="43"/>
        <v>1789000</v>
      </c>
      <c r="K67" s="106">
        <f t="shared" si="43"/>
        <v>1073133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2423000</v>
      </c>
      <c r="Q67" s="106">
        <f t="shared" si="37"/>
        <v>1218885</v>
      </c>
      <c r="R67" s="61">
        <f t="shared" si="38"/>
        <v>182.17665615141956</v>
      </c>
      <c r="S67" s="62">
        <f t="shared" si="39"/>
        <v>636.27325868598712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17.68871368082932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8.8982698204117394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17570000</v>
      </c>
      <c r="C69" s="92"/>
      <c r="D69" s="92"/>
      <c r="E69" s="92">
        <f>$B69      +$C69      +$D69</f>
        <v>17570000</v>
      </c>
      <c r="F69" s="93">
        <v>17570000</v>
      </c>
      <c r="G69" s="94">
        <v>12000000</v>
      </c>
      <c r="H69" s="93">
        <v>1590000</v>
      </c>
      <c r="I69" s="94">
        <v>-1659109</v>
      </c>
      <c r="J69" s="93">
        <v>10524000</v>
      </c>
      <c r="K69" s="94">
        <v>4404937</v>
      </c>
      <c r="L69" s="93"/>
      <c r="M69" s="94"/>
      <c r="N69" s="93"/>
      <c r="O69" s="94"/>
      <c r="P69" s="93">
        <f>$H69      +$J69      +$L69      +$N69</f>
        <v>12114000</v>
      </c>
      <c r="Q69" s="94">
        <f>$I69      +$K69      +$M69      +$O69</f>
        <v>2745828</v>
      </c>
      <c r="R69" s="48">
        <f>IF(($H69      =0),0,((($J69      -$H69      )/$H69      )*100))</f>
        <v>561.88679245283015</v>
      </c>
      <c r="S69" s="49">
        <f>IF(($I69      =0),0,((($K69      -$I69      )/$I69      )*100))</f>
        <v>-365.50015701198657</v>
      </c>
      <c r="T69" s="48">
        <f>IF(($E69      =0),0,(($P69      /$E69      )*100))</f>
        <v>68.9470688673876</v>
      </c>
      <c r="U69" s="50">
        <f>IF(($E69      =0),0,(($Q69      /$E69      )*100))</f>
        <v>15.627933978372225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17570000</v>
      </c>
      <c r="C70" s="101">
        <f>C69</f>
        <v>0</v>
      </c>
      <c r="D70" s="101"/>
      <c r="E70" s="101">
        <f>$B70      +$C70      +$D70</f>
        <v>17570000</v>
      </c>
      <c r="F70" s="102">
        <f t="shared" ref="F70:O70" si="44">F69</f>
        <v>17570000</v>
      </c>
      <c r="G70" s="103">
        <f t="shared" si="44"/>
        <v>12000000</v>
      </c>
      <c r="H70" s="102">
        <f t="shared" si="44"/>
        <v>1590000</v>
      </c>
      <c r="I70" s="103">
        <f t="shared" si="44"/>
        <v>-1659109</v>
      </c>
      <c r="J70" s="102">
        <f t="shared" si="44"/>
        <v>10524000</v>
      </c>
      <c r="K70" s="103">
        <f t="shared" si="44"/>
        <v>4404937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12114000</v>
      </c>
      <c r="Q70" s="103">
        <f>$I70      +$K70      +$M70      +$O70</f>
        <v>2745828</v>
      </c>
      <c r="R70" s="57">
        <f>IF(($H70      =0),0,((($J70      -$H70      )/$H70      )*100))</f>
        <v>561.88679245283015</v>
      </c>
      <c r="S70" s="58">
        <f>IF(($I70      =0),0,((($K70      -$I70      )/$I70      )*100))</f>
        <v>-365.50015701198657</v>
      </c>
      <c r="T70" s="57">
        <f>IF($E70   =0,0,($P70   /$E70   )*100)</f>
        <v>68.9470688673876</v>
      </c>
      <c r="U70" s="59">
        <f>IF($E70   =0,0,($Q70   /$E70 )*100)</f>
        <v>15.627933978372225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17570000</v>
      </c>
      <c r="C71" s="104">
        <f>C69</f>
        <v>0</v>
      </c>
      <c r="D71" s="104"/>
      <c r="E71" s="104">
        <f>$B71      +$C71      +$D71</f>
        <v>17570000</v>
      </c>
      <c r="F71" s="105">
        <f t="shared" ref="F71:O71" si="45">F69</f>
        <v>17570000</v>
      </c>
      <c r="G71" s="106">
        <f t="shared" si="45"/>
        <v>12000000</v>
      </c>
      <c r="H71" s="105">
        <f t="shared" si="45"/>
        <v>1590000</v>
      </c>
      <c r="I71" s="106">
        <f t="shared" si="45"/>
        <v>-1659109</v>
      </c>
      <c r="J71" s="105">
        <f t="shared" si="45"/>
        <v>10524000</v>
      </c>
      <c r="K71" s="106">
        <f t="shared" si="45"/>
        <v>4404937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12114000</v>
      </c>
      <c r="Q71" s="106">
        <f>$I71      +$K71      +$M71      +$O71</f>
        <v>2745828</v>
      </c>
      <c r="R71" s="61">
        <f>IF(($H71      =0),0,((($J71      -$H71      )/$H71      )*100))</f>
        <v>561.88679245283015</v>
      </c>
      <c r="S71" s="62">
        <f>IF(($I71      =0),0,((($K71      -$I71      )/$I71      )*100))</f>
        <v>-365.50015701198657</v>
      </c>
      <c r="T71" s="61">
        <f>IF($E71   =0,0,($P71   /$E71   )*100)</f>
        <v>68.9470688673876</v>
      </c>
      <c r="U71" s="65">
        <f>IF($E71   =0,0,($Q71   /$E71   )*100)</f>
        <v>15.627933978372225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42335000</v>
      </c>
      <c r="C72" s="104">
        <f>SUM(C9:C14,C17:C23,C26:C29,C32,C35:C39,C42:C52,C55:C58,C61:C65,C69)</f>
        <v>0</v>
      </c>
      <c r="D72" s="104"/>
      <c r="E72" s="104">
        <f>$B72      +$C72      +$D72</f>
        <v>42335000</v>
      </c>
      <c r="F72" s="105">
        <f t="shared" ref="F72:O72" si="46">SUM(F9:F14,F17:F23,F26:F29,F32,F35:F39,F42:F52,F55:F58,F61:F65,F69)</f>
        <v>42335000</v>
      </c>
      <c r="G72" s="106">
        <f t="shared" si="46"/>
        <v>17912000</v>
      </c>
      <c r="H72" s="105">
        <f t="shared" si="46"/>
        <v>2224000</v>
      </c>
      <c r="I72" s="106">
        <f t="shared" si="46"/>
        <v>-1513357</v>
      </c>
      <c r="J72" s="105">
        <f t="shared" si="46"/>
        <v>12313000</v>
      </c>
      <c r="K72" s="106">
        <f t="shared" si="46"/>
        <v>5478070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14537000</v>
      </c>
      <c r="Q72" s="106">
        <f>$I72      +$K72      +$M72      +$O72</f>
        <v>3964713</v>
      </c>
      <c r="R72" s="61">
        <f>IF(($H72      =0),0,((($J72      -$H72      )/$H72      )*100))</f>
        <v>453.64208633093529</v>
      </c>
      <c r="S72" s="62">
        <f>IF(($I72      =0),0,((($K72      -$I72      )/$I72      )*100))</f>
        <v>-461.98134346357136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46.491620826403988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12.679778047844442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uGmFkjF8dFDZJe1ZtKYAsiYPBu2i3LMFgCjrOiw+e1iaEncWH09Oo39emTezPG9t7Oza0eM8aJtAwGOtFhlsUw==" saltValue="NhEbIJHumxM3asOUk7p9K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1770000</v>
      </c>
      <c r="C10" s="92"/>
      <c r="D10" s="92"/>
      <c r="E10" s="92">
        <f t="shared" ref="E10:E15" si="0">$B10      +$C10      +$D10</f>
        <v>1770000</v>
      </c>
      <c r="F10" s="93">
        <v>1770000</v>
      </c>
      <c r="G10" s="94">
        <v>1770000</v>
      </c>
      <c r="H10" s="93">
        <v>151000</v>
      </c>
      <c r="I10" s="94">
        <v>-3109562</v>
      </c>
      <c r="J10" s="93">
        <v>482000</v>
      </c>
      <c r="K10" s="94">
        <v>482857</v>
      </c>
      <c r="L10" s="93"/>
      <c r="M10" s="94"/>
      <c r="N10" s="93"/>
      <c r="O10" s="94"/>
      <c r="P10" s="93">
        <f t="shared" ref="P10:P15" si="1">$H10      +$J10      +$L10      +$N10</f>
        <v>633000</v>
      </c>
      <c r="Q10" s="94">
        <f t="shared" ref="Q10:Q15" si="2">$I10      +$K10      +$M10      +$O10</f>
        <v>-2626705</v>
      </c>
      <c r="R10" s="48">
        <f t="shared" ref="R10:R15" si="3">IF(($H10      =0),0,((($J10      -$H10      )/$H10      )*100))</f>
        <v>219.20529801324503</v>
      </c>
      <c r="S10" s="49">
        <f t="shared" ref="S10:S15" si="4">IF(($I10      =0),0,((($K10      -$I10      )/$I10      )*100))</f>
        <v>-115.52813547374197</v>
      </c>
      <c r="T10" s="48">
        <f t="shared" ref="T10:T14" si="5">IF(($E10      =0),0,(($P10      /$E10      )*100))</f>
        <v>35.762711864406782</v>
      </c>
      <c r="U10" s="50">
        <f t="shared" ref="U10:U14" si="6">IF(($E10      =0),0,(($Q10      /$E10      )*100))</f>
        <v>-148.40141242937852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1770000</v>
      </c>
      <c r="C15" s="95">
        <f>SUM(C9:C14)</f>
        <v>0</v>
      </c>
      <c r="D15" s="95"/>
      <c r="E15" s="95">
        <f t="shared" si="0"/>
        <v>1770000</v>
      </c>
      <c r="F15" s="96">
        <f t="shared" ref="F15:O15" si="7">SUM(F9:F14)</f>
        <v>1770000</v>
      </c>
      <c r="G15" s="97">
        <f t="shared" si="7"/>
        <v>1770000</v>
      </c>
      <c r="H15" s="96">
        <f t="shared" si="7"/>
        <v>151000</v>
      </c>
      <c r="I15" s="97">
        <f t="shared" si="7"/>
        <v>-3109562</v>
      </c>
      <c r="J15" s="96">
        <f t="shared" si="7"/>
        <v>482000</v>
      </c>
      <c r="K15" s="97">
        <f t="shared" si="7"/>
        <v>482857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633000</v>
      </c>
      <c r="Q15" s="97">
        <f t="shared" si="2"/>
        <v>-2626705</v>
      </c>
      <c r="R15" s="52">
        <f t="shared" si="3"/>
        <v>219.20529801324503</v>
      </c>
      <c r="S15" s="53">
        <f t="shared" si="4"/>
        <v>-115.52813547374197</v>
      </c>
      <c r="T15" s="52">
        <f>IF((SUM($E9:$E13))=0,0,(P15/(SUM($E9:$E13))*100))</f>
        <v>35.762711864406782</v>
      </c>
      <c r="U15" s="54">
        <f>IF((SUM($E9:$E13))=0,0,(Q15/(SUM($E9:$E13))*100))</f>
        <v>-148.40141242937852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7485000</v>
      </c>
      <c r="C20" s="92"/>
      <c r="D20" s="92"/>
      <c r="E20" s="92">
        <f t="shared" si="8"/>
        <v>7485000</v>
      </c>
      <c r="F20" s="93">
        <v>7485000</v>
      </c>
      <c r="G20" s="94">
        <v>7485000</v>
      </c>
      <c r="H20" s="93">
        <v>820000</v>
      </c>
      <c r="I20" s="94"/>
      <c r="J20" s="93">
        <v>5359000</v>
      </c>
      <c r="K20" s="94">
        <v>4802833</v>
      </c>
      <c r="L20" s="93"/>
      <c r="M20" s="94"/>
      <c r="N20" s="93"/>
      <c r="O20" s="94"/>
      <c r="P20" s="93">
        <f t="shared" si="9"/>
        <v>6179000</v>
      </c>
      <c r="Q20" s="94">
        <f t="shared" si="10"/>
        <v>4802833</v>
      </c>
      <c r="R20" s="48">
        <f t="shared" si="11"/>
        <v>553.53658536585363</v>
      </c>
      <c r="S20" s="49">
        <f t="shared" si="12"/>
        <v>0</v>
      </c>
      <c r="T20" s="48">
        <f t="shared" si="13"/>
        <v>82.551770207080835</v>
      </c>
      <c r="U20" s="50">
        <f t="shared" si="14"/>
        <v>64.16610554442218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7485000</v>
      </c>
      <c r="C24" s="95">
        <f>SUM(C17:C23)</f>
        <v>0</v>
      </c>
      <c r="D24" s="95"/>
      <c r="E24" s="95">
        <f t="shared" si="8"/>
        <v>7485000</v>
      </c>
      <c r="F24" s="96">
        <f t="shared" ref="F24:O24" si="15">SUM(F17:F23)</f>
        <v>7485000</v>
      </c>
      <c r="G24" s="97">
        <f t="shared" si="15"/>
        <v>7485000</v>
      </c>
      <c r="H24" s="96">
        <f t="shared" si="15"/>
        <v>820000</v>
      </c>
      <c r="I24" s="97">
        <f t="shared" si="15"/>
        <v>0</v>
      </c>
      <c r="J24" s="96">
        <f t="shared" si="15"/>
        <v>5359000</v>
      </c>
      <c r="K24" s="97">
        <f t="shared" si="15"/>
        <v>4802833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6179000</v>
      </c>
      <c r="Q24" s="97">
        <f t="shared" si="10"/>
        <v>4802833</v>
      </c>
      <c r="R24" s="52">
        <f t="shared" si="11"/>
        <v>553.53658536585363</v>
      </c>
      <c r="S24" s="53">
        <f t="shared" si="12"/>
        <v>0</v>
      </c>
      <c r="T24" s="52">
        <f>IF(($E24-$E19-$E23)   =0,0,($P24   /($E24-$E19-$E23)   )*100)</f>
        <v>82.551770207080835</v>
      </c>
      <c r="U24" s="54">
        <f>IF(($E24-$E19-$E23)   =0,0,($Q24   /($E24-$E19-$E23)   )*100)</f>
        <v>64.16610554442218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1750000</v>
      </c>
      <c r="C32" s="92"/>
      <c r="D32" s="92"/>
      <c r="E32" s="92">
        <f>$B32      +$C32      +$D32</f>
        <v>1750000</v>
      </c>
      <c r="F32" s="93">
        <v>1750000</v>
      </c>
      <c r="G32" s="94">
        <v>1226000</v>
      </c>
      <c r="H32" s="93">
        <v>1003000</v>
      </c>
      <c r="I32" s="94">
        <v>355828</v>
      </c>
      <c r="J32" s="93">
        <v>223000</v>
      </c>
      <c r="K32" s="94">
        <v>909201</v>
      </c>
      <c r="L32" s="93"/>
      <c r="M32" s="94"/>
      <c r="N32" s="93"/>
      <c r="O32" s="94"/>
      <c r="P32" s="93">
        <f>$H32      +$J32      +$L32      +$N32</f>
        <v>1226000</v>
      </c>
      <c r="Q32" s="94">
        <f>$I32      +$K32      +$M32      +$O32</f>
        <v>1265029</v>
      </c>
      <c r="R32" s="48">
        <f>IF(($H32      =0),0,((($J32      -$H32      )/$H32      )*100))</f>
        <v>-77.766699900299102</v>
      </c>
      <c r="S32" s="49">
        <f>IF(($I32      =0),0,((($K32      -$I32      )/$I32      )*100))</f>
        <v>155.51699135537393</v>
      </c>
      <c r="T32" s="48">
        <f>IF(($E32      =0),0,(($P32      /$E32      )*100))</f>
        <v>70.057142857142864</v>
      </c>
      <c r="U32" s="50">
        <f>IF(($E32      =0),0,(($Q32      /$E32      )*100))</f>
        <v>72.287371428571419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1750000</v>
      </c>
      <c r="C33" s="95">
        <f>C32</f>
        <v>0</v>
      </c>
      <c r="D33" s="95"/>
      <c r="E33" s="95">
        <f>$B33      +$C33      +$D33</f>
        <v>1750000</v>
      </c>
      <c r="F33" s="96">
        <f t="shared" ref="F33:O33" si="17">F32</f>
        <v>1750000</v>
      </c>
      <c r="G33" s="97">
        <f t="shared" si="17"/>
        <v>1226000</v>
      </c>
      <c r="H33" s="96">
        <f t="shared" si="17"/>
        <v>1003000</v>
      </c>
      <c r="I33" s="97">
        <f t="shared" si="17"/>
        <v>355828</v>
      </c>
      <c r="J33" s="96">
        <f t="shared" si="17"/>
        <v>223000</v>
      </c>
      <c r="K33" s="97">
        <f t="shared" si="17"/>
        <v>909201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1226000</v>
      </c>
      <c r="Q33" s="97">
        <f>$I33      +$K33      +$M33      +$O33</f>
        <v>1265029</v>
      </c>
      <c r="R33" s="52">
        <f>IF(($H33      =0),0,((($J33      -$H33      )/$H33      )*100))</f>
        <v>-77.766699900299102</v>
      </c>
      <c r="S33" s="53">
        <f>IF(($I33      =0),0,((($K33      -$I33      )/$I33      )*100))</f>
        <v>155.51699135537393</v>
      </c>
      <c r="T33" s="52">
        <f>IF($E33   =0,0,($P33   /$E33   )*100)</f>
        <v>70.057142857142864</v>
      </c>
      <c r="U33" s="54">
        <f>IF($E33   =0,0,($Q33   /$E33   )*100)</f>
        <v>72.287371428571419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4760000</v>
      </c>
      <c r="C35" s="92"/>
      <c r="D35" s="92"/>
      <c r="E35" s="92">
        <f t="shared" ref="E35:E40" si="18">$B35      +$C35      +$D35</f>
        <v>4760000</v>
      </c>
      <c r="F35" s="93">
        <v>4760000</v>
      </c>
      <c r="G35" s="94">
        <v>2640000</v>
      </c>
      <c r="H35" s="93"/>
      <c r="I35" s="94">
        <v>10092775</v>
      </c>
      <c r="J35" s="93">
        <v>1289000</v>
      </c>
      <c r="K35" s="94">
        <v>4243662</v>
      </c>
      <c r="L35" s="93"/>
      <c r="M35" s="94"/>
      <c r="N35" s="93"/>
      <c r="O35" s="94"/>
      <c r="P35" s="93">
        <f t="shared" ref="P35:P40" si="19">$H35      +$J35      +$L35      +$N35</f>
        <v>1289000</v>
      </c>
      <c r="Q35" s="94">
        <f t="shared" ref="Q35:Q40" si="20">$I35      +$K35      +$M35      +$O35</f>
        <v>14336437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-57.953466712574098</v>
      </c>
      <c r="T35" s="48">
        <f t="shared" ref="T35:T39" si="23">IF(($E35      =0),0,(($P35      /$E35      )*100))</f>
        <v>27.079831932773107</v>
      </c>
      <c r="U35" s="50">
        <f t="shared" ref="U35:U39" si="24">IF(($E35      =0),0,(($Q35      /$E35      )*100))</f>
        <v>301.18565126050419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96790000</v>
      </c>
      <c r="C36" s="92"/>
      <c r="D36" s="92"/>
      <c r="E36" s="92">
        <f t="shared" si="18"/>
        <v>96790000</v>
      </c>
      <c r="F36" s="93">
        <v>96790000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4000000</v>
      </c>
      <c r="H38" s="93">
        <v>414000</v>
      </c>
      <c r="I38" s="94"/>
      <c r="J38" s="93"/>
      <c r="K38" s="94">
        <v>-2000000</v>
      </c>
      <c r="L38" s="93"/>
      <c r="M38" s="94"/>
      <c r="N38" s="93"/>
      <c r="O38" s="94"/>
      <c r="P38" s="93">
        <f t="shared" si="19"/>
        <v>414000</v>
      </c>
      <c r="Q38" s="94">
        <f t="shared" si="20"/>
        <v>-2000000</v>
      </c>
      <c r="R38" s="48">
        <f t="shared" si="21"/>
        <v>-100</v>
      </c>
      <c r="S38" s="49">
        <f t="shared" si="22"/>
        <v>0</v>
      </c>
      <c r="T38" s="48">
        <f t="shared" si="23"/>
        <v>8.2799999999999994</v>
      </c>
      <c r="U38" s="50">
        <f t="shared" si="24"/>
        <v>-40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106550000</v>
      </c>
      <c r="C40" s="95">
        <f>SUM(C35:C39)</f>
        <v>0</v>
      </c>
      <c r="D40" s="95"/>
      <c r="E40" s="95">
        <f t="shared" si="18"/>
        <v>106550000</v>
      </c>
      <c r="F40" s="96">
        <f t="shared" ref="F40:O40" si="25">SUM(F35:F39)</f>
        <v>106550000</v>
      </c>
      <c r="G40" s="97">
        <f t="shared" si="25"/>
        <v>6640000</v>
      </c>
      <c r="H40" s="96">
        <f t="shared" si="25"/>
        <v>414000</v>
      </c>
      <c r="I40" s="97">
        <f t="shared" si="25"/>
        <v>10092775</v>
      </c>
      <c r="J40" s="96">
        <f t="shared" si="25"/>
        <v>1289000</v>
      </c>
      <c r="K40" s="97">
        <f t="shared" si="25"/>
        <v>2243662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1703000</v>
      </c>
      <c r="Q40" s="97">
        <f t="shared" si="20"/>
        <v>12336437</v>
      </c>
      <c r="R40" s="52">
        <f t="shared" si="21"/>
        <v>211.35265700483092</v>
      </c>
      <c r="S40" s="53">
        <f t="shared" si="22"/>
        <v>-77.76962232884415</v>
      </c>
      <c r="T40" s="52">
        <f>IF((+$E35+$E38) =0,0,(P40   /(+$E35+$E38) )*100)</f>
        <v>17.448770491803277</v>
      </c>
      <c r="U40" s="54">
        <f>IF((+$E35+$E38) =0,0,(Q40   /(+$E35+$E38) )*100)</f>
        <v>126.39792008196721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117555000</v>
      </c>
      <c r="C67" s="104">
        <f>SUM(C9:C14,C17:C23,C26:C29,C32,C35:C39,C42:C52,C55:C58,C61:C65)</f>
        <v>0</v>
      </c>
      <c r="D67" s="104"/>
      <c r="E67" s="104">
        <f t="shared" si="35"/>
        <v>117555000</v>
      </c>
      <c r="F67" s="105">
        <f t="shared" ref="F67:O67" si="43">SUM(F9:F14,F17:F23,F26:F29,F32,F35:F39,F42:F52,F55:F58,F61:F65)</f>
        <v>117555000</v>
      </c>
      <c r="G67" s="106">
        <f t="shared" si="43"/>
        <v>17121000</v>
      </c>
      <c r="H67" s="105">
        <f t="shared" si="43"/>
        <v>2388000</v>
      </c>
      <c r="I67" s="106">
        <f t="shared" si="43"/>
        <v>7339041</v>
      </c>
      <c r="J67" s="105">
        <f t="shared" si="43"/>
        <v>7353000</v>
      </c>
      <c r="K67" s="106">
        <f t="shared" si="43"/>
        <v>8438553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9741000</v>
      </c>
      <c r="Q67" s="106">
        <f t="shared" si="37"/>
        <v>15777594</v>
      </c>
      <c r="R67" s="61">
        <f t="shared" si="38"/>
        <v>207.9145728643216</v>
      </c>
      <c r="S67" s="62">
        <f t="shared" si="39"/>
        <v>14.9816849367649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46.910666987719715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75.98167108114616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71487000</v>
      </c>
      <c r="C69" s="92"/>
      <c r="D69" s="92"/>
      <c r="E69" s="92">
        <f>$B69      +$C69      +$D69</f>
        <v>71487000</v>
      </c>
      <c r="F69" s="93">
        <v>71487000</v>
      </c>
      <c r="G69" s="94">
        <v>58900000</v>
      </c>
      <c r="H69" s="93">
        <v>21557000</v>
      </c>
      <c r="I69" s="94">
        <v>21836618</v>
      </c>
      <c r="J69" s="93">
        <v>22281000</v>
      </c>
      <c r="K69" s="94">
        <v>7804619</v>
      </c>
      <c r="L69" s="93"/>
      <c r="M69" s="94"/>
      <c r="N69" s="93"/>
      <c r="O69" s="94"/>
      <c r="P69" s="93">
        <f>$H69      +$J69      +$L69      +$N69</f>
        <v>43838000</v>
      </c>
      <c r="Q69" s="94">
        <f>$I69      +$K69      +$M69      +$O69</f>
        <v>29641237</v>
      </c>
      <c r="R69" s="48">
        <f>IF(($H69      =0),0,((($J69      -$H69      )/$H69      )*100))</f>
        <v>3.3585378299392308</v>
      </c>
      <c r="S69" s="49">
        <f>IF(($I69      =0),0,((($K69      -$I69      )/$I69      )*100))</f>
        <v>-64.259030404799873</v>
      </c>
      <c r="T69" s="48">
        <f>IF(($E69      =0),0,(($P69      /$E69      )*100))</f>
        <v>61.323037755116317</v>
      </c>
      <c r="U69" s="50">
        <f>IF(($E69      =0),0,(($Q69      /$E69      )*100))</f>
        <v>41.463814399820947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71487000</v>
      </c>
      <c r="C70" s="101">
        <f>C69</f>
        <v>0</v>
      </c>
      <c r="D70" s="101"/>
      <c r="E70" s="101">
        <f>$B70      +$C70      +$D70</f>
        <v>71487000</v>
      </c>
      <c r="F70" s="102">
        <f t="shared" ref="F70:O70" si="44">F69</f>
        <v>71487000</v>
      </c>
      <c r="G70" s="103">
        <f t="shared" si="44"/>
        <v>58900000</v>
      </c>
      <c r="H70" s="102">
        <f t="shared" si="44"/>
        <v>21557000</v>
      </c>
      <c r="I70" s="103">
        <f t="shared" si="44"/>
        <v>21836618</v>
      </c>
      <c r="J70" s="102">
        <f t="shared" si="44"/>
        <v>22281000</v>
      </c>
      <c r="K70" s="103">
        <f t="shared" si="44"/>
        <v>7804619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43838000</v>
      </c>
      <c r="Q70" s="103">
        <f>$I70      +$K70      +$M70      +$O70</f>
        <v>29641237</v>
      </c>
      <c r="R70" s="57">
        <f>IF(($H70      =0),0,((($J70      -$H70      )/$H70      )*100))</f>
        <v>3.3585378299392308</v>
      </c>
      <c r="S70" s="58">
        <f>IF(($I70      =0),0,((($K70      -$I70      )/$I70      )*100))</f>
        <v>-64.259030404799873</v>
      </c>
      <c r="T70" s="57">
        <f>IF($E70   =0,0,($P70   /$E70   )*100)</f>
        <v>61.323037755116317</v>
      </c>
      <c r="U70" s="59">
        <f>IF($E70   =0,0,($Q70   /$E70 )*100)</f>
        <v>41.463814399820947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71487000</v>
      </c>
      <c r="C71" s="104">
        <f>C69</f>
        <v>0</v>
      </c>
      <c r="D71" s="104"/>
      <c r="E71" s="104">
        <f>$B71      +$C71      +$D71</f>
        <v>71487000</v>
      </c>
      <c r="F71" s="105">
        <f t="shared" ref="F71:O71" si="45">F69</f>
        <v>71487000</v>
      </c>
      <c r="G71" s="106">
        <f t="shared" si="45"/>
        <v>58900000</v>
      </c>
      <c r="H71" s="105">
        <f t="shared" si="45"/>
        <v>21557000</v>
      </c>
      <c r="I71" s="106">
        <f t="shared" si="45"/>
        <v>21836618</v>
      </c>
      <c r="J71" s="105">
        <f t="shared" si="45"/>
        <v>22281000</v>
      </c>
      <c r="K71" s="106">
        <f t="shared" si="45"/>
        <v>7804619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43838000</v>
      </c>
      <c r="Q71" s="106">
        <f>$I71      +$K71      +$M71      +$O71</f>
        <v>29641237</v>
      </c>
      <c r="R71" s="61">
        <f>IF(($H71      =0),0,((($J71      -$H71      )/$H71      )*100))</f>
        <v>3.3585378299392308</v>
      </c>
      <c r="S71" s="62">
        <f>IF(($I71      =0),0,((($K71      -$I71      )/$I71      )*100))</f>
        <v>-64.259030404799873</v>
      </c>
      <c r="T71" s="61">
        <f>IF($E71   =0,0,($P71   /$E71   )*100)</f>
        <v>61.323037755116317</v>
      </c>
      <c r="U71" s="65">
        <f>IF($E71   =0,0,($Q71   /$E71   )*100)</f>
        <v>41.463814399820947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189042000</v>
      </c>
      <c r="C72" s="104">
        <f>SUM(C9:C14,C17:C23,C26:C29,C32,C35:C39,C42:C52,C55:C58,C61:C65,C69)</f>
        <v>0</v>
      </c>
      <c r="D72" s="104"/>
      <c r="E72" s="104">
        <f>$B72      +$C72      +$D72</f>
        <v>189042000</v>
      </c>
      <c r="F72" s="105">
        <f t="shared" ref="F72:O72" si="46">SUM(F9:F14,F17:F23,F26:F29,F32,F35:F39,F42:F52,F55:F58,F61:F65,F69)</f>
        <v>189042000</v>
      </c>
      <c r="G72" s="106">
        <f t="shared" si="46"/>
        <v>76021000</v>
      </c>
      <c r="H72" s="105">
        <f t="shared" si="46"/>
        <v>23945000</v>
      </c>
      <c r="I72" s="106">
        <f t="shared" si="46"/>
        <v>29175659</v>
      </c>
      <c r="J72" s="105">
        <f t="shared" si="46"/>
        <v>29634000</v>
      </c>
      <c r="K72" s="106">
        <f t="shared" si="46"/>
        <v>16243172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53579000</v>
      </c>
      <c r="Q72" s="106">
        <f>$I72      +$K72      +$M72      +$O72</f>
        <v>45418831</v>
      </c>
      <c r="R72" s="61">
        <f>IF(($H72      =0),0,((($J72      -$H72      )/$H72      )*100))</f>
        <v>23.758613489246187</v>
      </c>
      <c r="S72" s="62">
        <f>IF(($I72      =0),0,((($K72      -$I72      )/$I72      )*100))</f>
        <v>-44.326289253654906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58.078957637774785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49.233437757446993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LxPjVzxwubr2Al0tyinO8aZcrjL5teNpggTigT2KztwSLrIDCw0nOPXnOkcog7g30Ia3dCdbHCEBAkUibyM86Q==" saltValue="2KZn8wFo/tV4TFQ2PqOPY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1900000</v>
      </c>
      <c r="C10" s="92"/>
      <c r="D10" s="92"/>
      <c r="E10" s="92">
        <f t="shared" ref="E10:E15" si="0">$B10      +$C10      +$D10</f>
        <v>1900000</v>
      </c>
      <c r="F10" s="93">
        <v>1900000</v>
      </c>
      <c r="G10" s="94">
        <v>1900000</v>
      </c>
      <c r="H10" s="93">
        <v>109000</v>
      </c>
      <c r="I10" s="94">
        <v>180361</v>
      </c>
      <c r="J10" s="93">
        <v>155000</v>
      </c>
      <c r="K10" s="94">
        <v>136824</v>
      </c>
      <c r="L10" s="93"/>
      <c r="M10" s="94"/>
      <c r="N10" s="93"/>
      <c r="O10" s="94"/>
      <c r="P10" s="93">
        <f t="shared" ref="P10:P15" si="1">$H10      +$J10      +$L10      +$N10</f>
        <v>264000</v>
      </c>
      <c r="Q10" s="94">
        <f t="shared" ref="Q10:Q15" si="2">$I10      +$K10      +$M10      +$O10</f>
        <v>317185</v>
      </c>
      <c r="R10" s="48">
        <f t="shared" ref="R10:R15" si="3">IF(($H10      =0),0,((($J10      -$H10      )/$H10      )*100))</f>
        <v>42.201834862385326</v>
      </c>
      <c r="S10" s="49">
        <f t="shared" ref="S10:S15" si="4">IF(($I10      =0),0,((($K10      -$I10      )/$I10      )*100))</f>
        <v>-24.138810496726009</v>
      </c>
      <c r="T10" s="48">
        <f t="shared" ref="T10:T14" si="5">IF(($E10      =0),0,(($P10      /$E10      )*100))</f>
        <v>13.894736842105262</v>
      </c>
      <c r="U10" s="50">
        <f t="shared" ref="U10:U14" si="6">IF(($E10      =0),0,(($Q10      /$E10      )*100))</f>
        <v>16.693947368421053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1900000</v>
      </c>
      <c r="C15" s="95">
        <f>SUM(C9:C14)</f>
        <v>0</v>
      </c>
      <c r="D15" s="95"/>
      <c r="E15" s="95">
        <f t="shared" si="0"/>
        <v>1900000</v>
      </c>
      <c r="F15" s="96">
        <f t="shared" ref="F15:O15" si="7">SUM(F9:F14)</f>
        <v>1900000</v>
      </c>
      <c r="G15" s="97">
        <f t="shared" si="7"/>
        <v>1900000</v>
      </c>
      <c r="H15" s="96">
        <f t="shared" si="7"/>
        <v>109000</v>
      </c>
      <c r="I15" s="97">
        <f t="shared" si="7"/>
        <v>180361</v>
      </c>
      <c r="J15" s="96">
        <f t="shared" si="7"/>
        <v>155000</v>
      </c>
      <c r="K15" s="97">
        <f t="shared" si="7"/>
        <v>136824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264000</v>
      </c>
      <c r="Q15" s="97">
        <f t="shared" si="2"/>
        <v>317185</v>
      </c>
      <c r="R15" s="52">
        <f t="shared" si="3"/>
        <v>42.201834862385326</v>
      </c>
      <c r="S15" s="53">
        <f t="shared" si="4"/>
        <v>-24.138810496726009</v>
      </c>
      <c r="T15" s="52">
        <f>IF((SUM($E9:$E13))=0,0,(P15/(SUM($E9:$E13))*100))</f>
        <v>13.894736842105262</v>
      </c>
      <c r="U15" s="54">
        <f>IF((SUM($E9:$E13))=0,0,(Q15/(SUM($E9:$E13))*100))</f>
        <v>16.693947368421053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4000000</v>
      </c>
      <c r="C20" s="92"/>
      <c r="D20" s="92"/>
      <c r="E20" s="92">
        <f t="shared" si="8"/>
        <v>4000000</v>
      </c>
      <c r="F20" s="93">
        <v>4000000</v>
      </c>
      <c r="G20" s="94">
        <v>4000000</v>
      </c>
      <c r="H20" s="93"/>
      <c r="I20" s="94"/>
      <c r="J20" s="93">
        <v>7297000</v>
      </c>
      <c r="K20" s="94">
        <v>3823192</v>
      </c>
      <c r="L20" s="93"/>
      <c r="M20" s="94"/>
      <c r="N20" s="93"/>
      <c r="O20" s="94"/>
      <c r="P20" s="93">
        <f t="shared" si="9"/>
        <v>7297000</v>
      </c>
      <c r="Q20" s="94">
        <f t="shared" si="10"/>
        <v>3823192</v>
      </c>
      <c r="R20" s="48">
        <f t="shared" si="11"/>
        <v>0</v>
      </c>
      <c r="S20" s="49">
        <f t="shared" si="12"/>
        <v>0</v>
      </c>
      <c r="T20" s="48">
        <f t="shared" si="13"/>
        <v>182.42499999999998</v>
      </c>
      <c r="U20" s="50">
        <f t="shared" si="14"/>
        <v>95.579800000000006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4000000</v>
      </c>
      <c r="C24" s="95">
        <f>SUM(C17:C23)</f>
        <v>0</v>
      </c>
      <c r="D24" s="95"/>
      <c r="E24" s="95">
        <f t="shared" si="8"/>
        <v>4000000</v>
      </c>
      <c r="F24" s="96">
        <f t="shared" ref="F24:O24" si="15">SUM(F17:F23)</f>
        <v>4000000</v>
      </c>
      <c r="G24" s="97">
        <f t="shared" si="15"/>
        <v>4000000</v>
      </c>
      <c r="H24" s="96">
        <f t="shared" si="15"/>
        <v>0</v>
      </c>
      <c r="I24" s="97">
        <f t="shared" si="15"/>
        <v>0</v>
      </c>
      <c r="J24" s="96">
        <f t="shared" si="15"/>
        <v>7297000</v>
      </c>
      <c r="K24" s="97">
        <f t="shared" si="15"/>
        <v>3823192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7297000</v>
      </c>
      <c r="Q24" s="97">
        <f t="shared" si="10"/>
        <v>3823192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182.42499999999998</v>
      </c>
      <c r="U24" s="54">
        <f>IF(($E24-$E19-$E23)   =0,0,($Q24   /($E24-$E19-$E23)   )*100)</f>
        <v>95.579800000000006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1512000</v>
      </c>
      <c r="C32" s="92"/>
      <c r="D32" s="92"/>
      <c r="E32" s="92">
        <f>$B32      +$C32      +$D32</f>
        <v>1512000</v>
      </c>
      <c r="F32" s="93">
        <v>1512000</v>
      </c>
      <c r="G32" s="94">
        <v>1058000</v>
      </c>
      <c r="H32" s="93">
        <v>662000</v>
      </c>
      <c r="I32" s="94">
        <v>378000</v>
      </c>
      <c r="J32" s="93">
        <v>129000</v>
      </c>
      <c r="K32" s="94">
        <v>378000</v>
      </c>
      <c r="L32" s="93"/>
      <c r="M32" s="94"/>
      <c r="N32" s="93"/>
      <c r="O32" s="94"/>
      <c r="P32" s="93">
        <f>$H32      +$J32      +$L32      +$N32</f>
        <v>791000</v>
      </c>
      <c r="Q32" s="94">
        <f>$I32      +$K32      +$M32      +$O32</f>
        <v>756000</v>
      </c>
      <c r="R32" s="48">
        <f>IF(($H32      =0),0,((($J32      -$H32      )/$H32      )*100))</f>
        <v>-80.513595166163142</v>
      </c>
      <c r="S32" s="49">
        <f>IF(($I32      =0),0,((($K32      -$I32      )/$I32      )*100))</f>
        <v>0</v>
      </c>
      <c r="T32" s="48">
        <f>IF(($E32      =0),0,(($P32      /$E32      )*100))</f>
        <v>52.314814814814817</v>
      </c>
      <c r="U32" s="50">
        <f>IF(($E32      =0),0,(($Q32      /$E32      )*100))</f>
        <v>50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1512000</v>
      </c>
      <c r="C33" s="95">
        <f>C32</f>
        <v>0</v>
      </c>
      <c r="D33" s="95"/>
      <c r="E33" s="95">
        <f>$B33      +$C33      +$D33</f>
        <v>1512000</v>
      </c>
      <c r="F33" s="96">
        <f t="shared" ref="F33:O33" si="17">F32</f>
        <v>1512000</v>
      </c>
      <c r="G33" s="97">
        <f t="shared" si="17"/>
        <v>1058000</v>
      </c>
      <c r="H33" s="96">
        <f t="shared" si="17"/>
        <v>662000</v>
      </c>
      <c r="I33" s="97">
        <f t="shared" si="17"/>
        <v>378000</v>
      </c>
      <c r="J33" s="96">
        <f t="shared" si="17"/>
        <v>129000</v>
      </c>
      <c r="K33" s="97">
        <f t="shared" si="17"/>
        <v>378000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791000</v>
      </c>
      <c r="Q33" s="97">
        <f>$I33      +$K33      +$M33      +$O33</f>
        <v>756000</v>
      </c>
      <c r="R33" s="52">
        <f>IF(($H33      =0),0,((($J33      -$H33      )/$H33      )*100))</f>
        <v>-80.513595166163142</v>
      </c>
      <c r="S33" s="53">
        <f>IF(($I33      =0),0,((($K33      -$I33      )/$I33      )*100))</f>
        <v>0</v>
      </c>
      <c r="T33" s="52">
        <f>IF($E33   =0,0,($P33   /$E33   )*100)</f>
        <v>52.314814814814817</v>
      </c>
      <c r="U33" s="54">
        <f>IF($E33   =0,0,($Q33   /$E33   )*100)</f>
        <v>50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10700000</v>
      </c>
      <c r="C35" s="92"/>
      <c r="D35" s="92"/>
      <c r="E35" s="92">
        <f t="shared" ref="E35:E40" si="18">$B35      +$C35      +$D35</f>
        <v>10700000</v>
      </c>
      <c r="F35" s="93">
        <v>10700000</v>
      </c>
      <c r="G35" s="94">
        <v>5450000</v>
      </c>
      <c r="H35" s="93"/>
      <c r="I35" s="94">
        <v>1764882</v>
      </c>
      <c r="J35" s="93">
        <v>5441000</v>
      </c>
      <c r="K35" s="94">
        <v>3685118</v>
      </c>
      <c r="L35" s="93"/>
      <c r="M35" s="94"/>
      <c r="N35" s="93"/>
      <c r="O35" s="94"/>
      <c r="P35" s="93">
        <f t="shared" ref="P35:P40" si="19">$H35      +$J35      +$L35      +$N35</f>
        <v>5441000</v>
      </c>
      <c r="Q35" s="94">
        <f t="shared" ref="Q35:Q40" si="20">$I35      +$K35      +$M35      +$O35</f>
        <v>5450000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108.80251484235205</v>
      </c>
      <c r="T35" s="48">
        <f t="shared" ref="T35:T39" si="23">IF(($E35      =0),0,(($P35      /$E35      )*100))</f>
        <v>50.850467289719624</v>
      </c>
      <c r="U35" s="50">
        <f t="shared" ref="U35:U39" si="24">IF(($E35      =0),0,(($Q35      /$E35      )*100))</f>
        <v>50.934579439252339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27964000</v>
      </c>
      <c r="C36" s="92"/>
      <c r="D36" s="92"/>
      <c r="E36" s="92">
        <f t="shared" si="18"/>
        <v>27964000</v>
      </c>
      <c r="F36" s="93">
        <v>27964000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38664000</v>
      </c>
      <c r="C40" s="95">
        <f>SUM(C35:C39)</f>
        <v>0</v>
      </c>
      <c r="D40" s="95"/>
      <c r="E40" s="95">
        <f t="shared" si="18"/>
        <v>38664000</v>
      </c>
      <c r="F40" s="96">
        <f t="shared" ref="F40:O40" si="25">SUM(F35:F39)</f>
        <v>38664000</v>
      </c>
      <c r="G40" s="97">
        <f t="shared" si="25"/>
        <v>5450000</v>
      </c>
      <c r="H40" s="96">
        <f t="shared" si="25"/>
        <v>0</v>
      </c>
      <c r="I40" s="97">
        <f t="shared" si="25"/>
        <v>1764882</v>
      </c>
      <c r="J40" s="96">
        <f t="shared" si="25"/>
        <v>5441000</v>
      </c>
      <c r="K40" s="97">
        <f t="shared" si="25"/>
        <v>3685118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5441000</v>
      </c>
      <c r="Q40" s="97">
        <f t="shared" si="20"/>
        <v>5450000</v>
      </c>
      <c r="R40" s="52">
        <f t="shared" si="21"/>
        <v>0</v>
      </c>
      <c r="S40" s="53">
        <f t="shared" si="22"/>
        <v>108.80251484235205</v>
      </c>
      <c r="T40" s="52">
        <f>IF((+$E35+$E38) =0,0,(P40   /(+$E35+$E38) )*100)</f>
        <v>50.850467289719624</v>
      </c>
      <c r="U40" s="54">
        <f>IF((+$E35+$E38) =0,0,(Q40   /(+$E35+$E38) )*100)</f>
        <v>50.934579439252339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46076000</v>
      </c>
      <c r="C67" s="104">
        <f>SUM(C9:C14,C17:C23,C26:C29,C32,C35:C39,C42:C52,C55:C58,C61:C65)</f>
        <v>0</v>
      </c>
      <c r="D67" s="104"/>
      <c r="E67" s="104">
        <f t="shared" si="35"/>
        <v>46076000</v>
      </c>
      <c r="F67" s="105">
        <f t="shared" ref="F67:O67" si="43">SUM(F9:F14,F17:F23,F26:F29,F32,F35:F39,F42:F52,F55:F58,F61:F65)</f>
        <v>46076000</v>
      </c>
      <c r="G67" s="106">
        <f t="shared" si="43"/>
        <v>12408000</v>
      </c>
      <c r="H67" s="105">
        <f t="shared" si="43"/>
        <v>771000</v>
      </c>
      <c r="I67" s="106">
        <f t="shared" si="43"/>
        <v>2323243</v>
      </c>
      <c r="J67" s="105">
        <f t="shared" si="43"/>
        <v>13022000</v>
      </c>
      <c r="K67" s="106">
        <f t="shared" si="43"/>
        <v>8023134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13793000</v>
      </c>
      <c r="Q67" s="106">
        <f t="shared" si="37"/>
        <v>10346377</v>
      </c>
      <c r="R67" s="61">
        <f t="shared" si="38"/>
        <v>1588.9753566796369</v>
      </c>
      <c r="S67" s="62">
        <f t="shared" si="39"/>
        <v>245.342006841299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76.153931095406364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57.124431316254423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82652000</v>
      </c>
      <c r="C69" s="92"/>
      <c r="D69" s="92"/>
      <c r="E69" s="92">
        <f>$B69      +$C69      +$D69</f>
        <v>82652000</v>
      </c>
      <c r="F69" s="93">
        <v>82652000</v>
      </c>
      <c r="G69" s="94">
        <v>68799000</v>
      </c>
      <c r="H69" s="93">
        <v>25964000</v>
      </c>
      <c r="I69" s="94">
        <v>23882349</v>
      </c>
      <c r="J69" s="93">
        <v>23991000</v>
      </c>
      <c r="K69" s="94">
        <v>25975079</v>
      </c>
      <c r="L69" s="93"/>
      <c r="M69" s="94"/>
      <c r="N69" s="93"/>
      <c r="O69" s="94"/>
      <c r="P69" s="93">
        <f>$H69      +$J69      +$L69      +$N69</f>
        <v>49955000</v>
      </c>
      <c r="Q69" s="94">
        <f>$I69      +$K69      +$M69      +$O69</f>
        <v>49857428</v>
      </c>
      <c r="R69" s="48">
        <f>IF(($H69      =0),0,((($J69      -$H69      )/$H69      )*100))</f>
        <v>-7.5989832075181019</v>
      </c>
      <c r="S69" s="49">
        <f>IF(($I69      =0),0,((($K69      -$I69      )/$I69      )*100))</f>
        <v>8.762664007631745</v>
      </c>
      <c r="T69" s="48">
        <f>IF(($E69      =0),0,(($P69      /$E69      )*100))</f>
        <v>60.440158737840591</v>
      </c>
      <c r="U69" s="50">
        <f>IF(($E69      =0),0,(($Q69      /$E69      )*100))</f>
        <v>60.322107148042392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82652000</v>
      </c>
      <c r="C70" s="101">
        <f>C69</f>
        <v>0</v>
      </c>
      <c r="D70" s="101"/>
      <c r="E70" s="101">
        <f>$B70      +$C70      +$D70</f>
        <v>82652000</v>
      </c>
      <c r="F70" s="102">
        <f t="shared" ref="F70:O70" si="44">F69</f>
        <v>82652000</v>
      </c>
      <c r="G70" s="103">
        <f t="shared" si="44"/>
        <v>68799000</v>
      </c>
      <c r="H70" s="102">
        <f t="shared" si="44"/>
        <v>25964000</v>
      </c>
      <c r="I70" s="103">
        <f t="shared" si="44"/>
        <v>23882349</v>
      </c>
      <c r="J70" s="102">
        <f t="shared" si="44"/>
        <v>23991000</v>
      </c>
      <c r="K70" s="103">
        <f t="shared" si="44"/>
        <v>25975079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49955000</v>
      </c>
      <c r="Q70" s="103">
        <f>$I70      +$K70      +$M70      +$O70</f>
        <v>49857428</v>
      </c>
      <c r="R70" s="57">
        <f>IF(($H70      =0),0,((($J70      -$H70      )/$H70      )*100))</f>
        <v>-7.5989832075181019</v>
      </c>
      <c r="S70" s="58">
        <f>IF(($I70      =0),0,((($K70      -$I70      )/$I70      )*100))</f>
        <v>8.762664007631745</v>
      </c>
      <c r="T70" s="57">
        <f>IF($E70   =0,0,($P70   /$E70   )*100)</f>
        <v>60.440158737840591</v>
      </c>
      <c r="U70" s="59">
        <f>IF($E70   =0,0,($Q70   /$E70 )*100)</f>
        <v>60.322107148042392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82652000</v>
      </c>
      <c r="C71" s="104">
        <f>C69</f>
        <v>0</v>
      </c>
      <c r="D71" s="104"/>
      <c r="E71" s="104">
        <f>$B71      +$C71      +$D71</f>
        <v>82652000</v>
      </c>
      <c r="F71" s="105">
        <f t="shared" ref="F71:O71" si="45">F69</f>
        <v>82652000</v>
      </c>
      <c r="G71" s="106">
        <f t="shared" si="45"/>
        <v>68799000</v>
      </c>
      <c r="H71" s="105">
        <f t="shared" si="45"/>
        <v>25964000</v>
      </c>
      <c r="I71" s="106">
        <f t="shared" si="45"/>
        <v>23882349</v>
      </c>
      <c r="J71" s="105">
        <f t="shared" si="45"/>
        <v>23991000</v>
      </c>
      <c r="K71" s="106">
        <f t="shared" si="45"/>
        <v>25975079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49955000</v>
      </c>
      <c r="Q71" s="106">
        <f>$I71      +$K71      +$M71      +$O71</f>
        <v>49857428</v>
      </c>
      <c r="R71" s="61">
        <f>IF(($H71      =0),0,((($J71      -$H71      )/$H71      )*100))</f>
        <v>-7.5989832075181019</v>
      </c>
      <c r="S71" s="62">
        <f>IF(($I71      =0),0,((($K71      -$I71      )/$I71      )*100))</f>
        <v>8.762664007631745</v>
      </c>
      <c r="T71" s="61">
        <f>IF($E71   =0,0,($P71   /$E71   )*100)</f>
        <v>60.440158737840591</v>
      </c>
      <c r="U71" s="65">
        <f>IF($E71   =0,0,($Q71   /$E71   )*100)</f>
        <v>60.322107148042392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128728000</v>
      </c>
      <c r="C72" s="104">
        <f>SUM(C9:C14,C17:C23,C26:C29,C32,C35:C39,C42:C52,C55:C58,C61:C65,C69)</f>
        <v>0</v>
      </c>
      <c r="D72" s="104"/>
      <c r="E72" s="104">
        <f>$B72      +$C72      +$D72</f>
        <v>128728000</v>
      </c>
      <c r="F72" s="105">
        <f t="shared" ref="F72:O72" si="46">SUM(F9:F14,F17:F23,F26:F29,F32,F35:F39,F42:F52,F55:F58,F61:F65,F69)</f>
        <v>128728000</v>
      </c>
      <c r="G72" s="106">
        <f t="shared" si="46"/>
        <v>81207000</v>
      </c>
      <c r="H72" s="105">
        <f t="shared" si="46"/>
        <v>26735000</v>
      </c>
      <c r="I72" s="106">
        <f t="shared" si="46"/>
        <v>26205592</v>
      </c>
      <c r="J72" s="105">
        <f t="shared" si="46"/>
        <v>37013000</v>
      </c>
      <c r="K72" s="106">
        <f t="shared" si="46"/>
        <v>33998213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63748000</v>
      </c>
      <c r="Q72" s="106">
        <f>$I72      +$K72      +$M72      +$O72</f>
        <v>60203805</v>
      </c>
      <c r="R72" s="61">
        <f>IF(($H72      =0),0,((($J72      -$H72      )/$H72      )*100))</f>
        <v>38.443987282588367</v>
      </c>
      <c r="S72" s="62">
        <f>IF(($I72      =0),0,((($K72      -$I72      )/$I72      )*100))</f>
        <v>29.736481434954797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63.264658012782334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59.747335357865907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4qq1k1sIif0oaMCO9ZVB38jIYxVs4AQWtF7hr2oRsf2Mo1/VazC7P7PwInFIUC/h0CpE3V9RCINUarIIwPdSzw==" saltValue="3B4oRtKWSJ7WUOhtHw1Jn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2450000</v>
      </c>
      <c r="C10" s="92"/>
      <c r="D10" s="92"/>
      <c r="E10" s="92">
        <f t="shared" ref="E10:E15" si="0">$B10      +$C10      +$D10</f>
        <v>2450000</v>
      </c>
      <c r="F10" s="93">
        <v>2450000</v>
      </c>
      <c r="G10" s="94">
        <v>2450000</v>
      </c>
      <c r="H10" s="93">
        <v>858000</v>
      </c>
      <c r="I10" s="94">
        <v>899832</v>
      </c>
      <c r="J10" s="93">
        <v>1508000</v>
      </c>
      <c r="K10" s="94">
        <v>826196</v>
      </c>
      <c r="L10" s="93"/>
      <c r="M10" s="94"/>
      <c r="N10" s="93"/>
      <c r="O10" s="94"/>
      <c r="P10" s="93">
        <f t="shared" ref="P10:P15" si="1">$H10      +$J10      +$L10      +$N10</f>
        <v>2366000</v>
      </c>
      <c r="Q10" s="94">
        <f t="shared" ref="Q10:Q15" si="2">$I10      +$K10      +$M10      +$O10</f>
        <v>1726028</v>
      </c>
      <c r="R10" s="48">
        <f t="shared" ref="R10:R15" si="3">IF(($H10      =0),0,((($J10      -$H10      )/$H10      )*100))</f>
        <v>75.757575757575751</v>
      </c>
      <c r="S10" s="49">
        <f t="shared" ref="S10:S15" si="4">IF(($I10      =0),0,((($K10      -$I10      )/$I10      )*100))</f>
        <v>-8.1833053281056909</v>
      </c>
      <c r="T10" s="48">
        <f t="shared" ref="T10:T14" si="5">IF(($E10      =0),0,(($P10      /$E10      )*100))</f>
        <v>96.571428571428569</v>
      </c>
      <c r="U10" s="50">
        <f t="shared" ref="U10:U14" si="6">IF(($E10      =0),0,(($Q10      /$E10      )*100))</f>
        <v>70.450122448979585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2450000</v>
      </c>
      <c r="C15" s="95">
        <f>SUM(C9:C14)</f>
        <v>0</v>
      </c>
      <c r="D15" s="95"/>
      <c r="E15" s="95">
        <f t="shared" si="0"/>
        <v>2450000</v>
      </c>
      <c r="F15" s="96">
        <f t="shared" ref="F15:O15" si="7">SUM(F9:F14)</f>
        <v>2450000</v>
      </c>
      <c r="G15" s="97">
        <f t="shared" si="7"/>
        <v>2450000</v>
      </c>
      <c r="H15" s="96">
        <f t="shared" si="7"/>
        <v>858000</v>
      </c>
      <c r="I15" s="97">
        <f t="shared" si="7"/>
        <v>899832</v>
      </c>
      <c r="J15" s="96">
        <f t="shared" si="7"/>
        <v>1508000</v>
      </c>
      <c r="K15" s="97">
        <f t="shared" si="7"/>
        <v>826196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2366000</v>
      </c>
      <c r="Q15" s="97">
        <f t="shared" si="2"/>
        <v>1726028</v>
      </c>
      <c r="R15" s="52">
        <f t="shared" si="3"/>
        <v>75.757575757575751</v>
      </c>
      <c r="S15" s="53">
        <f t="shared" si="4"/>
        <v>-8.1833053281056909</v>
      </c>
      <c r="T15" s="52">
        <f>IF((SUM($E9:$E13))=0,0,(P15/(SUM($E9:$E13))*100))</f>
        <v>96.571428571428569</v>
      </c>
      <c r="U15" s="54">
        <f>IF((SUM($E9:$E13))=0,0,(Q15/(SUM($E9:$E13))*100))</f>
        <v>70.450122448979585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973000</v>
      </c>
      <c r="C32" s="92"/>
      <c r="D32" s="92"/>
      <c r="E32" s="92">
        <f>$B32      +$C32      +$D32</f>
        <v>973000</v>
      </c>
      <c r="F32" s="93">
        <v>973000</v>
      </c>
      <c r="G32" s="94">
        <v>681000</v>
      </c>
      <c r="H32" s="93">
        <v>110000</v>
      </c>
      <c r="I32" s="94">
        <v>112400</v>
      </c>
      <c r="J32" s="93">
        <v>111000</v>
      </c>
      <c r="K32" s="94">
        <v>154007</v>
      </c>
      <c r="L32" s="93"/>
      <c r="M32" s="94"/>
      <c r="N32" s="93"/>
      <c r="O32" s="94"/>
      <c r="P32" s="93">
        <f>$H32      +$J32      +$L32      +$N32</f>
        <v>221000</v>
      </c>
      <c r="Q32" s="94">
        <f>$I32      +$K32      +$M32      +$O32</f>
        <v>266407</v>
      </c>
      <c r="R32" s="48">
        <f>IF(($H32      =0),0,((($J32      -$H32      )/$H32      )*100))</f>
        <v>0.90909090909090906</v>
      </c>
      <c r="S32" s="49">
        <f>IF(($I32      =0),0,((($K32      -$I32      )/$I32      )*100))</f>
        <v>37.016903914590749</v>
      </c>
      <c r="T32" s="48">
        <f>IF(($E32      =0),0,(($P32      /$E32      )*100))</f>
        <v>22.713257965056528</v>
      </c>
      <c r="U32" s="50">
        <f>IF(($E32      =0),0,(($Q32      /$E32      )*100))</f>
        <v>27.379958890030831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973000</v>
      </c>
      <c r="C33" s="95">
        <f>C32</f>
        <v>0</v>
      </c>
      <c r="D33" s="95"/>
      <c r="E33" s="95">
        <f>$B33      +$C33      +$D33</f>
        <v>973000</v>
      </c>
      <c r="F33" s="96">
        <f t="shared" ref="F33:O33" si="17">F32</f>
        <v>973000</v>
      </c>
      <c r="G33" s="97">
        <f t="shared" si="17"/>
        <v>681000</v>
      </c>
      <c r="H33" s="96">
        <f t="shared" si="17"/>
        <v>110000</v>
      </c>
      <c r="I33" s="97">
        <f t="shared" si="17"/>
        <v>112400</v>
      </c>
      <c r="J33" s="96">
        <f t="shared" si="17"/>
        <v>111000</v>
      </c>
      <c r="K33" s="97">
        <f t="shared" si="17"/>
        <v>154007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221000</v>
      </c>
      <c r="Q33" s="97">
        <f>$I33      +$K33      +$M33      +$O33</f>
        <v>266407</v>
      </c>
      <c r="R33" s="52">
        <f>IF(($H33      =0),0,((($J33      -$H33      )/$H33      )*100))</f>
        <v>0.90909090909090906</v>
      </c>
      <c r="S33" s="53">
        <f>IF(($I33      =0),0,((($K33      -$I33      )/$I33      )*100))</f>
        <v>37.016903914590749</v>
      </c>
      <c r="T33" s="52">
        <f>IF($E33   =0,0,($P33   /$E33   )*100)</f>
        <v>22.713257965056528</v>
      </c>
      <c r="U33" s="54">
        <f>IF($E33   =0,0,($Q33   /$E33   )*100)</f>
        <v>27.379958890030831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5625000</v>
      </c>
      <c r="C35" s="92"/>
      <c r="D35" s="92"/>
      <c r="E35" s="92">
        <f t="shared" ref="E35:E40" si="18">$B35      +$C35      +$D35</f>
        <v>5625000</v>
      </c>
      <c r="F35" s="93">
        <v>5625000</v>
      </c>
      <c r="G35" s="94">
        <v>1250000</v>
      </c>
      <c r="H35" s="93"/>
      <c r="I35" s="94"/>
      <c r="J35" s="93">
        <v>845000</v>
      </c>
      <c r="K35" s="94">
        <v>844322</v>
      </c>
      <c r="L35" s="93"/>
      <c r="M35" s="94"/>
      <c r="N35" s="93"/>
      <c r="O35" s="94"/>
      <c r="P35" s="93">
        <f t="shared" ref="P35:P40" si="19">$H35      +$J35      +$L35      +$N35</f>
        <v>845000</v>
      </c>
      <c r="Q35" s="94">
        <f t="shared" ref="Q35:Q40" si="20">$I35      +$K35      +$M35      +$O35</f>
        <v>844322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15.022222222222222</v>
      </c>
      <c r="U35" s="50">
        <f t="shared" ref="U35:U39" si="24">IF(($E35      =0),0,(($Q35      /$E35      )*100))</f>
        <v>15.01016888888889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11705000</v>
      </c>
      <c r="C36" s="92"/>
      <c r="D36" s="92"/>
      <c r="E36" s="92">
        <f t="shared" si="18"/>
        <v>11705000</v>
      </c>
      <c r="F36" s="93">
        <v>11705000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17330000</v>
      </c>
      <c r="C40" s="95">
        <f>SUM(C35:C39)</f>
        <v>0</v>
      </c>
      <c r="D40" s="95"/>
      <c r="E40" s="95">
        <f t="shared" si="18"/>
        <v>17330000</v>
      </c>
      <c r="F40" s="96">
        <f t="shared" ref="F40:O40" si="25">SUM(F35:F39)</f>
        <v>17330000</v>
      </c>
      <c r="G40" s="97">
        <f t="shared" si="25"/>
        <v>1250000</v>
      </c>
      <c r="H40" s="96">
        <f t="shared" si="25"/>
        <v>0</v>
      </c>
      <c r="I40" s="97">
        <f t="shared" si="25"/>
        <v>0</v>
      </c>
      <c r="J40" s="96">
        <f t="shared" si="25"/>
        <v>845000</v>
      </c>
      <c r="K40" s="97">
        <f t="shared" si="25"/>
        <v>844322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845000</v>
      </c>
      <c r="Q40" s="97">
        <f t="shared" si="20"/>
        <v>844322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15.022222222222222</v>
      </c>
      <c r="U40" s="54">
        <f>IF((+$E35+$E38) =0,0,(Q40   /(+$E35+$E38) )*100)</f>
        <v>15.01016888888889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20753000</v>
      </c>
      <c r="C67" s="104">
        <f>SUM(C9:C14,C17:C23,C26:C29,C32,C35:C39,C42:C52,C55:C58,C61:C65)</f>
        <v>0</v>
      </c>
      <c r="D67" s="104"/>
      <c r="E67" s="104">
        <f t="shared" si="35"/>
        <v>20753000</v>
      </c>
      <c r="F67" s="105">
        <f t="shared" ref="F67:O67" si="43">SUM(F9:F14,F17:F23,F26:F29,F32,F35:F39,F42:F52,F55:F58,F61:F65)</f>
        <v>20753000</v>
      </c>
      <c r="G67" s="106">
        <f t="shared" si="43"/>
        <v>4381000</v>
      </c>
      <c r="H67" s="105">
        <f t="shared" si="43"/>
        <v>968000</v>
      </c>
      <c r="I67" s="106">
        <f t="shared" si="43"/>
        <v>1012232</v>
      </c>
      <c r="J67" s="105">
        <f t="shared" si="43"/>
        <v>2464000</v>
      </c>
      <c r="K67" s="106">
        <f t="shared" si="43"/>
        <v>1824525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3432000</v>
      </c>
      <c r="Q67" s="106">
        <f t="shared" si="37"/>
        <v>2836757</v>
      </c>
      <c r="R67" s="61">
        <f t="shared" si="38"/>
        <v>154.54545454545453</v>
      </c>
      <c r="S67" s="62">
        <f t="shared" si="39"/>
        <v>80.247710011143695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37.931034482758619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31.352309902740938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12560000</v>
      </c>
      <c r="C69" s="92"/>
      <c r="D69" s="92"/>
      <c r="E69" s="92">
        <f>$B69      +$C69      +$D69</f>
        <v>12560000</v>
      </c>
      <c r="F69" s="93">
        <v>12560000</v>
      </c>
      <c r="G69" s="94">
        <v>9855000</v>
      </c>
      <c r="H69" s="93">
        <v>1649000</v>
      </c>
      <c r="I69" s="94">
        <v>4675314</v>
      </c>
      <c r="J69" s="93">
        <v>6302000</v>
      </c>
      <c r="K69" s="94">
        <v>4590166</v>
      </c>
      <c r="L69" s="93"/>
      <c r="M69" s="94"/>
      <c r="N69" s="93"/>
      <c r="O69" s="94"/>
      <c r="P69" s="93">
        <f>$H69      +$J69      +$L69      +$N69</f>
        <v>7951000</v>
      </c>
      <c r="Q69" s="94">
        <f>$I69      +$K69      +$M69      +$O69</f>
        <v>9265480</v>
      </c>
      <c r="R69" s="48">
        <f>IF(($H69      =0),0,((($J69      -$H69      )/$H69      )*100))</f>
        <v>282.17101273499094</v>
      </c>
      <c r="S69" s="49">
        <f>IF(($I69      =0),0,((($K69      -$I69      )/$I69      )*100))</f>
        <v>-1.8212252695754767</v>
      </c>
      <c r="T69" s="48">
        <f>IF(($E69      =0),0,(($P69      /$E69      )*100))</f>
        <v>63.304140127388528</v>
      </c>
      <c r="U69" s="50">
        <f>IF(($E69      =0),0,(($Q69      /$E69      )*100))</f>
        <v>73.769745222929942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12560000</v>
      </c>
      <c r="C70" s="101">
        <f>C69</f>
        <v>0</v>
      </c>
      <c r="D70" s="101"/>
      <c r="E70" s="101">
        <f>$B70      +$C70      +$D70</f>
        <v>12560000</v>
      </c>
      <c r="F70" s="102">
        <f t="shared" ref="F70:O70" si="44">F69</f>
        <v>12560000</v>
      </c>
      <c r="G70" s="103">
        <f t="shared" si="44"/>
        <v>9855000</v>
      </c>
      <c r="H70" s="102">
        <f t="shared" si="44"/>
        <v>1649000</v>
      </c>
      <c r="I70" s="103">
        <f t="shared" si="44"/>
        <v>4675314</v>
      </c>
      <c r="J70" s="102">
        <f t="shared" si="44"/>
        <v>6302000</v>
      </c>
      <c r="K70" s="103">
        <f t="shared" si="44"/>
        <v>4590166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7951000</v>
      </c>
      <c r="Q70" s="103">
        <f>$I70      +$K70      +$M70      +$O70</f>
        <v>9265480</v>
      </c>
      <c r="R70" s="57">
        <f>IF(($H70      =0),0,((($J70      -$H70      )/$H70      )*100))</f>
        <v>282.17101273499094</v>
      </c>
      <c r="S70" s="58">
        <f>IF(($I70      =0),0,((($K70      -$I70      )/$I70      )*100))</f>
        <v>-1.8212252695754767</v>
      </c>
      <c r="T70" s="57">
        <f>IF($E70   =0,0,($P70   /$E70   )*100)</f>
        <v>63.304140127388528</v>
      </c>
      <c r="U70" s="59">
        <f>IF($E70   =0,0,($Q70   /$E70 )*100)</f>
        <v>73.769745222929942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12560000</v>
      </c>
      <c r="C71" s="104">
        <f>C69</f>
        <v>0</v>
      </c>
      <c r="D71" s="104"/>
      <c r="E71" s="104">
        <f>$B71      +$C71      +$D71</f>
        <v>12560000</v>
      </c>
      <c r="F71" s="105">
        <f t="shared" ref="F71:O71" si="45">F69</f>
        <v>12560000</v>
      </c>
      <c r="G71" s="106">
        <f t="shared" si="45"/>
        <v>9855000</v>
      </c>
      <c r="H71" s="105">
        <f t="shared" si="45"/>
        <v>1649000</v>
      </c>
      <c r="I71" s="106">
        <f t="shared" si="45"/>
        <v>4675314</v>
      </c>
      <c r="J71" s="105">
        <f t="shared" si="45"/>
        <v>6302000</v>
      </c>
      <c r="K71" s="106">
        <f t="shared" si="45"/>
        <v>4590166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7951000</v>
      </c>
      <c r="Q71" s="106">
        <f>$I71      +$K71      +$M71      +$O71</f>
        <v>9265480</v>
      </c>
      <c r="R71" s="61">
        <f>IF(($H71      =0),0,((($J71      -$H71      )/$H71      )*100))</f>
        <v>282.17101273499094</v>
      </c>
      <c r="S71" s="62">
        <f>IF(($I71      =0),0,((($K71      -$I71      )/$I71      )*100))</f>
        <v>-1.8212252695754767</v>
      </c>
      <c r="T71" s="61">
        <f>IF($E71   =0,0,($P71   /$E71   )*100)</f>
        <v>63.304140127388528</v>
      </c>
      <c r="U71" s="65">
        <f>IF($E71   =0,0,($Q71   /$E71   )*100)</f>
        <v>73.769745222929942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33313000</v>
      </c>
      <c r="C72" s="104">
        <f>SUM(C9:C14,C17:C23,C26:C29,C32,C35:C39,C42:C52,C55:C58,C61:C65,C69)</f>
        <v>0</v>
      </c>
      <c r="D72" s="104"/>
      <c r="E72" s="104">
        <f>$B72      +$C72      +$D72</f>
        <v>33313000</v>
      </c>
      <c r="F72" s="105">
        <f t="shared" ref="F72:O72" si="46">SUM(F9:F14,F17:F23,F26:F29,F32,F35:F39,F42:F52,F55:F58,F61:F65,F69)</f>
        <v>33313000</v>
      </c>
      <c r="G72" s="106">
        <f t="shared" si="46"/>
        <v>14236000</v>
      </c>
      <c r="H72" s="105">
        <f t="shared" si="46"/>
        <v>2617000</v>
      </c>
      <c r="I72" s="106">
        <f t="shared" si="46"/>
        <v>5687546</v>
      </c>
      <c r="J72" s="105">
        <f t="shared" si="46"/>
        <v>8766000</v>
      </c>
      <c r="K72" s="106">
        <f t="shared" si="46"/>
        <v>6414691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11383000</v>
      </c>
      <c r="Q72" s="106">
        <f>$I72      +$K72      +$M72      +$O72</f>
        <v>12102237</v>
      </c>
      <c r="R72" s="61">
        <f>IF(($H72      =0),0,((($J72      -$H72      )/$H72      )*100))</f>
        <v>234.9636988918609</v>
      </c>
      <c r="S72" s="62">
        <f>IF(($I72      =0),0,((($K72      -$I72      )/$I72      )*100))</f>
        <v>12.784863630113938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52.679563124768606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56.008131247686045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TeTMDF+REajOj3SEXf83MFqXWyEWjaJ2/r3fmgrOA7+371ydz3Rkn2PjflDySch+cuUSSal5zMaTXxj1cxnv8Q==" saltValue="DMaAEbHsSmvKdUGG3Xsn6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>
        <v>1122000</v>
      </c>
      <c r="I10" s="94"/>
      <c r="J10" s="93">
        <v>431000</v>
      </c>
      <c r="K10" s="94">
        <v>1415384</v>
      </c>
      <c r="L10" s="93"/>
      <c r="M10" s="94"/>
      <c r="N10" s="93"/>
      <c r="O10" s="94"/>
      <c r="P10" s="93">
        <f t="shared" ref="P10:P15" si="1">$H10      +$J10      +$L10      +$N10</f>
        <v>1553000</v>
      </c>
      <c r="Q10" s="94">
        <f t="shared" ref="Q10:Q15" si="2">$I10      +$K10      +$M10      +$O10</f>
        <v>1415384</v>
      </c>
      <c r="R10" s="48">
        <f t="shared" ref="R10:R15" si="3">IF(($H10      =0),0,((($J10      -$H10      )/$H10      )*100))</f>
        <v>-61.586452762923351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70.590909090909093</v>
      </c>
      <c r="U10" s="50">
        <f t="shared" ref="U10:U14" si="6">IF(($E10      =0),0,(($Q10      /$E10      )*100))</f>
        <v>64.335636363636368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2200000</v>
      </c>
      <c r="C15" s="95">
        <f>SUM(C9:C14)</f>
        <v>0</v>
      </c>
      <c r="D15" s="95"/>
      <c r="E15" s="95">
        <f t="shared" si="0"/>
        <v>2200000</v>
      </c>
      <c r="F15" s="96">
        <f t="shared" ref="F15:O15" si="7">SUM(F9:F14)</f>
        <v>2200000</v>
      </c>
      <c r="G15" s="97">
        <f t="shared" si="7"/>
        <v>2200000</v>
      </c>
      <c r="H15" s="96">
        <f t="shared" si="7"/>
        <v>1122000</v>
      </c>
      <c r="I15" s="97">
        <f t="shared" si="7"/>
        <v>0</v>
      </c>
      <c r="J15" s="96">
        <f t="shared" si="7"/>
        <v>431000</v>
      </c>
      <c r="K15" s="97">
        <f t="shared" si="7"/>
        <v>1415384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1553000</v>
      </c>
      <c r="Q15" s="97">
        <f t="shared" si="2"/>
        <v>1415384</v>
      </c>
      <c r="R15" s="52">
        <f t="shared" si="3"/>
        <v>-61.586452762923351</v>
      </c>
      <c r="S15" s="53">
        <f t="shared" si="4"/>
        <v>0</v>
      </c>
      <c r="T15" s="52">
        <f>IF((SUM($E9:$E13))=0,0,(P15/(SUM($E9:$E13))*100))</f>
        <v>70.590909090909093</v>
      </c>
      <c r="U15" s="54">
        <f>IF((SUM($E9:$E13))=0,0,(Q15/(SUM($E9:$E13))*100))</f>
        <v>64.335636363636368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4700000</v>
      </c>
      <c r="C20" s="92"/>
      <c r="D20" s="92"/>
      <c r="E20" s="92">
        <f t="shared" si="8"/>
        <v>4700000</v>
      </c>
      <c r="F20" s="93">
        <v>4700000</v>
      </c>
      <c r="G20" s="94">
        <v>4700000</v>
      </c>
      <c r="H20" s="93">
        <v>1008000</v>
      </c>
      <c r="I20" s="94"/>
      <c r="J20" s="93">
        <v>2934000</v>
      </c>
      <c r="K20" s="94"/>
      <c r="L20" s="93"/>
      <c r="M20" s="94"/>
      <c r="N20" s="93"/>
      <c r="O20" s="94"/>
      <c r="P20" s="93">
        <f t="shared" si="9"/>
        <v>3942000</v>
      </c>
      <c r="Q20" s="94">
        <f t="shared" si="10"/>
        <v>0</v>
      </c>
      <c r="R20" s="48">
        <f t="shared" si="11"/>
        <v>191.07142857142858</v>
      </c>
      <c r="S20" s="49">
        <f t="shared" si="12"/>
        <v>0</v>
      </c>
      <c r="T20" s="48">
        <f t="shared" si="13"/>
        <v>83.872340425531917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4700000</v>
      </c>
      <c r="C24" s="95">
        <f>SUM(C17:C23)</f>
        <v>0</v>
      </c>
      <c r="D24" s="95"/>
      <c r="E24" s="95">
        <f t="shared" si="8"/>
        <v>4700000</v>
      </c>
      <c r="F24" s="96">
        <f t="shared" ref="F24:O24" si="15">SUM(F17:F23)</f>
        <v>4700000</v>
      </c>
      <c r="G24" s="97">
        <f t="shared" si="15"/>
        <v>4700000</v>
      </c>
      <c r="H24" s="96">
        <f t="shared" si="15"/>
        <v>1008000</v>
      </c>
      <c r="I24" s="97">
        <f t="shared" si="15"/>
        <v>0</v>
      </c>
      <c r="J24" s="96">
        <f t="shared" si="15"/>
        <v>2934000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3942000</v>
      </c>
      <c r="Q24" s="97">
        <f t="shared" si="10"/>
        <v>0</v>
      </c>
      <c r="R24" s="52">
        <f t="shared" si="11"/>
        <v>191.07142857142858</v>
      </c>
      <c r="S24" s="53">
        <f t="shared" si="12"/>
        <v>0</v>
      </c>
      <c r="T24" s="52">
        <f>IF(($E24-$E19-$E23)   =0,0,($P24   /($E24-$E19-$E23)   )*100)</f>
        <v>83.872340425531917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1310000</v>
      </c>
      <c r="C32" s="92"/>
      <c r="D32" s="92"/>
      <c r="E32" s="92">
        <f>$B32      +$C32      +$D32</f>
        <v>1310000</v>
      </c>
      <c r="F32" s="93">
        <v>1310000</v>
      </c>
      <c r="G32" s="94">
        <v>917000</v>
      </c>
      <c r="H32" s="93">
        <v>872000</v>
      </c>
      <c r="I32" s="94"/>
      <c r="J32" s="93">
        <v>45000</v>
      </c>
      <c r="K32" s="94">
        <v>1310000</v>
      </c>
      <c r="L32" s="93"/>
      <c r="M32" s="94"/>
      <c r="N32" s="93"/>
      <c r="O32" s="94"/>
      <c r="P32" s="93">
        <f>$H32      +$J32      +$L32      +$N32</f>
        <v>917000</v>
      </c>
      <c r="Q32" s="94">
        <f>$I32      +$K32      +$M32      +$O32</f>
        <v>1310000</v>
      </c>
      <c r="R32" s="48">
        <f>IF(($H32      =0),0,((($J32      -$H32      )/$H32      )*100))</f>
        <v>-94.839449541284409</v>
      </c>
      <c r="S32" s="49">
        <f>IF(($I32      =0),0,((($K32      -$I32      )/$I32      )*100))</f>
        <v>0</v>
      </c>
      <c r="T32" s="48">
        <f>IF(($E32      =0),0,(($P32      /$E32      )*100))</f>
        <v>70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1310000</v>
      </c>
      <c r="C33" s="95">
        <f>C32</f>
        <v>0</v>
      </c>
      <c r="D33" s="95"/>
      <c r="E33" s="95">
        <f>$B33      +$C33      +$D33</f>
        <v>1310000</v>
      </c>
      <c r="F33" s="96">
        <f t="shared" ref="F33:O33" si="17">F32</f>
        <v>1310000</v>
      </c>
      <c r="G33" s="97">
        <f t="shared" si="17"/>
        <v>917000</v>
      </c>
      <c r="H33" s="96">
        <f t="shared" si="17"/>
        <v>872000</v>
      </c>
      <c r="I33" s="97">
        <f t="shared" si="17"/>
        <v>0</v>
      </c>
      <c r="J33" s="96">
        <f t="shared" si="17"/>
        <v>45000</v>
      </c>
      <c r="K33" s="97">
        <f t="shared" si="17"/>
        <v>1310000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917000</v>
      </c>
      <c r="Q33" s="97">
        <f>$I33      +$K33      +$M33      +$O33</f>
        <v>1310000</v>
      </c>
      <c r="R33" s="52">
        <f>IF(($H33      =0),0,((($J33      -$H33      )/$H33      )*100))</f>
        <v>-94.839449541284409</v>
      </c>
      <c r="S33" s="53">
        <f>IF(($I33      =0),0,((($K33      -$I33      )/$I33      )*100))</f>
        <v>0</v>
      </c>
      <c r="T33" s="52">
        <f>IF($E33   =0,0,($P33   /$E33   )*100)</f>
        <v>70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35378000</v>
      </c>
      <c r="C36" s="92"/>
      <c r="D36" s="92"/>
      <c r="E36" s="92">
        <f t="shared" si="18"/>
        <v>35378000</v>
      </c>
      <c r="F36" s="93">
        <v>35378000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35378000</v>
      </c>
      <c r="C40" s="95">
        <f>SUM(C35:C39)</f>
        <v>0</v>
      </c>
      <c r="D40" s="95"/>
      <c r="E40" s="95">
        <f t="shared" si="18"/>
        <v>35378000</v>
      </c>
      <c r="F40" s="96">
        <f t="shared" ref="F40:O40" si="25">SUM(F35:F39)</f>
        <v>35378000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43588000</v>
      </c>
      <c r="C67" s="104">
        <f>SUM(C9:C14,C17:C23,C26:C29,C32,C35:C39,C42:C52,C55:C58,C61:C65)</f>
        <v>0</v>
      </c>
      <c r="D67" s="104"/>
      <c r="E67" s="104">
        <f t="shared" si="35"/>
        <v>43588000</v>
      </c>
      <c r="F67" s="105">
        <f t="shared" ref="F67:O67" si="43">SUM(F9:F14,F17:F23,F26:F29,F32,F35:F39,F42:F52,F55:F58,F61:F65)</f>
        <v>43588000</v>
      </c>
      <c r="G67" s="106">
        <f t="shared" si="43"/>
        <v>7817000</v>
      </c>
      <c r="H67" s="105">
        <f t="shared" si="43"/>
        <v>3002000</v>
      </c>
      <c r="I67" s="106">
        <f t="shared" si="43"/>
        <v>0</v>
      </c>
      <c r="J67" s="105">
        <f t="shared" si="43"/>
        <v>3410000</v>
      </c>
      <c r="K67" s="106">
        <f t="shared" si="43"/>
        <v>2725384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6412000</v>
      </c>
      <c r="Q67" s="106">
        <f t="shared" si="37"/>
        <v>2725384</v>
      </c>
      <c r="R67" s="61">
        <f t="shared" si="38"/>
        <v>13.590939373750832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78.099878197320336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33.195907429963462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32976000</v>
      </c>
      <c r="C69" s="92"/>
      <c r="D69" s="92"/>
      <c r="E69" s="92">
        <f>$B69      +$C69      +$D69</f>
        <v>32976000</v>
      </c>
      <c r="F69" s="93">
        <v>32976000</v>
      </c>
      <c r="G69" s="94">
        <v>25914000</v>
      </c>
      <c r="H69" s="93">
        <v>9709000</v>
      </c>
      <c r="I69" s="94"/>
      <c r="J69" s="93">
        <v>11210000</v>
      </c>
      <c r="K69" s="94">
        <v>16841120</v>
      </c>
      <c r="L69" s="93"/>
      <c r="M69" s="94"/>
      <c r="N69" s="93"/>
      <c r="O69" s="94"/>
      <c r="P69" s="93">
        <f>$H69      +$J69      +$L69      +$N69</f>
        <v>20919000</v>
      </c>
      <c r="Q69" s="94">
        <f>$I69      +$K69      +$M69      +$O69</f>
        <v>16841120</v>
      </c>
      <c r="R69" s="48">
        <f>IF(($H69      =0),0,((($J69      -$H69      )/$H69      )*100))</f>
        <v>15.459882583170254</v>
      </c>
      <c r="S69" s="49">
        <f>IF(($I69      =0),0,((($K69      -$I69      )/$I69      )*100))</f>
        <v>0</v>
      </c>
      <c r="T69" s="48">
        <f>IF(($E69      =0),0,(($P69      /$E69      )*100))</f>
        <v>63.437045123726342</v>
      </c>
      <c r="U69" s="50">
        <f>IF(($E69      =0),0,(($Q69      /$E69      )*100))</f>
        <v>51.070839398350323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32976000</v>
      </c>
      <c r="C70" s="101">
        <f>C69</f>
        <v>0</v>
      </c>
      <c r="D70" s="101"/>
      <c r="E70" s="101">
        <f>$B70      +$C70      +$D70</f>
        <v>32976000</v>
      </c>
      <c r="F70" s="102">
        <f t="shared" ref="F70:O70" si="44">F69</f>
        <v>32976000</v>
      </c>
      <c r="G70" s="103">
        <f t="shared" si="44"/>
        <v>25914000</v>
      </c>
      <c r="H70" s="102">
        <f t="shared" si="44"/>
        <v>9709000</v>
      </c>
      <c r="I70" s="103">
        <f t="shared" si="44"/>
        <v>0</v>
      </c>
      <c r="J70" s="102">
        <f t="shared" si="44"/>
        <v>11210000</v>
      </c>
      <c r="K70" s="103">
        <f t="shared" si="44"/>
        <v>16841120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20919000</v>
      </c>
      <c r="Q70" s="103">
        <f>$I70      +$K70      +$M70      +$O70</f>
        <v>16841120</v>
      </c>
      <c r="R70" s="57">
        <f>IF(($H70      =0),0,((($J70      -$H70      )/$H70      )*100))</f>
        <v>15.459882583170254</v>
      </c>
      <c r="S70" s="58">
        <f>IF(($I70      =0),0,((($K70      -$I70      )/$I70      )*100))</f>
        <v>0</v>
      </c>
      <c r="T70" s="57">
        <f>IF($E70   =0,0,($P70   /$E70   )*100)</f>
        <v>63.437045123726342</v>
      </c>
      <c r="U70" s="59">
        <f>IF($E70   =0,0,($Q70   /$E70 )*100)</f>
        <v>51.070839398350323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32976000</v>
      </c>
      <c r="C71" s="104">
        <f>C69</f>
        <v>0</v>
      </c>
      <c r="D71" s="104"/>
      <c r="E71" s="104">
        <f>$B71      +$C71      +$D71</f>
        <v>32976000</v>
      </c>
      <c r="F71" s="105">
        <f t="shared" ref="F71:O71" si="45">F69</f>
        <v>32976000</v>
      </c>
      <c r="G71" s="106">
        <f t="shared" si="45"/>
        <v>25914000</v>
      </c>
      <c r="H71" s="105">
        <f t="shared" si="45"/>
        <v>9709000</v>
      </c>
      <c r="I71" s="106">
        <f t="shared" si="45"/>
        <v>0</v>
      </c>
      <c r="J71" s="105">
        <f t="shared" si="45"/>
        <v>11210000</v>
      </c>
      <c r="K71" s="106">
        <f t="shared" si="45"/>
        <v>16841120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20919000</v>
      </c>
      <c r="Q71" s="106">
        <f>$I71      +$K71      +$M71      +$O71</f>
        <v>16841120</v>
      </c>
      <c r="R71" s="61">
        <f>IF(($H71      =0),0,((($J71      -$H71      )/$H71      )*100))</f>
        <v>15.459882583170254</v>
      </c>
      <c r="S71" s="62">
        <f>IF(($I71      =0),0,((($K71      -$I71      )/$I71      )*100))</f>
        <v>0</v>
      </c>
      <c r="T71" s="61">
        <f>IF($E71   =0,0,($P71   /$E71   )*100)</f>
        <v>63.437045123726342</v>
      </c>
      <c r="U71" s="65">
        <f>IF($E71   =0,0,($Q71   /$E71   )*100)</f>
        <v>51.070839398350323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76564000</v>
      </c>
      <c r="C72" s="104">
        <f>SUM(C9:C14,C17:C23,C26:C29,C32,C35:C39,C42:C52,C55:C58,C61:C65,C69)</f>
        <v>0</v>
      </c>
      <c r="D72" s="104"/>
      <c r="E72" s="104">
        <f>$B72      +$C72      +$D72</f>
        <v>76564000</v>
      </c>
      <c r="F72" s="105">
        <f t="shared" ref="F72:O72" si="46">SUM(F9:F14,F17:F23,F26:F29,F32,F35:F39,F42:F52,F55:F58,F61:F65,F69)</f>
        <v>76564000</v>
      </c>
      <c r="G72" s="106">
        <f t="shared" si="46"/>
        <v>33731000</v>
      </c>
      <c r="H72" s="105">
        <f t="shared" si="46"/>
        <v>12711000</v>
      </c>
      <c r="I72" s="106">
        <f t="shared" si="46"/>
        <v>0</v>
      </c>
      <c r="J72" s="105">
        <f t="shared" si="46"/>
        <v>14620000</v>
      </c>
      <c r="K72" s="106">
        <f t="shared" si="46"/>
        <v>19566504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27331000</v>
      </c>
      <c r="Q72" s="106">
        <f>$I72      +$K72      +$M72      +$O72</f>
        <v>19566504</v>
      </c>
      <c r="R72" s="61">
        <f>IF(($H72      =0),0,((($J72      -$H72      )/$H72      )*100))</f>
        <v>15.018487923845489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66.359928130918277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47.507657942019129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EwDhBtHum2APDaMpQ8NfA9O/L2xXq0ZwCU5RGE60Tyktw6/tDnsd9UDLURT6cNyX8Rx8kobryIZR4AYSF/kyoA==" saltValue="63tQWi1HCQs7TfpSgdeZA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18908000</v>
      </c>
      <c r="C9" s="92"/>
      <c r="D9" s="92"/>
      <c r="E9" s="92">
        <f>$B9       +$C9       +$D9</f>
        <v>18908000</v>
      </c>
      <c r="F9" s="93">
        <v>18908000</v>
      </c>
      <c r="G9" s="94">
        <v>6565000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139000</v>
      </c>
      <c r="I10" s="94">
        <v>93582</v>
      </c>
      <c r="J10" s="93">
        <v>153000</v>
      </c>
      <c r="K10" s="94">
        <v>147437</v>
      </c>
      <c r="L10" s="93"/>
      <c r="M10" s="94"/>
      <c r="N10" s="93"/>
      <c r="O10" s="94"/>
      <c r="P10" s="93">
        <f t="shared" ref="P10:P15" si="1">$H10      +$J10      +$L10      +$N10</f>
        <v>292000</v>
      </c>
      <c r="Q10" s="94">
        <f t="shared" ref="Q10:Q15" si="2">$I10      +$K10      +$M10      +$O10</f>
        <v>241019</v>
      </c>
      <c r="R10" s="48">
        <f t="shared" ref="R10:R15" si="3">IF(($H10      =0),0,((($J10      -$H10      )/$H10      )*100))</f>
        <v>10.071942446043165</v>
      </c>
      <c r="S10" s="49">
        <f t="shared" ref="S10:S15" si="4">IF(($I10      =0),0,((($K10      -$I10      )/$I10      )*100))</f>
        <v>57.548460173965076</v>
      </c>
      <c r="T10" s="48">
        <f t="shared" ref="T10:T14" si="5">IF(($E10      =0),0,(($P10      /$E10      )*100))</f>
        <v>29.2</v>
      </c>
      <c r="U10" s="50">
        <f t="shared" ref="U10:U14" si="6">IF(($E10      =0),0,(($Q10      /$E10      )*100))</f>
        <v>24.101900000000001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11000000</v>
      </c>
      <c r="C11" s="92"/>
      <c r="D11" s="92"/>
      <c r="E11" s="92">
        <f t="shared" si="0"/>
        <v>11000000</v>
      </c>
      <c r="F11" s="93">
        <v>11000000</v>
      </c>
      <c r="G11" s="94">
        <v>6000000</v>
      </c>
      <c r="H11" s="93">
        <v>4681000</v>
      </c>
      <c r="I11" s="94">
        <v>1943092</v>
      </c>
      <c r="J11" s="93">
        <v>1319000</v>
      </c>
      <c r="K11" s="94">
        <v>3421338</v>
      </c>
      <c r="L11" s="93"/>
      <c r="M11" s="94"/>
      <c r="N11" s="93"/>
      <c r="O11" s="94"/>
      <c r="P11" s="93">
        <f t="shared" si="1"/>
        <v>6000000</v>
      </c>
      <c r="Q11" s="94">
        <f t="shared" si="2"/>
        <v>5364430</v>
      </c>
      <c r="R11" s="48">
        <f t="shared" si="3"/>
        <v>-71.822260200811797</v>
      </c>
      <c r="S11" s="49">
        <f t="shared" si="4"/>
        <v>76.076994810333218</v>
      </c>
      <c r="T11" s="48">
        <f t="shared" si="5"/>
        <v>54.54545454545454</v>
      </c>
      <c r="U11" s="50">
        <f t="shared" si="6"/>
        <v>48.767545454545456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40581000</v>
      </c>
      <c r="C13" s="92"/>
      <c r="D13" s="92"/>
      <c r="E13" s="92">
        <f t="shared" si="0"/>
        <v>40581000</v>
      </c>
      <c r="F13" s="93">
        <v>40581000</v>
      </c>
      <c r="G13" s="94">
        <v>25436000</v>
      </c>
      <c r="H13" s="93">
        <v>3472000</v>
      </c>
      <c r="I13" s="94">
        <v>2826959</v>
      </c>
      <c r="J13" s="93">
        <v>15113000</v>
      </c>
      <c r="K13" s="94">
        <v>11307713</v>
      </c>
      <c r="L13" s="93"/>
      <c r="M13" s="94"/>
      <c r="N13" s="93"/>
      <c r="O13" s="94"/>
      <c r="P13" s="93">
        <f t="shared" si="1"/>
        <v>18585000</v>
      </c>
      <c r="Q13" s="94">
        <f t="shared" si="2"/>
        <v>14134672</v>
      </c>
      <c r="R13" s="48">
        <f t="shared" si="3"/>
        <v>335.28225806451616</v>
      </c>
      <c r="S13" s="49">
        <f t="shared" si="4"/>
        <v>299.99564903488169</v>
      </c>
      <c r="T13" s="48">
        <f t="shared" si="5"/>
        <v>45.797294300288307</v>
      </c>
      <c r="U13" s="50">
        <f t="shared" si="6"/>
        <v>34.830763165027967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1000000</v>
      </c>
      <c r="C14" s="92"/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72489000</v>
      </c>
      <c r="C15" s="95">
        <f>SUM(C9:C14)</f>
        <v>0</v>
      </c>
      <c r="D15" s="95"/>
      <c r="E15" s="95">
        <f t="shared" si="0"/>
        <v>72489000</v>
      </c>
      <c r="F15" s="96">
        <f t="shared" ref="F15:O15" si="7">SUM(F9:F14)</f>
        <v>72489000</v>
      </c>
      <c r="G15" s="97">
        <f t="shared" si="7"/>
        <v>39001000</v>
      </c>
      <c r="H15" s="96">
        <f t="shared" si="7"/>
        <v>8292000</v>
      </c>
      <c r="I15" s="97">
        <f t="shared" si="7"/>
        <v>4863633</v>
      </c>
      <c r="J15" s="96">
        <f t="shared" si="7"/>
        <v>16585000</v>
      </c>
      <c r="K15" s="97">
        <f t="shared" si="7"/>
        <v>14876488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24877000</v>
      </c>
      <c r="Q15" s="97">
        <f t="shared" si="2"/>
        <v>19740121</v>
      </c>
      <c r="R15" s="52">
        <f t="shared" si="3"/>
        <v>100.01205981669079</v>
      </c>
      <c r="S15" s="53">
        <f t="shared" si="4"/>
        <v>205.87192742544516</v>
      </c>
      <c r="T15" s="52">
        <f>IF((SUM($E9:$E13))=0,0,(P15/(SUM($E9:$E13))*100))</f>
        <v>34.798360586943446</v>
      </c>
      <c r="U15" s="54">
        <f>IF((SUM($E9:$E13))=0,0,(Q15/(SUM($E9:$E13))*100))</f>
        <v>27.612808963616782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6093000</v>
      </c>
      <c r="C32" s="92"/>
      <c r="D32" s="92"/>
      <c r="E32" s="92">
        <f>$B32      +$C32      +$D32</f>
        <v>6093000</v>
      </c>
      <c r="F32" s="93">
        <v>6093000</v>
      </c>
      <c r="G32" s="94">
        <v>4265000</v>
      </c>
      <c r="H32" s="93">
        <v>2900000</v>
      </c>
      <c r="I32" s="94">
        <v>2900346</v>
      </c>
      <c r="J32" s="93">
        <v>1365000</v>
      </c>
      <c r="K32" s="94">
        <v>1975237</v>
      </c>
      <c r="L32" s="93"/>
      <c r="M32" s="94"/>
      <c r="N32" s="93"/>
      <c r="O32" s="94"/>
      <c r="P32" s="93">
        <f>$H32      +$J32      +$L32      +$N32</f>
        <v>4265000</v>
      </c>
      <c r="Q32" s="94">
        <f>$I32      +$K32      +$M32      +$O32</f>
        <v>4875583</v>
      </c>
      <c r="R32" s="48">
        <f>IF(($H32      =0),0,((($J32      -$H32      )/$H32      )*100))</f>
        <v>-52.931034482758619</v>
      </c>
      <c r="S32" s="49">
        <f>IF(($I32      =0),0,((($K32      -$I32      )/$I32      )*100))</f>
        <v>-31.896504761845655</v>
      </c>
      <c r="T32" s="48">
        <f>IF(($E32      =0),0,(($P32      /$E32      )*100))</f>
        <v>69.998358772361726</v>
      </c>
      <c r="U32" s="50">
        <f>IF(($E32      =0),0,(($Q32      /$E32      )*100))</f>
        <v>80.019415722960773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6093000</v>
      </c>
      <c r="C33" s="95">
        <f>C32</f>
        <v>0</v>
      </c>
      <c r="D33" s="95"/>
      <c r="E33" s="95">
        <f>$B33      +$C33      +$D33</f>
        <v>6093000</v>
      </c>
      <c r="F33" s="96">
        <f t="shared" ref="F33:O33" si="17">F32</f>
        <v>6093000</v>
      </c>
      <c r="G33" s="97">
        <f t="shared" si="17"/>
        <v>4265000</v>
      </c>
      <c r="H33" s="96">
        <f t="shared" si="17"/>
        <v>2900000</v>
      </c>
      <c r="I33" s="97">
        <f t="shared" si="17"/>
        <v>2900346</v>
      </c>
      <c r="J33" s="96">
        <f t="shared" si="17"/>
        <v>1365000</v>
      </c>
      <c r="K33" s="97">
        <f t="shared" si="17"/>
        <v>1975237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4265000</v>
      </c>
      <c r="Q33" s="97">
        <f>$I33      +$K33      +$M33      +$O33</f>
        <v>4875583</v>
      </c>
      <c r="R33" s="52">
        <f>IF(($H33      =0),0,((($J33      -$H33      )/$H33      )*100))</f>
        <v>-52.931034482758619</v>
      </c>
      <c r="S33" s="53">
        <f>IF(($I33      =0),0,((($K33      -$I33      )/$I33      )*100))</f>
        <v>-31.896504761845655</v>
      </c>
      <c r="T33" s="52">
        <f>IF($E33   =0,0,($P33   /$E33   )*100)</f>
        <v>69.998358772361726</v>
      </c>
      <c r="U33" s="54">
        <f>IF($E33   =0,0,($Q33   /$E33   )*100)</f>
        <v>80.019415722960773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57517000</v>
      </c>
      <c r="C36" s="92"/>
      <c r="D36" s="92"/>
      <c r="E36" s="92">
        <f t="shared" si="18"/>
        <v>57517000</v>
      </c>
      <c r="F36" s="93">
        <v>57517000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57517000</v>
      </c>
      <c r="C40" s="95">
        <f>SUM(C35:C39)</f>
        <v>0</v>
      </c>
      <c r="D40" s="95"/>
      <c r="E40" s="95">
        <f t="shared" si="18"/>
        <v>57517000</v>
      </c>
      <c r="F40" s="96">
        <f t="shared" ref="F40:O40" si="25">SUM(F35:F39)</f>
        <v>57517000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294556000</v>
      </c>
      <c r="C65" s="92"/>
      <c r="D65" s="92"/>
      <c r="E65" s="92">
        <f t="shared" si="35"/>
        <v>294556000</v>
      </c>
      <c r="F65" s="93">
        <v>294556000</v>
      </c>
      <c r="G65" s="94">
        <v>283367000</v>
      </c>
      <c r="H65" s="93">
        <v>30075000</v>
      </c>
      <c r="I65" s="94">
        <v>5005275</v>
      </c>
      <c r="J65" s="93">
        <v>70313000</v>
      </c>
      <c r="K65" s="94">
        <v>49924597</v>
      </c>
      <c r="L65" s="93"/>
      <c r="M65" s="94"/>
      <c r="N65" s="93"/>
      <c r="O65" s="94"/>
      <c r="P65" s="93">
        <f t="shared" si="36"/>
        <v>100388000</v>
      </c>
      <c r="Q65" s="94">
        <f t="shared" si="37"/>
        <v>54929872</v>
      </c>
      <c r="R65" s="48">
        <f t="shared" si="38"/>
        <v>133.79218620116376</v>
      </c>
      <c r="S65" s="49">
        <f t="shared" si="39"/>
        <v>897.4396411785566</v>
      </c>
      <c r="T65" s="48">
        <f t="shared" si="40"/>
        <v>34.081125490568859</v>
      </c>
      <c r="U65" s="50">
        <f t="shared" si="41"/>
        <v>18.648362959844647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294556000</v>
      </c>
      <c r="C66" s="95">
        <f>SUM(C61:C65)</f>
        <v>0</v>
      </c>
      <c r="D66" s="95"/>
      <c r="E66" s="95">
        <f t="shared" si="35"/>
        <v>294556000</v>
      </c>
      <c r="F66" s="96">
        <f t="shared" ref="F66:O66" si="42">SUM(F61:F65)</f>
        <v>294556000</v>
      </c>
      <c r="G66" s="97">
        <f t="shared" si="42"/>
        <v>283367000</v>
      </c>
      <c r="H66" s="96">
        <f t="shared" si="42"/>
        <v>30075000</v>
      </c>
      <c r="I66" s="97">
        <f t="shared" si="42"/>
        <v>5005275</v>
      </c>
      <c r="J66" s="96">
        <f t="shared" si="42"/>
        <v>70313000</v>
      </c>
      <c r="K66" s="97">
        <f t="shared" si="42"/>
        <v>49924597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100388000</v>
      </c>
      <c r="Q66" s="97">
        <f t="shared" si="37"/>
        <v>54929872</v>
      </c>
      <c r="R66" s="52">
        <f t="shared" si="38"/>
        <v>133.79218620116376</v>
      </c>
      <c r="S66" s="53">
        <f t="shared" si="39"/>
        <v>897.4396411785566</v>
      </c>
      <c r="T66" s="52">
        <f>IF((+$E61+$E63+$E64++$E65) =0,0,(P66   /(+$E61+$E63+$E64+$E65) )*100)</f>
        <v>34.081125490568859</v>
      </c>
      <c r="U66" s="54">
        <f>IF((+$E61+$E63+$E65) =0,0,(Q66  /(+$E61+$E63+$E65) )*100)</f>
        <v>18.648362959844647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430655000</v>
      </c>
      <c r="C67" s="104">
        <f>SUM(C9:C14,C17:C23,C26:C29,C32,C35:C39,C42:C52,C55:C58,C61:C65)</f>
        <v>0</v>
      </c>
      <c r="D67" s="104"/>
      <c r="E67" s="104">
        <f t="shared" si="35"/>
        <v>430655000</v>
      </c>
      <c r="F67" s="105">
        <f t="shared" ref="F67:O67" si="43">SUM(F9:F14,F17:F23,F26:F29,F32,F35:F39,F42:F52,F55:F58,F61:F65)</f>
        <v>430655000</v>
      </c>
      <c r="G67" s="106">
        <f t="shared" si="43"/>
        <v>326633000</v>
      </c>
      <c r="H67" s="105">
        <f t="shared" si="43"/>
        <v>41267000</v>
      </c>
      <c r="I67" s="106">
        <f t="shared" si="43"/>
        <v>12769254</v>
      </c>
      <c r="J67" s="105">
        <f t="shared" si="43"/>
        <v>88263000</v>
      </c>
      <c r="K67" s="106">
        <f t="shared" si="43"/>
        <v>66776322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129530000</v>
      </c>
      <c r="Q67" s="106">
        <f t="shared" si="37"/>
        <v>79545576</v>
      </c>
      <c r="R67" s="61">
        <f t="shared" si="38"/>
        <v>113.88276346717716</v>
      </c>
      <c r="S67" s="62">
        <f t="shared" si="39"/>
        <v>422.94614861604288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34.806980206267568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21.375289811843992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430655000</v>
      </c>
      <c r="C72" s="104">
        <f>SUM(C9:C14,C17:C23,C26:C29,C32,C35:C39,C42:C52,C55:C58,C61:C65,C69)</f>
        <v>0</v>
      </c>
      <c r="D72" s="104"/>
      <c r="E72" s="104">
        <f>$B72      +$C72      +$D72</f>
        <v>430655000</v>
      </c>
      <c r="F72" s="105">
        <f t="shared" ref="F72:O72" si="46">SUM(F9:F14,F17:F23,F26:F29,F32,F35:F39,F42:F52,F55:F58,F61:F65,F69)</f>
        <v>430655000</v>
      </c>
      <c r="G72" s="106">
        <f t="shared" si="46"/>
        <v>326633000</v>
      </c>
      <c r="H72" s="105">
        <f t="shared" si="46"/>
        <v>41267000</v>
      </c>
      <c r="I72" s="106">
        <f t="shared" si="46"/>
        <v>12769254</v>
      </c>
      <c r="J72" s="105">
        <f t="shared" si="46"/>
        <v>88263000</v>
      </c>
      <c r="K72" s="106">
        <f t="shared" si="46"/>
        <v>66776322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129530000</v>
      </c>
      <c r="Q72" s="106">
        <f>$I72      +$K72      +$M72      +$O72</f>
        <v>79545576</v>
      </c>
      <c r="R72" s="61">
        <f>IF(($H72      =0),0,((($J72      -$H72      )/$H72      )*100))</f>
        <v>113.88276346717716</v>
      </c>
      <c r="S72" s="62">
        <f>IF(($I72      =0),0,((($K72      -$I72      )/$I72      )*100))</f>
        <v>422.94614861604288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34.806980206267568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21.375289811843992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DgEorUAeXjUXT+4W7Z5vXYyR3fEx00UNPTue9YuNka6JGJ41dryPiWXM4xVdGVAzP4k5aXSZtyfMiB0XM1FHwA==" saltValue="nu07aRx/gLalmE+m2LnKl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434000</v>
      </c>
      <c r="I10" s="94">
        <v>597220</v>
      </c>
      <c r="J10" s="93">
        <v>289000</v>
      </c>
      <c r="K10" s="94">
        <v>716361</v>
      </c>
      <c r="L10" s="93"/>
      <c r="M10" s="94"/>
      <c r="N10" s="93"/>
      <c r="O10" s="94"/>
      <c r="P10" s="93">
        <f t="shared" ref="P10:P15" si="1">$H10      +$J10      +$L10      +$N10</f>
        <v>723000</v>
      </c>
      <c r="Q10" s="94">
        <f t="shared" ref="Q10:Q15" si="2">$I10      +$K10      +$M10      +$O10</f>
        <v>1313581</v>
      </c>
      <c r="R10" s="48">
        <f t="shared" ref="R10:R15" si="3">IF(($H10      =0),0,((($J10      -$H10      )/$H10      )*100))</f>
        <v>-33.410138248847929</v>
      </c>
      <c r="S10" s="49">
        <f t="shared" ref="S10:S15" si="4">IF(($I10      =0),0,((($K10      -$I10      )/$I10      )*100))</f>
        <v>19.949264927497403</v>
      </c>
      <c r="T10" s="48">
        <f t="shared" ref="T10:T14" si="5">IF(($E10      =0),0,(($P10      /$E10      )*100))</f>
        <v>23.322580645161288</v>
      </c>
      <c r="U10" s="50">
        <f t="shared" ref="U10:U14" si="6">IF(($E10      =0),0,(($Q10      /$E10      )*100))</f>
        <v>42.37358064516129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434000</v>
      </c>
      <c r="I15" s="97">
        <f t="shared" si="7"/>
        <v>597220</v>
      </c>
      <c r="J15" s="96">
        <f t="shared" si="7"/>
        <v>289000</v>
      </c>
      <c r="K15" s="97">
        <f t="shared" si="7"/>
        <v>716361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723000</v>
      </c>
      <c r="Q15" s="97">
        <f t="shared" si="2"/>
        <v>1313581</v>
      </c>
      <c r="R15" s="52">
        <f t="shared" si="3"/>
        <v>-33.410138248847929</v>
      </c>
      <c r="S15" s="53">
        <f t="shared" si="4"/>
        <v>19.949264927497403</v>
      </c>
      <c r="T15" s="52">
        <f>IF((SUM($E9:$E13))=0,0,(P15/(SUM($E9:$E13))*100))</f>
        <v>23.322580645161288</v>
      </c>
      <c r="U15" s="54">
        <f>IF((SUM($E9:$E13))=0,0,(Q15/(SUM($E9:$E13))*100))</f>
        <v>42.37358064516129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6200000</v>
      </c>
      <c r="C20" s="92"/>
      <c r="D20" s="92"/>
      <c r="E20" s="92">
        <f t="shared" si="8"/>
        <v>6200000</v>
      </c>
      <c r="F20" s="93">
        <v>6200000</v>
      </c>
      <c r="G20" s="94">
        <v>6200000</v>
      </c>
      <c r="H20" s="93">
        <v>2062000</v>
      </c>
      <c r="I20" s="94">
        <v>2291412</v>
      </c>
      <c r="J20" s="93">
        <v>3559000</v>
      </c>
      <c r="K20" s="94">
        <v>3582888</v>
      </c>
      <c r="L20" s="93"/>
      <c r="M20" s="94"/>
      <c r="N20" s="93"/>
      <c r="O20" s="94"/>
      <c r="P20" s="93">
        <f t="shared" si="9"/>
        <v>5621000</v>
      </c>
      <c r="Q20" s="94">
        <f t="shared" si="10"/>
        <v>5874300</v>
      </c>
      <c r="R20" s="48">
        <f t="shared" si="11"/>
        <v>72.599418040737149</v>
      </c>
      <c r="S20" s="49">
        <f t="shared" si="12"/>
        <v>56.361579672271944</v>
      </c>
      <c r="T20" s="48">
        <f t="shared" si="13"/>
        <v>90.661290322580641</v>
      </c>
      <c r="U20" s="50">
        <f t="shared" si="14"/>
        <v>94.74677419354839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6200000</v>
      </c>
      <c r="C24" s="95">
        <f>SUM(C17:C23)</f>
        <v>0</v>
      </c>
      <c r="D24" s="95"/>
      <c r="E24" s="95">
        <f t="shared" si="8"/>
        <v>6200000</v>
      </c>
      <c r="F24" s="96">
        <f t="shared" ref="F24:O24" si="15">SUM(F17:F23)</f>
        <v>6200000</v>
      </c>
      <c r="G24" s="97">
        <f t="shared" si="15"/>
        <v>6200000</v>
      </c>
      <c r="H24" s="96">
        <f t="shared" si="15"/>
        <v>2062000</v>
      </c>
      <c r="I24" s="97">
        <f t="shared" si="15"/>
        <v>2291412</v>
      </c>
      <c r="J24" s="96">
        <f t="shared" si="15"/>
        <v>3559000</v>
      </c>
      <c r="K24" s="97">
        <f t="shared" si="15"/>
        <v>3582888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5621000</v>
      </c>
      <c r="Q24" s="97">
        <f t="shared" si="10"/>
        <v>5874300</v>
      </c>
      <c r="R24" s="52">
        <f t="shared" si="11"/>
        <v>72.599418040737149</v>
      </c>
      <c r="S24" s="53">
        <f t="shared" si="12"/>
        <v>56.361579672271944</v>
      </c>
      <c r="T24" s="52">
        <f>IF(($E24-$E19-$E23)   =0,0,($P24   /($E24-$E19-$E23)   )*100)</f>
        <v>90.661290322580641</v>
      </c>
      <c r="U24" s="54">
        <f>IF(($E24-$E19-$E23)   =0,0,($Q24   /($E24-$E19-$E23)   )*100)</f>
        <v>94.74677419354839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1490000</v>
      </c>
      <c r="C32" s="92"/>
      <c r="D32" s="92"/>
      <c r="E32" s="92">
        <f>$B32      +$C32      +$D32</f>
        <v>1490000</v>
      </c>
      <c r="F32" s="93">
        <v>1490000</v>
      </c>
      <c r="G32" s="94">
        <v>1042000</v>
      </c>
      <c r="H32" s="93">
        <v>440000</v>
      </c>
      <c r="I32" s="94">
        <v>440037</v>
      </c>
      <c r="J32" s="93">
        <v>257000</v>
      </c>
      <c r="K32" s="94">
        <v>380811</v>
      </c>
      <c r="L32" s="93"/>
      <c r="M32" s="94"/>
      <c r="N32" s="93"/>
      <c r="O32" s="94"/>
      <c r="P32" s="93">
        <f>$H32      +$J32      +$L32      +$N32</f>
        <v>697000</v>
      </c>
      <c r="Q32" s="94">
        <f>$I32      +$K32      +$M32      +$O32</f>
        <v>820848</v>
      </c>
      <c r="R32" s="48">
        <f>IF(($H32      =0),0,((($J32      -$H32      )/$H32      )*100))</f>
        <v>-41.590909090909086</v>
      </c>
      <c r="S32" s="49">
        <f>IF(($I32      =0),0,((($K32      -$I32      )/$I32      )*100))</f>
        <v>-13.459322738769695</v>
      </c>
      <c r="T32" s="48">
        <f>IF(($E32      =0),0,(($P32      /$E32      )*100))</f>
        <v>46.778523489932887</v>
      </c>
      <c r="U32" s="50">
        <f>IF(($E32      =0),0,(($Q32      /$E32      )*100))</f>
        <v>55.090469798657715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1490000</v>
      </c>
      <c r="C33" s="95">
        <f>C32</f>
        <v>0</v>
      </c>
      <c r="D33" s="95"/>
      <c r="E33" s="95">
        <f>$B33      +$C33      +$D33</f>
        <v>1490000</v>
      </c>
      <c r="F33" s="96">
        <f t="shared" ref="F33:O33" si="17">F32</f>
        <v>1490000</v>
      </c>
      <c r="G33" s="97">
        <f t="shared" si="17"/>
        <v>1042000</v>
      </c>
      <c r="H33" s="96">
        <f t="shared" si="17"/>
        <v>440000</v>
      </c>
      <c r="I33" s="97">
        <f t="shared" si="17"/>
        <v>440037</v>
      </c>
      <c r="J33" s="96">
        <f t="shared" si="17"/>
        <v>257000</v>
      </c>
      <c r="K33" s="97">
        <f t="shared" si="17"/>
        <v>380811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697000</v>
      </c>
      <c r="Q33" s="97">
        <f>$I33      +$K33      +$M33      +$O33</f>
        <v>820848</v>
      </c>
      <c r="R33" s="52">
        <f>IF(($H33      =0),0,((($J33      -$H33      )/$H33      )*100))</f>
        <v>-41.590909090909086</v>
      </c>
      <c r="S33" s="53">
        <f>IF(($I33      =0),0,((($K33      -$I33      )/$I33      )*100))</f>
        <v>-13.459322738769695</v>
      </c>
      <c r="T33" s="52">
        <f>IF($E33   =0,0,($P33   /$E33   )*100)</f>
        <v>46.778523489932887</v>
      </c>
      <c r="U33" s="54">
        <f>IF($E33   =0,0,($Q33   /$E33   )*100)</f>
        <v>55.090469798657715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3752000</v>
      </c>
      <c r="C35" s="92"/>
      <c r="D35" s="92"/>
      <c r="E35" s="92">
        <f t="shared" ref="E35:E40" si="18">$B35      +$C35      +$D35</f>
        <v>3752000</v>
      </c>
      <c r="F35" s="93">
        <v>3752000</v>
      </c>
      <c r="G35" s="94">
        <v>1800000</v>
      </c>
      <c r="H35" s="93"/>
      <c r="I35" s="94">
        <v>397632</v>
      </c>
      <c r="J35" s="93">
        <v>2472000</v>
      </c>
      <c r="K35" s="94">
        <v>1386278</v>
      </c>
      <c r="L35" s="93"/>
      <c r="M35" s="94"/>
      <c r="N35" s="93"/>
      <c r="O35" s="94"/>
      <c r="P35" s="93">
        <f t="shared" ref="P35:P40" si="19">$H35      +$J35      +$L35      +$N35</f>
        <v>2472000</v>
      </c>
      <c r="Q35" s="94">
        <f t="shared" ref="Q35:Q40" si="20">$I35      +$K35      +$M35      +$O35</f>
        <v>1783910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248.63340978593271</v>
      </c>
      <c r="T35" s="48">
        <f t="shared" ref="T35:T39" si="23">IF(($E35      =0),0,(($P35      /$E35      )*100))</f>
        <v>65.88486140724946</v>
      </c>
      <c r="U35" s="50">
        <f t="shared" ref="U35:U39" si="24">IF(($E35      =0),0,(($Q35      /$E35      )*100))</f>
        <v>47.545575692963752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7991000</v>
      </c>
      <c r="C36" s="92"/>
      <c r="D36" s="92"/>
      <c r="E36" s="92">
        <f t="shared" si="18"/>
        <v>7991000</v>
      </c>
      <c r="F36" s="93">
        <v>7991000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11743000</v>
      </c>
      <c r="C40" s="95">
        <f>SUM(C35:C39)</f>
        <v>0</v>
      </c>
      <c r="D40" s="95"/>
      <c r="E40" s="95">
        <f t="shared" si="18"/>
        <v>11743000</v>
      </c>
      <c r="F40" s="96">
        <f t="shared" ref="F40:O40" si="25">SUM(F35:F39)</f>
        <v>11743000</v>
      </c>
      <c r="G40" s="97">
        <f t="shared" si="25"/>
        <v>1800000</v>
      </c>
      <c r="H40" s="96">
        <f t="shared" si="25"/>
        <v>0</v>
      </c>
      <c r="I40" s="97">
        <f t="shared" si="25"/>
        <v>397632</v>
      </c>
      <c r="J40" s="96">
        <f t="shared" si="25"/>
        <v>2472000</v>
      </c>
      <c r="K40" s="97">
        <f t="shared" si="25"/>
        <v>1386278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2472000</v>
      </c>
      <c r="Q40" s="97">
        <f t="shared" si="20"/>
        <v>1783910</v>
      </c>
      <c r="R40" s="52">
        <f t="shared" si="21"/>
        <v>0</v>
      </c>
      <c r="S40" s="53">
        <f t="shared" si="22"/>
        <v>248.63340978593271</v>
      </c>
      <c r="T40" s="52">
        <f>IF((+$E35+$E38) =0,0,(P40   /(+$E35+$E38) )*100)</f>
        <v>65.88486140724946</v>
      </c>
      <c r="U40" s="54">
        <f>IF((+$E35+$E38) =0,0,(Q40   /(+$E35+$E38) )*100)</f>
        <v>47.545575692963752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22533000</v>
      </c>
      <c r="C67" s="104">
        <f>SUM(C9:C14,C17:C23,C26:C29,C32,C35:C39,C42:C52,C55:C58,C61:C65)</f>
        <v>0</v>
      </c>
      <c r="D67" s="104"/>
      <c r="E67" s="104">
        <f t="shared" si="35"/>
        <v>22533000</v>
      </c>
      <c r="F67" s="105">
        <f t="shared" ref="F67:O67" si="43">SUM(F9:F14,F17:F23,F26:F29,F32,F35:F39,F42:F52,F55:F58,F61:F65)</f>
        <v>22533000</v>
      </c>
      <c r="G67" s="106">
        <f t="shared" si="43"/>
        <v>12142000</v>
      </c>
      <c r="H67" s="105">
        <f t="shared" si="43"/>
        <v>2936000</v>
      </c>
      <c r="I67" s="106">
        <f t="shared" si="43"/>
        <v>3726301</v>
      </c>
      <c r="J67" s="105">
        <f t="shared" si="43"/>
        <v>6577000</v>
      </c>
      <c r="K67" s="106">
        <f t="shared" si="43"/>
        <v>6066338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9513000</v>
      </c>
      <c r="Q67" s="106">
        <f t="shared" si="37"/>
        <v>9792639</v>
      </c>
      <c r="R67" s="61">
        <f t="shared" si="38"/>
        <v>124.01226158038148</v>
      </c>
      <c r="S67" s="62">
        <f t="shared" si="39"/>
        <v>62.797852347408323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65.417411635263377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67.340386466785858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26163000</v>
      </c>
      <c r="C69" s="92"/>
      <c r="D69" s="92"/>
      <c r="E69" s="92">
        <f>$B69      +$C69      +$D69</f>
        <v>26163000</v>
      </c>
      <c r="F69" s="93">
        <v>26163000</v>
      </c>
      <c r="G69" s="94">
        <v>20694000</v>
      </c>
      <c r="H69" s="93">
        <v>7894000</v>
      </c>
      <c r="I69" s="94">
        <v>9763179</v>
      </c>
      <c r="J69" s="93">
        <v>10295000</v>
      </c>
      <c r="K69" s="94">
        <v>9156816</v>
      </c>
      <c r="L69" s="93"/>
      <c r="M69" s="94"/>
      <c r="N69" s="93"/>
      <c r="O69" s="94"/>
      <c r="P69" s="93">
        <f>$H69      +$J69      +$L69      +$N69</f>
        <v>18189000</v>
      </c>
      <c r="Q69" s="94">
        <f>$I69      +$K69      +$M69      +$O69</f>
        <v>18919995</v>
      </c>
      <c r="R69" s="48">
        <f>IF(($H69      =0),0,((($J69      -$H69      )/$H69      )*100))</f>
        <v>30.415505447175068</v>
      </c>
      <c r="S69" s="49">
        <f>IF(($I69      =0),0,((($K69      -$I69      )/$I69      )*100))</f>
        <v>-6.2107127196991883</v>
      </c>
      <c r="T69" s="48">
        <f>IF(($E69      =0),0,(($P69      /$E69      )*100))</f>
        <v>69.521843825249391</v>
      </c>
      <c r="U69" s="50">
        <f>IF(($E69      =0),0,(($Q69      /$E69      )*100))</f>
        <v>72.315846806558881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26163000</v>
      </c>
      <c r="C70" s="101">
        <f>C69</f>
        <v>0</v>
      </c>
      <c r="D70" s="101"/>
      <c r="E70" s="101">
        <f>$B70      +$C70      +$D70</f>
        <v>26163000</v>
      </c>
      <c r="F70" s="102">
        <f t="shared" ref="F70:O70" si="44">F69</f>
        <v>26163000</v>
      </c>
      <c r="G70" s="103">
        <f t="shared" si="44"/>
        <v>20694000</v>
      </c>
      <c r="H70" s="102">
        <f t="shared" si="44"/>
        <v>7894000</v>
      </c>
      <c r="I70" s="103">
        <f t="shared" si="44"/>
        <v>9763179</v>
      </c>
      <c r="J70" s="102">
        <f t="shared" si="44"/>
        <v>10295000</v>
      </c>
      <c r="K70" s="103">
        <f t="shared" si="44"/>
        <v>9156816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18189000</v>
      </c>
      <c r="Q70" s="103">
        <f>$I70      +$K70      +$M70      +$O70</f>
        <v>18919995</v>
      </c>
      <c r="R70" s="57">
        <f>IF(($H70      =0),0,((($J70      -$H70      )/$H70      )*100))</f>
        <v>30.415505447175068</v>
      </c>
      <c r="S70" s="58">
        <f>IF(($I70      =0),0,((($K70      -$I70      )/$I70      )*100))</f>
        <v>-6.2107127196991883</v>
      </c>
      <c r="T70" s="57">
        <f>IF($E70   =0,0,($P70   /$E70   )*100)</f>
        <v>69.521843825249391</v>
      </c>
      <c r="U70" s="59">
        <f>IF($E70   =0,0,($Q70   /$E70 )*100)</f>
        <v>72.315846806558881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26163000</v>
      </c>
      <c r="C71" s="104">
        <f>C69</f>
        <v>0</v>
      </c>
      <c r="D71" s="104"/>
      <c r="E71" s="104">
        <f>$B71      +$C71      +$D71</f>
        <v>26163000</v>
      </c>
      <c r="F71" s="105">
        <f t="shared" ref="F71:O71" si="45">F69</f>
        <v>26163000</v>
      </c>
      <c r="G71" s="106">
        <f t="shared" si="45"/>
        <v>20694000</v>
      </c>
      <c r="H71" s="105">
        <f t="shared" si="45"/>
        <v>7894000</v>
      </c>
      <c r="I71" s="106">
        <f t="shared" si="45"/>
        <v>9763179</v>
      </c>
      <c r="J71" s="105">
        <f t="shared" si="45"/>
        <v>10295000</v>
      </c>
      <c r="K71" s="106">
        <f t="shared" si="45"/>
        <v>9156816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18189000</v>
      </c>
      <c r="Q71" s="106">
        <f>$I71      +$K71      +$M71      +$O71</f>
        <v>18919995</v>
      </c>
      <c r="R71" s="61">
        <f>IF(($H71      =0),0,((($J71      -$H71      )/$H71      )*100))</f>
        <v>30.415505447175068</v>
      </c>
      <c r="S71" s="62">
        <f>IF(($I71      =0),0,((($K71      -$I71      )/$I71      )*100))</f>
        <v>-6.2107127196991883</v>
      </c>
      <c r="T71" s="61">
        <f>IF($E71   =0,0,($P71   /$E71   )*100)</f>
        <v>69.521843825249391</v>
      </c>
      <c r="U71" s="65">
        <f>IF($E71   =0,0,($Q71   /$E71   )*100)</f>
        <v>72.315846806558881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48696000</v>
      </c>
      <c r="C72" s="104">
        <f>SUM(C9:C14,C17:C23,C26:C29,C32,C35:C39,C42:C52,C55:C58,C61:C65,C69)</f>
        <v>0</v>
      </c>
      <c r="D72" s="104"/>
      <c r="E72" s="104">
        <f>$B72      +$C72      +$D72</f>
        <v>48696000</v>
      </c>
      <c r="F72" s="105">
        <f t="shared" ref="F72:O72" si="46">SUM(F9:F14,F17:F23,F26:F29,F32,F35:F39,F42:F52,F55:F58,F61:F65,F69)</f>
        <v>48696000</v>
      </c>
      <c r="G72" s="106">
        <f t="shared" si="46"/>
        <v>32836000</v>
      </c>
      <c r="H72" s="105">
        <f t="shared" si="46"/>
        <v>10830000</v>
      </c>
      <c r="I72" s="106">
        <f t="shared" si="46"/>
        <v>13489480</v>
      </c>
      <c r="J72" s="105">
        <f t="shared" si="46"/>
        <v>16872000</v>
      </c>
      <c r="K72" s="106">
        <f t="shared" si="46"/>
        <v>15223154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27702000</v>
      </c>
      <c r="Q72" s="106">
        <f>$I72      +$K72      +$M72      +$O72</f>
        <v>28712634</v>
      </c>
      <c r="R72" s="61">
        <f>IF(($H72      =0),0,((($J72      -$H72      )/$H72      )*100))</f>
        <v>55.78947368421052</v>
      </c>
      <c r="S72" s="62">
        <f>IF(($I72      =0),0,((($K72      -$I72      )/$I72      )*100))</f>
        <v>12.852044704465998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68.055521434713185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70.538346640461853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4ksATL/pKy+VlWvq0iSfKIeXm0WYxSUzpayNMwqd1aLAtJLqHRE84GP7kWH10SWbnLve8LnyxTHriKwqUds9MA==" saltValue="ahCiF7KRQn1YalhVChLqG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>
        <v>111000</v>
      </c>
      <c r="I10" s="94">
        <v>1415577</v>
      </c>
      <c r="J10" s="93">
        <v>1549000</v>
      </c>
      <c r="K10" s="94">
        <v>299065</v>
      </c>
      <c r="L10" s="93"/>
      <c r="M10" s="94"/>
      <c r="N10" s="93"/>
      <c r="O10" s="94"/>
      <c r="P10" s="93">
        <f t="shared" ref="P10:P15" si="1">$H10      +$J10      +$L10      +$N10</f>
        <v>1660000</v>
      </c>
      <c r="Q10" s="94">
        <f t="shared" ref="Q10:Q15" si="2">$I10      +$K10      +$M10      +$O10</f>
        <v>1714642</v>
      </c>
      <c r="R10" s="48">
        <f t="shared" ref="R10:R15" si="3">IF(($H10      =0),0,((($J10      -$H10      )/$H10      )*100))</f>
        <v>1295.4954954954956</v>
      </c>
      <c r="S10" s="49">
        <f t="shared" ref="S10:S15" si="4">IF(($I10      =0),0,((($K10      -$I10      )/$I10      )*100))</f>
        <v>-78.873279235251772</v>
      </c>
      <c r="T10" s="48">
        <f t="shared" ref="T10:T14" si="5">IF(($E10      =0),0,(($P10      /$E10      )*100))</f>
        <v>58.245614035087726</v>
      </c>
      <c r="U10" s="50">
        <f t="shared" ref="U10:U14" si="6">IF(($E10      =0),0,(($Q10      /$E10      )*100))</f>
        <v>60.162877192982457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111000</v>
      </c>
      <c r="I15" s="97">
        <f t="shared" si="7"/>
        <v>1415577</v>
      </c>
      <c r="J15" s="96">
        <f t="shared" si="7"/>
        <v>1549000</v>
      </c>
      <c r="K15" s="97">
        <f t="shared" si="7"/>
        <v>299065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1660000</v>
      </c>
      <c r="Q15" s="97">
        <f t="shared" si="2"/>
        <v>1714642</v>
      </c>
      <c r="R15" s="52">
        <f t="shared" si="3"/>
        <v>1295.4954954954956</v>
      </c>
      <c r="S15" s="53">
        <f t="shared" si="4"/>
        <v>-78.873279235251772</v>
      </c>
      <c r="T15" s="52">
        <f>IF((SUM($E9:$E13))=0,0,(P15/(SUM($E9:$E13))*100))</f>
        <v>58.245614035087726</v>
      </c>
      <c r="U15" s="54">
        <f>IF((SUM($E9:$E13))=0,0,(Q15/(SUM($E9:$E13))*100))</f>
        <v>60.162877192982457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3885000</v>
      </c>
      <c r="C32" s="92"/>
      <c r="D32" s="92"/>
      <c r="E32" s="92">
        <f>$B32      +$C32      +$D32</f>
        <v>3885000</v>
      </c>
      <c r="F32" s="93">
        <v>3885000</v>
      </c>
      <c r="G32" s="94">
        <v>2719000</v>
      </c>
      <c r="H32" s="93">
        <v>1132000</v>
      </c>
      <c r="I32" s="94">
        <v>1232500</v>
      </c>
      <c r="J32" s="93">
        <v>1587000</v>
      </c>
      <c r="K32" s="94">
        <v>1712402</v>
      </c>
      <c r="L32" s="93"/>
      <c r="M32" s="94"/>
      <c r="N32" s="93"/>
      <c r="O32" s="94"/>
      <c r="P32" s="93">
        <f>$H32      +$J32      +$L32      +$N32</f>
        <v>2719000</v>
      </c>
      <c r="Q32" s="94">
        <f>$I32      +$K32      +$M32      +$O32</f>
        <v>2944902</v>
      </c>
      <c r="R32" s="48">
        <f>IF(($H32      =0),0,((($J32      -$H32      )/$H32      )*100))</f>
        <v>40.194346289752652</v>
      </c>
      <c r="S32" s="49">
        <f>IF(($I32      =0),0,((($K32      -$I32      )/$I32      )*100))</f>
        <v>38.937281947261667</v>
      </c>
      <c r="T32" s="48">
        <f>IF(($E32      =0),0,(($P32      /$E32      )*100))</f>
        <v>69.98712998712999</v>
      </c>
      <c r="U32" s="50">
        <f>IF(($E32      =0),0,(($Q32      /$E32      )*100))</f>
        <v>75.801853281853283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3885000</v>
      </c>
      <c r="C33" s="95">
        <f>C32</f>
        <v>0</v>
      </c>
      <c r="D33" s="95"/>
      <c r="E33" s="95">
        <f>$B33      +$C33      +$D33</f>
        <v>3885000</v>
      </c>
      <c r="F33" s="96">
        <f t="shared" ref="F33:O33" si="17">F32</f>
        <v>3885000</v>
      </c>
      <c r="G33" s="97">
        <f t="shared" si="17"/>
        <v>2719000</v>
      </c>
      <c r="H33" s="96">
        <f t="shared" si="17"/>
        <v>1132000</v>
      </c>
      <c r="I33" s="97">
        <f t="shared" si="17"/>
        <v>1232500</v>
      </c>
      <c r="J33" s="96">
        <f t="shared" si="17"/>
        <v>1587000</v>
      </c>
      <c r="K33" s="97">
        <f t="shared" si="17"/>
        <v>1712402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2719000</v>
      </c>
      <c r="Q33" s="97">
        <f>$I33      +$K33      +$M33      +$O33</f>
        <v>2944902</v>
      </c>
      <c r="R33" s="52">
        <f>IF(($H33      =0),0,((($J33      -$H33      )/$H33      )*100))</f>
        <v>40.194346289752652</v>
      </c>
      <c r="S33" s="53">
        <f>IF(($I33      =0),0,((($K33      -$I33      )/$I33      )*100))</f>
        <v>38.937281947261667</v>
      </c>
      <c r="T33" s="52">
        <f>IF($E33   =0,0,($P33   /$E33   )*100)</f>
        <v>69.98712998712999</v>
      </c>
      <c r="U33" s="54">
        <f>IF($E33   =0,0,($Q33   /$E33   )*100)</f>
        <v>75.801853281853283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5900000</v>
      </c>
      <c r="C35" s="92"/>
      <c r="D35" s="92"/>
      <c r="E35" s="92">
        <f t="shared" ref="E35:E40" si="18">$B35      +$C35      +$D35</f>
        <v>5900000</v>
      </c>
      <c r="F35" s="93">
        <v>5900000</v>
      </c>
      <c r="G35" s="94">
        <v>3100000</v>
      </c>
      <c r="H35" s="93">
        <v>573000</v>
      </c>
      <c r="I35" s="94">
        <v>2185366</v>
      </c>
      <c r="J35" s="93">
        <v>1612000</v>
      </c>
      <c r="K35" s="94">
        <v>989544</v>
      </c>
      <c r="L35" s="93"/>
      <c r="M35" s="94"/>
      <c r="N35" s="93"/>
      <c r="O35" s="94"/>
      <c r="P35" s="93">
        <f t="shared" ref="P35:P40" si="19">$H35      +$J35      +$L35      +$N35</f>
        <v>2185000</v>
      </c>
      <c r="Q35" s="94">
        <f t="shared" ref="Q35:Q40" si="20">$I35      +$K35      +$M35      +$O35</f>
        <v>3174910</v>
      </c>
      <c r="R35" s="48">
        <f t="shared" ref="R35:R40" si="21">IF(($H35      =0),0,((($J35      -$H35      )/$H35      )*100))</f>
        <v>181.32635253054102</v>
      </c>
      <c r="S35" s="49">
        <f t="shared" ref="S35:S40" si="22">IF(($I35      =0),0,((($K35      -$I35      )/$I35      )*100))</f>
        <v>-54.71952981788862</v>
      </c>
      <c r="T35" s="48">
        <f t="shared" ref="T35:T39" si="23">IF(($E35      =0),0,(($P35      /$E35      )*100))</f>
        <v>37.033898305084747</v>
      </c>
      <c r="U35" s="50">
        <f t="shared" ref="U35:U39" si="24">IF(($E35      =0),0,(($Q35      /$E35      )*100))</f>
        <v>53.812033898305089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48945000</v>
      </c>
      <c r="C36" s="92"/>
      <c r="D36" s="92"/>
      <c r="E36" s="92">
        <f t="shared" si="18"/>
        <v>48945000</v>
      </c>
      <c r="F36" s="93">
        <v>48945000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54845000</v>
      </c>
      <c r="C40" s="95">
        <f>SUM(C35:C39)</f>
        <v>0</v>
      </c>
      <c r="D40" s="95"/>
      <c r="E40" s="95">
        <f t="shared" si="18"/>
        <v>54845000</v>
      </c>
      <c r="F40" s="96">
        <f t="shared" ref="F40:O40" si="25">SUM(F35:F39)</f>
        <v>54845000</v>
      </c>
      <c r="G40" s="97">
        <f t="shared" si="25"/>
        <v>3100000</v>
      </c>
      <c r="H40" s="96">
        <f t="shared" si="25"/>
        <v>573000</v>
      </c>
      <c r="I40" s="97">
        <f t="shared" si="25"/>
        <v>2185366</v>
      </c>
      <c r="J40" s="96">
        <f t="shared" si="25"/>
        <v>1612000</v>
      </c>
      <c r="K40" s="97">
        <f t="shared" si="25"/>
        <v>989544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2185000</v>
      </c>
      <c r="Q40" s="97">
        <f t="shared" si="20"/>
        <v>3174910</v>
      </c>
      <c r="R40" s="52">
        <f t="shared" si="21"/>
        <v>181.32635253054102</v>
      </c>
      <c r="S40" s="53">
        <f t="shared" si="22"/>
        <v>-54.71952981788862</v>
      </c>
      <c r="T40" s="52">
        <f>IF((+$E35+$E38) =0,0,(P40   /(+$E35+$E38) )*100)</f>
        <v>37.033898305084747</v>
      </c>
      <c r="U40" s="54">
        <f>IF((+$E35+$E38) =0,0,(Q40   /(+$E35+$E38) )*100)</f>
        <v>53.812033898305089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61580000</v>
      </c>
      <c r="C67" s="104">
        <f>SUM(C9:C14,C17:C23,C26:C29,C32,C35:C39,C42:C52,C55:C58,C61:C65)</f>
        <v>0</v>
      </c>
      <c r="D67" s="104"/>
      <c r="E67" s="104">
        <f t="shared" si="35"/>
        <v>61580000</v>
      </c>
      <c r="F67" s="105">
        <f t="shared" ref="F67:O67" si="43">SUM(F9:F14,F17:F23,F26:F29,F32,F35:F39,F42:F52,F55:F58,F61:F65)</f>
        <v>61580000</v>
      </c>
      <c r="G67" s="106">
        <f t="shared" si="43"/>
        <v>8669000</v>
      </c>
      <c r="H67" s="105">
        <f t="shared" si="43"/>
        <v>1816000</v>
      </c>
      <c r="I67" s="106">
        <f t="shared" si="43"/>
        <v>4833443</v>
      </c>
      <c r="J67" s="105">
        <f t="shared" si="43"/>
        <v>4748000</v>
      </c>
      <c r="K67" s="106">
        <f t="shared" si="43"/>
        <v>3001011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6564000</v>
      </c>
      <c r="Q67" s="106">
        <f t="shared" si="37"/>
        <v>7834454</v>
      </c>
      <c r="R67" s="61">
        <f t="shared" si="38"/>
        <v>161.45374449339207</v>
      </c>
      <c r="S67" s="62">
        <f t="shared" si="39"/>
        <v>-37.911526007444387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51.950929956470127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62.00596755045509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46389000</v>
      </c>
      <c r="C69" s="92"/>
      <c r="D69" s="92"/>
      <c r="E69" s="92">
        <f>$B69      +$C69      +$D69</f>
        <v>46389000</v>
      </c>
      <c r="F69" s="93">
        <v>46389000</v>
      </c>
      <c r="G69" s="94">
        <v>35604000</v>
      </c>
      <c r="H69" s="93">
        <v>6949000</v>
      </c>
      <c r="I69" s="94">
        <v>6634190</v>
      </c>
      <c r="J69" s="93">
        <v>18666000</v>
      </c>
      <c r="K69" s="94">
        <v>15022829</v>
      </c>
      <c r="L69" s="93"/>
      <c r="M69" s="94"/>
      <c r="N69" s="93"/>
      <c r="O69" s="94"/>
      <c r="P69" s="93">
        <f>$H69      +$J69      +$L69      +$N69</f>
        <v>25615000</v>
      </c>
      <c r="Q69" s="94">
        <f>$I69      +$K69      +$M69      +$O69</f>
        <v>21657019</v>
      </c>
      <c r="R69" s="48">
        <f>IF(($H69      =0),0,((($J69      -$H69      )/$H69      )*100))</f>
        <v>168.61418909195567</v>
      </c>
      <c r="S69" s="49">
        <f>IF(($I69      =0),0,((($K69      -$I69      )/$I69      )*100))</f>
        <v>126.44556456779199</v>
      </c>
      <c r="T69" s="48">
        <f>IF(($E69      =0),0,(($P69      /$E69      )*100))</f>
        <v>55.217831813576488</v>
      </c>
      <c r="U69" s="50">
        <f>IF(($E69      =0),0,(($Q69      /$E69      )*100))</f>
        <v>46.685677639095474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46389000</v>
      </c>
      <c r="C70" s="101">
        <f>C69</f>
        <v>0</v>
      </c>
      <c r="D70" s="101"/>
      <c r="E70" s="101">
        <f>$B70      +$C70      +$D70</f>
        <v>46389000</v>
      </c>
      <c r="F70" s="102">
        <f t="shared" ref="F70:O70" si="44">F69</f>
        <v>46389000</v>
      </c>
      <c r="G70" s="103">
        <f t="shared" si="44"/>
        <v>35604000</v>
      </c>
      <c r="H70" s="102">
        <f t="shared" si="44"/>
        <v>6949000</v>
      </c>
      <c r="I70" s="103">
        <f t="shared" si="44"/>
        <v>6634190</v>
      </c>
      <c r="J70" s="102">
        <f t="shared" si="44"/>
        <v>18666000</v>
      </c>
      <c r="K70" s="103">
        <f t="shared" si="44"/>
        <v>15022829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25615000</v>
      </c>
      <c r="Q70" s="103">
        <f>$I70      +$K70      +$M70      +$O70</f>
        <v>21657019</v>
      </c>
      <c r="R70" s="57">
        <f>IF(($H70      =0),0,((($J70      -$H70      )/$H70      )*100))</f>
        <v>168.61418909195567</v>
      </c>
      <c r="S70" s="58">
        <f>IF(($I70      =0),0,((($K70      -$I70      )/$I70      )*100))</f>
        <v>126.44556456779199</v>
      </c>
      <c r="T70" s="57">
        <f>IF($E70   =0,0,($P70   /$E70   )*100)</f>
        <v>55.217831813576488</v>
      </c>
      <c r="U70" s="59">
        <f>IF($E70   =0,0,($Q70   /$E70 )*100)</f>
        <v>46.685677639095474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46389000</v>
      </c>
      <c r="C71" s="104">
        <f>C69</f>
        <v>0</v>
      </c>
      <c r="D71" s="104"/>
      <c r="E71" s="104">
        <f>$B71      +$C71      +$D71</f>
        <v>46389000</v>
      </c>
      <c r="F71" s="105">
        <f t="shared" ref="F71:O71" si="45">F69</f>
        <v>46389000</v>
      </c>
      <c r="G71" s="106">
        <f t="shared" si="45"/>
        <v>35604000</v>
      </c>
      <c r="H71" s="105">
        <f t="shared" si="45"/>
        <v>6949000</v>
      </c>
      <c r="I71" s="106">
        <f t="shared" si="45"/>
        <v>6634190</v>
      </c>
      <c r="J71" s="105">
        <f t="shared" si="45"/>
        <v>18666000</v>
      </c>
      <c r="K71" s="106">
        <f t="shared" si="45"/>
        <v>15022829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25615000</v>
      </c>
      <c r="Q71" s="106">
        <f>$I71      +$K71      +$M71      +$O71</f>
        <v>21657019</v>
      </c>
      <c r="R71" s="61">
        <f>IF(($H71      =0),0,((($J71      -$H71      )/$H71      )*100))</f>
        <v>168.61418909195567</v>
      </c>
      <c r="S71" s="62">
        <f>IF(($I71      =0),0,((($K71      -$I71      )/$I71      )*100))</f>
        <v>126.44556456779199</v>
      </c>
      <c r="T71" s="61">
        <f>IF($E71   =0,0,($P71   /$E71   )*100)</f>
        <v>55.217831813576488</v>
      </c>
      <c r="U71" s="65">
        <f>IF($E71   =0,0,($Q71   /$E71   )*100)</f>
        <v>46.685677639095474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107969000</v>
      </c>
      <c r="C72" s="104">
        <f>SUM(C9:C14,C17:C23,C26:C29,C32,C35:C39,C42:C52,C55:C58,C61:C65,C69)</f>
        <v>0</v>
      </c>
      <c r="D72" s="104"/>
      <c r="E72" s="104">
        <f>$B72      +$C72      +$D72</f>
        <v>107969000</v>
      </c>
      <c r="F72" s="105">
        <f t="shared" ref="F72:O72" si="46">SUM(F9:F14,F17:F23,F26:F29,F32,F35:F39,F42:F52,F55:F58,F61:F65,F69)</f>
        <v>107969000</v>
      </c>
      <c r="G72" s="106">
        <f t="shared" si="46"/>
        <v>44273000</v>
      </c>
      <c r="H72" s="105">
        <f t="shared" si="46"/>
        <v>8765000</v>
      </c>
      <c r="I72" s="106">
        <f t="shared" si="46"/>
        <v>11467633</v>
      </c>
      <c r="J72" s="105">
        <f t="shared" si="46"/>
        <v>23414000</v>
      </c>
      <c r="K72" s="106">
        <f t="shared" si="46"/>
        <v>18023840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32179000</v>
      </c>
      <c r="Q72" s="106">
        <f>$I72      +$K72      +$M72      +$O72</f>
        <v>29491473</v>
      </c>
      <c r="R72" s="61">
        <f>IF(($H72      =0),0,((($J72      -$H72      )/$H72      )*100))</f>
        <v>167.13063320022817</v>
      </c>
      <c r="S72" s="62">
        <f>IF(($I72      =0),0,((($K72      -$I72      )/$I72      )*100))</f>
        <v>57.171405816701672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54.518500948766601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49.965222621306587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EMRAq9FNZDd1OIEjKp2uv+EGD3E4i1Hiz66abhsc7ByRGjbaQ5k86JeZGmnXHFu97sh93R4pnkutqBIAJZryHw==" saltValue="N0fbq0qUya+D8ClbswFNC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573000</v>
      </c>
      <c r="I10" s="94">
        <v>-2624638</v>
      </c>
      <c r="J10" s="93">
        <v>1542000</v>
      </c>
      <c r="K10" s="94">
        <v>2043165</v>
      </c>
      <c r="L10" s="93"/>
      <c r="M10" s="94"/>
      <c r="N10" s="93"/>
      <c r="O10" s="94"/>
      <c r="P10" s="93">
        <f t="shared" ref="P10:P15" si="1">$H10      +$J10      +$L10      +$N10</f>
        <v>2115000</v>
      </c>
      <c r="Q10" s="94">
        <f t="shared" ref="Q10:Q15" si="2">$I10      +$K10      +$M10      +$O10</f>
        <v>-581473</v>
      </c>
      <c r="R10" s="48">
        <f t="shared" ref="R10:R15" si="3">IF(($H10      =0),0,((($J10      -$H10      )/$H10      )*100))</f>
        <v>169.10994764397907</v>
      </c>
      <c r="S10" s="49">
        <f t="shared" ref="S10:S15" si="4">IF(($I10      =0),0,((($K10      -$I10      )/$I10      )*100))</f>
        <v>-177.84559242074528</v>
      </c>
      <c r="T10" s="48">
        <f t="shared" ref="T10:T14" si="5">IF(($E10      =0),0,(($P10      /$E10      )*100))</f>
        <v>68.225806451612897</v>
      </c>
      <c r="U10" s="50">
        <f t="shared" ref="U10:U14" si="6">IF(($E10      =0),0,(($Q10      /$E10      )*100))</f>
        <v>-18.757193548387097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573000</v>
      </c>
      <c r="I15" s="97">
        <f t="shared" si="7"/>
        <v>-2624638</v>
      </c>
      <c r="J15" s="96">
        <f t="shared" si="7"/>
        <v>1542000</v>
      </c>
      <c r="K15" s="97">
        <f t="shared" si="7"/>
        <v>2043165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2115000</v>
      </c>
      <c r="Q15" s="97">
        <f t="shared" si="2"/>
        <v>-581473</v>
      </c>
      <c r="R15" s="52">
        <f t="shared" si="3"/>
        <v>169.10994764397907</v>
      </c>
      <c r="S15" s="53">
        <f t="shared" si="4"/>
        <v>-177.84559242074528</v>
      </c>
      <c r="T15" s="52">
        <f>IF((SUM($E9:$E13))=0,0,(P15/(SUM($E9:$E13))*100))</f>
        <v>68.225806451612897</v>
      </c>
      <c r="U15" s="54">
        <f>IF((SUM($E9:$E13))=0,0,(Q15/(SUM($E9:$E13))*100))</f>
        <v>-18.757193548387097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5600000</v>
      </c>
      <c r="C20" s="92"/>
      <c r="D20" s="92"/>
      <c r="E20" s="92">
        <f t="shared" si="8"/>
        <v>5600000</v>
      </c>
      <c r="F20" s="93">
        <v>5600000</v>
      </c>
      <c r="G20" s="94">
        <v>5600000</v>
      </c>
      <c r="H20" s="93">
        <v>5600000</v>
      </c>
      <c r="I20" s="94"/>
      <c r="J20" s="93"/>
      <c r="K20" s="94"/>
      <c r="L20" s="93"/>
      <c r="M20" s="94"/>
      <c r="N20" s="93"/>
      <c r="O20" s="94"/>
      <c r="P20" s="93">
        <f t="shared" si="9"/>
        <v>5600000</v>
      </c>
      <c r="Q20" s="94">
        <f t="shared" si="10"/>
        <v>0</v>
      </c>
      <c r="R20" s="48">
        <f t="shared" si="11"/>
        <v>-100</v>
      </c>
      <c r="S20" s="49">
        <f t="shared" si="12"/>
        <v>0</v>
      </c>
      <c r="T20" s="48">
        <f t="shared" si="13"/>
        <v>100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5600000</v>
      </c>
      <c r="C24" s="95">
        <f>SUM(C17:C23)</f>
        <v>0</v>
      </c>
      <c r="D24" s="95"/>
      <c r="E24" s="95">
        <f t="shared" si="8"/>
        <v>5600000</v>
      </c>
      <c r="F24" s="96">
        <f t="shared" ref="F24:O24" si="15">SUM(F17:F23)</f>
        <v>5600000</v>
      </c>
      <c r="G24" s="97">
        <f t="shared" si="15"/>
        <v>5600000</v>
      </c>
      <c r="H24" s="96">
        <f t="shared" si="15"/>
        <v>5600000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5600000</v>
      </c>
      <c r="Q24" s="97">
        <f t="shared" si="10"/>
        <v>0</v>
      </c>
      <c r="R24" s="52">
        <f t="shared" si="11"/>
        <v>-100</v>
      </c>
      <c r="S24" s="53">
        <f t="shared" si="12"/>
        <v>0</v>
      </c>
      <c r="T24" s="52">
        <f>IF(($E24-$E19-$E23)   =0,0,($P24   /($E24-$E19-$E23)   )*100)</f>
        <v>100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1800000</v>
      </c>
      <c r="C32" s="92"/>
      <c r="D32" s="92"/>
      <c r="E32" s="92">
        <f>$B32      +$C32      +$D32</f>
        <v>1800000</v>
      </c>
      <c r="F32" s="93">
        <v>1800000</v>
      </c>
      <c r="G32" s="94">
        <v>1260000</v>
      </c>
      <c r="H32" s="93">
        <v>1129000</v>
      </c>
      <c r="I32" s="94"/>
      <c r="J32" s="93">
        <v>131000</v>
      </c>
      <c r="K32" s="94"/>
      <c r="L32" s="93"/>
      <c r="M32" s="94"/>
      <c r="N32" s="93"/>
      <c r="O32" s="94"/>
      <c r="P32" s="93">
        <f>$H32      +$J32      +$L32      +$N32</f>
        <v>1260000</v>
      </c>
      <c r="Q32" s="94">
        <f>$I32      +$K32      +$M32      +$O32</f>
        <v>0</v>
      </c>
      <c r="R32" s="48">
        <f>IF(($H32      =0),0,((($J32      -$H32      )/$H32      )*100))</f>
        <v>-88.396811337466787</v>
      </c>
      <c r="S32" s="49">
        <f>IF(($I32      =0),0,((($K32      -$I32      )/$I32      )*100))</f>
        <v>0</v>
      </c>
      <c r="T32" s="48">
        <f>IF(($E32      =0),0,(($P32      /$E32      )*100))</f>
        <v>70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1800000</v>
      </c>
      <c r="C33" s="95">
        <f>C32</f>
        <v>0</v>
      </c>
      <c r="D33" s="95"/>
      <c r="E33" s="95">
        <f>$B33      +$C33      +$D33</f>
        <v>1800000</v>
      </c>
      <c r="F33" s="96">
        <f t="shared" ref="F33:O33" si="17">F32</f>
        <v>1800000</v>
      </c>
      <c r="G33" s="97">
        <f t="shared" si="17"/>
        <v>1260000</v>
      </c>
      <c r="H33" s="96">
        <f t="shared" si="17"/>
        <v>1129000</v>
      </c>
      <c r="I33" s="97">
        <f t="shared" si="17"/>
        <v>0</v>
      </c>
      <c r="J33" s="96">
        <f t="shared" si="17"/>
        <v>131000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1260000</v>
      </c>
      <c r="Q33" s="97">
        <f>$I33      +$K33      +$M33      +$O33</f>
        <v>0</v>
      </c>
      <c r="R33" s="52">
        <f>IF(($H33      =0),0,((($J33      -$H33      )/$H33      )*100))</f>
        <v>-88.396811337466787</v>
      </c>
      <c r="S33" s="53">
        <f>IF(($I33      =0),0,((($K33      -$I33      )/$I33      )*100))</f>
        <v>0</v>
      </c>
      <c r="T33" s="52">
        <f>IF($E33   =0,0,($P33   /$E33   )*100)</f>
        <v>70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4000000</v>
      </c>
      <c r="H38" s="93"/>
      <c r="I38" s="94"/>
      <c r="J38" s="93">
        <v>2997000</v>
      </c>
      <c r="K38" s="94"/>
      <c r="L38" s="93"/>
      <c r="M38" s="94"/>
      <c r="N38" s="93"/>
      <c r="O38" s="94"/>
      <c r="P38" s="93">
        <f t="shared" si="19"/>
        <v>2997000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59.940000000000005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5000000</v>
      </c>
      <c r="C40" s="95">
        <f>SUM(C35:C39)</f>
        <v>0</v>
      </c>
      <c r="D40" s="95"/>
      <c r="E40" s="95">
        <f t="shared" si="18"/>
        <v>5000000</v>
      </c>
      <c r="F40" s="96">
        <f t="shared" ref="F40:O40" si="25">SUM(F35:F39)</f>
        <v>5000000</v>
      </c>
      <c r="G40" s="97">
        <f t="shared" si="25"/>
        <v>4000000</v>
      </c>
      <c r="H40" s="96">
        <f t="shared" si="25"/>
        <v>0</v>
      </c>
      <c r="I40" s="97">
        <f t="shared" si="25"/>
        <v>0</v>
      </c>
      <c r="J40" s="96">
        <f t="shared" si="25"/>
        <v>2997000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2997000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59.940000000000005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15500000</v>
      </c>
      <c r="C67" s="104">
        <f>SUM(C9:C14,C17:C23,C26:C29,C32,C35:C39,C42:C52,C55:C58,C61:C65)</f>
        <v>0</v>
      </c>
      <c r="D67" s="104"/>
      <c r="E67" s="104">
        <f t="shared" si="35"/>
        <v>15500000</v>
      </c>
      <c r="F67" s="105">
        <f t="shared" ref="F67:O67" si="43">SUM(F9:F14,F17:F23,F26:F29,F32,F35:F39,F42:F52,F55:F58,F61:F65)</f>
        <v>15500000</v>
      </c>
      <c r="G67" s="106">
        <f t="shared" si="43"/>
        <v>13960000</v>
      </c>
      <c r="H67" s="105">
        <f t="shared" si="43"/>
        <v>7302000</v>
      </c>
      <c r="I67" s="106">
        <f t="shared" si="43"/>
        <v>-2624638</v>
      </c>
      <c r="J67" s="105">
        <f t="shared" si="43"/>
        <v>4670000</v>
      </c>
      <c r="K67" s="106">
        <f t="shared" si="43"/>
        <v>2043165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11972000</v>
      </c>
      <c r="Q67" s="106">
        <f t="shared" si="37"/>
        <v>-581473</v>
      </c>
      <c r="R67" s="61">
        <f t="shared" si="38"/>
        <v>-36.04491920021912</v>
      </c>
      <c r="S67" s="62">
        <f t="shared" si="39"/>
        <v>-177.84559242074528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77.238709677419365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-3.7514387096774198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26425000</v>
      </c>
      <c r="C69" s="92"/>
      <c r="D69" s="92"/>
      <c r="E69" s="92">
        <f>$B69      +$C69      +$D69</f>
        <v>26425000</v>
      </c>
      <c r="F69" s="93">
        <v>26425000</v>
      </c>
      <c r="G69" s="94">
        <v>21877000</v>
      </c>
      <c r="H69" s="93">
        <v>9885000</v>
      </c>
      <c r="I69" s="94">
        <v>6870429</v>
      </c>
      <c r="J69" s="93">
        <v>8243000</v>
      </c>
      <c r="K69" s="94">
        <v>9788945</v>
      </c>
      <c r="L69" s="93"/>
      <c r="M69" s="94"/>
      <c r="N69" s="93"/>
      <c r="O69" s="94"/>
      <c r="P69" s="93">
        <f>$H69      +$J69      +$L69      +$N69</f>
        <v>18128000</v>
      </c>
      <c r="Q69" s="94">
        <f>$I69      +$K69      +$M69      +$O69</f>
        <v>16659374</v>
      </c>
      <c r="R69" s="48">
        <f>IF(($H69      =0),0,((($J69      -$H69      )/$H69      )*100))</f>
        <v>-16.611026808295399</v>
      </c>
      <c r="S69" s="49">
        <f>IF(($I69      =0),0,((($K69      -$I69      )/$I69      )*100))</f>
        <v>42.479385202874518</v>
      </c>
      <c r="T69" s="48">
        <f>IF(($E69      =0),0,(($P69      /$E69      )*100))</f>
        <v>68.601702932828758</v>
      </c>
      <c r="U69" s="50">
        <f>IF(($E69      =0),0,(($Q69      /$E69      )*100))</f>
        <v>63.043988647114482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26425000</v>
      </c>
      <c r="C70" s="101">
        <f>C69</f>
        <v>0</v>
      </c>
      <c r="D70" s="101"/>
      <c r="E70" s="101">
        <f>$B70      +$C70      +$D70</f>
        <v>26425000</v>
      </c>
      <c r="F70" s="102">
        <f t="shared" ref="F70:O70" si="44">F69</f>
        <v>26425000</v>
      </c>
      <c r="G70" s="103">
        <f t="shared" si="44"/>
        <v>21877000</v>
      </c>
      <c r="H70" s="102">
        <f t="shared" si="44"/>
        <v>9885000</v>
      </c>
      <c r="I70" s="103">
        <f t="shared" si="44"/>
        <v>6870429</v>
      </c>
      <c r="J70" s="102">
        <f t="shared" si="44"/>
        <v>8243000</v>
      </c>
      <c r="K70" s="103">
        <f t="shared" si="44"/>
        <v>9788945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18128000</v>
      </c>
      <c r="Q70" s="103">
        <f>$I70      +$K70      +$M70      +$O70</f>
        <v>16659374</v>
      </c>
      <c r="R70" s="57">
        <f>IF(($H70      =0),0,((($J70      -$H70      )/$H70      )*100))</f>
        <v>-16.611026808295399</v>
      </c>
      <c r="S70" s="58">
        <f>IF(($I70      =0),0,((($K70      -$I70      )/$I70      )*100))</f>
        <v>42.479385202874518</v>
      </c>
      <c r="T70" s="57">
        <f>IF($E70   =0,0,($P70   /$E70   )*100)</f>
        <v>68.601702932828758</v>
      </c>
      <c r="U70" s="59">
        <f>IF($E70   =0,0,($Q70   /$E70 )*100)</f>
        <v>63.043988647114482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26425000</v>
      </c>
      <c r="C71" s="104">
        <f>C69</f>
        <v>0</v>
      </c>
      <c r="D71" s="104"/>
      <c r="E71" s="104">
        <f>$B71      +$C71      +$D71</f>
        <v>26425000</v>
      </c>
      <c r="F71" s="105">
        <f t="shared" ref="F71:O71" si="45">F69</f>
        <v>26425000</v>
      </c>
      <c r="G71" s="106">
        <f t="shared" si="45"/>
        <v>21877000</v>
      </c>
      <c r="H71" s="105">
        <f t="shared" si="45"/>
        <v>9885000</v>
      </c>
      <c r="I71" s="106">
        <f t="shared" si="45"/>
        <v>6870429</v>
      </c>
      <c r="J71" s="105">
        <f t="shared" si="45"/>
        <v>8243000</v>
      </c>
      <c r="K71" s="106">
        <f t="shared" si="45"/>
        <v>9788945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18128000</v>
      </c>
      <c r="Q71" s="106">
        <f>$I71      +$K71      +$M71      +$O71</f>
        <v>16659374</v>
      </c>
      <c r="R71" s="61">
        <f>IF(($H71      =0),0,((($J71      -$H71      )/$H71      )*100))</f>
        <v>-16.611026808295399</v>
      </c>
      <c r="S71" s="62">
        <f>IF(($I71      =0),0,((($K71      -$I71      )/$I71      )*100))</f>
        <v>42.479385202874518</v>
      </c>
      <c r="T71" s="61">
        <f>IF($E71   =0,0,($P71   /$E71   )*100)</f>
        <v>68.601702932828758</v>
      </c>
      <c r="U71" s="65">
        <f>IF($E71   =0,0,($Q71   /$E71   )*100)</f>
        <v>63.043988647114482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41925000</v>
      </c>
      <c r="C72" s="104">
        <f>SUM(C9:C14,C17:C23,C26:C29,C32,C35:C39,C42:C52,C55:C58,C61:C65,C69)</f>
        <v>0</v>
      </c>
      <c r="D72" s="104"/>
      <c r="E72" s="104">
        <f>$B72      +$C72      +$D72</f>
        <v>41925000</v>
      </c>
      <c r="F72" s="105">
        <f t="shared" ref="F72:O72" si="46">SUM(F9:F14,F17:F23,F26:F29,F32,F35:F39,F42:F52,F55:F58,F61:F65,F69)</f>
        <v>41925000</v>
      </c>
      <c r="G72" s="106">
        <f t="shared" si="46"/>
        <v>35837000</v>
      </c>
      <c r="H72" s="105">
        <f t="shared" si="46"/>
        <v>17187000</v>
      </c>
      <c r="I72" s="106">
        <f t="shared" si="46"/>
        <v>4245791</v>
      </c>
      <c r="J72" s="105">
        <f t="shared" si="46"/>
        <v>12913000</v>
      </c>
      <c r="K72" s="106">
        <f t="shared" si="46"/>
        <v>11832110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30100000</v>
      </c>
      <c r="Q72" s="106">
        <f>$I72      +$K72      +$M72      +$O72</f>
        <v>16077901</v>
      </c>
      <c r="R72" s="61">
        <f>IF(($H72      =0),0,((($J72      -$H72      )/$H72      )*100))</f>
        <v>-24.867632512945832</v>
      </c>
      <c r="S72" s="62">
        <f>IF(($I72      =0),0,((($K72      -$I72      )/$I72      )*100))</f>
        <v>178.67857838504062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71.794871794871796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38.349197376267142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X6JtaKAxwCPz7phgFZEaBM2eLV3J7DD5of8OBSHEeJixuNn40S4kFGLuXJTw2qENx84GjO6eZp22DRYlkUrgfA==" saltValue="eVxYI023khlPdI5IXGtkE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2100000</v>
      </c>
      <c r="C10" s="92"/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>
        <v>1670000</v>
      </c>
      <c r="I10" s="94">
        <v>-301184</v>
      </c>
      <c r="J10" s="93">
        <v>181000</v>
      </c>
      <c r="K10" s="94">
        <v>215694</v>
      </c>
      <c r="L10" s="93"/>
      <c r="M10" s="94"/>
      <c r="N10" s="93"/>
      <c r="O10" s="94"/>
      <c r="P10" s="93">
        <f t="shared" ref="P10:P15" si="1">$H10      +$J10      +$L10      +$N10</f>
        <v>1851000</v>
      </c>
      <c r="Q10" s="94">
        <f t="shared" ref="Q10:Q15" si="2">$I10      +$K10      +$M10      +$O10</f>
        <v>-85490</v>
      </c>
      <c r="R10" s="48">
        <f t="shared" ref="R10:R15" si="3">IF(($H10      =0),0,((($J10      -$H10      )/$H10      )*100))</f>
        <v>-89.161676646706596</v>
      </c>
      <c r="S10" s="49">
        <f t="shared" ref="S10:S15" si="4">IF(($I10      =0),0,((($K10      -$I10      )/$I10      )*100))</f>
        <v>-171.61535805354868</v>
      </c>
      <c r="T10" s="48">
        <f t="shared" ref="T10:T14" si="5">IF(($E10      =0),0,(($P10      /$E10      )*100))</f>
        <v>88.142857142857139</v>
      </c>
      <c r="U10" s="50">
        <f t="shared" ref="U10:U14" si="6">IF(($E10      =0),0,(($Q10      /$E10      )*100))</f>
        <v>-4.0709523809523809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2100000</v>
      </c>
      <c r="C15" s="95">
        <f>SUM(C9:C14)</f>
        <v>0</v>
      </c>
      <c r="D15" s="95"/>
      <c r="E15" s="95">
        <f t="shared" si="0"/>
        <v>2100000</v>
      </c>
      <c r="F15" s="96">
        <f t="shared" ref="F15:O15" si="7">SUM(F9:F14)</f>
        <v>2100000</v>
      </c>
      <c r="G15" s="97">
        <f t="shared" si="7"/>
        <v>2100000</v>
      </c>
      <c r="H15" s="96">
        <f t="shared" si="7"/>
        <v>1670000</v>
      </c>
      <c r="I15" s="97">
        <f t="shared" si="7"/>
        <v>-301184</v>
      </c>
      <c r="J15" s="96">
        <f t="shared" si="7"/>
        <v>181000</v>
      </c>
      <c r="K15" s="97">
        <f t="shared" si="7"/>
        <v>215694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1851000</v>
      </c>
      <c r="Q15" s="97">
        <f t="shared" si="2"/>
        <v>-85490</v>
      </c>
      <c r="R15" s="52">
        <f t="shared" si="3"/>
        <v>-89.161676646706596</v>
      </c>
      <c r="S15" s="53">
        <f t="shared" si="4"/>
        <v>-171.61535805354868</v>
      </c>
      <c r="T15" s="52">
        <f>IF((SUM($E9:$E13))=0,0,(P15/(SUM($E9:$E13))*100))</f>
        <v>88.142857142857139</v>
      </c>
      <c r="U15" s="54">
        <f>IF((SUM($E9:$E13))=0,0,(Q15/(SUM($E9:$E13))*100))</f>
        <v>-4.0709523809523809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4190000</v>
      </c>
      <c r="C20" s="92"/>
      <c r="D20" s="92"/>
      <c r="E20" s="92">
        <f t="shared" si="8"/>
        <v>4190000</v>
      </c>
      <c r="F20" s="93">
        <v>4190000</v>
      </c>
      <c r="G20" s="94">
        <v>4190000</v>
      </c>
      <c r="H20" s="93"/>
      <c r="I20" s="94"/>
      <c r="J20" s="93">
        <v>1073000</v>
      </c>
      <c r="K20" s="94"/>
      <c r="L20" s="93"/>
      <c r="M20" s="94"/>
      <c r="N20" s="93"/>
      <c r="O20" s="94"/>
      <c r="P20" s="93">
        <f t="shared" si="9"/>
        <v>1073000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25.608591885441527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4190000</v>
      </c>
      <c r="C24" s="95">
        <f>SUM(C17:C23)</f>
        <v>0</v>
      </c>
      <c r="D24" s="95"/>
      <c r="E24" s="95">
        <f t="shared" si="8"/>
        <v>4190000</v>
      </c>
      <c r="F24" s="96">
        <f t="shared" ref="F24:O24" si="15">SUM(F17:F23)</f>
        <v>4190000</v>
      </c>
      <c r="G24" s="97">
        <f t="shared" si="15"/>
        <v>4190000</v>
      </c>
      <c r="H24" s="96">
        <f t="shared" si="15"/>
        <v>0</v>
      </c>
      <c r="I24" s="97">
        <f t="shared" si="15"/>
        <v>0</v>
      </c>
      <c r="J24" s="96">
        <f t="shared" si="15"/>
        <v>1073000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1073000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25.608591885441527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1749000</v>
      </c>
      <c r="C32" s="92"/>
      <c r="D32" s="92"/>
      <c r="E32" s="92">
        <f>$B32      +$C32      +$D32</f>
        <v>1749000</v>
      </c>
      <c r="F32" s="93">
        <v>1749000</v>
      </c>
      <c r="G32" s="94">
        <v>1224000</v>
      </c>
      <c r="H32" s="93">
        <v>1070000</v>
      </c>
      <c r="I32" s="94">
        <v>718804</v>
      </c>
      <c r="J32" s="93">
        <v>154000</v>
      </c>
      <c r="K32" s="94">
        <v>746805</v>
      </c>
      <c r="L32" s="93"/>
      <c r="M32" s="94"/>
      <c r="N32" s="93"/>
      <c r="O32" s="94"/>
      <c r="P32" s="93">
        <f>$H32      +$J32      +$L32      +$N32</f>
        <v>1224000</v>
      </c>
      <c r="Q32" s="94">
        <f>$I32      +$K32      +$M32      +$O32</f>
        <v>1465609</v>
      </c>
      <c r="R32" s="48">
        <f>IF(($H32      =0),0,((($J32      -$H32      )/$H32      )*100))</f>
        <v>-85.607476635514018</v>
      </c>
      <c r="S32" s="49">
        <f>IF(($I32      =0),0,((($K32      -$I32      )/$I32      )*100))</f>
        <v>3.895498633841771</v>
      </c>
      <c r="T32" s="48">
        <f>IF(($E32      =0),0,(($P32      /$E32      )*100))</f>
        <v>69.982847341337902</v>
      </c>
      <c r="U32" s="50">
        <f>IF(($E32      =0),0,(($Q32      /$E32      )*100))</f>
        <v>83.796969696969697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1749000</v>
      </c>
      <c r="C33" s="95">
        <f>C32</f>
        <v>0</v>
      </c>
      <c r="D33" s="95"/>
      <c r="E33" s="95">
        <f>$B33      +$C33      +$D33</f>
        <v>1749000</v>
      </c>
      <c r="F33" s="96">
        <f t="shared" ref="F33:O33" si="17">F32</f>
        <v>1749000</v>
      </c>
      <c r="G33" s="97">
        <f t="shared" si="17"/>
        <v>1224000</v>
      </c>
      <c r="H33" s="96">
        <f t="shared" si="17"/>
        <v>1070000</v>
      </c>
      <c r="I33" s="97">
        <f t="shared" si="17"/>
        <v>718804</v>
      </c>
      <c r="J33" s="96">
        <f t="shared" si="17"/>
        <v>154000</v>
      </c>
      <c r="K33" s="97">
        <f t="shared" si="17"/>
        <v>746805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1224000</v>
      </c>
      <c r="Q33" s="97">
        <f>$I33      +$K33      +$M33      +$O33</f>
        <v>1465609</v>
      </c>
      <c r="R33" s="52">
        <f>IF(($H33      =0),0,((($J33      -$H33      )/$H33      )*100))</f>
        <v>-85.607476635514018</v>
      </c>
      <c r="S33" s="53">
        <f>IF(($I33      =0),0,((($K33      -$I33      )/$I33      )*100))</f>
        <v>3.895498633841771</v>
      </c>
      <c r="T33" s="52">
        <f>IF($E33   =0,0,($P33   /$E33   )*100)</f>
        <v>69.982847341337902</v>
      </c>
      <c r="U33" s="54">
        <f>IF($E33   =0,0,($Q33   /$E33   )*100)</f>
        <v>83.796969696969697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30196000</v>
      </c>
      <c r="C35" s="92"/>
      <c r="D35" s="92"/>
      <c r="E35" s="92">
        <f t="shared" ref="E35:E40" si="18">$B35      +$C35      +$D35</f>
        <v>30196000</v>
      </c>
      <c r="F35" s="93">
        <v>30196000</v>
      </c>
      <c r="G35" s="94">
        <v>16396000</v>
      </c>
      <c r="H35" s="93"/>
      <c r="I35" s="94">
        <v>-6071759</v>
      </c>
      <c r="J35" s="93">
        <v>15015000</v>
      </c>
      <c r="K35" s="94">
        <v>-9344705</v>
      </c>
      <c r="L35" s="93"/>
      <c r="M35" s="94"/>
      <c r="N35" s="93"/>
      <c r="O35" s="94"/>
      <c r="P35" s="93">
        <f t="shared" ref="P35:P40" si="19">$H35      +$J35      +$L35      +$N35</f>
        <v>15015000</v>
      </c>
      <c r="Q35" s="94">
        <f t="shared" ref="Q35:Q40" si="20">$I35      +$K35      +$M35      +$O35</f>
        <v>-15416464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53.904412213989396</v>
      </c>
      <c r="T35" s="48">
        <f t="shared" ref="T35:T39" si="23">IF(($E35      =0),0,(($P35      /$E35      )*100))</f>
        <v>49.725129156179626</v>
      </c>
      <c r="U35" s="50">
        <f t="shared" ref="U35:U39" si="24">IF(($E35      =0),0,(($Q35      /$E35      )*100))</f>
        <v>-51.054656245860372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15361000</v>
      </c>
      <c r="C36" s="92"/>
      <c r="D36" s="92"/>
      <c r="E36" s="92">
        <f t="shared" si="18"/>
        <v>15361000</v>
      </c>
      <c r="F36" s="93">
        <v>15361000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45557000</v>
      </c>
      <c r="C40" s="95">
        <f>SUM(C35:C39)</f>
        <v>0</v>
      </c>
      <c r="D40" s="95"/>
      <c r="E40" s="95">
        <f t="shared" si="18"/>
        <v>45557000</v>
      </c>
      <c r="F40" s="96">
        <f t="shared" ref="F40:O40" si="25">SUM(F35:F39)</f>
        <v>45557000</v>
      </c>
      <c r="G40" s="97">
        <f t="shared" si="25"/>
        <v>16396000</v>
      </c>
      <c r="H40" s="96">
        <f t="shared" si="25"/>
        <v>0</v>
      </c>
      <c r="I40" s="97">
        <f t="shared" si="25"/>
        <v>-6071759</v>
      </c>
      <c r="J40" s="96">
        <f t="shared" si="25"/>
        <v>15015000</v>
      </c>
      <c r="K40" s="97">
        <f t="shared" si="25"/>
        <v>-9344705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15015000</v>
      </c>
      <c r="Q40" s="97">
        <f t="shared" si="20"/>
        <v>-15416464</v>
      </c>
      <c r="R40" s="52">
        <f t="shared" si="21"/>
        <v>0</v>
      </c>
      <c r="S40" s="53">
        <f t="shared" si="22"/>
        <v>53.904412213989396</v>
      </c>
      <c r="T40" s="52">
        <f>IF((+$E35+$E38) =0,0,(P40   /(+$E35+$E38) )*100)</f>
        <v>49.725129156179626</v>
      </c>
      <c r="U40" s="54">
        <f>IF((+$E35+$E38) =0,0,(Q40   /(+$E35+$E38) )*100)</f>
        <v>-51.054656245860372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53596000</v>
      </c>
      <c r="C67" s="104">
        <f>SUM(C9:C14,C17:C23,C26:C29,C32,C35:C39,C42:C52,C55:C58,C61:C65)</f>
        <v>0</v>
      </c>
      <c r="D67" s="104"/>
      <c r="E67" s="104">
        <f t="shared" si="35"/>
        <v>53596000</v>
      </c>
      <c r="F67" s="105">
        <f t="shared" ref="F67:O67" si="43">SUM(F9:F14,F17:F23,F26:F29,F32,F35:F39,F42:F52,F55:F58,F61:F65)</f>
        <v>53596000</v>
      </c>
      <c r="G67" s="106">
        <f t="shared" si="43"/>
        <v>23910000</v>
      </c>
      <c r="H67" s="105">
        <f t="shared" si="43"/>
        <v>2740000</v>
      </c>
      <c r="I67" s="106">
        <f t="shared" si="43"/>
        <v>-5654139</v>
      </c>
      <c r="J67" s="105">
        <f t="shared" si="43"/>
        <v>16423000</v>
      </c>
      <c r="K67" s="106">
        <f t="shared" si="43"/>
        <v>-8382206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19163000</v>
      </c>
      <c r="Q67" s="106">
        <f t="shared" si="37"/>
        <v>-14036345</v>
      </c>
      <c r="R67" s="61">
        <f t="shared" si="38"/>
        <v>499.37956204379566</v>
      </c>
      <c r="S67" s="62">
        <f t="shared" si="39"/>
        <v>48.249026067452533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50.119000915391652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-36.710723159408921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50968000</v>
      </c>
      <c r="C69" s="92"/>
      <c r="D69" s="92"/>
      <c r="E69" s="92">
        <f>$B69      +$C69      +$D69</f>
        <v>50968000</v>
      </c>
      <c r="F69" s="93">
        <v>37968000</v>
      </c>
      <c r="G69" s="94">
        <v>40213000</v>
      </c>
      <c r="H69" s="93">
        <v>14088000</v>
      </c>
      <c r="I69" s="94">
        <v>-1166193</v>
      </c>
      <c r="J69" s="93">
        <v>18983000</v>
      </c>
      <c r="K69" s="94">
        <v>-17618959</v>
      </c>
      <c r="L69" s="93"/>
      <c r="M69" s="94"/>
      <c r="N69" s="93"/>
      <c r="O69" s="94"/>
      <c r="P69" s="93">
        <f>$H69      +$J69      +$L69      +$N69</f>
        <v>33071000</v>
      </c>
      <c r="Q69" s="94">
        <f>$I69      +$K69      +$M69      +$O69</f>
        <v>-18785152</v>
      </c>
      <c r="R69" s="48">
        <f>IF(($H69      =0),0,((($J69      -$H69      )/$H69      )*100))</f>
        <v>34.745883021010791</v>
      </c>
      <c r="S69" s="49">
        <f>IF(($I69      =0),0,((($K69      -$I69      )/$I69      )*100))</f>
        <v>1410.8098745233422</v>
      </c>
      <c r="T69" s="48">
        <f>IF(($E69      =0),0,(($P69      /$E69      )*100))</f>
        <v>64.885810704755926</v>
      </c>
      <c r="U69" s="50">
        <f>IF(($E69      =0),0,(($Q69      /$E69      )*100))</f>
        <v>-36.856757180976295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50968000</v>
      </c>
      <c r="C70" s="101">
        <f>C69</f>
        <v>0</v>
      </c>
      <c r="D70" s="101"/>
      <c r="E70" s="101">
        <f>$B70      +$C70      +$D70</f>
        <v>50968000</v>
      </c>
      <c r="F70" s="102">
        <f t="shared" ref="F70:O70" si="44">F69</f>
        <v>37968000</v>
      </c>
      <c r="G70" s="103">
        <f t="shared" si="44"/>
        <v>40213000</v>
      </c>
      <c r="H70" s="102">
        <f t="shared" si="44"/>
        <v>14088000</v>
      </c>
      <c r="I70" s="103">
        <f t="shared" si="44"/>
        <v>-1166193</v>
      </c>
      <c r="J70" s="102">
        <f t="shared" si="44"/>
        <v>18983000</v>
      </c>
      <c r="K70" s="103">
        <f t="shared" si="44"/>
        <v>-17618959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33071000</v>
      </c>
      <c r="Q70" s="103">
        <f>$I70      +$K70      +$M70      +$O70</f>
        <v>-18785152</v>
      </c>
      <c r="R70" s="57">
        <f>IF(($H70      =0),0,((($J70      -$H70      )/$H70      )*100))</f>
        <v>34.745883021010791</v>
      </c>
      <c r="S70" s="58">
        <f>IF(($I70      =0),0,((($K70      -$I70      )/$I70      )*100))</f>
        <v>1410.8098745233422</v>
      </c>
      <c r="T70" s="57">
        <f>IF($E70   =0,0,($P70   /$E70   )*100)</f>
        <v>64.885810704755926</v>
      </c>
      <c r="U70" s="59">
        <f>IF($E70   =0,0,($Q70   /$E70 )*100)</f>
        <v>-36.856757180976295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50968000</v>
      </c>
      <c r="C71" s="104">
        <f>C69</f>
        <v>0</v>
      </c>
      <c r="D71" s="104"/>
      <c r="E71" s="104">
        <f>$B71      +$C71      +$D71</f>
        <v>50968000</v>
      </c>
      <c r="F71" s="105">
        <f t="shared" ref="F71:O71" si="45">F69</f>
        <v>37968000</v>
      </c>
      <c r="G71" s="106">
        <f t="shared" si="45"/>
        <v>40213000</v>
      </c>
      <c r="H71" s="105">
        <f t="shared" si="45"/>
        <v>14088000</v>
      </c>
      <c r="I71" s="106">
        <f t="shared" si="45"/>
        <v>-1166193</v>
      </c>
      <c r="J71" s="105">
        <f t="shared" si="45"/>
        <v>18983000</v>
      </c>
      <c r="K71" s="106">
        <f t="shared" si="45"/>
        <v>-17618959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33071000</v>
      </c>
      <c r="Q71" s="106">
        <f>$I71      +$K71      +$M71      +$O71</f>
        <v>-18785152</v>
      </c>
      <c r="R71" s="61">
        <f>IF(($H71      =0),0,((($J71      -$H71      )/$H71      )*100))</f>
        <v>34.745883021010791</v>
      </c>
      <c r="S71" s="62">
        <f>IF(($I71      =0),0,((($K71      -$I71      )/$I71      )*100))</f>
        <v>1410.8098745233422</v>
      </c>
      <c r="T71" s="61">
        <f>IF($E71   =0,0,($P71   /$E71   )*100)</f>
        <v>64.885810704755926</v>
      </c>
      <c r="U71" s="65">
        <f>IF($E71   =0,0,($Q71   /$E71   )*100)</f>
        <v>-36.856757180976295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104564000</v>
      </c>
      <c r="C72" s="104">
        <f>SUM(C9:C14,C17:C23,C26:C29,C32,C35:C39,C42:C52,C55:C58,C61:C65,C69)</f>
        <v>0</v>
      </c>
      <c r="D72" s="104"/>
      <c r="E72" s="104">
        <f>$B72      +$C72      +$D72</f>
        <v>104564000</v>
      </c>
      <c r="F72" s="105">
        <f t="shared" ref="F72:O72" si="46">SUM(F9:F14,F17:F23,F26:F29,F32,F35:F39,F42:F52,F55:F58,F61:F65,F69)</f>
        <v>91564000</v>
      </c>
      <c r="G72" s="106">
        <f t="shared" si="46"/>
        <v>64123000</v>
      </c>
      <c r="H72" s="105">
        <f t="shared" si="46"/>
        <v>16828000</v>
      </c>
      <c r="I72" s="106">
        <f t="shared" si="46"/>
        <v>-6820332</v>
      </c>
      <c r="J72" s="105">
        <f t="shared" si="46"/>
        <v>35406000</v>
      </c>
      <c r="K72" s="106">
        <f t="shared" si="46"/>
        <v>-26001165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52234000</v>
      </c>
      <c r="Q72" s="106">
        <f>$I72      +$K72      +$M72      +$O72</f>
        <v>-32821497</v>
      </c>
      <c r="R72" s="61">
        <f>IF(($H72      =0),0,((($J72      -$H72      )/$H72      )*100))</f>
        <v>110.39933444259566</v>
      </c>
      <c r="S72" s="62">
        <f>IF(($I72      =0),0,((($K72      -$I72      )/$I72      )*100))</f>
        <v>281.23019524562733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58.556326580944585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-36.794162752373801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iC4R+KHaCqaKsx3BqZhSJhih04K3DxoZQUOFC2mGuyYyrvy3HUVn7RZNnoDPLMCW6gfAGXerg86dsnXdV2wKvg==" saltValue="VMEpWlnO5iUpFHhSFhRZG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382000</v>
      </c>
      <c r="I10" s="94"/>
      <c r="J10" s="93">
        <v>1118000</v>
      </c>
      <c r="K10" s="94"/>
      <c r="L10" s="93"/>
      <c r="M10" s="94"/>
      <c r="N10" s="93"/>
      <c r="O10" s="94"/>
      <c r="P10" s="93">
        <f t="shared" ref="P10:P15" si="1">$H10      +$J10      +$L10      +$N10</f>
        <v>1500000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192.67015706806282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48.387096774193552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382000</v>
      </c>
      <c r="I15" s="97">
        <f t="shared" si="7"/>
        <v>0</v>
      </c>
      <c r="J15" s="96">
        <f t="shared" si="7"/>
        <v>1118000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1500000</v>
      </c>
      <c r="Q15" s="97">
        <f t="shared" si="2"/>
        <v>0</v>
      </c>
      <c r="R15" s="52">
        <f t="shared" si="3"/>
        <v>192.67015706806282</v>
      </c>
      <c r="S15" s="53">
        <f t="shared" si="4"/>
        <v>0</v>
      </c>
      <c r="T15" s="52">
        <f>IF((SUM($E9:$E13))=0,0,(P15/(SUM($E9:$E13))*100))</f>
        <v>48.387096774193552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3395000</v>
      </c>
      <c r="C20" s="92"/>
      <c r="D20" s="92"/>
      <c r="E20" s="92">
        <f t="shared" si="8"/>
        <v>3395000</v>
      </c>
      <c r="F20" s="93">
        <v>3395000</v>
      </c>
      <c r="G20" s="94">
        <v>3395000</v>
      </c>
      <c r="H20" s="93">
        <v>2678000</v>
      </c>
      <c r="I20" s="94"/>
      <c r="J20" s="93">
        <v>613000</v>
      </c>
      <c r="K20" s="94"/>
      <c r="L20" s="93"/>
      <c r="M20" s="94"/>
      <c r="N20" s="93"/>
      <c r="O20" s="94"/>
      <c r="P20" s="93">
        <f t="shared" si="9"/>
        <v>3291000</v>
      </c>
      <c r="Q20" s="94">
        <f t="shared" si="10"/>
        <v>0</v>
      </c>
      <c r="R20" s="48">
        <f t="shared" si="11"/>
        <v>-77.109783420463032</v>
      </c>
      <c r="S20" s="49">
        <f t="shared" si="12"/>
        <v>0</v>
      </c>
      <c r="T20" s="48">
        <f t="shared" si="13"/>
        <v>96.93667157584683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3395000</v>
      </c>
      <c r="C24" s="95">
        <f>SUM(C17:C23)</f>
        <v>0</v>
      </c>
      <c r="D24" s="95"/>
      <c r="E24" s="95">
        <f t="shared" si="8"/>
        <v>3395000</v>
      </c>
      <c r="F24" s="96">
        <f t="shared" ref="F24:O24" si="15">SUM(F17:F23)</f>
        <v>3395000</v>
      </c>
      <c r="G24" s="97">
        <f t="shared" si="15"/>
        <v>3395000</v>
      </c>
      <c r="H24" s="96">
        <f t="shared" si="15"/>
        <v>2678000</v>
      </c>
      <c r="I24" s="97">
        <f t="shared" si="15"/>
        <v>0</v>
      </c>
      <c r="J24" s="96">
        <f t="shared" si="15"/>
        <v>613000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3291000</v>
      </c>
      <c r="Q24" s="97">
        <f t="shared" si="10"/>
        <v>0</v>
      </c>
      <c r="R24" s="52">
        <f t="shared" si="11"/>
        <v>-77.109783420463032</v>
      </c>
      <c r="S24" s="53">
        <f t="shared" si="12"/>
        <v>0</v>
      </c>
      <c r="T24" s="52">
        <f>IF(($E24-$E19-$E23)   =0,0,($P24   /($E24-$E19-$E23)   )*100)</f>
        <v>96.93667157584683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1416000</v>
      </c>
      <c r="C32" s="92"/>
      <c r="D32" s="92"/>
      <c r="E32" s="92">
        <f>$B32      +$C32      +$D32</f>
        <v>1416000</v>
      </c>
      <c r="F32" s="93">
        <v>1416000</v>
      </c>
      <c r="G32" s="94">
        <v>991000</v>
      </c>
      <c r="H32" s="93">
        <v>770000</v>
      </c>
      <c r="I32" s="94">
        <v>503427</v>
      </c>
      <c r="J32" s="93">
        <v>221000</v>
      </c>
      <c r="K32" s="94">
        <v>501902</v>
      </c>
      <c r="L32" s="93"/>
      <c r="M32" s="94"/>
      <c r="N32" s="93"/>
      <c r="O32" s="94"/>
      <c r="P32" s="93">
        <f>$H32      +$J32      +$L32      +$N32</f>
        <v>991000</v>
      </c>
      <c r="Q32" s="94">
        <f>$I32      +$K32      +$M32      +$O32</f>
        <v>1005329</v>
      </c>
      <c r="R32" s="48">
        <f>IF(($H32      =0),0,((($J32      -$H32      )/$H32      )*100))</f>
        <v>-71.298701298701289</v>
      </c>
      <c r="S32" s="49">
        <f>IF(($I32      =0),0,((($K32      -$I32      )/$I32      )*100))</f>
        <v>-0.30292376054522308</v>
      </c>
      <c r="T32" s="48">
        <f>IF(($E32      =0),0,(($P32      /$E32      )*100))</f>
        <v>69.985875706214685</v>
      </c>
      <c r="U32" s="50">
        <f>IF(($E32      =0),0,(($Q32      /$E32      )*100))</f>
        <v>70.997810734463272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1416000</v>
      </c>
      <c r="C33" s="95">
        <f>C32</f>
        <v>0</v>
      </c>
      <c r="D33" s="95"/>
      <c r="E33" s="95">
        <f>$B33      +$C33      +$D33</f>
        <v>1416000</v>
      </c>
      <c r="F33" s="96">
        <f t="shared" ref="F33:O33" si="17">F32</f>
        <v>1416000</v>
      </c>
      <c r="G33" s="97">
        <f t="shared" si="17"/>
        <v>991000</v>
      </c>
      <c r="H33" s="96">
        <f t="shared" si="17"/>
        <v>770000</v>
      </c>
      <c r="I33" s="97">
        <f t="shared" si="17"/>
        <v>503427</v>
      </c>
      <c r="J33" s="96">
        <f t="shared" si="17"/>
        <v>221000</v>
      </c>
      <c r="K33" s="97">
        <f t="shared" si="17"/>
        <v>501902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991000</v>
      </c>
      <c r="Q33" s="97">
        <f>$I33      +$K33      +$M33      +$O33</f>
        <v>1005329</v>
      </c>
      <c r="R33" s="52">
        <f>IF(($H33      =0),0,((($J33      -$H33      )/$H33      )*100))</f>
        <v>-71.298701298701289</v>
      </c>
      <c r="S33" s="53">
        <f>IF(($I33      =0),0,((($K33      -$I33      )/$I33      )*100))</f>
        <v>-0.30292376054522308</v>
      </c>
      <c r="T33" s="52">
        <f>IF($E33   =0,0,($P33   /$E33   )*100)</f>
        <v>69.985875706214685</v>
      </c>
      <c r="U33" s="54">
        <f>IF($E33   =0,0,($Q33   /$E33   )*100)</f>
        <v>70.997810734463272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24881000</v>
      </c>
      <c r="C35" s="92"/>
      <c r="D35" s="92"/>
      <c r="E35" s="92">
        <f t="shared" ref="E35:E40" si="18">$B35      +$C35      +$D35</f>
        <v>24881000</v>
      </c>
      <c r="F35" s="93">
        <v>24881000</v>
      </c>
      <c r="G35" s="94">
        <v>12500000</v>
      </c>
      <c r="H35" s="93">
        <v>350000</v>
      </c>
      <c r="I35" s="94">
        <v>178514</v>
      </c>
      <c r="J35" s="93">
        <v>12844000</v>
      </c>
      <c r="K35" s="94"/>
      <c r="L35" s="93"/>
      <c r="M35" s="94"/>
      <c r="N35" s="93"/>
      <c r="O35" s="94"/>
      <c r="P35" s="93">
        <f t="shared" ref="P35:P40" si="19">$H35      +$J35      +$L35      +$N35</f>
        <v>13194000</v>
      </c>
      <c r="Q35" s="94">
        <f t="shared" ref="Q35:Q40" si="20">$I35      +$K35      +$M35      +$O35</f>
        <v>178514</v>
      </c>
      <c r="R35" s="48">
        <f t="shared" ref="R35:R40" si="21">IF(($H35      =0),0,((($J35      -$H35      )/$H35      )*100))</f>
        <v>3569.7142857142858</v>
      </c>
      <c r="S35" s="49">
        <f t="shared" ref="S35:S40" si="22">IF(($I35      =0),0,((($K35      -$I35      )/$I35      )*100))</f>
        <v>-100</v>
      </c>
      <c r="T35" s="48">
        <f t="shared" ref="T35:T39" si="23">IF(($E35      =0),0,(($P35      /$E35      )*100))</f>
        <v>53.028415256621521</v>
      </c>
      <c r="U35" s="50">
        <f t="shared" ref="U35:U39" si="24">IF(($E35      =0),0,(($Q35      /$E35      )*100))</f>
        <v>0.71747116273461675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20903000</v>
      </c>
      <c r="C36" s="92"/>
      <c r="D36" s="92"/>
      <c r="E36" s="92">
        <f t="shared" si="18"/>
        <v>20903000</v>
      </c>
      <c r="F36" s="93">
        <v>20903000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45784000</v>
      </c>
      <c r="C40" s="95">
        <f>SUM(C35:C39)</f>
        <v>0</v>
      </c>
      <c r="D40" s="95"/>
      <c r="E40" s="95">
        <f t="shared" si="18"/>
        <v>45784000</v>
      </c>
      <c r="F40" s="96">
        <f t="shared" ref="F40:O40" si="25">SUM(F35:F39)</f>
        <v>45784000</v>
      </c>
      <c r="G40" s="97">
        <f t="shared" si="25"/>
        <v>12500000</v>
      </c>
      <c r="H40" s="96">
        <f t="shared" si="25"/>
        <v>350000</v>
      </c>
      <c r="I40" s="97">
        <f t="shared" si="25"/>
        <v>178514</v>
      </c>
      <c r="J40" s="96">
        <f t="shared" si="25"/>
        <v>12844000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13194000</v>
      </c>
      <c r="Q40" s="97">
        <f t="shared" si="20"/>
        <v>178514</v>
      </c>
      <c r="R40" s="52">
        <f t="shared" si="21"/>
        <v>3569.7142857142858</v>
      </c>
      <c r="S40" s="53">
        <f t="shared" si="22"/>
        <v>-100</v>
      </c>
      <c r="T40" s="52">
        <f>IF((+$E35+$E38) =0,0,(P40   /(+$E35+$E38) )*100)</f>
        <v>53.028415256621521</v>
      </c>
      <c r="U40" s="54">
        <f>IF((+$E35+$E38) =0,0,(Q40   /(+$E35+$E38) )*100)</f>
        <v>0.71747116273461675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53695000</v>
      </c>
      <c r="C67" s="104">
        <f>SUM(C9:C14,C17:C23,C26:C29,C32,C35:C39,C42:C52,C55:C58,C61:C65)</f>
        <v>0</v>
      </c>
      <c r="D67" s="104"/>
      <c r="E67" s="104">
        <f t="shared" si="35"/>
        <v>53695000</v>
      </c>
      <c r="F67" s="105">
        <f t="shared" ref="F67:O67" si="43">SUM(F9:F14,F17:F23,F26:F29,F32,F35:F39,F42:F52,F55:F58,F61:F65)</f>
        <v>53695000</v>
      </c>
      <c r="G67" s="106">
        <f t="shared" si="43"/>
        <v>19986000</v>
      </c>
      <c r="H67" s="105">
        <f t="shared" si="43"/>
        <v>4180000</v>
      </c>
      <c r="I67" s="106">
        <f t="shared" si="43"/>
        <v>681941</v>
      </c>
      <c r="J67" s="105">
        <f t="shared" si="43"/>
        <v>14796000</v>
      </c>
      <c r="K67" s="106">
        <f t="shared" si="43"/>
        <v>501902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18976000</v>
      </c>
      <c r="Q67" s="106">
        <f t="shared" si="37"/>
        <v>1183843</v>
      </c>
      <c r="R67" s="61">
        <f t="shared" si="38"/>
        <v>253.97129186602871</v>
      </c>
      <c r="S67" s="62">
        <f t="shared" si="39"/>
        <v>-26.400964306296292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57.867772627470117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3.6101579653574043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39487000</v>
      </c>
      <c r="C69" s="92"/>
      <c r="D69" s="92"/>
      <c r="E69" s="92">
        <f>$B69      +$C69      +$D69</f>
        <v>39487000</v>
      </c>
      <c r="F69" s="93">
        <v>39487000</v>
      </c>
      <c r="G69" s="94">
        <v>31829000</v>
      </c>
      <c r="H69" s="93">
        <v>14690000</v>
      </c>
      <c r="I69" s="94">
        <v>5156585</v>
      </c>
      <c r="J69" s="93">
        <v>14899000</v>
      </c>
      <c r="K69" s="94">
        <v>6660398</v>
      </c>
      <c r="L69" s="93"/>
      <c r="M69" s="94"/>
      <c r="N69" s="93"/>
      <c r="O69" s="94"/>
      <c r="P69" s="93">
        <f>$H69      +$J69      +$L69      +$N69</f>
        <v>29589000</v>
      </c>
      <c r="Q69" s="94">
        <f>$I69      +$K69      +$M69      +$O69</f>
        <v>11816983</v>
      </c>
      <c r="R69" s="48">
        <f>IF(($H69      =0),0,((($J69      -$H69      )/$H69      )*100))</f>
        <v>1.4227365554799183</v>
      </c>
      <c r="S69" s="49">
        <f>IF(($I69      =0),0,((($K69      -$I69      )/$I69      )*100))</f>
        <v>29.162963472918609</v>
      </c>
      <c r="T69" s="48">
        <f>IF(($E69      =0),0,(($P69      /$E69      )*100))</f>
        <v>74.933522425101927</v>
      </c>
      <c r="U69" s="50">
        <f>IF(($E69      =0),0,(($Q69      /$E69      )*100))</f>
        <v>29.926261807683542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39487000</v>
      </c>
      <c r="C70" s="101">
        <f>C69</f>
        <v>0</v>
      </c>
      <c r="D70" s="101"/>
      <c r="E70" s="101">
        <f>$B70      +$C70      +$D70</f>
        <v>39487000</v>
      </c>
      <c r="F70" s="102">
        <f t="shared" ref="F70:O70" si="44">F69</f>
        <v>39487000</v>
      </c>
      <c r="G70" s="103">
        <f t="shared" si="44"/>
        <v>31829000</v>
      </c>
      <c r="H70" s="102">
        <f t="shared" si="44"/>
        <v>14690000</v>
      </c>
      <c r="I70" s="103">
        <f t="shared" si="44"/>
        <v>5156585</v>
      </c>
      <c r="J70" s="102">
        <f t="shared" si="44"/>
        <v>14899000</v>
      </c>
      <c r="K70" s="103">
        <f t="shared" si="44"/>
        <v>6660398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29589000</v>
      </c>
      <c r="Q70" s="103">
        <f>$I70      +$K70      +$M70      +$O70</f>
        <v>11816983</v>
      </c>
      <c r="R70" s="57">
        <f>IF(($H70      =0),0,((($J70      -$H70      )/$H70      )*100))</f>
        <v>1.4227365554799183</v>
      </c>
      <c r="S70" s="58">
        <f>IF(($I70      =0),0,((($K70      -$I70      )/$I70      )*100))</f>
        <v>29.162963472918609</v>
      </c>
      <c r="T70" s="57">
        <f>IF($E70   =0,0,($P70   /$E70   )*100)</f>
        <v>74.933522425101927</v>
      </c>
      <c r="U70" s="59">
        <f>IF($E70   =0,0,($Q70   /$E70 )*100)</f>
        <v>29.926261807683542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39487000</v>
      </c>
      <c r="C71" s="104">
        <f>C69</f>
        <v>0</v>
      </c>
      <c r="D71" s="104"/>
      <c r="E71" s="104">
        <f>$B71      +$C71      +$D71</f>
        <v>39487000</v>
      </c>
      <c r="F71" s="105">
        <f t="shared" ref="F71:O71" si="45">F69</f>
        <v>39487000</v>
      </c>
      <c r="G71" s="106">
        <f t="shared" si="45"/>
        <v>31829000</v>
      </c>
      <c r="H71" s="105">
        <f t="shared" si="45"/>
        <v>14690000</v>
      </c>
      <c r="I71" s="106">
        <f t="shared" si="45"/>
        <v>5156585</v>
      </c>
      <c r="J71" s="105">
        <f t="shared" si="45"/>
        <v>14899000</v>
      </c>
      <c r="K71" s="106">
        <f t="shared" si="45"/>
        <v>6660398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29589000</v>
      </c>
      <c r="Q71" s="106">
        <f>$I71      +$K71      +$M71      +$O71</f>
        <v>11816983</v>
      </c>
      <c r="R71" s="61">
        <f>IF(($H71      =0),0,((($J71      -$H71      )/$H71      )*100))</f>
        <v>1.4227365554799183</v>
      </c>
      <c r="S71" s="62">
        <f>IF(($I71      =0),0,((($K71      -$I71      )/$I71      )*100))</f>
        <v>29.162963472918609</v>
      </c>
      <c r="T71" s="61">
        <f>IF($E71   =0,0,($P71   /$E71   )*100)</f>
        <v>74.933522425101927</v>
      </c>
      <c r="U71" s="65">
        <f>IF($E71   =0,0,($Q71   /$E71   )*100)</f>
        <v>29.926261807683542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93182000</v>
      </c>
      <c r="C72" s="104">
        <f>SUM(C9:C14,C17:C23,C26:C29,C32,C35:C39,C42:C52,C55:C58,C61:C65,C69)</f>
        <v>0</v>
      </c>
      <c r="D72" s="104"/>
      <c r="E72" s="104">
        <f>$B72      +$C72      +$D72</f>
        <v>93182000</v>
      </c>
      <c r="F72" s="105">
        <f t="shared" ref="F72:O72" si="46">SUM(F9:F14,F17:F23,F26:F29,F32,F35:F39,F42:F52,F55:F58,F61:F65,F69)</f>
        <v>93182000</v>
      </c>
      <c r="G72" s="106">
        <f t="shared" si="46"/>
        <v>51815000</v>
      </c>
      <c r="H72" s="105">
        <f t="shared" si="46"/>
        <v>18870000</v>
      </c>
      <c r="I72" s="106">
        <f t="shared" si="46"/>
        <v>5838526</v>
      </c>
      <c r="J72" s="105">
        <f t="shared" si="46"/>
        <v>29695000</v>
      </c>
      <c r="K72" s="106">
        <f t="shared" si="46"/>
        <v>7162300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48565000</v>
      </c>
      <c r="Q72" s="106">
        <f>$I72      +$K72      +$M72      +$O72</f>
        <v>13000826</v>
      </c>
      <c r="R72" s="61">
        <f>IF(($H72      =0),0,((($J72      -$H72      )/$H72      )*100))</f>
        <v>57.366189719130901</v>
      </c>
      <c r="S72" s="62">
        <f>IF(($I72      =0),0,((($K72      -$I72      )/$I72      )*100))</f>
        <v>22.673085638395719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67.191023672159261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17.987003140607921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Y9awsckLURs42IxonyrVgAiN4opYdp9mzTqZuUCPorgg8/hjlctynJtvednxR1sV7suPOVI37V6XETv0oaf8iA==" saltValue="WNwBFn1x53Fk7pDz9nezR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959000</v>
      </c>
      <c r="I10" s="94">
        <v>914956</v>
      </c>
      <c r="J10" s="93">
        <v>415000</v>
      </c>
      <c r="K10" s="94">
        <v>414410</v>
      </c>
      <c r="L10" s="93"/>
      <c r="M10" s="94"/>
      <c r="N10" s="93"/>
      <c r="O10" s="94"/>
      <c r="P10" s="93">
        <f t="shared" ref="P10:P15" si="1">$H10      +$J10      +$L10      +$N10</f>
        <v>1374000</v>
      </c>
      <c r="Q10" s="94">
        <f t="shared" ref="Q10:Q15" si="2">$I10      +$K10      +$M10      +$O10</f>
        <v>1329366</v>
      </c>
      <c r="R10" s="48">
        <f t="shared" ref="R10:R15" si="3">IF(($H10      =0),0,((($J10      -$H10      )/$H10      )*100))</f>
        <v>-56.725755995828983</v>
      </c>
      <c r="S10" s="49">
        <f t="shared" ref="S10:S15" si="4">IF(($I10      =0),0,((($K10      -$I10      )/$I10      )*100))</f>
        <v>-54.707111598809121</v>
      </c>
      <c r="T10" s="48">
        <f t="shared" ref="T10:T14" si="5">IF(($E10      =0),0,(($P10      /$E10      )*100))</f>
        <v>80.82352941176471</v>
      </c>
      <c r="U10" s="50">
        <f t="shared" ref="U10:U14" si="6">IF(($E10      =0),0,(($Q10      /$E10      )*100))</f>
        <v>78.198000000000008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959000</v>
      </c>
      <c r="I15" s="97">
        <f t="shared" si="7"/>
        <v>914956</v>
      </c>
      <c r="J15" s="96">
        <f t="shared" si="7"/>
        <v>415000</v>
      </c>
      <c r="K15" s="97">
        <f t="shared" si="7"/>
        <v>414410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1374000</v>
      </c>
      <c r="Q15" s="97">
        <f t="shared" si="2"/>
        <v>1329366</v>
      </c>
      <c r="R15" s="52">
        <f t="shared" si="3"/>
        <v>-56.725755995828983</v>
      </c>
      <c r="S15" s="53">
        <f t="shared" si="4"/>
        <v>-54.707111598809121</v>
      </c>
      <c r="T15" s="52">
        <f>IF((SUM($E9:$E13))=0,0,(P15/(SUM($E9:$E13))*100))</f>
        <v>80.82352941176471</v>
      </c>
      <c r="U15" s="54">
        <f>IF((SUM($E9:$E13))=0,0,(Q15/(SUM($E9:$E13))*100))</f>
        <v>78.198000000000008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6500000</v>
      </c>
      <c r="C20" s="92"/>
      <c r="D20" s="92"/>
      <c r="E20" s="92">
        <f t="shared" si="8"/>
        <v>6500000</v>
      </c>
      <c r="F20" s="93">
        <v>6500000</v>
      </c>
      <c r="G20" s="94">
        <v>6500000</v>
      </c>
      <c r="H20" s="93"/>
      <c r="I20" s="94">
        <v>120440</v>
      </c>
      <c r="J20" s="93">
        <v>3200000</v>
      </c>
      <c r="K20" s="94">
        <v>2768062</v>
      </c>
      <c r="L20" s="93"/>
      <c r="M20" s="94"/>
      <c r="N20" s="93"/>
      <c r="O20" s="94"/>
      <c r="P20" s="93">
        <f t="shared" si="9"/>
        <v>3200000</v>
      </c>
      <c r="Q20" s="94">
        <f t="shared" si="10"/>
        <v>2888502</v>
      </c>
      <c r="R20" s="48">
        <f t="shared" si="11"/>
        <v>0</v>
      </c>
      <c r="S20" s="49">
        <f t="shared" si="12"/>
        <v>2198.2912653603453</v>
      </c>
      <c r="T20" s="48">
        <f t="shared" si="13"/>
        <v>49.230769230769234</v>
      </c>
      <c r="U20" s="50">
        <f t="shared" si="14"/>
        <v>44.438492307692307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6500000</v>
      </c>
      <c r="C24" s="95">
        <f>SUM(C17:C23)</f>
        <v>0</v>
      </c>
      <c r="D24" s="95"/>
      <c r="E24" s="95">
        <f t="shared" si="8"/>
        <v>6500000</v>
      </c>
      <c r="F24" s="96">
        <f t="shared" ref="F24:O24" si="15">SUM(F17:F23)</f>
        <v>6500000</v>
      </c>
      <c r="G24" s="97">
        <f t="shared" si="15"/>
        <v>6500000</v>
      </c>
      <c r="H24" s="96">
        <f t="shared" si="15"/>
        <v>0</v>
      </c>
      <c r="I24" s="97">
        <f t="shared" si="15"/>
        <v>120440</v>
      </c>
      <c r="J24" s="96">
        <f t="shared" si="15"/>
        <v>3200000</v>
      </c>
      <c r="K24" s="97">
        <f t="shared" si="15"/>
        <v>2768062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3200000</v>
      </c>
      <c r="Q24" s="97">
        <f t="shared" si="10"/>
        <v>2888502</v>
      </c>
      <c r="R24" s="52">
        <f t="shared" si="11"/>
        <v>0</v>
      </c>
      <c r="S24" s="53">
        <f t="shared" si="12"/>
        <v>2198.2912653603453</v>
      </c>
      <c r="T24" s="52">
        <f>IF(($E24-$E19-$E23)   =0,0,($P24   /($E24-$E19-$E23)   )*100)</f>
        <v>49.230769230769234</v>
      </c>
      <c r="U24" s="54">
        <f>IF(($E24-$E19-$E23)   =0,0,($Q24   /($E24-$E19-$E23)   )*100)</f>
        <v>44.438492307692307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1927000</v>
      </c>
      <c r="C32" s="92"/>
      <c r="D32" s="92"/>
      <c r="E32" s="92">
        <f>$B32      +$C32      +$D32</f>
        <v>1927000</v>
      </c>
      <c r="F32" s="93">
        <v>1927000</v>
      </c>
      <c r="G32" s="94">
        <v>1349000</v>
      </c>
      <c r="H32" s="93">
        <v>425000</v>
      </c>
      <c r="I32" s="94">
        <v>257420</v>
      </c>
      <c r="J32" s="93">
        <v>334000</v>
      </c>
      <c r="K32" s="94">
        <v>667580</v>
      </c>
      <c r="L32" s="93"/>
      <c r="M32" s="94"/>
      <c r="N32" s="93"/>
      <c r="O32" s="94"/>
      <c r="P32" s="93">
        <f>$H32      +$J32      +$L32      +$N32</f>
        <v>759000</v>
      </c>
      <c r="Q32" s="94">
        <f>$I32      +$K32      +$M32      +$O32</f>
        <v>925000</v>
      </c>
      <c r="R32" s="48">
        <f>IF(($H32      =0),0,((($J32      -$H32      )/$H32      )*100))</f>
        <v>-21.411764705882351</v>
      </c>
      <c r="S32" s="49">
        <f>IF(($I32      =0),0,((($K32      -$I32      )/$I32      )*100))</f>
        <v>159.33493901017792</v>
      </c>
      <c r="T32" s="48">
        <f>IF(($E32      =0),0,(($P32      /$E32      )*100))</f>
        <v>39.387649195640897</v>
      </c>
      <c r="U32" s="50">
        <f>IF(($E32      =0),0,(($Q32      /$E32      )*100))</f>
        <v>48.002075765438505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1927000</v>
      </c>
      <c r="C33" s="95">
        <f>C32</f>
        <v>0</v>
      </c>
      <c r="D33" s="95"/>
      <c r="E33" s="95">
        <f>$B33      +$C33      +$D33</f>
        <v>1927000</v>
      </c>
      <c r="F33" s="96">
        <f t="shared" ref="F33:O33" si="17">F32</f>
        <v>1927000</v>
      </c>
      <c r="G33" s="97">
        <f t="shared" si="17"/>
        <v>1349000</v>
      </c>
      <c r="H33" s="96">
        <f t="shared" si="17"/>
        <v>425000</v>
      </c>
      <c r="I33" s="97">
        <f t="shared" si="17"/>
        <v>257420</v>
      </c>
      <c r="J33" s="96">
        <f t="shared" si="17"/>
        <v>334000</v>
      </c>
      <c r="K33" s="97">
        <f t="shared" si="17"/>
        <v>667580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759000</v>
      </c>
      <c r="Q33" s="97">
        <f>$I33      +$K33      +$M33      +$O33</f>
        <v>925000</v>
      </c>
      <c r="R33" s="52">
        <f>IF(($H33      =0),0,((($J33      -$H33      )/$H33      )*100))</f>
        <v>-21.411764705882351</v>
      </c>
      <c r="S33" s="53">
        <f>IF(($I33      =0),0,((($K33      -$I33      )/$I33      )*100))</f>
        <v>159.33493901017792</v>
      </c>
      <c r="T33" s="52">
        <f>IF($E33   =0,0,($P33   /$E33   )*100)</f>
        <v>39.387649195640897</v>
      </c>
      <c r="U33" s="54">
        <f>IF($E33   =0,0,($Q33   /$E33   )*100)</f>
        <v>48.002075765438505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18381000</v>
      </c>
      <c r="C35" s="92"/>
      <c r="D35" s="92"/>
      <c r="E35" s="92">
        <f t="shared" ref="E35:E40" si="18">$B35      +$C35      +$D35</f>
        <v>18381000</v>
      </c>
      <c r="F35" s="93">
        <v>18381000</v>
      </c>
      <c r="G35" s="94">
        <v>10000000</v>
      </c>
      <c r="H35" s="93">
        <v>461000</v>
      </c>
      <c r="I35" s="94">
        <v>893819</v>
      </c>
      <c r="J35" s="93">
        <v>9565000</v>
      </c>
      <c r="K35" s="94">
        <v>9246777</v>
      </c>
      <c r="L35" s="93"/>
      <c r="M35" s="94"/>
      <c r="N35" s="93"/>
      <c r="O35" s="94"/>
      <c r="P35" s="93">
        <f t="shared" ref="P35:P40" si="19">$H35      +$J35      +$L35      +$N35</f>
        <v>10026000</v>
      </c>
      <c r="Q35" s="94">
        <f t="shared" ref="Q35:Q40" si="20">$I35      +$K35      +$M35      +$O35</f>
        <v>10140596</v>
      </c>
      <c r="R35" s="48">
        <f t="shared" ref="R35:R40" si="21">IF(($H35      =0),0,((($J35      -$H35      )/$H35      )*100))</f>
        <v>1974.8373101952279</v>
      </c>
      <c r="S35" s="49">
        <f t="shared" ref="S35:S40" si="22">IF(($I35      =0),0,((($K35      -$I35      )/$I35      )*100))</f>
        <v>934.52455139127721</v>
      </c>
      <c r="T35" s="48">
        <f t="shared" ref="T35:T39" si="23">IF(($E35      =0),0,(($P35      /$E35      )*100))</f>
        <v>54.54545454545454</v>
      </c>
      <c r="U35" s="50">
        <f t="shared" ref="U35:U39" si="24">IF(($E35      =0),0,(($Q35      /$E35      )*100))</f>
        <v>55.168902671236609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18432000</v>
      </c>
      <c r="C36" s="92"/>
      <c r="D36" s="92"/>
      <c r="E36" s="92">
        <f t="shared" si="18"/>
        <v>18432000</v>
      </c>
      <c r="F36" s="93">
        <v>18432000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36813000</v>
      </c>
      <c r="C40" s="95">
        <f>SUM(C35:C39)</f>
        <v>0</v>
      </c>
      <c r="D40" s="95"/>
      <c r="E40" s="95">
        <f t="shared" si="18"/>
        <v>36813000</v>
      </c>
      <c r="F40" s="96">
        <f t="shared" ref="F40:O40" si="25">SUM(F35:F39)</f>
        <v>36813000</v>
      </c>
      <c r="G40" s="97">
        <f t="shared" si="25"/>
        <v>10000000</v>
      </c>
      <c r="H40" s="96">
        <f t="shared" si="25"/>
        <v>461000</v>
      </c>
      <c r="I40" s="97">
        <f t="shared" si="25"/>
        <v>893819</v>
      </c>
      <c r="J40" s="96">
        <f t="shared" si="25"/>
        <v>9565000</v>
      </c>
      <c r="K40" s="97">
        <f t="shared" si="25"/>
        <v>9246777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10026000</v>
      </c>
      <c r="Q40" s="97">
        <f t="shared" si="20"/>
        <v>10140596</v>
      </c>
      <c r="R40" s="52">
        <f t="shared" si="21"/>
        <v>1974.8373101952279</v>
      </c>
      <c r="S40" s="53">
        <f t="shared" si="22"/>
        <v>934.52455139127721</v>
      </c>
      <c r="T40" s="52">
        <f>IF((+$E35+$E38) =0,0,(P40   /(+$E35+$E38) )*100)</f>
        <v>54.54545454545454</v>
      </c>
      <c r="U40" s="54">
        <f>IF((+$E35+$E38) =0,0,(Q40   /(+$E35+$E38) )*100)</f>
        <v>55.168902671236609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46940000</v>
      </c>
      <c r="C67" s="104">
        <f>SUM(C9:C14,C17:C23,C26:C29,C32,C35:C39,C42:C52,C55:C58,C61:C65)</f>
        <v>0</v>
      </c>
      <c r="D67" s="104"/>
      <c r="E67" s="104">
        <f t="shared" si="35"/>
        <v>46940000</v>
      </c>
      <c r="F67" s="105">
        <f t="shared" ref="F67:O67" si="43">SUM(F9:F14,F17:F23,F26:F29,F32,F35:F39,F42:F52,F55:F58,F61:F65)</f>
        <v>46940000</v>
      </c>
      <c r="G67" s="106">
        <f t="shared" si="43"/>
        <v>19549000</v>
      </c>
      <c r="H67" s="105">
        <f t="shared" si="43"/>
        <v>1845000</v>
      </c>
      <c r="I67" s="106">
        <f t="shared" si="43"/>
        <v>2186635</v>
      </c>
      <c r="J67" s="105">
        <f t="shared" si="43"/>
        <v>13514000</v>
      </c>
      <c r="K67" s="106">
        <f t="shared" si="43"/>
        <v>13096829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15359000</v>
      </c>
      <c r="Q67" s="106">
        <f t="shared" si="37"/>
        <v>15283464</v>
      </c>
      <c r="R67" s="61">
        <f t="shared" si="38"/>
        <v>632.46612466124668</v>
      </c>
      <c r="S67" s="62">
        <f t="shared" si="39"/>
        <v>498.94902441422551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53.876104952995654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53.611140732425987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45533000</v>
      </c>
      <c r="C69" s="92"/>
      <c r="D69" s="92"/>
      <c r="E69" s="92">
        <f>$B69      +$C69      +$D69</f>
        <v>45533000</v>
      </c>
      <c r="F69" s="93">
        <v>33183000</v>
      </c>
      <c r="G69" s="94">
        <v>37133000</v>
      </c>
      <c r="H69" s="93">
        <v>8807000</v>
      </c>
      <c r="I69" s="94">
        <v>6092448</v>
      </c>
      <c r="J69" s="93">
        <v>21221000</v>
      </c>
      <c r="K69" s="94">
        <v>23513142</v>
      </c>
      <c r="L69" s="93"/>
      <c r="M69" s="94"/>
      <c r="N69" s="93"/>
      <c r="O69" s="94"/>
      <c r="P69" s="93">
        <f>$H69      +$J69      +$L69      +$N69</f>
        <v>30028000</v>
      </c>
      <c r="Q69" s="94">
        <f>$I69      +$K69      +$M69      +$O69</f>
        <v>29605590</v>
      </c>
      <c r="R69" s="48">
        <f>IF(($H69      =0),0,((($J69      -$H69      )/$H69      )*100))</f>
        <v>140.95605768138981</v>
      </c>
      <c r="S69" s="49">
        <f>IF(($I69      =0),0,((($K69      -$I69      )/$I69      )*100))</f>
        <v>285.93914958322171</v>
      </c>
      <c r="T69" s="48">
        <f>IF(($E69      =0),0,(($P69      /$E69      )*100))</f>
        <v>65.947774141831189</v>
      </c>
      <c r="U69" s="50">
        <f>IF(($E69      =0),0,(($Q69      /$E69      )*100))</f>
        <v>65.02007335339205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45533000</v>
      </c>
      <c r="C70" s="101">
        <f>C69</f>
        <v>0</v>
      </c>
      <c r="D70" s="101"/>
      <c r="E70" s="101">
        <f>$B70      +$C70      +$D70</f>
        <v>45533000</v>
      </c>
      <c r="F70" s="102">
        <f t="shared" ref="F70:O70" si="44">F69</f>
        <v>33183000</v>
      </c>
      <c r="G70" s="103">
        <f t="shared" si="44"/>
        <v>37133000</v>
      </c>
      <c r="H70" s="102">
        <f t="shared" si="44"/>
        <v>8807000</v>
      </c>
      <c r="I70" s="103">
        <f t="shared" si="44"/>
        <v>6092448</v>
      </c>
      <c r="J70" s="102">
        <f t="shared" si="44"/>
        <v>21221000</v>
      </c>
      <c r="K70" s="103">
        <f t="shared" si="44"/>
        <v>23513142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30028000</v>
      </c>
      <c r="Q70" s="103">
        <f>$I70      +$K70      +$M70      +$O70</f>
        <v>29605590</v>
      </c>
      <c r="R70" s="57">
        <f>IF(($H70      =0),0,((($J70      -$H70      )/$H70      )*100))</f>
        <v>140.95605768138981</v>
      </c>
      <c r="S70" s="58">
        <f>IF(($I70      =0),0,((($K70      -$I70      )/$I70      )*100))</f>
        <v>285.93914958322171</v>
      </c>
      <c r="T70" s="57">
        <f>IF($E70   =0,0,($P70   /$E70   )*100)</f>
        <v>65.947774141831189</v>
      </c>
      <c r="U70" s="59">
        <f>IF($E70   =0,0,($Q70   /$E70 )*100)</f>
        <v>65.02007335339205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45533000</v>
      </c>
      <c r="C71" s="104">
        <f>C69</f>
        <v>0</v>
      </c>
      <c r="D71" s="104"/>
      <c r="E71" s="104">
        <f>$B71      +$C71      +$D71</f>
        <v>45533000</v>
      </c>
      <c r="F71" s="105">
        <f t="shared" ref="F71:O71" si="45">F69</f>
        <v>33183000</v>
      </c>
      <c r="G71" s="106">
        <f t="shared" si="45"/>
        <v>37133000</v>
      </c>
      <c r="H71" s="105">
        <f t="shared" si="45"/>
        <v>8807000</v>
      </c>
      <c r="I71" s="106">
        <f t="shared" si="45"/>
        <v>6092448</v>
      </c>
      <c r="J71" s="105">
        <f t="shared" si="45"/>
        <v>21221000</v>
      </c>
      <c r="K71" s="106">
        <f t="shared" si="45"/>
        <v>23513142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30028000</v>
      </c>
      <c r="Q71" s="106">
        <f>$I71      +$K71      +$M71      +$O71</f>
        <v>29605590</v>
      </c>
      <c r="R71" s="61">
        <f>IF(($H71      =0),0,((($J71      -$H71      )/$H71      )*100))</f>
        <v>140.95605768138981</v>
      </c>
      <c r="S71" s="62">
        <f>IF(($I71      =0),0,((($K71      -$I71      )/$I71      )*100))</f>
        <v>285.93914958322171</v>
      </c>
      <c r="T71" s="61">
        <f>IF($E71   =0,0,($P71   /$E71   )*100)</f>
        <v>65.947774141831189</v>
      </c>
      <c r="U71" s="65">
        <f>IF($E71   =0,0,($Q71   /$E71   )*100)</f>
        <v>65.02007335339205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92473000</v>
      </c>
      <c r="C72" s="104">
        <f>SUM(C9:C14,C17:C23,C26:C29,C32,C35:C39,C42:C52,C55:C58,C61:C65,C69)</f>
        <v>0</v>
      </c>
      <c r="D72" s="104"/>
      <c r="E72" s="104">
        <f>$B72      +$C72      +$D72</f>
        <v>92473000</v>
      </c>
      <c r="F72" s="105">
        <f t="shared" ref="F72:O72" si="46">SUM(F9:F14,F17:F23,F26:F29,F32,F35:F39,F42:F52,F55:F58,F61:F65,F69)</f>
        <v>80123000</v>
      </c>
      <c r="G72" s="106">
        <f t="shared" si="46"/>
        <v>56682000</v>
      </c>
      <c r="H72" s="105">
        <f t="shared" si="46"/>
        <v>10652000</v>
      </c>
      <c r="I72" s="106">
        <f t="shared" si="46"/>
        <v>8279083</v>
      </c>
      <c r="J72" s="105">
        <f t="shared" si="46"/>
        <v>34735000</v>
      </c>
      <c r="K72" s="106">
        <f t="shared" si="46"/>
        <v>36609971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45387000</v>
      </c>
      <c r="Q72" s="106">
        <f>$I72      +$K72      +$M72      +$O72</f>
        <v>44889054</v>
      </c>
      <c r="R72" s="61">
        <f>IF(($H72      =0),0,((($J72      -$H72      )/$H72      )*100))</f>
        <v>226.08899737138563</v>
      </c>
      <c r="S72" s="62">
        <f>IF(($I72      =0),0,((($K72      -$I72      )/$I72      )*100))</f>
        <v>342.19838114921663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61.299820369795114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60.627292986318395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v3MFVv7aa9V3G8QXDxaXC/RJLauGJJus7juD8y/bMPUjRpKkF+eah7DUJIgVODTyPxMFw3KrV5TSgVUNIZoI8g==" saltValue="3lTlHZTqVDY3YR4y2NTRu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1056000</v>
      </c>
      <c r="I10" s="94">
        <v>1055941</v>
      </c>
      <c r="J10" s="93">
        <v>101000</v>
      </c>
      <c r="K10" s="94">
        <v>101253</v>
      </c>
      <c r="L10" s="93"/>
      <c r="M10" s="94"/>
      <c r="N10" s="93"/>
      <c r="O10" s="94"/>
      <c r="P10" s="93">
        <f t="shared" ref="P10:P15" si="1">$H10      +$J10      +$L10      +$N10</f>
        <v>1157000</v>
      </c>
      <c r="Q10" s="94">
        <f t="shared" ref="Q10:Q15" si="2">$I10      +$K10      +$M10      +$O10</f>
        <v>1157194</v>
      </c>
      <c r="R10" s="48">
        <f t="shared" ref="R10:R15" si="3">IF(($H10      =0),0,((($J10      -$H10      )/$H10      )*100))</f>
        <v>-90.435606060606062</v>
      </c>
      <c r="S10" s="49">
        <f t="shared" ref="S10:S15" si="4">IF(($I10      =0),0,((($K10      -$I10      )/$I10      )*100))</f>
        <v>-90.411111984476406</v>
      </c>
      <c r="T10" s="48">
        <f t="shared" ref="T10:T14" si="5">IF(($E10      =0),0,(($P10      /$E10      )*100))</f>
        <v>68.058823529411754</v>
      </c>
      <c r="U10" s="50">
        <f t="shared" ref="U10:U14" si="6">IF(($E10      =0),0,(($Q10      /$E10      )*100))</f>
        <v>68.070235294117637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1056000</v>
      </c>
      <c r="I15" s="97">
        <f t="shared" si="7"/>
        <v>1055941</v>
      </c>
      <c r="J15" s="96">
        <f t="shared" si="7"/>
        <v>101000</v>
      </c>
      <c r="K15" s="97">
        <f t="shared" si="7"/>
        <v>101253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1157000</v>
      </c>
      <c r="Q15" s="97">
        <f t="shared" si="2"/>
        <v>1157194</v>
      </c>
      <c r="R15" s="52">
        <f t="shared" si="3"/>
        <v>-90.435606060606062</v>
      </c>
      <c r="S15" s="53">
        <f t="shared" si="4"/>
        <v>-90.411111984476406</v>
      </c>
      <c r="T15" s="52">
        <f>IF((SUM($E9:$E13))=0,0,(P15/(SUM($E9:$E13))*100))</f>
        <v>68.058823529411754</v>
      </c>
      <c r="U15" s="54">
        <f>IF((SUM($E9:$E13))=0,0,(Q15/(SUM($E9:$E13))*100))</f>
        <v>68.070235294117637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3940000</v>
      </c>
      <c r="C20" s="92"/>
      <c r="D20" s="92"/>
      <c r="E20" s="92">
        <f t="shared" si="8"/>
        <v>3940000</v>
      </c>
      <c r="F20" s="93">
        <v>3940000</v>
      </c>
      <c r="G20" s="94">
        <v>3940000</v>
      </c>
      <c r="H20" s="93">
        <v>585000</v>
      </c>
      <c r="I20" s="94"/>
      <c r="J20" s="93">
        <v>3158000</v>
      </c>
      <c r="K20" s="94"/>
      <c r="L20" s="93"/>
      <c r="M20" s="94"/>
      <c r="N20" s="93"/>
      <c r="O20" s="94"/>
      <c r="P20" s="93">
        <f t="shared" si="9"/>
        <v>3743000</v>
      </c>
      <c r="Q20" s="94">
        <f t="shared" si="10"/>
        <v>0</v>
      </c>
      <c r="R20" s="48">
        <f t="shared" si="11"/>
        <v>439.82905982905987</v>
      </c>
      <c r="S20" s="49">
        <f t="shared" si="12"/>
        <v>0</v>
      </c>
      <c r="T20" s="48">
        <f t="shared" si="13"/>
        <v>95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3940000</v>
      </c>
      <c r="C24" s="95">
        <f>SUM(C17:C23)</f>
        <v>0</v>
      </c>
      <c r="D24" s="95"/>
      <c r="E24" s="95">
        <f t="shared" si="8"/>
        <v>3940000</v>
      </c>
      <c r="F24" s="96">
        <f t="shared" ref="F24:O24" si="15">SUM(F17:F23)</f>
        <v>3940000</v>
      </c>
      <c r="G24" s="97">
        <f t="shared" si="15"/>
        <v>3940000</v>
      </c>
      <c r="H24" s="96">
        <f t="shared" si="15"/>
        <v>585000</v>
      </c>
      <c r="I24" s="97">
        <f t="shared" si="15"/>
        <v>0</v>
      </c>
      <c r="J24" s="96">
        <f t="shared" si="15"/>
        <v>3158000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3743000</v>
      </c>
      <c r="Q24" s="97">
        <f t="shared" si="10"/>
        <v>0</v>
      </c>
      <c r="R24" s="52">
        <f t="shared" si="11"/>
        <v>439.82905982905987</v>
      </c>
      <c r="S24" s="53">
        <f t="shared" si="12"/>
        <v>0</v>
      </c>
      <c r="T24" s="52">
        <f>IF(($E24-$E19-$E23)   =0,0,($P24   /($E24-$E19-$E23)   )*100)</f>
        <v>95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1208000</v>
      </c>
      <c r="C32" s="92"/>
      <c r="D32" s="92"/>
      <c r="E32" s="92">
        <f>$B32      +$C32      +$D32</f>
        <v>1208000</v>
      </c>
      <c r="F32" s="93">
        <v>1208000</v>
      </c>
      <c r="G32" s="94">
        <v>846000</v>
      </c>
      <c r="H32" s="93">
        <v>420000</v>
      </c>
      <c r="I32" s="94">
        <v>542624</v>
      </c>
      <c r="J32" s="93">
        <v>254000</v>
      </c>
      <c r="K32" s="94">
        <v>665376</v>
      </c>
      <c r="L32" s="93"/>
      <c r="M32" s="94"/>
      <c r="N32" s="93"/>
      <c r="O32" s="94"/>
      <c r="P32" s="93">
        <f>$H32      +$J32      +$L32      +$N32</f>
        <v>674000</v>
      </c>
      <c r="Q32" s="94">
        <f>$I32      +$K32      +$M32      +$O32</f>
        <v>1208000</v>
      </c>
      <c r="R32" s="48">
        <f>IF(($H32      =0),0,((($J32      -$H32      )/$H32      )*100))</f>
        <v>-39.523809523809526</v>
      </c>
      <c r="S32" s="49">
        <f>IF(($I32      =0),0,((($K32      -$I32      )/$I32      )*100))</f>
        <v>22.621926048239665</v>
      </c>
      <c r="T32" s="48">
        <f>IF(($E32      =0),0,(($P32      /$E32      )*100))</f>
        <v>55.794701986754966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1208000</v>
      </c>
      <c r="C33" s="95">
        <f>C32</f>
        <v>0</v>
      </c>
      <c r="D33" s="95"/>
      <c r="E33" s="95">
        <f>$B33      +$C33      +$D33</f>
        <v>1208000</v>
      </c>
      <c r="F33" s="96">
        <f t="shared" ref="F33:O33" si="17">F32</f>
        <v>1208000</v>
      </c>
      <c r="G33" s="97">
        <f t="shared" si="17"/>
        <v>846000</v>
      </c>
      <c r="H33" s="96">
        <f t="shared" si="17"/>
        <v>420000</v>
      </c>
      <c r="I33" s="97">
        <f t="shared" si="17"/>
        <v>542624</v>
      </c>
      <c r="J33" s="96">
        <f t="shared" si="17"/>
        <v>254000</v>
      </c>
      <c r="K33" s="97">
        <f t="shared" si="17"/>
        <v>665376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674000</v>
      </c>
      <c r="Q33" s="97">
        <f>$I33      +$K33      +$M33      +$O33</f>
        <v>1208000</v>
      </c>
      <c r="R33" s="52">
        <f>IF(($H33      =0),0,((($J33      -$H33      )/$H33      )*100))</f>
        <v>-39.523809523809526</v>
      </c>
      <c r="S33" s="53">
        <f>IF(($I33      =0),0,((($K33      -$I33      )/$I33      )*100))</f>
        <v>22.621926048239665</v>
      </c>
      <c r="T33" s="52">
        <f>IF($E33   =0,0,($P33   /$E33   )*100)</f>
        <v>55.794701986754966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13880000</v>
      </c>
      <c r="C35" s="92"/>
      <c r="D35" s="92"/>
      <c r="E35" s="92">
        <f t="shared" ref="E35:E40" si="18">$B35      +$C35      +$D35</f>
        <v>13880000</v>
      </c>
      <c r="F35" s="93">
        <v>13880000</v>
      </c>
      <c r="G35" s="94">
        <v>7416000</v>
      </c>
      <c r="H35" s="93"/>
      <c r="I35" s="94">
        <v>784208</v>
      </c>
      <c r="J35" s="93">
        <v>6261000</v>
      </c>
      <c r="K35" s="94">
        <v>5477476</v>
      </c>
      <c r="L35" s="93"/>
      <c r="M35" s="94"/>
      <c r="N35" s="93"/>
      <c r="O35" s="94"/>
      <c r="P35" s="93">
        <f t="shared" ref="P35:P40" si="19">$H35      +$J35      +$L35      +$N35</f>
        <v>6261000</v>
      </c>
      <c r="Q35" s="94">
        <f t="shared" ref="Q35:Q40" si="20">$I35      +$K35      +$M35      +$O35</f>
        <v>6261684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598.47234407198084</v>
      </c>
      <c r="T35" s="48">
        <f t="shared" ref="T35:T39" si="23">IF(($E35      =0),0,(($P35      /$E35      )*100))</f>
        <v>45.108069164265132</v>
      </c>
      <c r="U35" s="50">
        <f t="shared" ref="U35:U39" si="24">IF(($E35      =0),0,(($Q35      /$E35      )*100))</f>
        <v>45.112997118155619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12953000</v>
      </c>
      <c r="C36" s="92"/>
      <c r="D36" s="92"/>
      <c r="E36" s="92">
        <f t="shared" si="18"/>
        <v>12953000</v>
      </c>
      <c r="F36" s="93">
        <v>12953000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26833000</v>
      </c>
      <c r="C40" s="95">
        <f>SUM(C35:C39)</f>
        <v>0</v>
      </c>
      <c r="D40" s="95"/>
      <c r="E40" s="95">
        <f t="shared" si="18"/>
        <v>26833000</v>
      </c>
      <c r="F40" s="96">
        <f t="shared" ref="F40:O40" si="25">SUM(F35:F39)</f>
        <v>26833000</v>
      </c>
      <c r="G40" s="97">
        <f t="shared" si="25"/>
        <v>7416000</v>
      </c>
      <c r="H40" s="96">
        <f t="shared" si="25"/>
        <v>0</v>
      </c>
      <c r="I40" s="97">
        <f t="shared" si="25"/>
        <v>784208</v>
      </c>
      <c r="J40" s="96">
        <f t="shared" si="25"/>
        <v>6261000</v>
      </c>
      <c r="K40" s="97">
        <f t="shared" si="25"/>
        <v>5477476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6261000</v>
      </c>
      <c r="Q40" s="97">
        <f t="shared" si="20"/>
        <v>6261684</v>
      </c>
      <c r="R40" s="52">
        <f t="shared" si="21"/>
        <v>0</v>
      </c>
      <c r="S40" s="53">
        <f t="shared" si="22"/>
        <v>598.47234407198084</v>
      </c>
      <c r="T40" s="52">
        <f>IF((+$E35+$E38) =0,0,(P40   /(+$E35+$E38) )*100)</f>
        <v>45.108069164265132</v>
      </c>
      <c r="U40" s="54">
        <f>IF((+$E35+$E38) =0,0,(Q40   /(+$E35+$E38) )*100)</f>
        <v>45.112997118155619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33681000</v>
      </c>
      <c r="C67" s="104">
        <f>SUM(C9:C14,C17:C23,C26:C29,C32,C35:C39,C42:C52,C55:C58,C61:C65)</f>
        <v>0</v>
      </c>
      <c r="D67" s="104"/>
      <c r="E67" s="104">
        <f t="shared" si="35"/>
        <v>33681000</v>
      </c>
      <c r="F67" s="105">
        <f t="shared" ref="F67:O67" si="43">SUM(F9:F14,F17:F23,F26:F29,F32,F35:F39,F42:F52,F55:F58,F61:F65)</f>
        <v>33681000</v>
      </c>
      <c r="G67" s="106">
        <f t="shared" si="43"/>
        <v>13902000</v>
      </c>
      <c r="H67" s="105">
        <f t="shared" si="43"/>
        <v>2061000</v>
      </c>
      <c r="I67" s="106">
        <f t="shared" si="43"/>
        <v>2382773</v>
      </c>
      <c r="J67" s="105">
        <f t="shared" si="43"/>
        <v>9774000</v>
      </c>
      <c r="K67" s="106">
        <f t="shared" si="43"/>
        <v>6244105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11835000</v>
      </c>
      <c r="Q67" s="106">
        <f t="shared" si="37"/>
        <v>8626878</v>
      </c>
      <c r="R67" s="61">
        <f t="shared" si="38"/>
        <v>374.23580786026201</v>
      </c>
      <c r="S67" s="62">
        <f t="shared" si="39"/>
        <v>162.05202929527906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57.096680818216903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41.619442300270165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20959000</v>
      </c>
      <c r="C69" s="92"/>
      <c r="D69" s="92"/>
      <c r="E69" s="92">
        <f>$B69      +$C69      +$D69</f>
        <v>20959000</v>
      </c>
      <c r="F69" s="93">
        <v>16959000</v>
      </c>
      <c r="G69" s="94">
        <v>14959000</v>
      </c>
      <c r="H69" s="93">
        <v>279000</v>
      </c>
      <c r="I69" s="94"/>
      <c r="J69" s="93">
        <v>9649000</v>
      </c>
      <c r="K69" s="94">
        <v>10291879</v>
      </c>
      <c r="L69" s="93"/>
      <c r="M69" s="94"/>
      <c r="N69" s="93"/>
      <c r="O69" s="94"/>
      <c r="P69" s="93">
        <f>$H69      +$J69      +$L69      +$N69</f>
        <v>9928000</v>
      </c>
      <c r="Q69" s="94">
        <f>$I69      +$K69      +$M69      +$O69</f>
        <v>10291879</v>
      </c>
      <c r="R69" s="48">
        <f>IF(($H69      =0),0,((($J69      -$H69      )/$H69      )*100))</f>
        <v>3358.4229390681003</v>
      </c>
      <c r="S69" s="49">
        <f>IF(($I69      =0),0,((($K69      -$I69      )/$I69      )*100))</f>
        <v>0</v>
      </c>
      <c r="T69" s="48">
        <f>IF(($E69      =0),0,(($P69      /$E69      )*100))</f>
        <v>47.368672169473733</v>
      </c>
      <c r="U69" s="50">
        <f>IF(($E69      =0),0,(($Q69      /$E69      )*100))</f>
        <v>49.104818932200963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20959000</v>
      </c>
      <c r="C70" s="101">
        <f>C69</f>
        <v>0</v>
      </c>
      <c r="D70" s="101"/>
      <c r="E70" s="101">
        <f>$B70      +$C70      +$D70</f>
        <v>20959000</v>
      </c>
      <c r="F70" s="102">
        <f t="shared" ref="F70:O70" si="44">F69</f>
        <v>16959000</v>
      </c>
      <c r="G70" s="103">
        <f t="shared" si="44"/>
        <v>14959000</v>
      </c>
      <c r="H70" s="102">
        <f t="shared" si="44"/>
        <v>279000</v>
      </c>
      <c r="I70" s="103">
        <f t="shared" si="44"/>
        <v>0</v>
      </c>
      <c r="J70" s="102">
        <f t="shared" si="44"/>
        <v>9649000</v>
      </c>
      <c r="K70" s="103">
        <f t="shared" si="44"/>
        <v>10291879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9928000</v>
      </c>
      <c r="Q70" s="103">
        <f>$I70      +$K70      +$M70      +$O70</f>
        <v>10291879</v>
      </c>
      <c r="R70" s="57">
        <f>IF(($H70      =0),0,((($J70      -$H70      )/$H70      )*100))</f>
        <v>3358.4229390681003</v>
      </c>
      <c r="S70" s="58">
        <f>IF(($I70      =0),0,((($K70      -$I70      )/$I70      )*100))</f>
        <v>0</v>
      </c>
      <c r="T70" s="57">
        <f>IF($E70   =0,0,($P70   /$E70   )*100)</f>
        <v>47.368672169473733</v>
      </c>
      <c r="U70" s="59">
        <f>IF($E70   =0,0,($Q70   /$E70 )*100)</f>
        <v>49.104818932200963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20959000</v>
      </c>
      <c r="C71" s="104">
        <f>C69</f>
        <v>0</v>
      </c>
      <c r="D71" s="104"/>
      <c r="E71" s="104">
        <f>$B71      +$C71      +$D71</f>
        <v>20959000</v>
      </c>
      <c r="F71" s="105">
        <f t="shared" ref="F71:O71" si="45">F69</f>
        <v>16959000</v>
      </c>
      <c r="G71" s="106">
        <f t="shared" si="45"/>
        <v>14959000</v>
      </c>
      <c r="H71" s="105">
        <f t="shared" si="45"/>
        <v>279000</v>
      </c>
      <c r="I71" s="106">
        <f t="shared" si="45"/>
        <v>0</v>
      </c>
      <c r="J71" s="105">
        <f t="shared" si="45"/>
        <v>9649000</v>
      </c>
      <c r="K71" s="106">
        <f t="shared" si="45"/>
        <v>10291879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9928000</v>
      </c>
      <c r="Q71" s="106">
        <f>$I71      +$K71      +$M71      +$O71</f>
        <v>10291879</v>
      </c>
      <c r="R71" s="61">
        <f>IF(($H71      =0),0,((($J71      -$H71      )/$H71      )*100))</f>
        <v>3358.4229390681003</v>
      </c>
      <c r="S71" s="62">
        <f>IF(($I71      =0),0,((($K71      -$I71      )/$I71      )*100))</f>
        <v>0</v>
      </c>
      <c r="T71" s="61">
        <f>IF($E71   =0,0,($P71   /$E71   )*100)</f>
        <v>47.368672169473733</v>
      </c>
      <c r="U71" s="65">
        <f>IF($E71   =0,0,($Q71   /$E71   )*100)</f>
        <v>49.104818932200963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54640000</v>
      </c>
      <c r="C72" s="104">
        <f>SUM(C9:C14,C17:C23,C26:C29,C32,C35:C39,C42:C52,C55:C58,C61:C65,C69)</f>
        <v>0</v>
      </c>
      <c r="D72" s="104"/>
      <c r="E72" s="104">
        <f>$B72      +$C72      +$D72</f>
        <v>54640000</v>
      </c>
      <c r="F72" s="105">
        <f t="shared" ref="F72:O72" si="46">SUM(F9:F14,F17:F23,F26:F29,F32,F35:F39,F42:F52,F55:F58,F61:F65,F69)</f>
        <v>50640000</v>
      </c>
      <c r="G72" s="106">
        <f t="shared" si="46"/>
        <v>28861000</v>
      </c>
      <c r="H72" s="105">
        <f t="shared" si="46"/>
        <v>2340000</v>
      </c>
      <c r="I72" s="106">
        <f t="shared" si="46"/>
        <v>2382773</v>
      </c>
      <c r="J72" s="105">
        <f t="shared" si="46"/>
        <v>19423000</v>
      </c>
      <c r="K72" s="106">
        <f t="shared" si="46"/>
        <v>16535984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21763000</v>
      </c>
      <c r="Q72" s="106">
        <f>$I72      +$K72      +$M72      +$O72</f>
        <v>18918757</v>
      </c>
      <c r="R72" s="61">
        <f>IF(($H72      =0),0,((($J72      -$H72      )/$H72      )*100))</f>
        <v>730.04273504273499</v>
      </c>
      <c r="S72" s="62">
        <f>IF(($I72      =0),0,((($K72      -$I72      )/$I72      )*100))</f>
        <v>593.98066874183985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52.205723606879836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45.382869959459782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UiTBTH0cvNVBPhJ7oGLkCxS23Mct4RzheBlWnS80HQzdrWr3Mqa8dFMr4VanFy03aVeOFqFFOOoFGBzX4RYc8w==" saltValue="F9fxmDxyF797PkCjHwcyr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409000</v>
      </c>
      <c r="I10" s="94">
        <v>763330</v>
      </c>
      <c r="J10" s="93">
        <v>968000</v>
      </c>
      <c r="K10" s="94">
        <v>585322</v>
      </c>
      <c r="L10" s="93"/>
      <c r="M10" s="94"/>
      <c r="N10" s="93"/>
      <c r="O10" s="94"/>
      <c r="P10" s="93">
        <f t="shared" ref="P10:P15" si="1">$H10      +$J10      +$L10      +$N10</f>
        <v>1377000</v>
      </c>
      <c r="Q10" s="94">
        <f t="shared" ref="Q10:Q15" si="2">$I10      +$K10      +$M10      +$O10</f>
        <v>1348652</v>
      </c>
      <c r="R10" s="48">
        <f t="shared" ref="R10:R15" si="3">IF(($H10      =0),0,((($J10      -$H10      )/$H10      )*100))</f>
        <v>136.67481662591686</v>
      </c>
      <c r="S10" s="49">
        <f t="shared" ref="S10:S15" si="4">IF(($I10      =0),0,((($K10      -$I10      )/$I10      )*100))</f>
        <v>-23.319927161253979</v>
      </c>
      <c r="T10" s="48">
        <f t="shared" ref="T10:T14" si="5">IF(($E10      =0),0,(($P10      /$E10      )*100))</f>
        <v>44.41935483870968</v>
      </c>
      <c r="U10" s="50">
        <f t="shared" ref="U10:U14" si="6">IF(($E10      =0),0,(($Q10      /$E10      )*100))</f>
        <v>43.504903225806451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409000</v>
      </c>
      <c r="I15" s="97">
        <f t="shared" si="7"/>
        <v>763330</v>
      </c>
      <c r="J15" s="96">
        <f t="shared" si="7"/>
        <v>968000</v>
      </c>
      <c r="K15" s="97">
        <f t="shared" si="7"/>
        <v>585322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1377000</v>
      </c>
      <c r="Q15" s="97">
        <f t="shared" si="2"/>
        <v>1348652</v>
      </c>
      <c r="R15" s="52">
        <f t="shared" si="3"/>
        <v>136.67481662591686</v>
      </c>
      <c r="S15" s="53">
        <f t="shared" si="4"/>
        <v>-23.319927161253979</v>
      </c>
      <c r="T15" s="52">
        <f>IF((SUM($E9:$E13))=0,0,(P15/(SUM($E9:$E13))*100))</f>
        <v>44.41935483870968</v>
      </c>
      <c r="U15" s="54">
        <f>IF((SUM($E9:$E13))=0,0,(Q15/(SUM($E9:$E13))*100))</f>
        <v>43.504903225806451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7316000</v>
      </c>
      <c r="C20" s="92"/>
      <c r="D20" s="92"/>
      <c r="E20" s="92">
        <f t="shared" si="8"/>
        <v>7316000</v>
      </c>
      <c r="F20" s="93">
        <v>7316000</v>
      </c>
      <c r="G20" s="94">
        <v>7316000</v>
      </c>
      <c r="H20" s="93"/>
      <c r="I20" s="94"/>
      <c r="J20" s="93">
        <v>6429000</v>
      </c>
      <c r="K20" s="94"/>
      <c r="L20" s="93"/>
      <c r="M20" s="94"/>
      <c r="N20" s="93"/>
      <c r="O20" s="94"/>
      <c r="P20" s="93">
        <f t="shared" si="9"/>
        <v>6429000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87.875888463641331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7316000</v>
      </c>
      <c r="C24" s="95">
        <f>SUM(C17:C23)</f>
        <v>0</v>
      </c>
      <c r="D24" s="95"/>
      <c r="E24" s="95">
        <f t="shared" si="8"/>
        <v>7316000</v>
      </c>
      <c r="F24" s="96">
        <f t="shared" ref="F24:O24" si="15">SUM(F17:F23)</f>
        <v>7316000</v>
      </c>
      <c r="G24" s="97">
        <f t="shared" si="15"/>
        <v>7316000</v>
      </c>
      <c r="H24" s="96">
        <f t="shared" si="15"/>
        <v>0</v>
      </c>
      <c r="I24" s="97">
        <f t="shared" si="15"/>
        <v>0</v>
      </c>
      <c r="J24" s="96">
        <f t="shared" si="15"/>
        <v>6429000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6429000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87.875888463641331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2430000</v>
      </c>
      <c r="C32" s="92"/>
      <c r="D32" s="92"/>
      <c r="E32" s="92">
        <f>$B32      +$C32      +$D32</f>
        <v>2430000</v>
      </c>
      <c r="F32" s="93">
        <v>2430000</v>
      </c>
      <c r="G32" s="94">
        <v>1701000</v>
      </c>
      <c r="H32" s="93">
        <v>940000</v>
      </c>
      <c r="I32" s="94">
        <v>711097</v>
      </c>
      <c r="J32" s="93">
        <v>388000</v>
      </c>
      <c r="K32" s="94"/>
      <c r="L32" s="93"/>
      <c r="M32" s="94"/>
      <c r="N32" s="93"/>
      <c r="O32" s="94"/>
      <c r="P32" s="93">
        <f>$H32      +$J32      +$L32      +$N32</f>
        <v>1328000</v>
      </c>
      <c r="Q32" s="94">
        <f>$I32      +$K32      +$M32      +$O32</f>
        <v>711097</v>
      </c>
      <c r="R32" s="48">
        <f>IF(($H32      =0),0,((($J32      -$H32      )/$H32      )*100))</f>
        <v>-58.723404255319146</v>
      </c>
      <c r="S32" s="49">
        <f>IF(($I32      =0),0,((($K32      -$I32      )/$I32      )*100))</f>
        <v>-100</v>
      </c>
      <c r="T32" s="48">
        <f>IF(($E32      =0),0,(($P32      /$E32      )*100))</f>
        <v>54.650205761316869</v>
      </c>
      <c r="U32" s="50">
        <f>IF(($E32      =0),0,(($Q32      /$E32      )*100))</f>
        <v>29.263251028806586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2430000</v>
      </c>
      <c r="C33" s="95">
        <f>C32</f>
        <v>0</v>
      </c>
      <c r="D33" s="95"/>
      <c r="E33" s="95">
        <f>$B33      +$C33      +$D33</f>
        <v>2430000</v>
      </c>
      <c r="F33" s="96">
        <f t="shared" ref="F33:O33" si="17">F32</f>
        <v>2430000</v>
      </c>
      <c r="G33" s="97">
        <f t="shared" si="17"/>
        <v>1701000</v>
      </c>
      <c r="H33" s="96">
        <f t="shared" si="17"/>
        <v>940000</v>
      </c>
      <c r="I33" s="97">
        <f t="shared" si="17"/>
        <v>711097</v>
      </c>
      <c r="J33" s="96">
        <f t="shared" si="17"/>
        <v>388000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1328000</v>
      </c>
      <c r="Q33" s="97">
        <f>$I33      +$K33      +$M33      +$O33</f>
        <v>711097</v>
      </c>
      <c r="R33" s="52">
        <f>IF(($H33      =0),0,((($J33      -$H33      )/$H33      )*100))</f>
        <v>-58.723404255319146</v>
      </c>
      <c r="S33" s="53">
        <f>IF(($I33      =0),0,((($K33      -$I33      )/$I33      )*100))</f>
        <v>-100</v>
      </c>
      <c r="T33" s="52">
        <f>IF($E33   =0,0,($P33   /$E33   )*100)</f>
        <v>54.650205761316869</v>
      </c>
      <c r="U33" s="54">
        <f>IF($E33   =0,0,($Q33   /$E33   )*100)</f>
        <v>29.263251028806586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32849000</v>
      </c>
      <c r="C36" s="92"/>
      <c r="D36" s="92"/>
      <c r="E36" s="92">
        <f t="shared" si="18"/>
        <v>32849000</v>
      </c>
      <c r="F36" s="93">
        <v>32849000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32849000</v>
      </c>
      <c r="C40" s="95">
        <f>SUM(C35:C39)</f>
        <v>0</v>
      </c>
      <c r="D40" s="95"/>
      <c r="E40" s="95">
        <f t="shared" si="18"/>
        <v>32849000</v>
      </c>
      <c r="F40" s="96">
        <f t="shared" ref="F40:O40" si="25">SUM(F35:F39)</f>
        <v>32849000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45695000</v>
      </c>
      <c r="C67" s="104">
        <f>SUM(C9:C14,C17:C23,C26:C29,C32,C35:C39,C42:C52,C55:C58,C61:C65)</f>
        <v>0</v>
      </c>
      <c r="D67" s="104"/>
      <c r="E67" s="104">
        <f t="shared" si="35"/>
        <v>45695000</v>
      </c>
      <c r="F67" s="105">
        <f t="shared" ref="F67:O67" si="43">SUM(F9:F14,F17:F23,F26:F29,F32,F35:F39,F42:F52,F55:F58,F61:F65)</f>
        <v>45695000</v>
      </c>
      <c r="G67" s="106">
        <f t="shared" si="43"/>
        <v>12117000</v>
      </c>
      <c r="H67" s="105">
        <f t="shared" si="43"/>
        <v>1349000</v>
      </c>
      <c r="I67" s="106">
        <f t="shared" si="43"/>
        <v>1474427</v>
      </c>
      <c r="J67" s="105">
        <f t="shared" si="43"/>
        <v>7785000</v>
      </c>
      <c r="K67" s="106">
        <f t="shared" si="43"/>
        <v>585322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9134000</v>
      </c>
      <c r="Q67" s="106">
        <f t="shared" si="37"/>
        <v>2059749</v>
      </c>
      <c r="R67" s="61">
        <f t="shared" si="38"/>
        <v>477.09414381022981</v>
      </c>
      <c r="S67" s="62">
        <f t="shared" si="39"/>
        <v>-60.301730774056637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71.103845555036585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16.034166277440448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64378000</v>
      </c>
      <c r="C69" s="92"/>
      <c r="D69" s="92"/>
      <c r="E69" s="92">
        <f>$B69      +$C69      +$D69</f>
        <v>64378000</v>
      </c>
      <c r="F69" s="93">
        <v>44833000</v>
      </c>
      <c r="G69" s="94">
        <v>32784000</v>
      </c>
      <c r="H69" s="93">
        <v>10755000</v>
      </c>
      <c r="I69" s="94"/>
      <c r="J69" s="93">
        <v>22272000</v>
      </c>
      <c r="K69" s="94"/>
      <c r="L69" s="93"/>
      <c r="M69" s="94"/>
      <c r="N69" s="93"/>
      <c r="O69" s="94"/>
      <c r="P69" s="93">
        <f>$H69      +$J69      +$L69      +$N69</f>
        <v>33027000</v>
      </c>
      <c r="Q69" s="94">
        <f>$I69      +$K69      +$M69      +$O69</f>
        <v>0</v>
      </c>
      <c r="R69" s="48">
        <f>IF(($H69      =0),0,((($J69      -$H69      )/$H69      )*100))</f>
        <v>107.08507670850767</v>
      </c>
      <c r="S69" s="49">
        <f>IF(($I69      =0),0,((($K69      -$I69      )/$I69      )*100))</f>
        <v>0</v>
      </c>
      <c r="T69" s="48">
        <f>IF(($E69      =0),0,(($P69      /$E69      )*100))</f>
        <v>51.301686911677905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64378000</v>
      </c>
      <c r="C70" s="101">
        <f>C69</f>
        <v>0</v>
      </c>
      <c r="D70" s="101"/>
      <c r="E70" s="101">
        <f>$B70      +$C70      +$D70</f>
        <v>64378000</v>
      </c>
      <c r="F70" s="102">
        <f t="shared" ref="F70:O70" si="44">F69</f>
        <v>44833000</v>
      </c>
      <c r="G70" s="103">
        <f t="shared" si="44"/>
        <v>32784000</v>
      </c>
      <c r="H70" s="102">
        <f t="shared" si="44"/>
        <v>10755000</v>
      </c>
      <c r="I70" s="103">
        <f t="shared" si="44"/>
        <v>0</v>
      </c>
      <c r="J70" s="102">
        <f t="shared" si="44"/>
        <v>22272000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33027000</v>
      </c>
      <c r="Q70" s="103">
        <f>$I70      +$K70      +$M70      +$O70</f>
        <v>0</v>
      </c>
      <c r="R70" s="57">
        <f>IF(($H70      =0),0,((($J70      -$H70      )/$H70      )*100))</f>
        <v>107.08507670850767</v>
      </c>
      <c r="S70" s="58">
        <f>IF(($I70      =0),0,((($K70      -$I70      )/$I70      )*100))</f>
        <v>0</v>
      </c>
      <c r="T70" s="57">
        <f>IF($E70   =0,0,($P70   /$E70   )*100)</f>
        <v>51.301686911677905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64378000</v>
      </c>
      <c r="C71" s="104">
        <f>C69</f>
        <v>0</v>
      </c>
      <c r="D71" s="104"/>
      <c r="E71" s="104">
        <f>$B71      +$C71      +$D71</f>
        <v>64378000</v>
      </c>
      <c r="F71" s="105">
        <f t="shared" ref="F71:O71" si="45">F69</f>
        <v>44833000</v>
      </c>
      <c r="G71" s="106">
        <f t="shared" si="45"/>
        <v>32784000</v>
      </c>
      <c r="H71" s="105">
        <f t="shared" si="45"/>
        <v>10755000</v>
      </c>
      <c r="I71" s="106">
        <f t="shared" si="45"/>
        <v>0</v>
      </c>
      <c r="J71" s="105">
        <f t="shared" si="45"/>
        <v>22272000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33027000</v>
      </c>
      <c r="Q71" s="106">
        <f>$I71      +$K71      +$M71      +$O71</f>
        <v>0</v>
      </c>
      <c r="R71" s="61">
        <f>IF(($H71      =0),0,((($J71      -$H71      )/$H71      )*100))</f>
        <v>107.08507670850767</v>
      </c>
      <c r="S71" s="62">
        <f>IF(($I71      =0),0,((($K71      -$I71      )/$I71      )*100))</f>
        <v>0</v>
      </c>
      <c r="T71" s="61">
        <f>IF($E71   =0,0,($P71   /$E71   )*100)</f>
        <v>51.301686911677905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110073000</v>
      </c>
      <c r="C72" s="104">
        <f>SUM(C9:C14,C17:C23,C26:C29,C32,C35:C39,C42:C52,C55:C58,C61:C65,C69)</f>
        <v>0</v>
      </c>
      <c r="D72" s="104"/>
      <c r="E72" s="104">
        <f>$B72      +$C72      +$D72</f>
        <v>110073000</v>
      </c>
      <c r="F72" s="105">
        <f t="shared" ref="F72:O72" si="46">SUM(F9:F14,F17:F23,F26:F29,F32,F35:F39,F42:F52,F55:F58,F61:F65,F69)</f>
        <v>90528000</v>
      </c>
      <c r="G72" s="106">
        <f t="shared" si="46"/>
        <v>44901000</v>
      </c>
      <c r="H72" s="105">
        <f t="shared" si="46"/>
        <v>12104000</v>
      </c>
      <c r="I72" s="106">
        <f t="shared" si="46"/>
        <v>1474427</v>
      </c>
      <c r="J72" s="105">
        <f t="shared" si="46"/>
        <v>30057000</v>
      </c>
      <c r="K72" s="106">
        <f t="shared" si="46"/>
        <v>585322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42161000</v>
      </c>
      <c r="Q72" s="106">
        <f>$I72      +$K72      +$M72      +$O72</f>
        <v>2059749</v>
      </c>
      <c r="R72" s="61">
        <f>IF(($H72      =0),0,((($J72      -$H72      )/$H72      )*100))</f>
        <v>148.32286847323201</v>
      </c>
      <c r="S72" s="62">
        <f>IF(($I72      =0),0,((($K72      -$I72      )/$I72      )*100))</f>
        <v>-60.301730774056637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54.595721537345895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2.6672394592354709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AHdonS7x8ObtR38pJfjZVhCODlTW740GYZN2oEX+ToP/2wz/5wbC8LcEaSfWXYSbdFaGQIXJxcd0l/rTeXTQpw==" saltValue="LlsMIadWgAFSJDHQKyAV+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97000</v>
      </c>
      <c r="I10" s="94">
        <v>65809</v>
      </c>
      <c r="J10" s="93">
        <v>584000</v>
      </c>
      <c r="K10" s="94">
        <v>786907</v>
      </c>
      <c r="L10" s="93"/>
      <c r="M10" s="94"/>
      <c r="N10" s="93"/>
      <c r="O10" s="94"/>
      <c r="P10" s="93">
        <f t="shared" ref="P10:P15" si="1">$H10      +$J10      +$L10      +$N10</f>
        <v>681000</v>
      </c>
      <c r="Q10" s="94">
        <f t="shared" ref="Q10:Q15" si="2">$I10      +$K10      +$M10      +$O10</f>
        <v>852716</v>
      </c>
      <c r="R10" s="48">
        <f t="shared" ref="R10:R15" si="3">IF(($H10      =0),0,((($J10      -$H10      )/$H10      )*100))</f>
        <v>502.06185567010311</v>
      </c>
      <c r="S10" s="49">
        <f t="shared" ref="S10:S15" si="4">IF(($I10      =0),0,((($K10      -$I10      )/$I10      )*100))</f>
        <v>1095.7437432570011</v>
      </c>
      <c r="T10" s="48">
        <f t="shared" ref="T10:T14" si="5">IF(($E10      =0),0,(($P10      /$E10      )*100))</f>
        <v>40.058823529411761</v>
      </c>
      <c r="U10" s="50">
        <f t="shared" ref="U10:U14" si="6">IF(($E10      =0),0,(($Q10      /$E10      )*100))</f>
        <v>50.159764705882345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97000</v>
      </c>
      <c r="I15" s="97">
        <f t="shared" si="7"/>
        <v>65809</v>
      </c>
      <c r="J15" s="96">
        <f t="shared" si="7"/>
        <v>584000</v>
      </c>
      <c r="K15" s="97">
        <f t="shared" si="7"/>
        <v>786907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681000</v>
      </c>
      <c r="Q15" s="97">
        <f t="shared" si="2"/>
        <v>852716</v>
      </c>
      <c r="R15" s="52">
        <f t="shared" si="3"/>
        <v>502.06185567010311</v>
      </c>
      <c r="S15" s="53">
        <f t="shared" si="4"/>
        <v>1095.7437432570011</v>
      </c>
      <c r="T15" s="52">
        <f>IF((SUM($E9:$E13))=0,0,(P15/(SUM($E9:$E13))*100))</f>
        <v>40.058823529411761</v>
      </c>
      <c r="U15" s="54">
        <f>IF((SUM($E9:$E13))=0,0,(Q15/(SUM($E9:$E13))*100))</f>
        <v>50.159764705882345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1580000</v>
      </c>
      <c r="C32" s="92"/>
      <c r="D32" s="92"/>
      <c r="E32" s="92">
        <f>$B32      +$C32      +$D32</f>
        <v>1580000</v>
      </c>
      <c r="F32" s="93">
        <v>1580000</v>
      </c>
      <c r="G32" s="94">
        <v>1106000</v>
      </c>
      <c r="H32" s="93">
        <v>688000</v>
      </c>
      <c r="I32" s="94">
        <v>242496</v>
      </c>
      <c r="J32" s="93">
        <v>418000</v>
      </c>
      <c r="K32" s="94">
        <v>1580233</v>
      </c>
      <c r="L32" s="93"/>
      <c r="M32" s="94"/>
      <c r="N32" s="93"/>
      <c r="O32" s="94"/>
      <c r="P32" s="93">
        <f>$H32      +$J32      +$L32      +$N32</f>
        <v>1106000</v>
      </c>
      <c r="Q32" s="94">
        <f>$I32      +$K32      +$M32      +$O32</f>
        <v>1822729</v>
      </c>
      <c r="R32" s="48">
        <f>IF(($H32      =0),0,((($J32      -$H32      )/$H32      )*100))</f>
        <v>-39.244186046511622</v>
      </c>
      <c r="S32" s="49">
        <f>IF(($I32      =0),0,((($K32      -$I32      )/$I32      )*100))</f>
        <v>551.6532231459488</v>
      </c>
      <c r="T32" s="48">
        <f>IF(($E32      =0),0,(($P32      /$E32      )*100))</f>
        <v>70</v>
      </c>
      <c r="U32" s="50">
        <f>IF(($E32      =0),0,(($Q32      /$E32      )*100))</f>
        <v>115.36259493670886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1580000</v>
      </c>
      <c r="C33" s="95">
        <f>C32</f>
        <v>0</v>
      </c>
      <c r="D33" s="95"/>
      <c r="E33" s="95">
        <f>$B33      +$C33      +$D33</f>
        <v>1580000</v>
      </c>
      <c r="F33" s="96">
        <f t="shared" ref="F33:O33" si="17">F32</f>
        <v>1580000</v>
      </c>
      <c r="G33" s="97">
        <f t="shared" si="17"/>
        <v>1106000</v>
      </c>
      <c r="H33" s="96">
        <f t="shared" si="17"/>
        <v>688000</v>
      </c>
      <c r="I33" s="97">
        <f t="shared" si="17"/>
        <v>242496</v>
      </c>
      <c r="J33" s="96">
        <f t="shared" si="17"/>
        <v>418000</v>
      </c>
      <c r="K33" s="97">
        <f t="shared" si="17"/>
        <v>1580233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1106000</v>
      </c>
      <c r="Q33" s="97">
        <f>$I33      +$K33      +$M33      +$O33</f>
        <v>1822729</v>
      </c>
      <c r="R33" s="52">
        <f>IF(($H33      =0),0,((($J33      -$H33      )/$H33      )*100))</f>
        <v>-39.244186046511622</v>
      </c>
      <c r="S33" s="53">
        <f>IF(($I33      =0),0,((($K33      -$I33      )/$I33      )*100))</f>
        <v>551.6532231459488</v>
      </c>
      <c r="T33" s="52">
        <f>IF($E33   =0,0,($P33   /$E33   )*100)</f>
        <v>70</v>
      </c>
      <c r="U33" s="54">
        <f>IF($E33   =0,0,($Q33   /$E33   )*100)</f>
        <v>115.36259493670886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17759000</v>
      </c>
      <c r="C35" s="92"/>
      <c r="D35" s="92"/>
      <c r="E35" s="92">
        <f t="shared" ref="E35:E40" si="18">$B35      +$C35      +$D35</f>
        <v>17759000</v>
      </c>
      <c r="F35" s="93">
        <v>17759000</v>
      </c>
      <c r="G35" s="94">
        <v>9759000</v>
      </c>
      <c r="H35" s="93">
        <v>2391000</v>
      </c>
      <c r="I35" s="94">
        <v>2180096</v>
      </c>
      <c r="J35" s="93">
        <v>1474000</v>
      </c>
      <c r="K35" s="94">
        <v>1347009</v>
      </c>
      <c r="L35" s="93"/>
      <c r="M35" s="94"/>
      <c r="N35" s="93"/>
      <c r="O35" s="94"/>
      <c r="P35" s="93">
        <f t="shared" ref="P35:P40" si="19">$H35      +$J35      +$L35      +$N35</f>
        <v>3865000</v>
      </c>
      <c r="Q35" s="94">
        <f t="shared" ref="Q35:Q40" si="20">$I35      +$K35      +$M35      +$O35</f>
        <v>3527105</v>
      </c>
      <c r="R35" s="48">
        <f t="shared" ref="R35:R40" si="21">IF(($H35      =0),0,((($J35      -$H35      )/$H35      )*100))</f>
        <v>-38.352153910497698</v>
      </c>
      <c r="S35" s="49">
        <f t="shared" ref="S35:S40" si="22">IF(($I35      =0),0,((($K35      -$I35      )/$I35      )*100))</f>
        <v>-38.213317211719115</v>
      </c>
      <c r="T35" s="48">
        <f t="shared" ref="T35:T39" si="23">IF(($E35      =0),0,(($P35      /$E35      )*100))</f>
        <v>21.76361281603694</v>
      </c>
      <c r="U35" s="50">
        <f t="shared" ref="U35:U39" si="24">IF(($E35      =0),0,(($Q35      /$E35      )*100))</f>
        <v>19.860943746832589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55523000</v>
      </c>
      <c r="C36" s="92"/>
      <c r="D36" s="92"/>
      <c r="E36" s="92">
        <f t="shared" si="18"/>
        <v>55523000</v>
      </c>
      <c r="F36" s="93">
        <v>55523000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73282000</v>
      </c>
      <c r="C40" s="95">
        <f>SUM(C35:C39)</f>
        <v>0</v>
      </c>
      <c r="D40" s="95"/>
      <c r="E40" s="95">
        <f t="shared" si="18"/>
        <v>73282000</v>
      </c>
      <c r="F40" s="96">
        <f t="shared" ref="F40:O40" si="25">SUM(F35:F39)</f>
        <v>73282000</v>
      </c>
      <c r="G40" s="97">
        <f t="shared" si="25"/>
        <v>9759000</v>
      </c>
      <c r="H40" s="96">
        <f t="shared" si="25"/>
        <v>2391000</v>
      </c>
      <c r="I40" s="97">
        <f t="shared" si="25"/>
        <v>2180096</v>
      </c>
      <c r="J40" s="96">
        <f t="shared" si="25"/>
        <v>1474000</v>
      </c>
      <c r="K40" s="97">
        <f t="shared" si="25"/>
        <v>1347009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3865000</v>
      </c>
      <c r="Q40" s="97">
        <f t="shared" si="20"/>
        <v>3527105</v>
      </c>
      <c r="R40" s="52">
        <f t="shared" si="21"/>
        <v>-38.352153910497698</v>
      </c>
      <c r="S40" s="53">
        <f t="shared" si="22"/>
        <v>-38.213317211719115</v>
      </c>
      <c r="T40" s="52">
        <f>IF((+$E35+$E38) =0,0,(P40   /(+$E35+$E38) )*100)</f>
        <v>21.76361281603694</v>
      </c>
      <c r="U40" s="54">
        <f>IF((+$E35+$E38) =0,0,(Q40   /(+$E35+$E38) )*100)</f>
        <v>19.860943746832589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76562000</v>
      </c>
      <c r="C67" s="104">
        <f>SUM(C9:C14,C17:C23,C26:C29,C32,C35:C39,C42:C52,C55:C58,C61:C65)</f>
        <v>0</v>
      </c>
      <c r="D67" s="104"/>
      <c r="E67" s="104">
        <f t="shared" si="35"/>
        <v>76562000</v>
      </c>
      <c r="F67" s="105">
        <f t="shared" ref="F67:O67" si="43">SUM(F9:F14,F17:F23,F26:F29,F32,F35:F39,F42:F52,F55:F58,F61:F65)</f>
        <v>76562000</v>
      </c>
      <c r="G67" s="106">
        <f t="shared" si="43"/>
        <v>12565000</v>
      </c>
      <c r="H67" s="105">
        <f t="shared" si="43"/>
        <v>3176000</v>
      </c>
      <c r="I67" s="106">
        <f t="shared" si="43"/>
        <v>2488401</v>
      </c>
      <c r="J67" s="105">
        <f t="shared" si="43"/>
        <v>2476000</v>
      </c>
      <c r="K67" s="106">
        <f t="shared" si="43"/>
        <v>3714149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5652000</v>
      </c>
      <c r="Q67" s="106">
        <f t="shared" si="37"/>
        <v>6202550</v>
      </c>
      <c r="R67" s="61">
        <f t="shared" si="38"/>
        <v>-22.040302267002517</v>
      </c>
      <c r="S67" s="62">
        <f t="shared" si="39"/>
        <v>49.258459548923184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26.86439469556538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29.481201578021771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54045000</v>
      </c>
      <c r="C69" s="92"/>
      <c r="D69" s="92"/>
      <c r="E69" s="92">
        <f>$B69      +$C69      +$D69</f>
        <v>54045000</v>
      </c>
      <c r="F69" s="93">
        <v>54045000</v>
      </c>
      <c r="G69" s="94">
        <v>39045000</v>
      </c>
      <c r="H69" s="93">
        <v>7621000</v>
      </c>
      <c r="I69" s="94">
        <v>10420785</v>
      </c>
      <c r="J69" s="93">
        <v>25221000</v>
      </c>
      <c r="K69" s="94">
        <v>16707976</v>
      </c>
      <c r="L69" s="93"/>
      <c r="M69" s="94"/>
      <c r="N69" s="93"/>
      <c r="O69" s="94"/>
      <c r="P69" s="93">
        <f>$H69      +$J69      +$L69      +$N69</f>
        <v>32842000</v>
      </c>
      <c r="Q69" s="94">
        <f>$I69      +$K69      +$M69      +$O69</f>
        <v>27128761</v>
      </c>
      <c r="R69" s="48">
        <f>IF(($H69      =0),0,((($J69      -$H69      )/$H69      )*100))</f>
        <v>230.9408214145125</v>
      </c>
      <c r="S69" s="49">
        <f>IF(($I69      =0),0,((($K69      -$I69      )/$I69      )*100))</f>
        <v>60.333180273846935</v>
      </c>
      <c r="T69" s="48">
        <f>IF(($E69      =0),0,(($P69      /$E69      )*100))</f>
        <v>60.767878619668792</v>
      </c>
      <c r="U69" s="50">
        <f>IF(($E69      =0),0,(($Q69      /$E69      )*100))</f>
        <v>50.19661578314367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54045000</v>
      </c>
      <c r="C70" s="101">
        <f>C69</f>
        <v>0</v>
      </c>
      <c r="D70" s="101"/>
      <c r="E70" s="101">
        <f>$B70      +$C70      +$D70</f>
        <v>54045000</v>
      </c>
      <c r="F70" s="102">
        <f t="shared" ref="F70:O70" si="44">F69</f>
        <v>54045000</v>
      </c>
      <c r="G70" s="103">
        <f t="shared" si="44"/>
        <v>39045000</v>
      </c>
      <c r="H70" s="102">
        <f t="shared" si="44"/>
        <v>7621000</v>
      </c>
      <c r="I70" s="103">
        <f t="shared" si="44"/>
        <v>10420785</v>
      </c>
      <c r="J70" s="102">
        <f t="shared" si="44"/>
        <v>25221000</v>
      </c>
      <c r="K70" s="103">
        <f t="shared" si="44"/>
        <v>16707976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32842000</v>
      </c>
      <c r="Q70" s="103">
        <f>$I70      +$K70      +$M70      +$O70</f>
        <v>27128761</v>
      </c>
      <c r="R70" s="57">
        <f>IF(($H70      =0),0,((($J70      -$H70      )/$H70      )*100))</f>
        <v>230.9408214145125</v>
      </c>
      <c r="S70" s="58">
        <f>IF(($I70      =0),0,((($K70      -$I70      )/$I70      )*100))</f>
        <v>60.333180273846935</v>
      </c>
      <c r="T70" s="57">
        <f>IF($E70   =0,0,($P70   /$E70   )*100)</f>
        <v>60.767878619668792</v>
      </c>
      <c r="U70" s="59">
        <f>IF($E70   =0,0,($Q70   /$E70 )*100)</f>
        <v>50.19661578314367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54045000</v>
      </c>
      <c r="C71" s="104">
        <f>C69</f>
        <v>0</v>
      </c>
      <c r="D71" s="104"/>
      <c r="E71" s="104">
        <f>$B71      +$C71      +$D71</f>
        <v>54045000</v>
      </c>
      <c r="F71" s="105">
        <f t="shared" ref="F71:O71" si="45">F69</f>
        <v>54045000</v>
      </c>
      <c r="G71" s="106">
        <f t="shared" si="45"/>
        <v>39045000</v>
      </c>
      <c r="H71" s="105">
        <f t="shared" si="45"/>
        <v>7621000</v>
      </c>
      <c r="I71" s="106">
        <f t="shared" si="45"/>
        <v>10420785</v>
      </c>
      <c r="J71" s="105">
        <f t="shared" si="45"/>
        <v>25221000</v>
      </c>
      <c r="K71" s="106">
        <f t="shared" si="45"/>
        <v>16707976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32842000</v>
      </c>
      <c r="Q71" s="106">
        <f>$I71      +$K71      +$M71      +$O71</f>
        <v>27128761</v>
      </c>
      <c r="R71" s="61">
        <f>IF(($H71      =0),0,((($J71      -$H71      )/$H71      )*100))</f>
        <v>230.9408214145125</v>
      </c>
      <c r="S71" s="62">
        <f>IF(($I71      =0),0,((($K71      -$I71      )/$I71      )*100))</f>
        <v>60.333180273846935</v>
      </c>
      <c r="T71" s="61">
        <f>IF($E71   =0,0,($P71   /$E71   )*100)</f>
        <v>60.767878619668792</v>
      </c>
      <c r="U71" s="65">
        <f>IF($E71   =0,0,($Q71   /$E71   )*100)</f>
        <v>50.19661578314367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130607000</v>
      </c>
      <c r="C72" s="104">
        <f>SUM(C9:C14,C17:C23,C26:C29,C32,C35:C39,C42:C52,C55:C58,C61:C65,C69)</f>
        <v>0</v>
      </c>
      <c r="D72" s="104"/>
      <c r="E72" s="104">
        <f>$B72      +$C72      +$D72</f>
        <v>130607000</v>
      </c>
      <c r="F72" s="105">
        <f t="shared" ref="F72:O72" si="46">SUM(F9:F14,F17:F23,F26:F29,F32,F35:F39,F42:F52,F55:F58,F61:F65,F69)</f>
        <v>130607000</v>
      </c>
      <c r="G72" s="106">
        <f t="shared" si="46"/>
        <v>51610000</v>
      </c>
      <c r="H72" s="105">
        <f t="shared" si="46"/>
        <v>10797000</v>
      </c>
      <c r="I72" s="106">
        <f t="shared" si="46"/>
        <v>12909186</v>
      </c>
      <c r="J72" s="105">
        <f t="shared" si="46"/>
        <v>27697000</v>
      </c>
      <c r="K72" s="106">
        <f t="shared" si="46"/>
        <v>20422125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38494000</v>
      </c>
      <c r="Q72" s="106">
        <f>$I72      +$K72      +$M72      +$O72</f>
        <v>33331311</v>
      </c>
      <c r="R72" s="61">
        <f>IF(($H72      =0),0,((($J72      -$H72      )/$H72      )*100))</f>
        <v>156.52496063721404</v>
      </c>
      <c r="S72" s="62">
        <f>IF(($I72      =0),0,((($K72      -$I72      )/$I72      )*100))</f>
        <v>58.198394538586705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51.267913270470409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44.392028927601082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pZYFO4a3qzIbyxWVMXNVMNGYtD1I3NpRSLA32fxc6fYzeJT2sDpIMguWlv3vwQSl+TT0zZDasVijkKSyyBAvXA==" saltValue="n86Ifgl5Tce85jX7l1bhR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306000</v>
      </c>
      <c r="I10" s="94">
        <v>305336</v>
      </c>
      <c r="J10" s="93">
        <v>440000</v>
      </c>
      <c r="K10" s="94"/>
      <c r="L10" s="93"/>
      <c r="M10" s="94"/>
      <c r="N10" s="93"/>
      <c r="O10" s="94"/>
      <c r="P10" s="93">
        <f t="shared" ref="P10:P15" si="1">$H10      +$J10      +$L10      +$N10</f>
        <v>746000</v>
      </c>
      <c r="Q10" s="94">
        <f t="shared" ref="Q10:Q15" si="2">$I10      +$K10      +$M10      +$O10</f>
        <v>305336</v>
      </c>
      <c r="R10" s="48">
        <f t="shared" ref="R10:R15" si="3">IF(($H10      =0),0,((($J10      -$H10      )/$H10      )*100))</f>
        <v>43.790849673202615</v>
      </c>
      <c r="S10" s="49">
        <f t="shared" ref="S10:S15" si="4">IF(($I10      =0),0,((($K10      -$I10      )/$I10      )*100))</f>
        <v>-100</v>
      </c>
      <c r="T10" s="48">
        <f t="shared" ref="T10:T14" si="5">IF(($E10      =0),0,(($P10      /$E10      )*100))</f>
        <v>43.882352941176471</v>
      </c>
      <c r="U10" s="50">
        <f t="shared" ref="U10:U14" si="6">IF(($E10      =0),0,(($Q10      /$E10      )*100))</f>
        <v>17.960941176470588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306000</v>
      </c>
      <c r="I15" s="97">
        <f t="shared" si="7"/>
        <v>305336</v>
      </c>
      <c r="J15" s="96">
        <f t="shared" si="7"/>
        <v>440000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746000</v>
      </c>
      <c r="Q15" s="97">
        <f t="shared" si="2"/>
        <v>305336</v>
      </c>
      <c r="R15" s="52">
        <f t="shared" si="3"/>
        <v>43.790849673202615</v>
      </c>
      <c r="S15" s="53">
        <f t="shared" si="4"/>
        <v>-100</v>
      </c>
      <c r="T15" s="52">
        <f>IF((SUM($E9:$E13))=0,0,(P15/(SUM($E9:$E13))*100))</f>
        <v>43.882352941176471</v>
      </c>
      <c r="U15" s="54">
        <f>IF((SUM($E9:$E13))=0,0,(Q15/(SUM($E9:$E13))*100))</f>
        <v>17.960941176470588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6400000</v>
      </c>
      <c r="C20" s="92"/>
      <c r="D20" s="92"/>
      <c r="E20" s="92">
        <f t="shared" si="8"/>
        <v>6400000</v>
      </c>
      <c r="F20" s="93">
        <v>6400000</v>
      </c>
      <c r="G20" s="94">
        <v>6400000</v>
      </c>
      <c r="H20" s="93"/>
      <c r="I20" s="94"/>
      <c r="J20" s="93">
        <v>6043000</v>
      </c>
      <c r="K20" s="94"/>
      <c r="L20" s="93"/>
      <c r="M20" s="94"/>
      <c r="N20" s="93"/>
      <c r="O20" s="94"/>
      <c r="P20" s="93">
        <f t="shared" si="9"/>
        <v>6043000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94.421875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6400000</v>
      </c>
      <c r="C24" s="95">
        <f>SUM(C17:C23)</f>
        <v>0</v>
      </c>
      <c r="D24" s="95"/>
      <c r="E24" s="95">
        <f t="shared" si="8"/>
        <v>6400000</v>
      </c>
      <c r="F24" s="96">
        <f t="shared" ref="F24:O24" si="15">SUM(F17:F23)</f>
        <v>6400000</v>
      </c>
      <c r="G24" s="97">
        <f t="shared" si="15"/>
        <v>6400000</v>
      </c>
      <c r="H24" s="96">
        <f t="shared" si="15"/>
        <v>0</v>
      </c>
      <c r="I24" s="97">
        <f t="shared" si="15"/>
        <v>0</v>
      </c>
      <c r="J24" s="96">
        <f t="shared" si="15"/>
        <v>6043000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6043000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94.421875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1194000</v>
      </c>
      <c r="C32" s="92"/>
      <c r="D32" s="92"/>
      <c r="E32" s="92">
        <f>$B32      +$C32      +$D32</f>
        <v>1194000</v>
      </c>
      <c r="F32" s="93">
        <v>1194000</v>
      </c>
      <c r="G32" s="94">
        <v>834000</v>
      </c>
      <c r="H32" s="93">
        <v>236000</v>
      </c>
      <c r="I32" s="94">
        <v>571447</v>
      </c>
      <c r="J32" s="93">
        <v>491000</v>
      </c>
      <c r="K32" s="94"/>
      <c r="L32" s="93"/>
      <c r="M32" s="94"/>
      <c r="N32" s="93"/>
      <c r="O32" s="94"/>
      <c r="P32" s="93">
        <f>$H32      +$J32      +$L32      +$N32</f>
        <v>727000</v>
      </c>
      <c r="Q32" s="94">
        <f>$I32      +$K32      +$M32      +$O32</f>
        <v>571447</v>
      </c>
      <c r="R32" s="48">
        <f>IF(($H32      =0),0,((($J32      -$H32      )/$H32      )*100))</f>
        <v>108.05084745762711</v>
      </c>
      <c r="S32" s="49">
        <f>IF(($I32      =0),0,((($K32      -$I32      )/$I32      )*100))</f>
        <v>-100</v>
      </c>
      <c r="T32" s="48">
        <f>IF(($E32      =0),0,(($P32      /$E32      )*100))</f>
        <v>60.887772194304858</v>
      </c>
      <c r="U32" s="50">
        <f>IF(($E32      =0),0,(($Q32      /$E32      )*100))</f>
        <v>47.859882747068674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1194000</v>
      </c>
      <c r="C33" s="95">
        <f>C32</f>
        <v>0</v>
      </c>
      <c r="D33" s="95"/>
      <c r="E33" s="95">
        <f>$B33      +$C33      +$D33</f>
        <v>1194000</v>
      </c>
      <c r="F33" s="96">
        <f t="shared" ref="F33:O33" si="17">F32</f>
        <v>1194000</v>
      </c>
      <c r="G33" s="97">
        <f t="shared" si="17"/>
        <v>834000</v>
      </c>
      <c r="H33" s="96">
        <f t="shared" si="17"/>
        <v>236000</v>
      </c>
      <c r="I33" s="97">
        <f t="shared" si="17"/>
        <v>571447</v>
      </c>
      <c r="J33" s="96">
        <f t="shared" si="17"/>
        <v>491000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727000</v>
      </c>
      <c r="Q33" s="97">
        <f>$I33      +$K33      +$M33      +$O33</f>
        <v>571447</v>
      </c>
      <c r="R33" s="52">
        <f>IF(($H33      =0),0,((($J33      -$H33      )/$H33      )*100))</f>
        <v>108.05084745762711</v>
      </c>
      <c r="S33" s="53">
        <f>IF(($I33      =0),0,((($K33      -$I33      )/$I33      )*100))</f>
        <v>-100</v>
      </c>
      <c r="T33" s="52">
        <f>IF($E33   =0,0,($P33   /$E33   )*100)</f>
        <v>60.887772194304858</v>
      </c>
      <c r="U33" s="54">
        <f>IF($E33   =0,0,($Q33   /$E33   )*100)</f>
        <v>47.859882747068674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19047000</v>
      </c>
      <c r="C36" s="92"/>
      <c r="D36" s="92"/>
      <c r="E36" s="92">
        <f t="shared" si="18"/>
        <v>19047000</v>
      </c>
      <c r="F36" s="93">
        <v>19047000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19047000</v>
      </c>
      <c r="C40" s="95">
        <f>SUM(C35:C39)</f>
        <v>0</v>
      </c>
      <c r="D40" s="95"/>
      <c r="E40" s="95">
        <f t="shared" si="18"/>
        <v>19047000</v>
      </c>
      <c r="F40" s="96">
        <f t="shared" ref="F40:O40" si="25">SUM(F35:F39)</f>
        <v>19047000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28341000</v>
      </c>
      <c r="C67" s="104">
        <f>SUM(C9:C14,C17:C23,C26:C29,C32,C35:C39,C42:C52,C55:C58,C61:C65)</f>
        <v>0</v>
      </c>
      <c r="D67" s="104"/>
      <c r="E67" s="104">
        <f t="shared" si="35"/>
        <v>28341000</v>
      </c>
      <c r="F67" s="105">
        <f t="shared" ref="F67:O67" si="43">SUM(F9:F14,F17:F23,F26:F29,F32,F35:F39,F42:F52,F55:F58,F61:F65)</f>
        <v>28341000</v>
      </c>
      <c r="G67" s="106">
        <f t="shared" si="43"/>
        <v>8934000</v>
      </c>
      <c r="H67" s="105">
        <f t="shared" si="43"/>
        <v>542000</v>
      </c>
      <c r="I67" s="106">
        <f t="shared" si="43"/>
        <v>876783</v>
      </c>
      <c r="J67" s="105">
        <f t="shared" si="43"/>
        <v>6974000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7516000</v>
      </c>
      <c r="Q67" s="106">
        <f t="shared" si="37"/>
        <v>876783</v>
      </c>
      <c r="R67" s="61">
        <f t="shared" si="38"/>
        <v>1186.7158671586715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80.869378093393578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9.433860555196901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45485000</v>
      </c>
      <c r="C69" s="92"/>
      <c r="D69" s="92"/>
      <c r="E69" s="92">
        <f>$B69      +$C69      +$D69</f>
        <v>45485000</v>
      </c>
      <c r="F69" s="93">
        <v>45485000</v>
      </c>
      <c r="G69" s="94">
        <v>20445000</v>
      </c>
      <c r="H69" s="93">
        <v>3480000</v>
      </c>
      <c r="I69" s="94">
        <v>12795464</v>
      </c>
      <c r="J69" s="93">
        <v>25225000</v>
      </c>
      <c r="K69" s="94">
        <v>7387124</v>
      </c>
      <c r="L69" s="93"/>
      <c r="M69" s="94"/>
      <c r="N69" s="93"/>
      <c r="O69" s="94"/>
      <c r="P69" s="93">
        <f>$H69      +$J69      +$L69      +$N69</f>
        <v>28705000</v>
      </c>
      <c r="Q69" s="94">
        <f>$I69      +$K69      +$M69      +$O69</f>
        <v>20182588</v>
      </c>
      <c r="R69" s="48">
        <f>IF(($H69      =0),0,((($J69      -$H69      )/$H69      )*100))</f>
        <v>624.85632183908046</v>
      </c>
      <c r="S69" s="49">
        <f>IF(($I69      =0),0,((($K69      -$I69      )/$I69      )*100))</f>
        <v>-42.267634843097525</v>
      </c>
      <c r="T69" s="48">
        <f>IF(($E69      =0),0,(($P69      /$E69      )*100))</f>
        <v>63.108717159503136</v>
      </c>
      <c r="U69" s="50">
        <f>IF(($E69      =0),0,(($Q69      /$E69      )*100))</f>
        <v>44.37196438386281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45485000</v>
      </c>
      <c r="C70" s="101">
        <f>C69</f>
        <v>0</v>
      </c>
      <c r="D70" s="101"/>
      <c r="E70" s="101">
        <f>$B70      +$C70      +$D70</f>
        <v>45485000</v>
      </c>
      <c r="F70" s="102">
        <f t="shared" ref="F70:O70" si="44">F69</f>
        <v>45485000</v>
      </c>
      <c r="G70" s="103">
        <f t="shared" si="44"/>
        <v>20445000</v>
      </c>
      <c r="H70" s="102">
        <f t="shared" si="44"/>
        <v>3480000</v>
      </c>
      <c r="I70" s="103">
        <f t="shared" si="44"/>
        <v>12795464</v>
      </c>
      <c r="J70" s="102">
        <f t="shared" si="44"/>
        <v>25225000</v>
      </c>
      <c r="K70" s="103">
        <f t="shared" si="44"/>
        <v>7387124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28705000</v>
      </c>
      <c r="Q70" s="103">
        <f>$I70      +$K70      +$M70      +$O70</f>
        <v>20182588</v>
      </c>
      <c r="R70" s="57">
        <f>IF(($H70      =0),0,((($J70      -$H70      )/$H70      )*100))</f>
        <v>624.85632183908046</v>
      </c>
      <c r="S70" s="58">
        <f>IF(($I70      =0),0,((($K70      -$I70      )/$I70      )*100))</f>
        <v>-42.267634843097525</v>
      </c>
      <c r="T70" s="57">
        <f>IF($E70   =0,0,($P70   /$E70   )*100)</f>
        <v>63.108717159503136</v>
      </c>
      <c r="U70" s="59">
        <f>IF($E70   =0,0,($Q70   /$E70 )*100)</f>
        <v>44.37196438386281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45485000</v>
      </c>
      <c r="C71" s="104">
        <f>C69</f>
        <v>0</v>
      </c>
      <c r="D71" s="104"/>
      <c r="E71" s="104">
        <f>$B71      +$C71      +$D71</f>
        <v>45485000</v>
      </c>
      <c r="F71" s="105">
        <f t="shared" ref="F71:O71" si="45">F69</f>
        <v>45485000</v>
      </c>
      <c r="G71" s="106">
        <f t="shared" si="45"/>
        <v>20445000</v>
      </c>
      <c r="H71" s="105">
        <f t="shared" si="45"/>
        <v>3480000</v>
      </c>
      <c r="I71" s="106">
        <f t="shared" si="45"/>
        <v>12795464</v>
      </c>
      <c r="J71" s="105">
        <f t="shared" si="45"/>
        <v>25225000</v>
      </c>
      <c r="K71" s="106">
        <f t="shared" si="45"/>
        <v>7387124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28705000</v>
      </c>
      <c r="Q71" s="106">
        <f>$I71      +$K71      +$M71      +$O71</f>
        <v>20182588</v>
      </c>
      <c r="R71" s="61">
        <f>IF(($H71      =0),0,((($J71      -$H71      )/$H71      )*100))</f>
        <v>624.85632183908046</v>
      </c>
      <c r="S71" s="62">
        <f>IF(($I71      =0),0,((($K71      -$I71      )/$I71      )*100))</f>
        <v>-42.267634843097525</v>
      </c>
      <c r="T71" s="61">
        <f>IF($E71   =0,0,($P71   /$E71   )*100)</f>
        <v>63.108717159503136</v>
      </c>
      <c r="U71" s="65">
        <f>IF($E71   =0,0,($Q71   /$E71   )*100)</f>
        <v>44.37196438386281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73826000</v>
      </c>
      <c r="C72" s="104">
        <f>SUM(C9:C14,C17:C23,C26:C29,C32,C35:C39,C42:C52,C55:C58,C61:C65,C69)</f>
        <v>0</v>
      </c>
      <c r="D72" s="104"/>
      <c r="E72" s="104">
        <f>$B72      +$C72      +$D72</f>
        <v>73826000</v>
      </c>
      <c r="F72" s="105">
        <f t="shared" ref="F72:O72" si="46">SUM(F9:F14,F17:F23,F26:F29,F32,F35:F39,F42:F52,F55:F58,F61:F65,F69)</f>
        <v>73826000</v>
      </c>
      <c r="G72" s="106">
        <f t="shared" si="46"/>
        <v>29379000</v>
      </c>
      <c r="H72" s="105">
        <f t="shared" si="46"/>
        <v>4022000</v>
      </c>
      <c r="I72" s="106">
        <f t="shared" si="46"/>
        <v>13672247</v>
      </c>
      <c r="J72" s="105">
        <f t="shared" si="46"/>
        <v>32199000</v>
      </c>
      <c r="K72" s="106">
        <f t="shared" si="46"/>
        <v>7387124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36221000</v>
      </c>
      <c r="Q72" s="106">
        <f>$I72      +$K72      +$M72      +$O72</f>
        <v>21059371</v>
      </c>
      <c r="R72" s="61">
        <f>IF(($H72      =0),0,((($J72      -$H72      )/$H72      )*100))</f>
        <v>700.57185479860766</v>
      </c>
      <c r="S72" s="62">
        <f>IF(($I72      =0),0,((($K72      -$I72      )/$I72      )*100))</f>
        <v>-45.969934568911754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66.122054071815839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38.444241406378353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+hdU6Fzyk/TBuzPD+4X+ZjtpB7PAoYtDTzFnRT4uSCERbkdMg+RseVmbOl19r3o1a2BwZBUyrF77bPOfQ+jGGg==" saltValue="Ha8fhfRFP4oeEh2BigXkq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792000</v>
      </c>
      <c r="I10" s="94">
        <v>792100</v>
      </c>
      <c r="J10" s="93">
        <v>208000</v>
      </c>
      <c r="K10" s="94">
        <v>207900</v>
      </c>
      <c r="L10" s="93"/>
      <c r="M10" s="94"/>
      <c r="N10" s="93"/>
      <c r="O10" s="94"/>
      <c r="P10" s="93">
        <f t="shared" ref="P10:P15" si="1">$H10      +$J10      +$L10      +$N10</f>
        <v>1000000</v>
      </c>
      <c r="Q10" s="94">
        <f t="shared" ref="Q10:Q15" si="2">$I10      +$K10      +$M10      +$O10</f>
        <v>1000000</v>
      </c>
      <c r="R10" s="48">
        <f t="shared" ref="R10:R15" si="3">IF(($H10      =0),0,((($J10      -$H10      )/$H10      )*100))</f>
        <v>-73.73737373737373</v>
      </c>
      <c r="S10" s="49">
        <f t="shared" ref="S10:S15" si="4">IF(($I10      =0),0,((($K10      -$I10      )/$I10      )*100))</f>
        <v>-73.753313975508135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100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792000</v>
      </c>
      <c r="I15" s="97">
        <f t="shared" si="7"/>
        <v>792100</v>
      </c>
      <c r="J15" s="96">
        <f t="shared" si="7"/>
        <v>208000</v>
      </c>
      <c r="K15" s="97">
        <f t="shared" si="7"/>
        <v>207900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1000000</v>
      </c>
      <c r="Q15" s="97">
        <f t="shared" si="2"/>
        <v>1000000</v>
      </c>
      <c r="R15" s="52">
        <f t="shared" si="3"/>
        <v>-73.73737373737373</v>
      </c>
      <c r="S15" s="53">
        <f t="shared" si="4"/>
        <v>-73.753313975508135</v>
      </c>
      <c r="T15" s="52">
        <f>IF((SUM($E9:$E13))=0,0,(P15/(SUM($E9:$E13))*100))</f>
        <v>100</v>
      </c>
      <c r="U15" s="54">
        <f>IF((SUM($E9:$E13))=0,0,(Q15/(SUM($E9:$E13))*100))</f>
        <v>100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2160000</v>
      </c>
      <c r="C19" s="92"/>
      <c r="D19" s="92"/>
      <c r="E19" s="92">
        <f t="shared" si="8"/>
        <v>2160000</v>
      </c>
      <c r="F19" s="93">
        <v>2160000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2160000</v>
      </c>
      <c r="C24" s="95">
        <f>SUM(C17:C23)</f>
        <v>0</v>
      </c>
      <c r="D24" s="95"/>
      <c r="E24" s="95">
        <f t="shared" si="8"/>
        <v>2160000</v>
      </c>
      <c r="F24" s="96">
        <f t="shared" ref="F24:O24" si="15">SUM(F17:F23)</f>
        <v>2160000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2405000</v>
      </c>
      <c r="C29" s="92"/>
      <c r="D29" s="92"/>
      <c r="E29" s="92">
        <f>$B29      +$C29      +$D29</f>
        <v>2405000</v>
      </c>
      <c r="F29" s="93">
        <v>2405000</v>
      </c>
      <c r="G29" s="94">
        <v>1684000</v>
      </c>
      <c r="H29" s="93"/>
      <c r="I29" s="94"/>
      <c r="J29" s="93">
        <v>312000</v>
      </c>
      <c r="K29" s="94">
        <v>231700</v>
      </c>
      <c r="L29" s="93"/>
      <c r="M29" s="94"/>
      <c r="N29" s="93"/>
      <c r="O29" s="94"/>
      <c r="P29" s="93">
        <f>$H29      +$J29      +$L29      +$N29</f>
        <v>312000</v>
      </c>
      <c r="Q29" s="94">
        <f>$I29      +$K29      +$M29      +$O29</f>
        <v>231700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12.972972972972974</v>
      </c>
      <c r="U29" s="50">
        <f>IF(($E29      =0),0,(($Q29      /$E29      )*100))</f>
        <v>9.6340956340956332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2405000</v>
      </c>
      <c r="C30" s="95">
        <f>SUM(C26:C29)</f>
        <v>0</v>
      </c>
      <c r="D30" s="95"/>
      <c r="E30" s="95">
        <f>$B30      +$C30      +$D30</f>
        <v>2405000</v>
      </c>
      <c r="F30" s="96">
        <f t="shared" ref="F30:O30" si="16">SUM(F26:F29)</f>
        <v>2405000</v>
      </c>
      <c r="G30" s="97">
        <f t="shared" si="16"/>
        <v>1684000</v>
      </c>
      <c r="H30" s="96">
        <f t="shared" si="16"/>
        <v>0</v>
      </c>
      <c r="I30" s="97">
        <f t="shared" si="16"/>
        <v>0</v>
      </c>
      <c r="J30" s="96">
        <f t="shared" si="16"/>
        <v>312000</v>
      </c>
      <c r="K30" s="97">
        <f t="shared" si="16"/>
        <v>231700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312000</v>
      </c>
      <c r="Q30" s="97">
        <f>$I30      +$K30      +$M30      +$O30</f>
        <v>231700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12.972972972972974</v>
      </c>
      <c r="U30" s="54">
        <f>IF($E30   =0,0,($Q30   /$E30   )*100)</f>
        <v>9.6340956340956332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2181000</v>
      </c>
      <c r="C32" s="92"/>
      <c r="D32" s="92"/>
      <c r="E32" s="92">
        <f>$B32      +$C32      +$D32</f>
        <v>2181000</v>
      </c>
      <c r="F32" s="93">
        <v>2181000</v>
      </c>
      <c r="G32" s="94">
        <v>1527000</v>
      </c>
      <c r="H32" s="93">
        <v>175000</v>
      </c>
      <c r="I32" s="94">
        <v>332610</v>
      </c>
      <c r="J32" s="93">
        <v>638000</v>
      </c>
      <c r="K32" s="94">
        <v>638748</v>
      </c>
      <c r="L32" s="93"/>
      <c r="M32" s="94"/>
      <c r="N32" s="93"/>
      <c r="O32" s="94"/>
      <c r="P32" s="93">
        <f>$H32      +$J32      +$L32      +$N32</f>
        <v>813000</v>
      </c>
      <c r="Q32" s="94">
        <f>$I32      +$K32      +$M32      +$O32</f>
        <v>971358</v>
      </c>
      <c r="R32" s="48">
        <f>IF(($H32      =0),0,((($J32      -$H32      )/$H32      )*100))</f>
        <v>264.57142857142861</v>
      </c>
      <c r="S32" s="49">
        <f>IF(($I32      =0),0,((($K32      -$I32      )/$I32      )*100))</f>
        <v>92.041129250473531</v>
      </c>
      <c r="T32" s="48">
        <f>IF(($E32      =0),0,(($P32      /$E32      )*100))</f>
        <v>37.276478679504812</v>
      </c>
      <c r="U32" s="50">
        <f>IF(($E32      =0),0,(($Q32      /$E32      )*100))</f>
        <v>44.537276478679502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2181000</v>
      </c>
      <c r="C33" s="95">
        <f>C32</f>
        <v>0</v>
      </c>
      <c r="D33" s="95"/>
      <c r="E33" s="95">
        <f>$B33      +$C33      +$D33</f>
        <v>2181000</v>
      </c>
      <c r="F33" s="96">
        <f t="shared" ref="F33:O33" si="17">F32</f>
        <v>2181000</v>
      </c>
      <c r="G33" s="97">
        <f t="shared" si="17"/>
        <v>1527000</v>
      </c>
      <c r="H33" s="96">
        <f t="shared" si="17"/>
        <v>175000</v>
      </c>
      <c r="I33" s="97">
        <f t="shared" si="17"/>
        <v>332610</v>
      </c>
      <c r="J33" s="96">
        <f t="shared" si="17"/>
        <v>638000</v>
      </c>
      <c r="K33" s="97">
        <f t="shared" si="17"/>
        <v>638748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813000</v>
      </c>
      <c r="Q33" s="97">
        <f>$I33      +$K33      +$M33      +$O33</f>
        <v>971358</v>
      </c>
      <c r="R33" s="52">
        <f>IF(($H33      =0),0,((($J33      -$H33      )/$H33      )*100))</f>
        <v>264.57142857142861</v>
      </c>
      <c r="S33" s="53">
        <f>IF(($I33      =0),0,((($K33      -$I33      )/$I33      )*100))</f>
        <v>92.041129250473531</v>
      </c>
      <c r="T33" s="52">
        <f>IF($E33   =0,0,($P33   /$E33   )*100)</f>
        <v>37.276478679504812</v>
      </c>
      <c r="U33" s="54">
        <f>IF($E33   =0,0,($Q33   /$E33   )*100)</f>
        <v>44.537276478679502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7746000</v>
      </c>
      <c r="C67" s="104">
        <f>SUM(C9:C14,C17:C23,C26:C29,C32,C35:C39,C42:C52,C55:C58,C61:C65)</f>
        <v>0</v>
      </c>
      <c r="D67" s="104"/>
      <c r="E67" s="104">
        <f t="shared" si="35"/>
        <v>7746000</v>
      </c>
      <c r="F67" s="105">
        <f t="shared" ref="F67:O67" si="43">SUM(F9:F14,F17:F23,F26:F29,F32,F35:F39,F42:F52,F55:F58,F61:F65)</f>
        <v>7746000</v>
      </c>
      <c r="G67" s="106">
        <f t="shared" si="43"/>
        <v>4211000</v>
      </c>
      <c r="H67" s="105">
        <f t="shared" si="43"/>
        <v>967000</v>
      </c>
      <c r="I67" s="106">
        <f t="shared" si="43"/>
        <v>1124710</v>
      </c>
      <c r="J67" s="105">
        <f t="shared" si="43"/>
        <v>1158000</v>
      </c>
      <c r="K67" s="106">
        <f t="shared" si="43"/>
        <v>1078348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2125000</v>
      </c>
      <c r="Q67" s="106">
        <f t="shared" si="37"/>
        <v>2203058</v>
      </c>
      <c r="R67" s="61">
        <f t="shared" si="38"/>
        <v>19.751809720785936</v>
      </c>
      <c r="S67" s="62">
        <f t="shared" si="39"/>
        <v>-4.1221292599870187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38.041532402434655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39.438918725384895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7746000</v>
      </c>
      <c r="C72" s="104">
        <f>SUM(C9:C14,C17:C23,C26:C29,C32,C35:C39,C42:C52,C55:C58,C61:C65,C69)</f>
        <v>0</v>
      </c>
      <c r="D72" s="104"/>
      <c r="E72" s="104">
        <f>$B72      +$C72      +$D72</f>
        <v>7746000</v>
      </c>
      <c r="F72" s="105">
        <f t="shared" ref="F72:O72" si="46">SUM(F9:F14,F17:F23,F26:F29,F32,F35:F39,F42:F52,F55:F58,F61:F65,F69)</f>
        <v>7746000</v>
      </c>
      <c r="G72" s="106">
        <f t="shared" si="46"/>
        <v>4211000</v>
      </c>
      <c r="H72" s="105">
        <f t="shared" si="46"/>
        <v>967000</v>
      </c>
      <c r="I72" s="106">
        <f t="shared" si="46"/>
        <v>1124710</v>
      </c>
      <c r="J72" s="105">
        <f t="shared" si="46"/>
        <v>1158000</v>
      </c>
      <c r="K72" s="106">
        <f t="shared" si="46"/>
        <v>1078348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2125000</v>
      </c>
      <c r="Q72" s="106">
        <f>$I72      +$K72      +$M72      +$O72</f>
        <v>2203058</v>
      </c>
      <c r="R72" s="61">
        <f>IF(($H72      =0),0,((($J72      -$H72      )/$H72      )*100))</f>
        <v>19.751809720785936</v>
      </c>
      <c r="S72" s="62">
        <f>IF(($I72      =0),0,((($K72      -$I72      )/$I72      )*100))</f>
        <v>-4.1221292599870187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38.041532402434655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39.438918725384895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tA3HFngjLp+HSiDI+I5G6NdECiuH3XYK0v1Ryiq7rvjLFrX0Q92ixwEK+H3T9ijvGMFEfMc4eL1dYhtl0qa/2Q==" saltValue="zDL+T/WGFAyWRAgU+ZXlW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>
        <v>1562000</v>
      </c>
      <c r="I10" s="94">
        <v>50728</v>
      </c>
      <c r="J10" s="93">
        <v>212000</v>
      </c>
      <c r="K10" s="94">
        <v>100662</v>
      </c>
      <c r="L10" s="93"/>
      <c r="M10" s="94"/>
      <c r="N10" s="93"/>
      <c r="O10" s="94"/>
      <c r="P10" s="93">
        <f t="shared" ref="P10:P15" si="1">$H10      +$J10      +$L10      +$N10</f>
        <v>1774000</v>
      </c>
      <c r="Q10" s="94">
        <f t="shared" ref="Q10:Q15" si="2">$I10      +$K10      +$M10      +$O10</f>
        <v>151390</v>
      </c>
      <c r="R10" s="48">
        <f t="shared" ref="R10:R15" si="3">IF(($H10      =0),0,((($J10      -$H10      )/$H10      )*100))</f>
        <v>-86.427656850192065</v>
      </c>
      <c r="S10" s="49">
        <f t="shared" ref="S10:S15" si="4">IF(($I10      =0),0,((($K10      -$I10      )/$I10      )*100))</f>
        <v>98.434789465384014</v>
      </c>
      <c r="T10" s="48">
        <f t="shared" ref="T10:T14" si="5">IF(($E10      =0),0,(($P10      /$E10      )*100))</f>
        <v>80.63636363636364</v>
      </c>
      <c r="U10" s="50">
        <f t="shared" ref="U10:U14" si="6">IF(($E10      =0),0,(($Q10      /$E10      )*100))</f>
        <v>6.8813636363636368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2200000</v>
      </c>
      <c r="C15" s="95">
        <f>SUM(C9:C14)</f>
        <v>0</v>
      </c>
      <c r="D15" s="95"/>
      <c r="E15" s="95">
        <f t="shared" si="0"/>
        <v>2200000</v>
      </c>
      <c r="F15" s="96">
        <f t="shared" ref="F15:O15" si="7">SUM(F9:F14)</f>
        <v>2200000</v>
      </c>
      <c r="G15" s="97">
        <f t="shared" si="7"/>
        <v>2200000</v>
      </c>
      <c r="H15" s="96">
        <f t="shared" si="7"/>
        <v>1562000</v>
      </c>
      <c r="I15" s="97">
        <f t="shared" si="7"/>
        <v>50728</v>
      </c>
      <c r="J15" s="96">
        <f t="shared" si="7"/>
        <v>212000</v>
      </c>
      <c r="K15" s="97">
        <f t="shared" si="7"/>
        <v>100662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1774000</v>
      </c>
      <c r="Q15" s="97">
        <f t="shared" si="2"/>
        <v>151390</v>
      </c>
      <c r="R15" s="52">
        <f t="shared" si="3"/>
        <v>-86.427656850192065</v>
      </c>
      <c r="S15" s="53">
        <f t="shared" si="4"/>
        <v>98.434789465384014</v>
      </c>
      <c r="T15" s="52">
        <f>IF((SUM($E9:$E13))=0,0,(P15/(SUM($E9:$E13))*100))</f>
        <v>80.63636363636364</v>
      </c>
      <c r="U15" s="54">
        <f>IF((SUM($E9:$E13))=0,0,(Q15/(SUM($E9:$E13))*100))</f>
        <v>6.8813636363636368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1201000</v>
      </c>
      <c r="C32" s="92"/>
      <c r="D32" s="92"/>
      <c r="E32" s="92">
        <f>$B32      +$C32      +$D32</f>
        <v>1201000</v>
      </c>
      <c r="F32" s="93">
        <v>1201000</v>
      </c>
      <c r="G32" s="94">
        <v>841000</v>
      </c>
      <c r="H32" s="93">
        <v>328000</v>
      </c>
      <c r="I32" s="94">
        <v>125240</v>
      </c>
      <c r="J32" s="93">
        <v>267000</v>
      </c>
      <c r="K32" s="94">
        <v>318014</v>
      </c>
      <c r="L32" s="93"/>
      <c r="M32" s="94"/>
      <c r="N32" s="93"/>
      <c r="O32" s="94"/>
      <c r="P32" s="93">
        <f>$H32      +$J32      +$L32      +$N32</f>
        <v>595000</v>
      </c>
      <c r="Q32" s="94">
        <f>$I32      +$K32      +$M32      +$O32</f>
        <v>443254</v>
      </c>
      <c r="R32" s="48">
        <f>IF(($H32      =0),0,((($J32      -$H32      )/$H32      )*100))</f>
        <v>-18.597560975609756</v>
      </c>
      <c r="S32" s="49">
        <f>IF(($I32      =0),0,((($K32      -$I32      )/$I32      )*100))</f>
        <v>153.9236665602044</v>
      </c>
      <c r="T32" s="48">
        <f>IF(($E32      =0),0,(($P32      /$E32      )*100))</f>
        <v>49.542048293089088</v>
      </c>
      <c r="U32" s="50">
        <f>IF(($E32      =0),0,(($Q32      /$E32      )*100))</f>
        <v>36.907077435470441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1201000</v>
      </c>
      <c r="C33" s="95">
        <f>C32</f>
        <v>0</v>
      </c>
      <c r="D33" s="95"/>
      <c r="E33" s="95">
        <f>$B33      +$C33      +$D33</f>
        <v>1201000</v>
      </c>
      <c r="F33" s="96">
        <f t="shared" ref="F33:O33" si="17">F32</f>
        <v>1201000</v>
      </c>
      <c r="G33" s="97">
        <f t="shared" si="17"/>
        <v>841000</v>
      </c>
      <c r="H33" s="96">
        <f t="shared" si="17"/>
        <v>328000</v>
      </c>
      <c r="I33" s="97">
        <f t="shared" si="17"/>
        <v>125240</v>
      </c>
      <c r="J33" s="96">
        <f t="shared" si="17"/>
        <v>267000</v>
      </c>
      <c r="K33" s="97">
        <f t="shared" si="17"/>
        <v>318014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595000</v>
      </c>
      <c r="Q33" s="97">
        <f>$I33      +$K33      +$M33      +$O33</f>
        <v>443254</v>
      </c>
      <c r="R33" s="52">
        <f>IF(($H33      =0),0,((($J33      -$H33      )/$H33      )*100))</f>
        <v>-18.597560975609756</v>
      </c>
      <c r="S33" s="53">
        <f>IF(($I33      =0),0,((($K33      -$I33      )/$I33      )*100))</f>
        <v>153.9236665602044</v>
      </c>
      <c r="T33" s="52">
        <f>IF($E33   =0,0,($P33   /$E33   )*100)</f>
        <v>49.542048293089088</v>
      </c>
      <c r="U33" s="54">
        <f>IF($E33   =0,0,($Q33   /$E33   )*100)</f>
        <v>36.907077435470441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3401000</v>
      </c>
      <c r="C67" s="104">
        <f>SUM(C9:C14,C17:C23,C26:C29,C32,C35:C39,C42:C52,C55:C58,C61:C65)</f>
        <v>0</v>
      </c>
      <c r="D67" s="104"/>
      <c r="E67" s="104">
        <f t="shared" si="35"/>
        <v>3401000</v>
      </c>
      <c r="F67" s="105">
        <f t="shared" ref="F67:O67" si="43">SUM(F9:F14,F17:F23,F26:F29,F32,F35:F39,F42:F52,F55:F58,F61:F65)</f>
        <v>3401000</v>
      </c>
      <c r="G67" s="106">
        <f t="shared" si="43"/>
        <v>3041000</v>
      </c>
      <c r="H67" s="105">
        <f t="shared" si="43"/>
        <v>1890000</v>
      </c>
      <c r="I67" s="106">
        <f t="shared" si="43"/>
        <v>175968</v>
      </c>
      <c r="J67" s="105">
        <f t="shared" si="43"/>
        <v>479000</v>
      </c>
      <c r="K67" s="106">
        <f t="shared" si="43"/>
        <v>418676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2369000</v>
      </c>
      <c r="Q67" s="106">
        <f t="shared" si="37"/>
        <v>594644</v>
      </c>
      <c r="R67" s="61">
        <f t="shared" si="38"/>
        <v>-74.656084656084658</v>
      </c>
      <c r="S67" s="62">
        <f t="shared" si="39"/>
        <v>137.92735042735043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69.655983534254631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17.484386945016173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21772000</v>
      </c>
      <c r="C69" s="92"/>
      <c r="D69" s="92"/>
      <c r="E69" s="92">
        <f>$B69      +$C69      +$D69</f>
        <v>21772000</v>
      </c>
      <c r="F69" s="93">
        <v>21772000</v>
      </c>
      <c r="G69" s="94">
        <v>20316000</v>
      </c>
      <c r="H69" s="93">
        <v>6336000</v>
      </c>
      <c r="I69" s="94">
        <v>4664880</v>
      </c>
      <c r="J69" s="93">
        <v>10123000</v>
      </c>
      <c r="K69" s="94">
        <v>15848600</v>
      </c>
      <c r="L69" s="93"/>
      <c r="M69" s="94"/>
      <c r="N69" s="93"/>
      <c r="O69" s="94"/>
      <c r="P69" s="93">
        <f>$H69      +$J69      +$L69      +$N69</f>
        <v>16459000</v>
      </c>
      <c r="Q69" s="94">
        <f>$I69      +$K69      +$M69      +$O69</f>
        <v>20513480</v>
      </c>
      <c r="R69" s="48">
        <f>IF(($H69      =0),0,((($J69      -$H69      )/$H69      )*100))</f>
        <v>59.769570707070706</v>
      </c>
      <c r="S69" s="49">
        <f>IF(($I69      =0),0,((($K69      -$I69      )/$I69      )*100))</f>
        <v>239.74293015040041</v>
      </c>
      <c r="T69" s="48">
        <f>IF(($E69      =0),0,(($P69      /$E69      )*100))</f>
        <v>75.59709718905016</v>
      </c>
      <c r="U69" s="50">
        <f>IF(($E69      =0),0,(($Q69      /$E69      )*100))</f>
        <v>94.219548043358444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21772000</v>
      </c>
      <c r="C70" s="101">
        <f>C69</f>
        <v>0</v>
      </c>
      <c r="D70" s="101"/>
      <c r="E70" s="101">
        <f>$B70      +$C70      +$D70</f>
        <v>21772000</v>
      </c>
      <c r="F70" s="102">
        <f t="shared" ref="F70:O70" si="44">F69</f>
        <v>21772000</v>
      </c>
      <c r="G70" s="103">
        <f t="shared" si="44"/>
        <v>20316000</v>
      </c>
      <c r="H70" s="102">
        <f t="shared" si="44"/>
        <v>6336000</v>
      </c>
      <c r="I70" s="103">
        <f t="shared" si="44"/>
        <v>4664880</v>
      </c>
      <c r="J70" s="102">
        <f t="shared" si="44"/>
        <v>10123000</v>
      </c>
      <c r="K70" s="103">
        <f t="shared" si="44"/>
        <v>15848600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16459000</v>
      </c>
      <c r="Q70" s="103">
        <f>$I70      +$K70      +$M70      +$O70</f>
        <v>20513480</v>
      </c>
      <c r="R70" s="57">
        <f>IF(($H70      =0),0,((($J70      -$H70      )/$H70      )*100))</f>
        <v>59.769570707070706</v>
      </c>
      <c r="S70" s="58">
        <f>IF(($I70      =0),0,((($K70      -$I70      )/$I70      )*100))</f>
        <v>239.74293015040041</v>
      </c>
      <c r="T70" s="57">
        <f>IF($E70   =0,0,($P70   /$E70   )*100)</f>
        <v>75.59709718905016</v>
      </c>
      <c r="U70" s="59">
        <f>IF($E70   =0,0,($Q70   /$E70 )*100)</f>
        <v>94.219548043358444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21772000</v>
      </c>
      <c r="C71" s="104">
        <f>C69</f>
        <v>0</v>
      </c>
      <c r="D71" s="104"/>
      <c r="E71" s="104">
        <f>$B71      +$C71      +$D71</f>
        <v>21772000</v>
      </c>
      <c r="F71" s="105">
        <f t="shared" ref="F71:O71" si="45">F69</f>
        <v>21772000</v>
      </c>
      <c r="G71" s="106">
        <f t="shared" si="45"/>
        <v>20316000</v>
      </c>
      <c r="H71" s="105">
        <f t="shared" si="45"/>
        <v>6336000</v>
      </c>
      <c r="I71" s="106">
        <f t="shared" si="45"/>
        <v>4664880</v>
      </c>
      <c r="J71" s="105">
        <f t="shared" si="45"/>
        <v>10123000</v>
      </c>
      <c r="K71" s="106">
        <f t="shared" si="45"/>
        <v>15848600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16459000</v>
      </c>
      <c r="Q71" s="106">
        <f>$I71      +$K71      +$M71      +$O71</f>
        <v>20513480</v>
      </c>
      <c r="R71" s="61">
        <f>IF(($H71      =0),0,((($J71      -$H71      )/$H71      )*100))</f>
        <v>59.769570707070706</v>
      </c>
      <c r="S71" s="62">
        <f>IF(($I71      =0),0,((($K71      -$I71      )/$I71      )*100))</f>
        <v>239.74293015040041</v>
      </c>
      <c r="T71" s="61">
        <f>IF($E71   =0,0,($P71   /$E71   )*100)</f>
        <v>75.59709718905016</v>
      </c>
      <c r="U71" s="65">
        <f>IF($E71   =0,0,($Q71   /$E71   )*100)</f>
        <v>94.219548043358444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25173000</v>
      </c>
      <c r="C72" s="104">
        <f>SUM(C9:C14,C17:C23,C26:C29,C32,C35:C39,C42:C52,C55:C58,C61:C65,C69)</f>
        <v>0</v>
      </c>
      <c r="D72" s="104"/>
      <c r="E72" s="104">
        <f>$B72      +$C72      +$D72</f>
        <v>25173000</v>
      </c>
      <c r="F72" s="105">
        <f t="shared" ref="F72:O72" si="46">SUM(F9:F14,F17:F23,F26:F29,F32,F35:F39,F42:F52,F55:F58,F61:F65,F69)</f>
        <v>25173000</v>
      </c>
      <c r="G72" s="106">
        <f t="shared" si="46"/>
        <v>23357000</v>
      </c>
      <c r="H72" s="105">
        <f t="shared" si="46"/>
        <v>8226000</v>
      </c>
      <c r="I72" s="106">
        <f t="shared" si="46"/>
        <v>4840848</v>
      </c>
      <c r="J72" s="105">
        <f t="shared" si="46"/>
        <v>10602000</v>
      </c>
      <c r="K72" s="106">
        <f t="shared" si="46"/>
        <v>16267276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18828000</v>
      </c>
      <c r="Q72" s="106">
        <f>$I72      +$K72      +$M72      +$O72</f>
        <v>21108124</v>
      </c>
      <c r="R72" s="61">
        <f>IF(($H72      =0),0,((($J72      -$H72      )/$H72      )*100))</f>
        <v>28.88402625820569</v>
      </c>
      <c r="S72" s="62">
        <f>IF(($I72      =0),0,((($K72      -$I72      )/$I72      )*100))</f>
        <v>236.04186704478224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74.794422595638181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83.852238509514166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zh9JFsUNPUg5/bUnHbVmAZrz4eX17Og8mXlxgymQBCX2qlBMEkyko66CNkDgby5rE9L4IhS8uHZ8DKMy+yMzBQ==" saltValue="T49KmMITL4K+WNp/OihNf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200000</v>
      </c>
      <c r="I10" s="94"/>
      <c r="J10" s="93">
        <v>198000</v>
      </c>
      <c r="K10" s="94">
        <v>399148</v>
      </c>
      <c r="L10" s="93"/>
      <c r="M10" s="94"/>
      <c r="N10" s="93"/>
      <c r="O10" s="94"/>
      <c r="P10" s="93">
        <f t="shared" ref="P10:P15" si="1">$H10      +$J10      +$L10      +$N10</f>
        <v>398000</v>
      </c>
      <c r="Q10" s="94">
        <f t="shared" ref="Q10:Q15" si="2">$I10      +$K10      +$M10      +$O10</f>
        <v>399148</v>
      </c>
      <c r="R10" s="48">
        <f t="shared" ref="R10:R15" si="3">IF(($H10      =0),0,((($J10      -$H10      )/$H10      )*100))</f>
        <v>-1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23.411764705882355</v>
      </c>
      <c r="U10" s="50">
        <f t="shared" ref="U10:U14" si="6">IF(($E10      =0),0,(($Q10      /$E10      )*100))</f>
        <v>23.479294117647058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200000</v>
      </c>
      <c r="I15" s="97">
        <f t="shared" si="7"/>
        <v>0</v>
      </c>
      <c r="J15" s="96">
        <f t="shared" si="7"/>
        <v>198000</v>
      </c>
      <c r="K15" s="97">
        <f t="shared" si="7"/>
        <v>399148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398000</v>
      </c>
      <c r="Q15" s="97">
        <f t="shared" si="2"/>
        <v>399148</v>
      </c>
      <c r="R15" s="52">
        <f t="shared" si="3"/>
        <v>-1</v>
      </c>
      <c r="S15" s="53">
        <f t="shared" si="4"/>
        <v>0</v>
      </c>
      <c r="T15" s="52">
        <f>IF((SUM($E9:$E13))=0,0,(P15/(SUM($E9:$E13))*100))</f>
        <v>23.411764705882355</v>
      </c>
      <c r="U15" s="54">
        <f>IF((SUM($E9:$E13))=0,0,(Q15/(SUM($E9:$E13))*100))</f>
        <v>23.479294117647058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4138000</v>
      </c>
      <c r="C20" s="92"/>
      <c r="D20" s="92"/>
      <c r="E20" s="92">
        <f t="shared" si="8"/>
        <v>4138000</v>
      </c>
      <c r="F20" s="93">
        <v>4138000</v>
      </c>
      <c r="G20" s="94">
        <v>4138000</v>
      </c>
      <c r="H20" s="93"/>
      <c r="I20" s="94"/>
      <c r="J20" s="93">
        <v>2931000</v>
      </c>
      <c r="K20" s="94">
        <v>2199100</v>
      </c>
      <c r="L20" s="93"/>
      <c r="M20" s="94"/>
      <c r="N20" s="93"/>
      <c r="O20" s="94"/>
      <c r="P20" s="93">
        <f t="shared" si="9"/>
        <v>2931000</v>
      </c>
      <c r="Q20" s="94">
        <f t="shared" si="10"/>
        <v>2199100</v>
      </c>
      <c r="R20" s="48">
        <f t="shared" si="11"/>
        <v>0</v>
      </c>
      <c r="S20" s="49">
        <f t="shared" si="12"/>
        <v>0</v>
      </c>
      <c r="T20" s="48">
        <f t="shared" si="13"/>
        <v>70.831319478008709</v>
      </c>
      <c r="U20" s="50">
        <f t="shared" si="14"/>
        <v>53.144030932817785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4138000</v>
      </c>
      <c r="C24" s="95">
        <f>SUM(C17:C23)</f>
        <v>0</v>
      </c>
      <c r="D24" s="95"/>
      <c r="E24" s="95">
        <f t="shared" si="8"/>
        <v>4138000</v>
      </c>
      <c r="F24" s="96">
        <f t="shared" ref="F24:O24" si="15">SUM(F17:F23)</f>
        <v>4138000</v>
      </c>
      <c r="G24" s="97">
        <f t="shared" si="15"/>
        <v>4138000</v>
      </c>
      <c r="H24" s="96">
        <f t="shared" si="15"/>
        <v>0</v>
      </c>
      <c r="I24" s="97">
        <f t="shared" si="15"/>
        <v>0</v>
      </c>
      <c r="J24" s="96">
        <f t="shared" si="15"/>
        <v>2931000</v>
      </c>
      <c r="K24" s="97">
        <f t="shared" si="15"/>
        <v>2199100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2931000</v>
      </c>
      <c r="Q24" s="97">
        <f t="shared" si="10"/>
        <v>2199100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70.831319478008709</v>
      </c>
      <c r="U24" s="54">
        <f>IF(($E24-$E19-$E23)   =0,0,($Q24   /($E24-$E19-$E23)   )*100)</f>
        <v>53.144030932817785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1184000</v>
      </c>
      <c r="C32" s="92"/>
      <c r="D32" s="92"/>
      <c r="E32" s="92">
        <f>$B32      +$C32      +$D32</f>
        <v>1184000</v>
      </c>
      <c r="F32" s="93">
        <v>1184000</v>
      </c>
      <c r="G32" s="94">
        <v>828000</v>
      </c>
      <c r="H32" s="93">
        <v>296000</v>
      </c>
      <c r="I32" s="94"/>
      <c r="J32" s="93">
        <v>532000</v>
      </c>
      <c r="K32" s="94"/>
      <c r="L32" s="93"/>
      <c r="M32" s="94"/>
      <c r="N32" s="93"/>
      <c r="O32" s="94"/>
      <c r="P32" s="93">
        <f>$H32      +$J32      +$L32      +$N32</f>
        <v>828000</v>
      </c>
      <c r="Q32" s="94">
        <f>$I32      +$K32      +$M32      +$O32</f>
        <v>0</v>
      </c>
      <c r="R32" s="48">
        <f>IF(($H32      =0),0,((($J32      -$H32      )/$H32      )*100))</f>
        <v>79.729729729729726</v>
      </c>
      <c r="S32" s="49">
        <f>IF(($I32      =0),0,((($K32      -$I32      )/$I32      )*100))</f>
        <v>0</v>
      </c>
      <c r="T32" s="48">
        <f>IF(($E32      =0),0,(($P32      /$E32      )*100))</f>
        <v>69.932432432432435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1184000</v>
      </c>
      <c r="C33" s="95">
        <f>C32</f>
        <v>0</v>
      </c>
      <c r="D33" s="95"/>
      <c r="E33" s="95">
        <f>$B33      +$C33      +$D33</f>
        <v>1184000</v>
      </c>
      <c r="F33" s="96">
        <f t="shared" ref="F33:O33" si="17">F32</f>
        <v>1184000</v>
      </c>
      <c r="G33" s="97">
        <f t="shared" si="17"/>
        <v>828000</v>
      </c>
      <c r="H33" s="96">
        <f t="shared" si="17"/>
        <v>296000</v>
      </c>
      <c r="I33" s="97">
        <f t="shared" si="17"/>
        <v>0</v>
      </c>
      <c r="J33" s="96">
        <f t="shared" si="17"/>
        <v>532000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828000</v>
      </c>
      <c r="Q33" s="97">
        <f>$I33      +$K33      +$M33      +$O33</f>
        <v>0</v>
      </c>
      <c r="R33" s="52">
        <f>IF(($H33      =0),0,((($J33      -$H33      )/$H33      )*100))</f>
        <v>79.729729729729726</v>
      </c>
      <c r="S33" s="53">
        <f>IF(($I33      =0),0,((($K33      -$I33      )/$I33      )*100))</f>
        <v>0</v>
      </c>
      <c r="T33" s="52">
        <f>IF($E33   =0,0,($P33   /$E33   )*100)</f>
        <v>69.932432432432435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2618000</v>
      </c>
      <c r="C35" s="92"/>
      <c r="D35" s="92"/>
      <c r="E35" s="92">
        <f t="shared" ref="E35:E40" si="18">$B35      +$C35      +$D35</f>
        <v>2618000</v>
      </c>
      <c r="F35" s="93">
        <v>2618000</v>
      </c>
      <c r="G35" s="94">
        <v>1400000</v>
      </c>
      <c r="H35" s="93">
        <v>227000</v>
      </c>
      <c r="I35" s="94"/>
      <c r="J35" s="93">
        <v>1667000</v>
      </c>
      <c r="K35" s="94">
        <v>1893809</v>
      </c>
      <c r="L35" s="93"/>
      <c r="M35" s="94"/>
      <c r="N35" s="93"/>
      <c r="O35" s="94"/>
      <c r="P35" s="93">
        <f t="shared" ref="P35:P40" si="19">$H35      +$J35      +$L35      +$N35</f>
        <v>1894000</v>
      </c>
      <c r="Q35" s="94">
        <f t="shared" ref="Q35:Q40" si="20">$I35      +$K35      +$M35      +$O35</f>
        <v>1893809</v>
      </c>
      <c r="R35" s="48">
        <f t="shared" ref="R35:R40" si="21">IF(($H35      =0),0,((($J35      -$H35      )/$H35      )*100))</f>
        <v>634.36123348017622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72.345301757066466</v>
      </c>
      <c r="U35" s="50">
        <f t="shared" ref="U35:U39" si="24">IF(($E35      =0),0,(($Q35      /$E35      )*100))</f>
        <v>72.33800611153552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31598000</v>
      </c>
      <c r="C36" s="92"/>
      <c r="D36" s="92"/>
      <c r="E36" s="92">
        <f t="shared" si="18"/>
        <v>31598000</v>
      </c>
      <c r="F36" s="93">
        <v>31598000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34216000</v>
      </c>
      <c r="C40" s="95">
        <f>SUM(C35:C39)</f>
        <v>0</v>
      </c>
      <c r="D40" s="95"/>
      <c r="E40" s="95">
        <f t="shared" si="18"/>
        <v>34216000</v>
      </c>
      <c r="F40" s="96">
        <f t="shared" ref="F40:O40" si="25">SUM(F35:F39)</f>
        <v>34216000</v>
      </c>
      <c r="G40" s="97">
        <f t="shared" si="25"/>
        <v>1400000</v>
      </c>
      <c r="H40" s="96">
        <f t="shared" si="25"/>
        <v>227000</v>
      </c>
      <c r="I40" s="97">
        <f t="shared" si="25"/>
        <v>0</v>
      </c>
      <c r="J40" s="96">
        <f t="shared" si="25"/>
        <v>1667000</v>
      </c>
      <c r="K40" s="97">
        <f t="shared" si="25"/>
        <v>1893809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1894000</v>
      </c>
      <c r="Q40" s="97">
        <f t="shared" si="20"/>
        <v>1893809</v>
      </c>
      <c r="R40" s="52">
        <f t="shared" si="21"/>
        <v>634.36123348017622</v>
      </c>
      <c r="S40" s="53">
        <f t="shared" si="22"/>
        <v>0</v>
      </c>
      <c r="T40" s="52">
        <f>IF((+$E35+$E38) =0,0,(P40   /(+$E35+$E38) )*100)</f>
        <v>72.345301757066466</v>
      </c>
      <c r="U40" s="54">
        <f>IF((+$E35+$E38) =0,0,(Q40   /(+$E35+$E38) )*100)</f>
        <v>72.33800611153552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41238000</v>
      </c>
      <c r="C67" s="104">
        <f>SUM(C9:C14,C17:C23,C26:C29,C32,C35:C39,C42:C52,C55:C58,C61:C65)</f>
        <v>0</v>
      </c>
      <c r="D67" s="104"/>
      <c r="E67" s="104">
        <f t="shared" si="35"/>
        <v>41238000</v>
      </c>
      <c r="F67" s="105">
        <f t="shared" ref="F67:O67" si="43">SUM(F9:F14,F17:F23,F26:F29,F32,F35:F39,F42:F52,F55:F58,F61:F65)</f>
        <v>41238000</v>
      </c>
      <c r="G67" s="106">
        <f t="shared" si="43"/>
        <v>8066000</v>
      </c>
      <c r="H67" s="105">
        <f t="shared" si="43"/>
        <v>723000</v>
      </c>
      <c r="I67" s="106">
        <f t="shared" si="43"/>
        <v>0</v>
      </c>
      <c r="J67" s="105">
        <f t="shared" si="43"/>
        <v>5328000</v>
      </c>
      <c r="K67" s="106">
        <f t="shared" si="43"/>
        <v>4492057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6051000</v>
      </c>
      <c r="Q67" s="106">
        <f t="shared" si="37"/>
        <v>4492057</v>
      </c>
      <c r="R67" s="61">
        <f t="shared" si="38"/>
        <v>636.92946058091286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62.769709543568467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46.598101659751038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64854000</v>
      </c>
      <c r="C69" s="92"/>
      <c r="D69" s="92"/>
      <c r="E69" s="92">
        <f>$B69      +$C69      +$D69</f>
        <v>64854000</v>
      </c>
      <c r="F69" s="93">
        <v>64854000</v>
      </c>
      <c r="G69" s="94">
        <v>50731000</v>
      </c>
      <c r="H69" s="93">
        <v>14845000</v>
      </c>
      <c r="I69" s="94"/>
      <c r="J69" s="93">
        <v>21913000</v>
      </c>
      <c r="K69" s="94">
        <v>35276892</v>
      </c>
      <c r="L69" s="93"/>
      <c r="M69" s="94"/>
      <c r="N69" s="93"/>
      <c r="O69" s="94"/>
      <c r="P69" s="93">
        <f>$H69      +$J69      +$L69      +$N69</f>
        <v>36758000</v>
      </c>
      <c r="Q69" s="94">
        <f>$I69      +$K69      +$M69      +$O69</f>
        <v>35276892</v>
      </c>
      <c r="R69" s="48">
        <f>IF(($H69      =0),0,((($J69      -$H69      )/$H69      )*100))</f>
        <v>47.611990569215223</v>
      </c>
      <c r="S69" s="49">
        <f>IF(($I69      =0),0,((($K69      -$I69      )/$I69      )*100))</f>
        <v>0</v>
      </c>
      <c r="T69" s="48">
        <f>IF(($E69      =0),0,(($P69      /$E69      )*100))</f>
        <v>56.67807691121596</v>
      </c>
      <c r="U69" s="50">
        <f>IF(($E69      =0),0,(($Q69      /$E69      )*100))</f>
        <v>54.394319548524372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64854000</v>
      </c>
      <c r="C70" s="101">
        <f>C69</f>
        <v>0</v>
      </c>
      <c r="D70" s="101"/>
      <c r="E70" s="101">
        <f>$B70      +$C70      +$D70</f>
        <v>64854000</v>
      </c>
      <c r="F70" s="102">
        <f t="shared" ref="F70:O70" si="44">F69</f>
        <v>64854000</v>
      </c>
      <c r="G70" s="103">
        <f t="shared" si="44"/>
        <v>50731000</v>
      </c>
      <c r="H70" s="102">
        <f t="shared" si="44"/>
        <v>14845000</v>
      </c>
      <c r="I70" s="103">
        <f t="shared" si="44"/>
        <v>0</v>
      </c>
      <c r="J70" s="102">
        <f t="shared" si="44"/>
        <v>21913000</v>
      </c>
      <c r="K70" s="103">
        <f t="shared" si="44"/>
        <v>35276892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36758000</v>
      </c>
      <c r="Q70" s="103">
        <f>$I70      +$K70      +$M70      +$O70</f>
        <v>35276892</v>
      </c>
      <c r="R70" s="57">
        <f>IF(($H70      =0),0,((($J70      -$H70      )/$H70      )*100))</f>
        <v>47.611990569215223</v>
      </c>
      <c r="S70" s="58">
        <f>IF(($I70      =0),0,((($K70      -$I70      )/$I70      )*100))</f>
        <v>0</v>
      </c>
      <c r="T70" s="57">
        <f>IF($E70   =0,0,($P70   /$E70   )*100)</f>
        <v>56.67807691121596</v>
      </c>
      <c r="U70" s="59">
        <f>IF($E70   =0,0,($Q70   /$E70 )*100)</f>
        <v>54.394319548524372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64854000</v>
      </c>
      <c r="C71" s="104">
        <f>C69</f>
        <v>0</v>
      </c>
      <c r="D71" s="104"/>
      <c r="E71" s="104">
        <f>$B71      +$C71      +$D71</f>
        <v>64854000</v>
      </c>
      <c r="F71" s="105">
        <f t="shared" ref="F71:O71" si="45">F69</f>
        <v>64854000</v>
      </c>
      <c r="G71" s="106">
        <f t="shared" si="45"/>
        <v>50731000</v>
      </c>
      <c r="H71" s="105">
        <f t="shared" si="45"/>
        <v>14845000</v>
      </c>
      <c r="I71" s="106">
        <f t="shared" si="45"/>
        <v>0</v>
      </c>
      <c r="J71" s="105">
        <f t="shared" si="45"/>
        <v>21913000</v>
      </c>
      <c r="K71" s="106">
        <f t="shared" si="45"/>
        <v>35276892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36758000</v>
      </c>
      <c r="Q71" s="106">
        <f>$I71      +$K71      +$M71      +$O71</f>
        <v>35276892</v>
      </c>
      <c r="R71" s="61">
        <f>IF(($H71      =0),0,((($J71      -$H71      )/$H71      )*100))</f>
        <v>47.611990569215223</v>
      </c>
      <c r="S71" s="62">
        <f>IF(($I71      =0),0,((($K71      -$I71      )/$I71      )*100))</f>
        <v>0</v>
      </c>
      <c r="T71" s="61">
        <f>IF($E71   =0,0,($P71   /$E71   )*100)</f>
        <v>56.67807691121596</v>
      </c>
      <c r="U71" s="65">
        <f>IF($E71   =0,0,($Q71   /$E71   )*100)</f>
        <v>54.394319548524372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106092000</v>
      </c>
      <c r="C72" s="104">
        <f>SUM(C9:C14,C17:C23,C26:C29,C32,C35:C39,C42:C52,C55:C58,C61:C65,C69)</f>
        <v>0</v>
      </c>
      <c r="D72" s="104"/>
      <c r="E72" s="104">
        <f>$B72      +$C72      +$D72</f>
        <v>106092000</v>
      </c>
      <c r="F72" s="105">
        <f t="shared" ref="F72:O72" si="46">SUM(F9:F14,F17:F23,F26:F29,F32,F35:F39,F42:F52,F55:F58,F61:F65,F69)</f>
        <v>106092000</v>
      </c>
      <c r="G72" s="106">
        <f t="shared" si="46"/>
        <v>58797000</v>
      </c>
      <c r="H72" s="105">
        <f t="shared" si="46"/>
        <v>15568000</v>
      </c>
      <c r="I72" s="106">
        <f t="shared" si="46"/>
        <v>0</v>
      </c>
      <c r="J72" s="105">
        <f t="shared" si="46"/>
        <v>27241000</v>
      </c>
      <c r="K72" s="106">
        <f t="shared" si="46"/>
        <v>39768949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42809000</v>
      </c>
      <c r="Q72" s="106">
        <f>$I72      +$K72      +$M72      +$O72</f>
        <v>39768949</v>
      </c>
      <c r="R72" s="61">
        <f>IF(($H72      =0),0,((($J72      -$H72      )/$H72      )*100))</f>
        <v>74.980729701952725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57.466373130721934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53.38543909576611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wtA5Vnjn/I4lIebLRPiIM0DTUemvetS7v9gIzx+WNH+iIL2cdCCp+dSGJtEU3ezCDgMlWjfCPzGU4VqFsKruaw==" saltValue="4F6Y/zalMGMNwS2/Lb9Oa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392000</v>
      </c>
      <c r="I10" s="94">
        <v>125001</v>
      </c>
      <c r="J10" s="93">
        <v>436000</v>
      </c>
      <c r="K10" s="94">
        <v>479022</v>
      </c>
      <c r="L10" s="93"/>
      <c r="M10" s="94"/>
      <c r="N10" s="93"/>
      <c r="O10" s="94"/>
      <c r="P10" s="93">
        <f t="shared" ref="P10:P15" si="1">$H10      +$J10      +$L10      +$N10</f>
        <v>828000</v>
      </c>
      <c r="Q10" s="94">
        <f t="shared" ref="Q10:Q15" si="2">$I10      +$K10      +$M10      +$O10</f>
        <v>604023</v>
      </c>
      <c r="R10" s="48">
        <f t="shared" ref="R10:R15" si="3">IF(($H10      =0),0,((($J10      -$H10      )/$H10      )*100))</f>
        <v>11.224489795918368</v>
      </c>
      <c r="S10" s="49">
        <f t="shared" ref="S10:S15" si="4">IF(($I10      =0),0,((($K10      -$I10      )/$I10      )*100))</f>
        <v>283.21453428372575</v>
      </c>
      <c r="T10" s="48">
        <f t="shared" ref="T10:T14" si="5">IF(($E10      =0),0,(($P10      /$E10      )*100))</f>
        <v>31.245283018867926</v>
      </c>
      <c r="U10" s="50">
        <f t="shared" ref="U10:U14" si="6">IF(($E10      =0),0,(($Q10      /$E10      )*100))</f>
        <v>22.79332075471698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392000</v>
      </c>
      <c r="I15" s="97">
        <f t="shared" si="7"/>
        <v>125001</v>
      </c>
      <c r="J15" s="96">
        <f t="shared" si="7"/>
        <v>436000</v>
      </c>
      <c r="K15" s="97">
        <f t="shared" si="7"/>
        <v>479022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828000</v>
      </c>
      <c r="Q15" s="97">
        <f t="shared" si="2"/>
        <v>604023</v>
      </c>
      <c r="R15" s="52">
        <f t="shared" si="3"/>
        <v>11.224489795918368</v>
      </c>
      <c r="S15" s="53">
        <f t="shared" si="4"/>
        <v>283.21453428372575</v>
      </c>
      <c r="T15" s="52">
        <f>IF((SUM($E9:$E13))=0,0,(P15/(SUM($E9:$E13))*100))</f>
        <v>31.245283018867926</v>
      </c>
      <c r="U15" s="54">
        <f>IF((SUM($E9:$E13))=0,0,(Q15/(SUM($E9:$E13))*100))</f>
        <v>22.79332075471698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20530000</v>
      </c>
      <c r="C20" s="92"/>
      <c r="D20" s="92"/>
      <c r="E20" s="92">
        <f t="shared" si="8"/>
        <v>20530000</v>
      </c>
      <c r="F20" s="93">
        <v>20530000</v>
      </c>
      <c r="G20" s="94">
        <v>20530000</v>
      </c>
      <c r="H20" s="93"/>
      <c r="I20" s="94"/>
      <c r="J20" s="93">
        <v>4250000</v>
      </c>
      <c r="K20" s="94"/>
      <c r="L20" s="93"/>
      <c r="M20" s="94"/>
      <c r="N20" s="93"/>
      <c r="O20" s="94"/>
      <c r="P20" s="93">
        <f t="shared" si="9"/>
        <v>4250000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20.701412566975158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20530000</v>
      </c>
      <c r="C24" s="95">
        <f>SUM(C17:C23)</f>
        <v>0</v>
      </c>
      <c r="D24" s="95"/>
      <c r="E24" s="95">
        <f t="shared" si="8"/>
        <v>20530000</v>
      </c>
      <c r="F24" s="96">
        <f t="shared" ref="F24:O24" si="15">SUM(F17:F23)</f>
        <v>20530000</v>
      </c>
      <c r="G24" s="97">
        <f t="shared" si="15"/>
        <v>20530000</v>
      </c>
      <c r="H24" s="96">
        <f t="shared" si="15"/>
        <v>0</v>
      </c>
      <c r="I24" s="97">
        <f t="shared" si="15"/>
        <v>0</v>
      </c>
      <c r="J24" s="96">
        <f t="shared" si="15"/>
        <v>4250000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4250000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20.701412566975158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1555000</v>
      </c>
      <c r="C32" s="92"/>
      <c r="D32" s="92"/>
      <c r="E32" s="92">
        <f>$B32      +$C32      +$D32</f>
        <v>1555000</v>
      </c>
      <c r="F32" s="93">
        <v>1555000</v>
      </c>
      <c r="G32" s="94">
        <v>1088000</v>
      </c>
      <c r="H32" s="93">
        <v>639000</v>
      </c>
      <c r="I32" s="94">
        <v>625838</v>
      </c>
      <c r="J32" s="93">
        <v>449000</v>
      </c>
      <c r="K32" s="94">
        <v>256969</v>
      </c>
      <c r="L32" s="93"/>
      <c r="M32" s="94"/>
      <c r="N32" s="93"/>
      <c r="O32" s="94"/>
      <c r="P32" s="93">
        <f>$H32      +$J32      +$L32      +$N32</f>
        <v>1088000</v>
      </c>
      <c r="Q32" s="94">
        <f>$I32      +$K32      +$M32      +$O32</f>
        <v>882807</v>
      </c>
      <c r="R32" s="48">
        <f>IF(($H32      =0),0,((($J32      -$H32      )/$H32      )*100))</f>
        <v>-29.733959311424101</v>
      </c>
      <c r="S32" s="49">
        <f>IF(($I32      =0),0,((($K32      -$I32      )/$I32      )*100))</f>
        <v>-58.940013230260867</v>
      </c>
      <c r="T32" s="48">
        <f>IF(($E32      =0),0,(($P32      /$E32      )*100))</f>
        <v>69.967845659163984</v>
      </c>
      <c r="U32" s="50">
        <f>IF(($E32      =0),0,(($Q32      /$E32      )*100))</f>
        <v>56.772154340836011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1555000</v>
      </c>
      <c r="C33" s="95">
        <f>C32</f>
        <v>0</v>
      </c>
      <c r="D33" s="95"/>
      <c r="E33" s="95">
        <f>$B33      +$C33      +$D33</f>
        <v>1555000</v>
      </c>
      <c r="F33" s="96">
        <f t="shared" ref="F33:O33" si="17">F32</f>
        <v>1555000</v>
      </c>
      <c r="G33" s="97">
        <f t="shared" si="17"/>
        <v>1088000</v>
      </c>
      <c r="H33" s="96">
        <f t="shared" si="17"/>
        <v>639000</v>
      </c>
      <c r="I33" s="97">
        <f t="shared" si="17"/>
        <v>625838</v>
      </c>
      <c r="J33" s="96">
        <f t="shared" si="17"/>
        <v>449000</v>
      </c>
      <c r="K33" s="97">
        <f t="shared" si="17"/>
        <v>256969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1088000</v>
      </c>
      <c r="Q33" s="97">
        <f>$I33      +$K33      +$M33      +$O33</f>
        <v>882807</v>
      </c>
      <c r="R33" s="52">
        <f>IF(($H33      =0),0,((($J33      -$H33      )/$H33      )*100))</f>
        <v>-29.733959311424101</v>
      </c>
      <c r="S33" s="53">
        <f>IF(($I33      =0),0,((($K33      -$I33      )/$I33      )*100))</f>
        <v>-58.940013230260867</v>
      </c>
      <c r="T33" s="52">
        <f>IF($E33   =0,0,($P33   /$E33   )*100)</f>
        <v>69.967845659163984</v>
      </c>
      <c r="U33" s="54">
        <f>IF($E33   =0,0,($Q33   /$E33   )*100)</f>
        <v>56.772154340836011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26768000</v>
      </c>
      <c r="C35" s="92"/>
      <c r="D35" s="92"/>
      <c r="E35" s="92">
        <f t="shared" ref="E35:E40" si="18">$B35      +$C35      +$D35</f>
        <v>26768000</v>
      </c>
      <c r="F35" s="93">
        <v>26768000</v>
      </c>
      <c r="G35" s="94">
        <v>16000000</v>
      </c>
      <c r="H35" s="93">
        <v>2620000</v>
      </c>
      <c r="I35" s="94">
        <v>4774179</v>
      </c>
      <c r="J35" s="93">
        <v>13099000</v>
      </c>
      <c r="K35" s="94">
        <v>8955656</v>
      </c>
      <c r="L35" s="93"/>
      <c r="M35" s="94"/>
      <c r="N35" s="93"/>
      <c r="O35" s="94"/>
      <c r="P35" s="93">
        <f t="shared" ref="P35:P40" si="19">$H35      +$J35      +$L35      +$N35</f>
        <v>15719000</v>
      </c>
      <c r="Q35" s="94">
        <f t="shared" ref="Q35:Q40" si="20">$I35      +$K35      +$M35      +$O35</f>
        <v>13729835</v>
      </c>
      <c r="R35" s="48">
        <f t="shared" ref="R35:R40" si="21">IF(($H35      =0),0,((($J35      -$H35      )/$H35      )*100))</f>
        <v>399.96183206106872</v>
      </c>
      <c r="S35" s="49">
        <f t="shared" ref="S35:S40" si="22">IF(($I35      =0),0,((($K35      -$I35      )/$I35      )*100))</f>
        <v>87.585258114536558</v>
      </c>
      <c r="T35" s="48">
        <f t="shared" ref="T35:T39" si="23">IF(($E35      =0),0,(($P35      /$E35      )*100))</f>
        <v>58.723102211595936</v>
      </c>
      <c r="U35" s="50">
        <f t="shared" ref="U35:U39" si="24">IF(($E35      =0),0,(($Q35      /$E35      )*100))</f>
        <v>51.291971757322173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21329000</v>
      </c>
      <c r="C36" s="92"/>
      <c r="D36" s="92"/>
      <c r="E36" s="92">
        <f t="shared" si="18"/>
        <v>21329000</v>
      </c>
      <c r="F36" s="93">
        <v>21329000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48097000</v>
      </c>
      <c r="C40" s="95">
        <f>SUM(C35:C39)</f>
        <v>0</v>
      </c>
      <c r="D40" s="95"/>
      <c r="E40" s="95">
        <f t="shared" si="18"/>
        <v>48097000</v>
      </c>
      <c r="F40" s="96">
        <f t="shared" ref="F40:O40" si="25">SUM(F35:F39)</f>
        <v>48097000</v>
      </c>
      <c r="G40" s="97">
        <f t="shared" si="25"/>
        <v>16000000</v>
      </c>
      <c r="H40" s="96">
        <f t="shared" si="25"/>
        <v>2620000</v>
      </c>
      <c r="I40" s="97">
        <f t="shared" si="25"/>
        <v>4774179</v>
      </c>
      <c r="J40" s="96">
        <f t="shared" si="25"/>
        <v>13099000</v>
      </c>
      <c r="K40" s="97">
        <f t="shared" si="25"/>
        <v>8955656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15719000</v>
      </c>
      <c r="Q40" s="97">
        <f t="shared" si="20"/>
        <v>13729835</v>
      </c>
      <c r="R40" s="52">
        <f t="shared" si="21"/>
        <v>399.96183206106872</v>
      </c>
      <c r="S40" s="53">
        <f t="shared" si="22"/>
        <v>87.585258114536558</v>
      </c>
      <c r="T40" s="52">
        <f>IF((+$E35+$E38) =0,0,(P40   /(+$E35+$E38) )*100)</f>
        <v>58.723102211595936</v>
      </c>
      <c r="U40" s="54">
        <f>IF((+$E35+$E38) =0,0,(Q40   /(+$E35+$E38) )*100)</f>
        <v>51.291971757322173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72832000</v>
      </c>
      <c r="C67" s="104">
        <f>SUM(C9:C14,C17:C23,C26:C29,C32,C35:C39,C42:C52,C55:C58,C61:C65)</f>
        <v>0</v>
      </c>
      <c r="D67" s="104"/>
      <c r="E67" s="104">
        <f t="shared" si="35"/>
        <v>72832000</v>
      </c>
      <c r="F67" s="105">
        <f t="shared" ref="F67:O67" si="43">SUM(F9:F14,F17:F23,F26:F29,F32,F35:F39,F42:F52,F55:F58,F61:F65)</f>
        <v>72832000</v>
      </c>
      <c r="G67" s="106">
        <f t="shared" si="43"/>
        <v>40268000</v>
      </c>
      <c r="H67" s="105">
        <f t="shared" si="43"/>
        <v>3651000</v>
      </c>
      <c r="I67" s="106">
        <f t="shared" si="43"/>
        <v>5525018</v>
      </c>
      <c r="J67" s="105">
        <f t="shared" si="43"/>
        <v>18234000</v>
      </c>
      <c r="K67" s="106">
        <f t="shared" si="43"/>
        <v>9691647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21885000</v>
      </c>
      <c r="Q67" s="106">
        <f t="shared" si="37"/>
        <v>15216665</v>
      </c>
      <c r="R67" s="61">
        <f t="shared" si="38"/>
        <v>399.42481511914542</v>
      </c>
      <c r="S67" s="62">
        <f t="shared" si="39"/>
        <v>75.413853855317754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42.492670329883694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29.545201250412596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48979000</v>
      </c>
      <c r="C69" s="92"/>
      <c r="D69" s="92"/>
      <c r="E69" s="92">
        <f>$B69      +$C69      +$D69</f>
        <v>48979000</v>
      </c>
      <c r="F69" s="93">
        <v>48979000</v>
      </c>
      <c r="G69" s="94">
        <v>33326000</v>
      </c>
      <c r="H69" s="93">
        <v>2228000</v>
      </c>
      <c r="I69" s="94">
        <v>1414638</v>
      </c>
      <c r="J69" s="93">
        <v>19359000</v>
      </c>
      <c r="K69" s="94">
        <v>11756446</v>
      </c>
      <c r="L69" s="93"/>
      <c r="M69" s="94"/>
      <c r="N69" s="93"/>
      <c r="O69" s="94"/>
      <c r="P69" s="93">
        <f>$H69      +$J69      +$L69      +$N69</f>
        <v>21587000</v>
      </c>
      <c r="Q69" s="94">
        <f>$I69      +$K69      +$M69      +$O69</f>
        <v>13171084</v>
      </c>
      <c r="R69" s="48">
        <f>IF(($H69      =0),0,((($J69      -$H69      )/$H69      )*100))</f>
        <v>768.89587073608618</v>
      </c>
      <c r="S69" s="49">
        <f>IF(($I69      =0),0,((($K69      -$I69      )/$I69      )*100))</f>
        <v>731.05684987961581</v>
      </c>
      <c r="T69" s="48">
        <f>IF(($E69      =0),0,(($P69      /$E69      )*100))</f>
        <v>44.073990894056635</v>
      </c>
      <c r="U69" s="50">
        <f>IF(($E69      =0),0,(($Q69      /$E69      )*100))</f>
        <v>26.891288103064582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48979000</v>
      </c>
      <c r="C70" s="101">
        <f>C69</f>
        <v>0</v>
      </c>
      <c r="D70" s="101"/>
      <c r="E70" s="101">
        <f>$B70      +$C70      +$D70</f>
        <v>48979000</v>
      </c>
      <c r="F70" s="102">
        <f t="shared" ref="F70:O70" si="44">F69</f>
        <v>48979000</v>
      </c>
      <c r="G70" s="103">
        <f t="shared" si="44"/>
        <v>33326000</v>
      </c>
      <c r="H70" s="102">
        <f t="shared" si="44"/>
        <v>2228000</v>
      </c>
      <c r="I70" s="103">
        <f t="shared" si="44"/>
        <v>1414638</v>
      </c>
      <c r="J70" s="102">
        <f t="shared" si="44"/>
        <v>19359000</v>
      </c>
      <c r="K70" s="103">
        <f t="shared" si="44"/>
        <v>11756446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21587000</v>
      </c>
      <c r="Q70" s="103">
        <f>$I70      +$K70      +$M70      +$O70</f>
        <v>13171084</v>
      </c>
      <c r="R70" s="57">
        <f>IF(($H70      =0),0,((($J70      -$H70      )/$H70      )*100))</f>
        <v>768.89587073608618</v>
      </c>
      <c r="S70" s="58">
        <f>IF(($I70      =0),0,((($K70      -$I70      )/$I70      )*100))</f>
        <v>731.05684987961581</v>
      </c>
      <c r="T70" s="57">
        <f>IF($E70   =0,0,($P70   /$E70   )*100)</f>
        <v>44.073990894056635</v>
      </c>
      <c r="U70" s="59">
        <f>IF($E70   =0,0,($Q70   /$E70 )*100)</f>
        <v>26.891288103064582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48979000</v>
      </c>
      <c r="C71" s="104">
        <f>C69</f>
        <v>0</v>
      </c>
      <c r="D71" s="104"/>
      <c r="E71" s="104">
        <f>$B71      +$C71      +$D71</f>
        <v>48979000</v>
      </c>
      <c r="F71" s="105">
        <f t="shared" ref="F71:O71" si="45">F69</f>
        <v>48979000</v>
      </c>
      <c r="G71" s="106">
        <f t="shared" si="45"/>
        <v>33326000</v>
      </c>
      <c r="H71" s="105">
        <f t="shared" si="45"/>
        <v>2228000</v>
      </c>
      <c r="I71" s="106">
        <f t="shared" si="45"/>
        <v>1414638</v>
      </c>
      <c r="J71" s="105">
        <f t="shared" si="45"/>
        <v>19359000</v>
      </c>
      <c r="K71" s="106">
        <f t="shared" si="45"/>
        <v>11756446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21587000</v>
      </c>
      <c r="Q71" s="106">
        <f>$I71      +$K71      +$M71      +$O71</f>
        <v>13171084</v>
      </c>
      <c r="R71" s="61">
        <f>IF(($H71      =0),0,((($J71      -$H71      )/$H71      )*100))</f>
        <v>768.89587073608618</v>
      </c>
      <c r="S71" s="62">
        <f>IF(($I71      =0),0,((($K71      -$I71      )/$I71      )*100))</f>
        <v>731.05684987961581</v>
      </c>
      <c r="T71" s="61">
        <f>IF($E71   =0,0,($P71   /$E71   )*100)</f>
        <v>44.073990894056635</v>
      </c>
      <c r="U71" s="65">
        <f>IF($E71   =0,0,($Q71   /$E71   )*100)</f>
        <v>26.891288103064582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121811000</v>
      </c>
      <c r="C72" s="104">
        <f>SUM(C9:C14,C17:C23,C26:C29,C32,C35:C39,C42:C52,C55:C58,C61:C65,C69)</f>
        <v>0</v>
      </c>
      <c r="D72" s="104"/>
      <c r="E72" s="104">
        <f>$B72      +$C72      +$D72</f>
        <v>121811000</v>
      </c>
      <c r="F72" s="105">
        <f t="shared" ref="F72:O72" si="46">SUM(F9:F14,F17:F23,F26:F29,F32,F35:F39,F42:F52,F55:F58,F61:F65,F69)</f>
        <v>121811000</v>
      </c>
      <c r="G72" s="106">
        <f t="shared" si="46"/>
        <v>73594000</v>
      </c>
      <c r="H72" s="105">
        <f t="shared" si="46"/>
        <v>5879000</v>
      </c>
      <c r="I72" s="106">
        <f t="shared" si="46"/>
        <v>6939656</v>
      </c>
      <c r="J72" s="105">
        <f t="shared" si="46"/>
        <v>37593000</v>
      </c>
      <c r="K72" s="106">
        <f t="shared" si="46"/>
        <v>21448093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43472000</v>
      </c>
      <c r="Q72" s="106">
        <f>$I72      +$K72      +$M72      +$O72</f>
        <v>28387749</v>
      </c>
      <c r="R72" s="61">
        <f>IF(($H72      =0),0,((($J72      -$H72      )/$H72      )*100))</f>
        <v>539.44548392583772</v>
      </c>
      <c r="S72" s="62">
        <f>IF(($I72      =0),0,((($K72      -$I72      )/$I72      )*100))</f>
        <v>209.06565109279191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43.263470074242157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28.251576401743595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r6F9kdCejubMr19YOpBL6oTYi+CHRFNVarJVbeyMnToNjy1Mg94+cpgPdJD4fCz8ch5mHmKP6rrYtQSBUl186w==" saltValue="SdDCulAquJ69/LePIbKMs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1650000</v>
      </c>
      <c r="C10" s="92"/>
      <c r="D10" s="92"/>
      <c r="E10" s="92">
        <f t="shared" ref="E10:E15" si="0">$B10      +$C10      +$D10</f>
        <v>1650000</v>
      </c>
      <c r="F10" s="93">
        <v>1650000</v>
      </c>
      <c r="G10" s="94">
        <v>1650000</v>
      </c>
      <c r="H10" s="93">
        <v>50000</v>
      </c>
      <c r="I10" s="94">
        <v>395111</v>
      </c>
      <c r="J10" s="93">
        <v>1089000</v>
      </c>
      <c r="K10" s="94">
        <v>542214</v>
      </c>
      <c r="L10" s="93"/>
      <c r="M10" s="94"/>
      <c r="N10" s="93"/>
      <c r="O10" s="94"/>
      <c r="P10" s="93">
        <f t="shared" ref="P10:P15" si="1">$H10      +$J10      +$L10      +$N10</f>
        <v>1139000</v>
      </c>
      <c r="Q10" s="94">
        <f t="shared" ref="Q10:Q15" si="2">$I10      +$K10      +$M10      +$O10</f>
        <v>937325</v>
      </c>
      <c r="R10" s="48">
        <f t="shared" ref="R10:R15" si="3">IF(($H10      =0),0,((($J10      -$H10      )/$H10      )*100))</f>
        <v>2078</v>
      </c>
      <c r="S10" s="49">
        <f t="shared" ref="S10:S15" si="4">IF(($I10      =0),0,((($K10      -$I10      )/$I10      )*100))</f>
        <v>37.230803495726519</v>
      </c>
      <c r="T10" s="48">
        <f t="shared" ref="T10:T14" si="5">IF(($E10      =0),0,(($P10      /$E10      )*100))</f>
        <v>69.030303030303031</v>
      </c>
      <c r="U10" s="50">
        <f t="shared" ref="U10:U14" si="6">IF(($E10      =0),0,(($Q10      /$E10      )*100))</f>
        <v>56.807575757575755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2000000</v>
      </c>
      <c r="C13" s="92"/>
      <c r="D13" s="92"/>
      <c r="E13" s="92">
        <f t="shared" si="0"/>
        <v>2000000</v>
      </c>
      <c r="F13" s="93">
        <v>2000000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3750000</v>
      </c>
      <c r="C15" s="95">
        <f>SUM(C9:C14)</f>
        <v>0</v>
      </c>
      <c r="D15" s="95"/>
      <c r="E15" s="95">
        <f t="shared" si="0"/>
        <v>3750000</v>
      </c>
      <c r="F15" s="96">
        <f t="shared" ref="F15:O15" si="7">SUM(F9:F14)</f>
        <v>3750000</v>
      </c>
      <c r="G15" s="97">
        <f t="shared" si="7"/>
        <v>1650000</v>
      </c>
      <c r="H15" s="96">
        <f t="shared" si="7"/>
        <v>50000</v>
      </c>
      <c r="I15" s="97">
        <f t="shared" si="7"/>
        <v>395111</v>
      </c>
      <c r="J15" s="96">
        <f t="shared" si="7"/>
        <v>1089000</v>
      </c>
      <c r="K15" s="97">
        <f t="shared" si="7"/>
        <v>542214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1139000</v>
      </c>
      <c r="Q15" s="97">
        <f t="shared" si="2"/>
        <v>937325</v>
      </c>
      <c r="R15" s="52">
        <f t="shared" si="3"/>
        <v>2078</v>
      </c>
      <c r="S15" s="53">
        <f t="shared" si="4"/>
        <v>37.230803495726519</v>
      </c>
      <c r="T15" s="52">
        <f>IF((SUM($E9:$E13))=0,0,(P15/(SUM($E9:$E13))*100))</f>
        <v>31.205479452054796</v>
      </c>
      <c r="U15" s="54">
        <f>IF((SUM($E9:$E13))=0,0,(Q15/(SUM($E9:$E13))*100))</f>
        <v>25.68013698630137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4600000</v>
      </c>
      <c r="C20" s="92"/>
      <c r="D20" s="92"/>
      <c r="E20" s="92">
        <f t="shared" si="8"/>
        <v>4600000</v>
      </c>
      <c r="F20" s="93">
        <v>4600000</v>
      </c>
      <c r="G20" s="94">
        <v>4600000</v>
      </c>
      <c r="H20" s="93">
        <v>2725000</v>
      </c>
      <c r="I20" s="94"/>
      <c r="J20" s="93">
        <v>1868000</v>
      </c>
      <c r="K20" s="94"/>
      <c r="L20" s="93"/>
      <c r="M20" s="94"/>
      <c r="N20" s="93"/>
      <c r="O20" s="94"/>
      <c r="P20" s="93">
        <f t="shared" si="9"/>
        <v>4593000</v>
      </c>
      <c r="Q20" s="94">
        <f t="shared" si="10"/>
        <v>0</v>
      </c>
      <c r="R20" s="48">
        <f t="shared" si="11"/>
        <v>-31.449541284403672</v>
      </c>
      <c r="S20" s="49">
        <f t="shared" si="12"/>
        <v>0</v>
      </c>
      <c r="T20" s="48">
        <f t="shared" si="13"/>
        <v>99.84782608695653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4600000</v>
      </c>
      <c r="C24" s="95">
        <f>SUM(C17:C23)</f>
        <v>0</v>
      </c>
      <c r="D24" s="95"/>
      <c r="E24" s="95">
        <f t="shared" si="8"/>
        <v>4600000</v>
      </c>
      <c r="F24" s="96">
        <f t="shared" ref="F24:O24" si="15">SUM(F17:F23)</f>
        <v>4600000</v>
      </c>
      <c r="G24" s="97">
        <f t="shared" si="15"/>
        <v>4600000</v>
      </c>
      <c r="H24" s="96">
        <f t="shared" si="15"/>
        <v>2725000</v>
      </c>
      <c r="I24" s="97">
        <f t="shared" si="15"/>
        <v>0</v>
      </c>
      <c r="J24" s="96">
        <f t="shared" si="15"/>
        <v>1868000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4593000</v>
      </c>
      <c r="Q24" s="97">
        <f t="shared" si="10"/>
        <v>0</v>
      </c>
      <c r="R24" s="52">
        <f t="shared" si="11"/>
        <v>-31.449541284403672</v>
      </c>
      <c r="S24" s="53">
        <f t="shared" si="12"/>
        <v>0</v>
      </c>
      <c r="T24" s="52">
        <f>IF(($E24-$E19-$E23)   =0,0,($P24   /($E24-$E19-$E23)   )*100)</f>
        <v>99.84782608695653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1707000</v>
      </c>
      <c r="C32" s="92"/>
      <c r="D32" s="92"/>
      <c r="E32" s="92">
        <f>$B32      +$C32      +$D32</f>
        <v>1707000</v>
      </c>
      <c r="F32" s="93">
        <v>1707000</v>
      </c>
      <c r="G32" s="94">
        <v>1195000</v>
      </c>
      <c r="H32" s="93">
        <v>236000</v>
      </c>
      <c r="I32" s="94">
        <v>198737</v>
      </c>
      <c r="J32" s="93">
        <v>429000</v>
      </c>
      <c r="K32" s="94">
        <v>750289</v>
      </c>
      <c r="L32" s="93"/>
      <c r="M32" s="94"/>
      <c r="N32" s="93"/>
      <c r="O32" s="94"/>
      <c r="P32" s="93">
        <f>$H32      +$J32      +$L32      +$N32</f>
        <v>665000</v>
      </c>
      <c r="Q32" s="94">
        <f>$I32      +$K32      +$M32      +$O32</f>
        <v>949026</v>
      </c>
      <c r="R32" s="48">
        <f>IF(($H32      =0),0,((($J32      -$H32      )/$H32      )*100))</f>
        <v>81.779661016949163</v>
      </c>
      <c r="S32" s="49">
        <f>IF(($I32      =0),0,((($K32      -$I32      )/$I32      )*100))</f>
        <v>277.52859306520679</v>
      </c>
      <c r="T32" s="48">
        <f>IF(($E32      =0),0,(($P32      /$E32      )*100))</f>
        <v>38.957234915055658</v>
      </c>
      <c r="U32" s="50">
        <f>IF(($E32      =0),0,(($Q32      /$E32      )*100))</f>
        <v>55.596133567662562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1707000</v>
      </c>
      <c r="C33" s="95">
        <f>C32</f>
        <v>0</v>
      </c>
      <c r="D33" s="95"/>
      <c r="E33" s="95">
        <f>$B33      +$C33      +$D33</f>
        <v>1707000</v>
      </c>
      <c r="F33" s="96">
        <f t="shared" ref="F33:O33" si="17">F32</f>
        <v>1707000</v>
      </c>
      <c r="G33" s="97">
        <f t="shared" si="17"/>
        <v>1195000</v>
      </c>
      <c r="H33" s="96">
        <f t="shared" si="17"/>
        <v>236000</v>
      </c>
      <c r="I33" s="97">
        <f t="shared" si="17"/>
        <v>198737</v>
      </c>
      <c r="J33" s="96">
        <f t="shared" si="17"/>
        <v>429000</v>
      </c>
      <c r="K33" s="97">
        <f t="shared" si="17"/>
        <v>750289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665000</v>
      </c>
      <c r="Q33" s="97">
        <f>$I33      +$K33      +$M33      +$O33</f>
        <v>949026</v>
      </c>
      <c r="R33" s="52">
        <f>IF(($H33      =0),0,((($J33      -$H33      )/$H33      )*100))</f>
        <v>81.779661016949163</v>
      </c>
      <c r="S33" s="53">
        <f>IF(($I33      =0),0,((($K33      -$I33      )/$I33      )*100))</f>
        <v>277.52859306520679</v>
      </c>
      <c r="T33" s="52">
        <f>IF($E33   =0,0,($P33   /$E33   )*100)</f>
        <v>38.957234915055658</v>
      </c>
      <c r="U33" s="54">
        <f>IF($E33   =0,0,($Q33   /$E33   )*100)</f>
        <v>55.596133567662562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23313000</v>
      </c>
      <c r="C35" s="92"/>
      <c r="D35" s="92"/>
      <c r="E35" s="92">
        <f t="shared" ref="E35:E40" si="18">$B35      +$C35      +$D35</f>
        <v>23313000</v>
      </c>
      <c r="F35" s="93">
        <v>23313000</v>
      </c>
      <c r="G35" s="94">
        <v>12813000</v>
      </c>
      <c r="H35" s="93"/>
      <c r="I35" s="94"/>
      <c r="J35" s="93">
        <v>12053000</v>
      </c>
      <c r="K35" s="94"/>
      <c r="L35" s="93"/>
      <c r="M35" s="94"/>
      <c r="N35" s="93"/>
      <c r="O35" s="94"/>
      <c r="P35" s="93">
        <f t="shared" ref="P35:P40" si="19">$H35      +$J35      +$L35      +$N35</f>
        <v>12053000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51.700767811950413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38898000</v>
      </c>
      <c r="C36" s="92"/>
      <c r="D36" s="92"/>
      <c r="E36" s="92">
        <f t="shared" si="18"/>
        <v>38898000</v>
      </c>
      <c r="F36" s="93">
        <v>38898000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62211000</v>
      </c>
      <c r="C40" s="95">
        <f>SUM(C35:C39)</f>
        <v>0</v>
      </c>
      <c r="D40" s="95"/>
      <c r="E40" s="95">
        <f t="shared" si="18"/>
        <v>62211000</v>
      </c>
      <c r="F40" s="96">
        <f t="shared" ref="F40:O40" si="25">SUM(F35:F39)</f>
        <v>62211000</v>
      </c>
      <c r="G40" s="97">
        <f t="shared" si="25"/>
        <v>12813000</v>
      </c>
      <c r="H40" s="96">
        <f t="shared" si="25"/>
        <v>0</v>
      </c>
      <c r="I40" s="97">
        <f t="shared" si="25"/>
        <v>0</v>
      </c>
      <c r="J40" s="96">
        <f t="shared" si="25"/>
        <v>12053000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12053000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51.700767811950413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72268000</v>
      </c>
      <c r="C67" s="104">
        <f>SUM(C9:C14,C17:C23,C26:C29,C32,C35:C39,C42:C52,C55:C58,C61:C65)</f>
        <v>0</v>
      </c>
      <c r="D67" s="104"/>
      <c r="E67" s="104">
        <f t="shared" si="35"/>
        <v>72268000</v>
      </c>
      <c r="F67" s="105">
        <f t="shared" ref="F67:O67" si="43">SUM(F9:F14,F17:F23,F26:F29,F32,F35:F39,F42:F52,F55:F58,F61:F65)</f>
        <v>72268000</v>
      </c>
      <c r="G67" s="106">
        <f t="shared" si="43"/>
        <v>20258000</v>
      </c>
      <c r="H67" s="105">
        <f t="shared" si="43"/>
        <v>3011000</v>
      </c>
      <c r="I67" s="106">
        <f t="shared" si="43"/>
        <v>593848</v>
      </c>
      <c r="J67" s="105">
        <f t="shared" si="43"/>
        <v>15439000</v>
      </c>
      <c r="K67" s="106">
        <f t="shared" si="43"/>
        <v>1292503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18450000</v>
      </c>
      <c r="Q67" s="106">
        <f t="shared" si="37"/>
        <v>1886351</v>
      </c>
      <c r="R67" s="61">
        <f t="shared" si="38"/>
        <v>412.75323812686821</v>
      </c>
      <c r="S67" s="62">
        <f t="shared" si="39"/>
        <v>117.64879228354729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55.455365193868346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5.6698256687706641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72517000</v>
      </c>
      <c r="C69" s="92"/>
      <c r="D69" s="92"/>
      <c r="E69" s="92">
        <f>$B69      +$C69      +$D69</f>
        <v>72517000</v>
      </c>
      <c r="F69" s="93">
        <v>72517000</v>
      </c>
      <c r="G69" s="94">
        <v>53006000</v>
      </c>
      <c r="H69" s="93">
        <v>12896000</v>
      </c>
      <c r="I69" s="94">
        <v>12004884</v>
      </c>
      <c r="J69" s="93">
        <v>33283000</v>
      </c>
      <c r="K69" s="94">
        <v>32940405</v>
      </c>
      <c r="L69" s="93"/>
      <c r="M69" s="94"/>
      <c r="N69" s="93"/>
      <c r="O69" s="94"/>
      <c r="P69" s="93">
        <f>$H69      +$J69      +$L69      +$N69</f>
        <v>46179000</v>
      </c>
      <c r="Q69" s="94">
        <f>$I69      +$K69      +$M69      +$O69</f>
        <v>44945289</v>
      </c>
      <c r="R69" s="48">
        <f>IF(($H69      =0),0,((($J69      -$H69      )/$H69      )*100))</f>
        <v>158.08777915632754</v>
      </c>
      <c r="S69" s="49">
        <f>IF(($I69      =0),0,((($K69      -$I69      )/$I69      )*100))</f>
        <v>174.3916975790853</v>
      </c>
      <c r="T69" s="48">
        <f>IF(($E69      =0),0,(($P69      /$E69      )*100))</f>
        <v>63.680240495332129</v>
      </c>
      <c r="U69" s="50">
        <f>IF(($E69      =0),0,(($Q69      /$E69      )*100))</f>
        <v>61.978969069321678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72517000</v>
      </c>
      <c r="C70" s="101">
        <f>C69</f>
        <v>0</v>
      </c>
      <c r="D70" s="101"/>
      <c r="E70" s="101">
        <f>$B70      +$C70      +$D70</f>
        <v>72517000</v>
      </c>
      <c r="F70" s="102">
        <f t="shared" ref="F70:O70" si="44">F69</f>
        <v>72517000</v>
      </c>
      <c r="G70" s="103">
        <f t="shared" si="44"/>
        <v>53006000</v>
      </c>
      <c r="H70" s="102">
        <f t="shared" si="44"/>
        <v>12896000</v>
      </c>
      <c r="I70" s="103">
        <f t="shared" si="44"/>
        <v>12004884</v>
      </c>
      <c r="J70" s="102">
        <f t="shared" si="44"/>
        <v>33283000</v>
      </c>
      <c r="K70" s="103">
        <f t="shared" si="44"/>
        <v>32940405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46179000</v>
      </c>
      <c r="Q70" s="103">
        <f>$I70      +$K70      +$M70      +$O70</f>
        <v>44945289</v>
      </c>
      <c r="R70" s="57">
        <f>IF(($H70      =0),0,((($J70      -$H70      )/$H70      )*100))</f>
        <v>158.08777915632754</v>
      </c>
      <c r="S70" s="58">
        <f>IF(($I70      =0),0,((($K70      -$I70      )/$I70      )*100))</f>
        <v>174.3916975790853</v>
      </c>
      <c r="T70" s="57">
        <f>IF($E70   =0,0,($P70   /$E70   )*100)</f>
        <v>63.680240495332129</v>
      </c>
      <c r="U70" s="59">
        <f>IF($E70   =0,0,($Q70   /$E70 )*100)</f>
        <v>61.978969069321678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72517000</v>
      </c>
      <c r="C71" s="104">
        <f>C69</f>
        <v>0</v>
      </c>
      <c r="D71" s="104"/>
      <c r="E71" s="104">
        <f>$B71      +$C71      +$D71</f>
        <v>72517000</v>
      </c>
      <c r="F71" s="105">
        <f t="shared" ref="F71:O71" si="45">F69</f>
        <v>72517000</v>
      </c>
      <c r="G71" s="106">
        <f t="shared" si="45"/>
        <v>53006000</v>
      </c>
      <c r="H71" s="105">
        <f t="shared" si="45"/>
        <v>12896000</v>
      </c>
      <c r="I71" s="106">
        <f t="shared" si="45"/>
        <v>12004884</v>
      </c>
      <c r="J71" s="105">
        <f t="shared" si="45"/>
        <v>33283000</v>
      </c>
      <c r="K71" s="106">
        <f t="shared" si="45"/>
        <v>32940405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46179000</v>
      </c>
      <c r="Q71" s="106">
        <f>$I71      +$K71      +$M71      +$O71</f>
        <v>44945289</v>
      </c>
      <c r="R71" s="61">
        <f>IF(($H71      =0),0,((($J71      -$H71      )/$H71      )*100))</f>
        <v>158.08777915632754</v>
      </c>
      <c r="S71" s="62">
        <f>IF(($I71      =0),0,((($K71      -$I71      )/$I71      )*100))</f>
        <v>174.3916975790853</v>
      </c>
      <c r="T71" s="61">
        <f>IF($E71   =0,0,($P71   /$E71   )*100)</f>
        <v>63.680240495332129</v>
      </c>
      <c r="U71" s="65">
        <f>IF($E71   =0,0,($Q71   /$E71   )*100)</f>
        <v>61.978969069321678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144785000</v>
      </c>
      <c r="C72" s="104">
        <f>SUM(C9:C14,C17:C23,C26:C29,C32,C35:C39,C42:C52,C55:C58,C61:C65,C69)</f>
        <v>0</v>
      </c>
      <c r="D72" s="104"/>
      <c r="E72" s="104">
        <f>$B72      +$C72      +$D72</f>
        <v>144785000</v>
      </c>
      <c r="F72" s="105">
        <f t="shared" ref="F72:O72" si="46">SUM(F9:F14,F17:F23,F26:F29,F32,F35:F39,F42:F52,F55:F58,F61:F65,F69)</f>
        <v>144785000</v>
      </c>
      <c r="G72" s="106">
        <f t="shared" si="46"/>
        <v>73264000</v>
      </c>
      <c r="H72" s="105">
        <f t="shared" si="46"/>
        <v>15907000</v>
      </c>
      <c r="I72" s="106">
        <f t="shared" si="46"/>
        <v>12598732</v>
      </c>
      <c r="J72" s="105">
        <f t="shared" si="46"/>
        <v>48722000</v>
      </c>
      <c r="K72" s="106">
        <f t="shared" si="46"/>
        <v>34232908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64629000</v>
      </c>
      <c r="Q72" s="106">
        <f>$I72      +$K72      +$M72      +$O72</f>
        <v>46831640</v>
      </c>
      <c r="R72" s="61">
        <f>IF(($H72      =0),0,((($J72      -$H72      )/$H72      )*100))</f>
        <v>206.29282705727036</v>
      </c>
      <c r="S72" s="62">
        <f>IF(($I72      =0),0,((($K72      -$I72      )/$I72      )*100))</f>
        <v>171.71709025955946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61.093518107139822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44.269749591159595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DQaleTdRbN2GZZ+9W0FtveCrms3v55/I1LJdAUNGpCRRhRK79FgNxx6q+ljuZEmT+Jui9IU8zRAW/1rLlwISA==" saltValue="8S9Rg8z3/zD1nZEMsOy0m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2300000</v>
      </c>
      <c r="C10" s="92"/>
      <c r="D10" s="92"/>
      <c r="E10" s="92">
        <f t="shared" ref="E10:E15" si="0">$B10      +$C10      +$D10</f>
        <v>2300000</v>
      </c>
      <c r="F10" s="93">
        <v>2300000</v>
      </c>
      <c r="G10" s="94">
        <v>2300000</v>
      </c>
      <c r="H10" s="93">
        <v>271000</v>
      </c>
      <c r="I10" s="94">
        <v>322774</v>
      </c>
      <c r="J10" s="93">
        <v>513000</v>
      </c>
      <c r="K10" s="94">
        <v>460195</v>
      </c>
      <c r="L10" s="93"/>
      <c r="M10" s="94"/>
      <c r="N10" s="93"/>
      <c r="O10" s="94"/>
      <c r="P10" s="93">
        <f t="shared" ref="P10:P15" si="1">$H10      +$J10      +$L10      +$N10</f>
        <v>784000</v>
      </c>
      <c r="Q10" s="94">
        <f t="shared" ref="Q10:Q15" si="2">$I10      +$K10      +$M10      +$O10</f>
        <v>782969</v>
      </c>
      <c r="R10" s="48">
        <f t="shared" ref="R10:R15" si="3">IF(($H10      =0),0,((($J10      -$H10      )/$H10      )*100))</f>
        <v>89.298892988929893</v>
      </c>
      <c r="S10" s="49">
        <f t="shared" ref="S10:S15" si="4">IF(($I10      =0),0,((($K10      -$I10      )/$I10      )*100))</f>
        <v>42.574990550663934</v>
      </c>
      <c r="T10" s="48">
        <f t="shared" ref="T10:T14" si="5">IF(($E10      =0),0,(($P10      /$E10      )*100))</f>
        <v>34.086956521739133</v>
      </c>
      <c r="U10" s="50">
        <f t="shared" ref="U10:U14" si="6">IF(($E10      =0),0,(($Q10      /$E10      )*100))</f>
        <v>34.042130434782607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2300000</v>
      </c>
      <c r="C15" s="95">
        <f>SUM(C9:C14)</f>
        <v>0</v>
      </c>
      <c r="D15" s="95"/>
      <c r="E15" s="95">
        <f t="shared" si="0"/>
        <v>2300000</v>
      </c>
      <c r="F15" s="96">
        <f t="shared" ref="F15:O15" si="7">SUM(F9:F14)</f>
        <v>2300000</v>
      </c>
      <c r="G15" s="97">
        <f t="shared" si="7"/>
        <v>2300000</v>
      </c>
      <c r="H15" s="96">
        <f t="shared" si="7"/>
        <v>271000</v>
      </c>
      <c r="I15" s="97">
        <f t="shared" si="7"/>
        <v>322774</v>
      </c>
      <c r="J15" s="96">
        <f t="shared" si="7"/>
        <v>513000</v>
      </c>
      <c r="K15" s="97">
        <f t="shared" si="7"/>
        <v>460195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784000</v>
      </c>
      <c r="Q15" s="97">
        <f t="shared" si="2"/>
        <v>782969</v>
      </c>
      <c r="R15" s="52">
        <f t="shared" si="3"/>
        <v>89.298892988929893</v>
      </c>
      <c r="S15" s="53">
        <f t="shared" si="4"/>
        <v>42.574990550663934</v>
      </c>
      <c r="T15" s="52">
        <f>IF((SUM($E9:$E13))=0,0,(P15/(SUM($E9:$E13))*100))</f>
        <v>34.086956521739133</v>
      </c>
      <c r="U15" s="54">
        <f>IF((SUM($E9:$E13))=0,0,(Q15/(SUM($E9:$E13))*100))</f>
        <v>34.042130434782607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5100000</v>
      </c>
      <c r="C20" s="92"/>
      <c r="D20" s="92"/>
      <c r="E20" s="92">
        <f t="shared" si="8"/>
        <v>5100000</v>
      </c>
      <c r="F20" s="93">
        <v>5100000</v>
      </c>
      <c r="G20" s="94">
        <v>5100000</v>
      </c>
      <c r="H20" s="93">
        <v>2707000</v>
      </c>
      <c r="I20" s="94"/>
      <c r="J20" s="93">
        <v>2203000</v>
      </c>
      <c r="K20" s="94">
        <v>3521837</v>
      </c>
      <c r="L20" s="93"/>
      <c r="M20" s="94"/>
      <c r="N20" s="93"/>
      <c r="O20" s="94"/>
      <c r="P20" s="93">
        <f t="shared" si="9"/>
        <v>4910000</v>
      </c>
      <c r="Q20" s="94">
        <f t="shared" si="10"/>
        <v>3521837</v>
      </c>
      <c r="R20" s="48">
        <f t="shared" si="11"/>
        <v>-18.618396749168824</v>
      </c>
      <c r="S20" s="49">
        <f t="shared" si="12"/>
        <v>0</v>
      </c>
      <c r="T20" s="48">
        <f t="shared" si="13"/>
        <v>96.274509803921575</v>
      </c>
      <c r="U20" s="50">
        <f t="shared" si="14"/>
        <v>69.055627450980396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5100000</v>
      </c>
      <c r="C24" s="95">
        <f>SUM(C17:C23)</f>
        <v>0</v>
      </c>
      <c r="D24" s="95"/>
      <c r="E24" s="95">
        <f t="shared" si="8"/>
        <v>5100000</v>
      </c>
      <c r="F24" s="96">
        <f t="shared" ref="F24:O24" si="15">SUM(F17:F23)</f>
        <v>5100000</v>
      </c>
      <c r="G24" s="97">
        <f t="shared" si="15"/>
        <v>5100000</v>
      </c>
      <c r="H24" s="96">
        <f t="shared" si="15"/>
        <v>2707000</v>
      </c>
      <c r="I24" s="97">
        <f t="shared" si="15"/>
        <v>0</v>
      </c>
      <c r="J24" s="96">
        <f t="shared" si="15"/>
        <v>2203000</v>
      </c>
      <c r="K24" s="97">
        <f t="shared" si="15"/>
        <v>3521837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4910000</v>
      </c>
      <c r="Q24" s="97">
        <f t="shared" si="10"/>
        <v>3521837</v>
      </c>
      <c r="R24" s="52">
        <f t="shared" si="11"/>
        <v>-18.618396749168824</v>
      </c>
      <c r="S24" s="53">
        <f t="shared" si="12"/>
        <v>0</v>
      </c>
      <c r="T24" s="52">
        <f>IF(($E24-$E19-$E23)   =0,0,($P24   /($E24-$E19-$E23)   )*100)</f>
        <v>96.274509803921575</v>
      </c>
      <c r="U24" s="54">
        <f>IF(($E24-$E19-$E23)   =0,0,($Q24   /($E24-$E19-$E23)   )*100)</f>
        <v>69.055627450980396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1754000</v>
      </c>
      <c r="C32" s="92"/>
      <c r="D32" s="92"/>
      <c r="E32" s="92">
        <f>$B32      +$C32      +$D32</f>
        <v>1754000</v>
      </c>
      <c r="F32" s="93">
        <v>1754000</v>
      </c>
      <c r="G32" s="94">
        <v>439000</v>
      </c>
      <c r="H32" s="93">
        <v>361000</v>
      </c>
      <c r="I32" s="94">
        <v>650970</v>
      </c>
      <c r="J32" s="93"/>
      <c r="K32" s="94">
        <v>643591</v>
      </c>
      <c r="L32" s="93"/>
      <c r="M32" s="94"/>
      <c r="N32" s="93"/>
      <c r="O32" s="94"/>
      <c r="P32" s="93">
        <f>$H32      +$J32      +$L32      +$N32</f>
        <v>361000</v>
      </c>
      <c r="Q32" s="94">
        <f>$I32      +$K32      +$M32      +$O32</f>
        <v>1294561</v>
      </c>
      <c r="R32" s="48">
        <f>IF(($H32      =0),0,((($J32      -$H32      )/$H32      )*100))</f>
        <v>-100</v>
      </c>
      <c r="S32" s="49">
        <f>IF(($I32      =0),0,((($K32      -$I32      )/$I32      )*100))</f>
        <v>-1.1335391799929337</v>
      </c>
      <c r="T32" s="48">
        <f>IF(($E32      =0),0,(($P32      /$E32      )*100))</f>
        <v>20.581527936145953</v>
      </c>
      <c r="U32" s="50">
        <f>IF(($E32      =0),0,(($Q32      /$E32      )*100))</f>
        <v>73.806214367160777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1754000</v>
      </c>
      <c r="C33" s="95">
        <f>C32</f>
        <v>0</v>
      </c>
      <c r="D33" s="95"/>
      <c r="E33" s="95">
        <f>$B33      +$C33      +$D33</f>
        <v>1754000</v>
      </c>
      <c r="F33" s="96">
        <f t="shared" ref="F33:O33" si="17">F32</f>
        <v>1754000</v>
      </c>
      <c r="G33" s="97">
        <f t="shared" si="17"/>
        <v>439000</v>
      </c>
      <c r="H33" s="96">
        <f t="shared" si="17"/>
        <v>361000</v>
      </c>
      <c r="I33" s="97">
        <f t="shared" si="17"/>
        <v>650970</v>
      </c>
      <c r="J33" s="96">
        <f t="shared" si="17"/>
        <v>0</v>
      </c>
      <c r="K33" s="97">
        <f t="shared" si="17"/>
        <v>643591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361000</v>
      </c>
      <c r="Q33" s="97">
        <f>$I33      +$K33      +$M33      +$O33</f>
        <v>1294561</v>
      </c>
      <c r="R33" s="52">
        <f>IF(($H33      =0),0,((($J33      -$H33      )/$H33      )*100))</f>
        <v>-100</v>
      </c>
      <c r="S33" s="53">
        <f>IF(($I33      =0),0,((($K33      -$I33      )/$I33      )*100))</f>
        <v>-1.1335391799929337</v>
      </c>
      <c r="T33" s="52">
        <f>IF($E33   =0,0,($P33   /$E33   )*100)</f>
        <v>20.581527936145953</v>
      </c>
      <c r="U33" s="54">
        <f>IF($E33   =0,0,($Q33   /$E33   )*100)</f>
        <v>73.806214367160777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13361000</v>
      </c>
      <c r="C35" s="92"/>
      <c r="D35" s="92"/>
      <c r="E35" s="92">
        <f t="shared" ref="E35:E40" si="18">$B35      +$C35      +$D35</f>
        <v>13361000</v>
      </c>
      <c r="F35" s="93">
        <v>13361000</v>
      </c>
      <c r="G35" s="94">
        <v>8688000</v>
      </c>
      <c r="H35" s="93"/>
      <c r="I35" s="94">
        <v>3045800</v>
      </c>
      <c r="J35" s="93">
        <v>7054000</v>
      </c>
      <c r="K35" s="94">
        <v>4908898</v>
      </c>
      <c r="L35" s="93"/>
      <c r="M35" s="94"/>
      <c r="N35" s="93"/>
      <c r="O35" s="94"/>
      <c r="P35" s="93">
        <f t="shared" ref="P35:P40" si="19">$H35      +$J35      +$L35      +$N35</f>
        <v>7054000</v>
      </c>
      <c r="Q35" s="94">
        <f t="shared" ref="Q35:Q40" si="20">$I35      +$K35      +$M35      +$O35</f>
        <v>7954698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61.169413618753701</v>
      </c>
      <c r="T35" s="48">
        <f t="shared" ref="T35:T39" si="23">IF(($E35      =0),0,(($P35      /$E35      )*100))</f>
        <v>52.795449442407005</v>
      </c>
      <c r="U35" s="50">
        <f t="shared" ref="U35:U39" si="24">IF(($E35      =0),0,(($Q35      /$E35      )*100))</f>
        <v>59.536696355063242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13203000</v>
      </c>
      <c r="C36" s="92"/>
      <c r="D36" s="92"/>
      <c r="E36" s="92">
        <f t="shared" si="18"/>
        <v>13203000</v>
      </c>
      <c r="F36" s="93">
        <v>13203000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26564000</v>
      </c>
      <c r="C40" s="95">
        <f>SUM(C35:C39)</f>
        <v>0</v>
      </c>
      <c r="D40" s="95"/>
      <c r="E40" s="95">
        <f t="shared" si="18"/>
        <v>26564000</v>
      </c>
      <c r="F40" s="96">
        <f t="shared" ref="F40:O40" si="25">SUM(F35:F39)</f>
        <v>26564000</v>
      </c>
      <c r="G40" s="97">
        <f t="shared" si="25"/>
        <v>8688000</v>
      </c>
      <c r="H40" s="96">
        <f t="shared" si="25"/>
        <v>0</v>
      </c>
      <c r="I40" s="97">
        <f t="shared" si="25"/>
        <v>3045800</v>
      </c>
      <c r="J40" s="96">
        <f t="shared" si="25"/>
        <v>7054000</v>
      </c>
      <c r="K40" s="97">
        <f t="shared" si="25"/>
        <v>4908898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7054000</v>
      </c>
      <c r="Q40" s="97">
        <f t="shared" si="20"/>
        <v>7954698</v>
      </c>
      <c r="R40" s="52">
        <f t="shared" si="21"/>
        <v>0</v>
      </c>
      <c r="S40" s="53">
        <f t="shared" si="22"/>
        <v>61.169413618753701</v>
      </c>
      <c r="T40" s="52">
        <f>IF((+$E35+$E38) =0,0,(P40   /(+$E35+$E38) )*100)</f>
        <v>52.795449442407005</v>
      </c>
      <c r="U40" s="54">
        <f>IF((+$E35+$E38) =0,0,(Q40   /(+$E35+$E38) )*100)</f>
        <v>59.536696355063242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35718000</v>
      </c>
      <c r="C67" s="104">
        <f>SUM(C9:C14,C17:C23,C26:C29,C32,C35:C39,C42:C52,C55:C58,C61:C65)</f>
        <v>0</v>
      </c>
      <c r="D67" s="104"/>
      <c r="E67" s="104">
        <f t="shared" si="35"/>
        <v>35718000</v>
      </c>
      <c r="F67" s="105">
        <f t="shared" ref="F67:O67" si="43">SUM(F9:F14,F17:F23,F26:F29,F32,F35:F39,F42:F52,F55:F58,F61:F65)</f>
        <v>35718000</v>
      </c>
      <c r="G67" s="106">
        <f t="shared" si="43"/>
        <v>16527000</v>
      </c>
      <c r="H67" s="105">
        <f t="shared" si="43"/>
        <v>3339000</v>
      </c>
      <c r="I67" s="106">
        <f t="shared" si="43"/>
        <v>4019544</v>
      </c>
      <c r="J67" s="105">
        <f t="shared" si="43"/>
        <v>9770000</v>
      </c>
      <c r="K67" s="106">
        <f t="shared" si="43"/>
        <v>9534521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13109000</v>
      </c>
      <c r="Q67" s="106">
        <f t="shared" si="37"/>
        <v>13554065</v>
      </c>
      <c r="R67" s="61">
        <f t="shared" si="38"/>
        <v>192.60257562144355</v>
      </c>
      <c r="S67" s="62">
        <f t="shared" si="39"/>
        <v>137.20404603109208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58.223406617810348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60.200155451920942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52455000</v>
      </c>
      <c r="C69" s="92"/>
      <c r="D69" s="92"/>
      <c r="E69" s="92">
        <f>$B69      +$C69      +$D69</f>
        <v>52455000</v>
      </c>
      <c r="F69" s="93">
        <v>52455000</v>
      </c>
      <c r="G69" s="94">
        <v>41903000</v>
      </c>
      <c r="H69" s="93">
        <v>13702000</v>
      </c>
      <c r="I69" s="94">
        <v>14239074</v>
      </c>
      <c r="J69" s="93">
        <v>23138000</v>
      </c>
      <c r="K69" s="94">
        <v>24547162</v>
      </c>
      <c r="L69" s="93"/>
      <c r="M69" s="94"/>
      <c r="N69" s="93"/>
      <c r="O69" s="94"/>
      <c r="P69" s="93">
        <f>$H69      +$J69      +$L69      +$N69</f>
        <v>36840000</v>
      </c>
      <c r="Q69" s="94">
        <f>$I69      +$K69      +$M69      +$O69</f>
        <v>38786236</v>
      </c>
      <c r="R69" s="48">
        <f>IF(($H69      =0),0,((($J69      -$H69      )/$H69      )*100))</f>
        <v>68.865858998686321</v>
      </c>
      <c r="S69" s="49">
        <f>IF(($I69      =0),0,((($K69      -$I69      )/$I69      )*100))</f>
        <v>72.392966003266793</v>
      </c>
      <c r="T69" s="48">
        <f>IF(($E69      =0),0,(($P69      /$E69      )*100))</f>
        <v>70.231627108950534</v>
      </c>
      <c r="U69" s="50">
        <f>IF(($E69      =0),0,(($Q69      /$E69      )*100))</f>
        <v>73.941923553522074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52455000</v>
      </c>
      <c r="C70" s="101">
        <f>C69</f>
        <v>0</v>
      </c>
      <c r="D70" s="101"/>
      <c r="E70" s="101">
        <f>$B70      +$C70      +$D70</f>
        <v>52455000</v>
      </c>
      <c r="F70" s="102">
        <f t="shared" ref="F70:O70" si="44">F69</f>
        <v>52455000</v>
      </c>
      <c r="G70" s="103">
        <f t="shared" si="44"/>
        <v>41903000</v>
      </c>
      <c r="H70" s="102">
        <f t="shared" si="44"/>
        <v>13702000</v>
      </c>
      <c r="I70" s="103">
        <f t="shared" si="44"/>
        <v>14239074</v>
      </c>
      <c r="J70" s="102">
        <f t="shared" si="44"/>
        <v>23138000</v>
      </c>
      <c r="K70" s="103">
        <f t="shared" si="44"/>
        <v>24547162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36840000</v>
      </c>
      <c r="Q70" s="103">
        <f>$I70      +$K70      +$M70      +$O70</f>
        <v>38786236</v>
      </c>
      <c r="R70" s="57">
        <f>IF(($H70      =0),0,((($J70      -$H70      )/$H70      )*100))</f>
        <v>68.865858998686321</v>
      </c>
      <c r="S70" s="58">
        <f>IF(($I70      =0),0,((($K70      -$I70      )/$I70      )*100))</f>
        <v>72.392966003266793</v>
      </c>
      <c r="T70" s="57">
        <f>IF($E70   =0,0,($P70   /$E70   )*100)</f>
        <v>70.231627108950534</v>
      </c>
      <c r="U70" s="59">
        <f>IF($E70   =0,0,($Q70   /$E70 )*100)</f>
        <v>73.941923553522074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52455000</v>
      </c>
      <c r="C71" s="104">
        <f>C69</f>
        <v>0</v>
      </c>
      <c r="D71" s="104"/>
      <c r="E71" s="104">
        <f>$B71      +$C71      +$D71</f>
        <v>52455000</v>
      </c>
      <c r="F71" s="105">
        <f t="shared" ref="F71:O71" si="45">F69</f>
        <v>52455000</v>
      </c>
      <c r="G71" s="106">
        <f t="shared" si="45"/>
        <v>41903000</v>
      </c>
      <c r="H71" s="105">
        <f t="shared" si="45"/>
        <v>13702000</v>
      </c>
      <c r="I71" s="106">
        <f t="shared" si="45"/>
        <v>14239074</v>
      </c>
      <c r="J71" s="105">
        <f t="shared" si="45"/>
        <v>23138000</v>
      </c>
      <c r="K71" s="106">
        <f t="shared" si="45"/>
        <v>24547162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36840000</v>
      </c>
      <c r="Q71" s="106">
        <f>$I71      +$K71      +$M71      +$O71</f>
        <v>38786236</v>
      </c>
      <c r="R71" s="61">
        <f>IF(($H71      =0),0,((($J71      -$H71      )/$H71      )*100))</f>
        <v>68.865858998686321</v>
      </c>
      <c r="S71" s="62">
        <f>IF(($I71      =0),0,((($K71      -$I71      )/$I71      )*100))</f>
        <v>72.392966003266793</v>
      </c>
      <c r="T71" s="61">
        <f>IF($E71   =0,0,($P71   /$E71   )*100)</f>
        <v>70.231627108950534</v>
      </c>
      <c r="U71" s="65">
        <f>IF($E71   =0,0,($Q71   /$E71   )*100)</f>
        <v>73.941923553522074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88173000</v>
      </c>
      <c r="C72" s="104">
        <f>SUM(C9:C14,C17:C23,C26:C29,C32,C35:C39,C42:C52,C55:C58,C61:C65,C69)</f>
        <v>0</v>
      </c>
      <c r="D72" s="104"/>
      <c r="E72" s="104">
        <f>$B72      +$C72      +$D72</f>
        <v>88173000</v>
      </c>
      <c r="F72" s="105">
        <f t="shared" ref="F72:O72" si="46">SUM(F9:F14,F17:F23,F26:F29,F32,F35:F39,F42:F52,F55:F58,F61:F65,F69)</f>
        <v>88173000</v>
      </c>
      <c r="G72" s="106">
        <f t="shared" si="46"/>
        <v>58430000</v>
      </c>
      <c r="H72" s="105">
        <f t="shared" si="46"/>
        <v>17041000</v>
      </c>
      <c r="I72" s="106">
        <f t="shared" si="46"/>
        <v>18258618</v>
      </c>
      <c r="J72" s="105">
        <f t="shared" si="46"/>
        <v>32908000</v>
      </c>
      <c r="K72" s="106">
        <f t="shared" si="46"/>
        <v>34081683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49949000</v>
      </c>
      <c r="Q72" s="106">
        <f>$I72      +$K72      +$M72      +$O72</f>
        <v>52340301</v>
      </c>
      <c r="R72" s="61">
        <f>IF(($H72      =0),0,((($J72      -$H72      )/$H72      )*100))</f>
        <v>93.110732938207846</v>
      </c>
      <c r="S72" s="62">
        <f>IF(($I72      =0),0,((($K72      -$I72      )/$I72      )*100))</f>
        <v>86.660803134169299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66.625316793384016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69.814993997599046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pYV/AMbeiBxyTuOse3nlCd1inhzMfOY1HqOJLQ31QQktvfh2oSLEXPxuVgLMSrU+4WsWcvY+jSneQQfPzgQw/w==" saltValue="TDlJuL7LNjFtaaNlXgYkI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>
        <v>224000</v>
      </c>
      <c r="I10" s="94">
        <v>706078</v>
      </c>
      <c r="J10" s="93">
        <v>693000</v>
      </c>
      <c r="K10" s="94">
        <v>312558</v>
      </c>
      <c r="L10" s="93"/>
      <c r="M10" s="94"/>
      <c r="N10" s="93"/>
      <c r="O10" s="94"/>
      <c r="P10" s="93">
        <f t="shared" ref="P10:P15" si="1">$H10      +$J10      +$L10      +$N10</f>
        <v>917000</v>
      </c>
      <c r="Q10" s="94">
        <f t="shared" ref="Q10:Q15" si="2">$I10      +$K10      +$M10      +$O10</f>
        <v>1018636</v>
      </c>
      <c r="R10" s="48">
        <f t="shared" ref="R10:R15" si="3">IF(($H10      =0),0,((($J10      -$H10      )/$H10      )*100))</f>
        <v>209.375</v>
      </c>
      <c r="S10" s="49">
        <f t="shared" ref="S10:S15" si="4">IF(($I10      =0),0,((($K10      -$I10      )/$I10      )*100))</f>
        <v>-55.733219276057319</v>
      </c>
      <c r="T10" s="48">
        <f t="shared" ref="T10:T14" si="5">IF(($E10      =0),0,(($P10      /$E10      )*100))</f>
        <v>32.175438596491226</v>
      </c>
      <c r="U10" s="50">
        <f t="shared" ref="U10:U14" si="6">IF(($E10      =0),0,(($Q10      /$E10      )*100))</f>
        <v>35.741614035087721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5500000</v>
      </c>
      <c r="C11" s="92"/>
      <c r="D11" s="92"/>
      <c r="E11" s="92">
        <f t="shared" si="0"/>
        <v>5500000</v>
      </c>
      <c r="F11" s="93">
        <v>5500000</v>
      </c>
      <c r="G11" s="94">
        <v>3000000</v>
      </c>
      <c r="H11" s="93">
        <v>1933000</v>
      </c>
      <c r="I11" s="94">
        <v>1159235</v>
      </c>
      <c r="J11" s="93">
        <v>1067000</v>
      </c>
      <c r="K11" s="94">
        <v>1838303</v>
      </c>
      <c r="L11" s="93"/>
      <c r="M11" s="94"/>
      <c r="N11" s="93"/>
      <c r="O11" s="94"/>
      <c r="P11" s="93">
        <f t="shared" si="1"/>
        <v>3000000</v>
      </c>
      <c r="Q11" s="94">
        <f t="shared" si="2"/>
        <v>2997538</v>
      </c>
      <c r="R11" s="48">
        <f t="shared" si="3"/>
        <v>-44.800827728918776</v>
      </c>
      <c r="S11" s="49">
        <f t="shared" si="4"/>
        <v>58.578976652706316</v>
      </c>
      <c r="T11" s="48">
        <f t="shared" si="5"/>
        <v>54.54545454545454</v>
      </c>
      <c r="U11" s="50">
        <f t="shared" si="6"/>
        <v>54.500690909090906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1000000</v>
      </c>
      <c r="C14" s="92"/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9350000</v>
      </c>
      <c r="C15" s="95">
        <f>SUM(C9:C14)</f>
        <v>0</v>
      </c>
      <c r="D15" s="95"/>
      <c r="E15" s="95">
        <f t="shared" si="0"/>
        <v>9350000</v>
      </c>
      <c r="F15" s="96">
        <f t="shared" ref="F15:O15" si="7">SUM(F9:F14)</f>
        <v>9350000</v>
      </c>
      <c r="G15" s="97">
        <f t="shared" si="7"/>
        <v>5850000</v>
      </c>
      <c r="H15" s="96">
        <f t="shared" si="7"/>
        <v>2157000</v>
      </c>
      <c r="I15" s="97">
        <f t="shared" si="7"/>
        <v>1865313</v>
      </c>
      <c r="J15" s="96">
        <f t="shared" si="7"/>
        <v>1760000</v>
      </c>
      <c r="K15" s="97">
        <f t="shared" si="7"/>
        <v>2150861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3917000</v>
      </c>
      <c r="Q15" s="97">
        <f t="shared" si="2"/>
        <v>4016174</v>
      </c>
      <c r="R15" s="52">
        <f t="shared" si="3"/>
        <v>-18.405192396847472</v>
      </c>
      <c r="S15" s="53">
        <f t="shared" si="4"/>
        <v>15.308315548114445</v>
      </c>
      <c r="T15" s="52">
        <f>IF((SUM($E9:$E13))=0,0,(P15/(SUM($E9:$E13))*100))</f>
        <v>46.91017964071856</v>
      </c>
      <c r="U15" s="54">
        <f>IF((SUM($E9:$E13))=0,0,(Q15/(SUM($E9:$E13))*100))</f>
        <v>48.097892215568862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5360000</v>
      </c>
      <c r="C20" s="92"/>
      <c r="D20" s="92"/>
      <c r="E20" s="92">
        <f t="shared" si="8"/>
        <v>5360000</v>
      </c>
      <c r="F20" s="93">
        <v>5360000</v>
      </c>
      <c r="G20" s="94">
        <v>5360000</v>
      </c>
      <c r="H20" s="93"/>
      <c r="I20" s="94"/>
      <c r="J20" s="93">
        <v>2252000</v>
      </c>
      <c r="K20" s="94"/>
      <c r="L20" s="93"/>
      <c r="M20" s="94"/>
      <c r="N20" s="93"/>
      <c r="O20" s="94"/>
      <c r="P20" s="93">
        <f t="shared" si="9"/>
        <v>2252000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42.014925373134325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5360000</v>
      </c>
      <c r="C24" s="95">
        <f>SUM(C17:C23)</f>
        <v>0</v>
      </c>
      <c r="D24" s="95"/>
      <c r="E24" s="95">
        <f t="shared" si="8"/>
        <v>5360000</v>
      </c>
      <c r="F24" s="96">
        <f t="shared" ref="F24:O24" si="15">SUM(F17:F23)</f>
        <v>5360000</v>
      </c>
      <c r="G24" s="97">
        <f t="shared" si="15"/>
        <v>5360000</v>
      </c>
      <c r="H24" s="96">
        <f t="shared" si="15"/>
        <v>0</v>
      </c>
      <c r="I24" s="97">
        <f t="shared" si="15"/>
        <v>0</v>
      </c>
      <c r="J24" s="96">
        <f t="shared" si="15"/>
        <v>2252000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2252000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42.014925373134325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4238000</v>
      </c>
      <c r="C32" s="92"/>
      <c r="D32" s="92"/>
      <c r="E32" s="92">
        <f>$B32      +$C32      +$D32</f>
        <v>4238000</v>
      </c>
      <c r="F32" s="93">
        <v>4238000</v>
      </c>
      <c r="G32" s="94">
        <v>2966000</v>
      </c>
      <c r="H32" s="93">
        <v>1059000</v>
      </c>
      <c r="I32" s="94">
        <v>1874927</v>
      </c>
      <c r="J32" s="93">
        <v>1496000</v>
      </c>
      <c r="K32" s="94">
        <v>2250683</v>
      </c>
      <c r="L32" s="93"/>
      <c r="M32" s="94"/>
      <c r="N32" s="93"/>
      <c r="O32" s="94"/>
      <c r="P32" s="93">
        <f>$H32      +$J32      +$L32      +$N32</f>
        <v>2555000</v>
      </c>
      <c r="Q32" s="94">
        <f>$I32      +$K32      +$M32      +$O32</f>
        <v>4125610</v>
      </c>
      <c r="R32" s="48">
        <f>IF(($H32      =0),0,((($J32      -$H32      )/$H32      )*100))</f>
        <v>41.265344664778091</v>
      </c>
      <c r="S32" s="49">
        <f>IF(($I32      =0),0,((($K32      -$I32      )/$I32      )*100))</f>
        <v>20.041100266837056</v>
      </c>
      <c r="T32" s="48">
        <f>IF(($E32      =0),0,(($P32      /$E32      )*100))</f>
        <v>60.287871637564891</v>
      </c>
      <c r="U32" s="50">
        <f>IF(($E32      =0),0,(($Q32      /$E32      )*100))</f>
        <v>97.348041529023121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4238000</v>
      </c>
      <c r="C33" s="95">
        <f>C32</f>
        <v>0</v>
      </c>
      <c r="D33" s="95"/>
      <c r="E33" s="95">
        <f>$B33      +$C33      +$D33</f>
        <v>4238000</v>
      </c>
      <c r="F33" s="96">
        <f t="shared" ref="F33:O33" si="17">F32</f>
        <v>4238000</v>
      </c>
      <c r="G33" s="97">
        <f t="shared" si="17"/>
        <v>2966000</v>
      </c>
      <c r="H33" s="96">
        <f t="shared" si="17"/>
        <v>1059000</v>
      </c>
      <c r="I33" s="97">
        <f t="shared" si="17"/>
        <v>1874927</v>
      </c>
      <c r="J33" s="96">
        <f t="shared" si="17"/>
        <v>1496000</v>
      </c>
      <c r="K33" s="97">
        <f t="shared" si="17"/>
        <v>2250683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2555000</v>
      </c>
      <c r="Q33" s="97">
        <f>$I33      +$K33      +$M33      +$O33</f>
        <v>4125610</v>
      </c>
      <c r="R33" s="52">
        <f>IF(($H33      =0),0,((($J33      -$H33      )/$H33      )*100))</f>
        <v>41.265344664778091</v>
      </c>
      <c r="S33" s="53">
        <f>IF(($I33      =0),0,((($K33      -$I33      )/$I33      )*100))</f>
        <v>20.041100266837056</v>
      </c>
      <c r="T33" s="52">
        <f>IF($E33   =0,0,($P33   /$E33   )*100)</f>
        <v>60.287871637564891</v>
      </c>
      <c r="U33" s="54">
        <f>IF($E33   =0,0,($Q33   /$E33   )*100)</f>
        <v>97.348041529023121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66797000</v>
      </c>
      <c r="C36" s="92"/>
      <c r="D36" s="92"/>
      <c r="E36" s="92">
        <f t="shared" si="18"/>
        <v>66797000</v>
      </c>
      <c r="F36" s="93">
        <v>66797000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70797000</v>
      </c>
      <c r="C40" s="95">
        <f>SUM(C35:C39)</f>
        <v>0</v>
      </c>
      <c r="D40" s="95"/>
      <c r="E40" s="95">
        <f t="shared" si="18"/>
        <v>70797000</v>
      </c>
      <c r="F40" s="96">
        <f t="shared" ref="F40:O40" si="25">SUM(F35:F39)</f>
        <v>70797000</v>
      </c>
      <c r="G40" s="97">
        <f t="shared" si="25"/>
        <v>1000000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89745000</v>
      </c>
      <c r="C67" s="104">
        <f>SUM(C9:C14,C17:C23,C26:C29,C32,C35:C39,C42:C52,C55:C58,C61:C65)</f>
        <v>0</v>
      </c>
      <c r="D67" s="104"/>
      <c r="E67" s="104">
        <f t="shared" si="35"/>
        <v>89745000</v>
      </c>
      <c r="F67" s="105">
        <f t="shared" ref="F67:O67" si="43">SUM(F9:F14,F17:F23,F26:F29,F32,F35:F39,F42:F52,F55:F58,F61:F65)</f>
        <v>89745000</v>
      </c>
      <c r="G67" s="106">
        <f t="shared" si="43"/>
        <v>15176000</v>
      </c>
      <c r="H67" s="105">
        <f t="shared" si="43"/>
        <v>3216000</v>
      </c>
      <c r="I67" s="106">
        <f t="shared" si="43"/>
        <v>3740240</v>
      </c>
      <c r="J67" s="105">
        <f t="shared" si="43"/>
        <v>5508000</v>
      </c>
      <c r="K67" s="106">
        <f t="shared" si="43"/>
        <v>4401544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8724000</v>
      </c>
      <c r="Q67" s="106">
        <f t="shared" si="37"/>
        <v>8141784</v>
      </c>
      <c r="R67" s="61">
        <f t="shared" si="38"/>
        <v>71.268656716417908</v>
      </c>
      <c r="S67" s="62">
        <f t="shared" si="39"/>
        <v>17.680790537505615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39.748496446145438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37.095790049207217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103269000</v>
      </c>
      <c r="C69" s="92"/>
      <c r="D69" s="92"/>
      <c r="E69" s="92">
        <f>$B69      +$C69      +$D69</f>
        <v>103269000</v>
      </c>
      <c r="F69" s="93">
        <v>103269000</v>
      </c>
      <c r="G69" s="94">
        <v>84870000</v>
      </c>
      <c r="H69" s="93">
        <v>24623000</v>
      </c>
      <c r="I69" s="94">
        <v>28279094</v>
      </c>
      <c r="J69" s="93">
        <v>35375000</v>
      </c>
      <c r="K69" s="94">
        <v>30550612</v>
      </c>
      <c r="L69" s="93"/>
      <c r="M69" s="94"/>
      <c r="N69" s="93"/>
      <c r="O69" s="94"/>
      <c r="P69" s="93">
        <f>$H69      +$J69      +$L69      +$N69</f>
        <v>59998000</v>
      </c>
      <c r="Q69" s="94">
        <f>$I69      +$K69      +$M69      +$O69</f>
        <v>58829706</v>
      </c>
      <c r="R69" s="48">
        <f>IF(($H69      =0),0,((($J69      -$H69      )/$H69      )*100))</f>
        <v>43.666490679446049</v>
      </c>
      <c r="S69" s="49">
        <f>IF(($I69      =0),0,((($K69      -$I69      )/$I69      )*100))</f>
        <v>8.0324992024143356</v>
      </c>
      <c r="T69" s="48">
        <f>IF(($E69      =0),0,(($P69      /$E69      )*100))</f>
        <v>58.0987518035422</v>
      </c>
      <c r="U69" s="50">
        <f>IF(($E69      =0),0,(($Q69      /$E69      )*100))</f>
        <v>56.967440374168433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103269000</v>
      </c>
      <c r="C70" s="101">
        <f>C69</f>
        <v>0</v>
      </c>
      <c r="D70" s="101"/>
      <c r="E70" s="101">
        <f>$B70      +$C70      +$D70</f>
        <v>103269000</v>
      </c>
      <c r="F70" s="102">
        <f t="shared" ref="F70:O70" si="44">F69</f>
        <v>103269000</v>
      </c>
      <c r="G70" s="103">
        <f t="shared" si="44"/>
        <v>84870000</v>
      </c>
      <c r="H70" s="102">
        <f t="shared" si="44"/>
        <v>24623000</v>
      </c>
      <c r="I70" s="103">
        <f t="shared" si="44"/>
        <v>28279094</v>
      </c>
      <c r="J70" s="102">
        <f t="shared" si="44"/>
        <v>35375000</v>
      </c>
      <c r="K70" s="103">
        <f t="shared" si="44"/>
        <v>30550612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59998000</v>
      </c>
      <c r="Q70" s="103">
        <f>$I70      +$K70      +$M70      +$O70</f>
        <v>58829706</v>
      </c>
      <c r="R70" s="57">
        <f>IF(($H70      =0),0,((($J70      -$H70      )/$H70      )*100))</f>
        <v>43.666490679446049</v>
      </c>
      <c r="S70" s="58">
        <f>IF(($I70      =0),0,((($K70      -$I70      )/$I70      )*100))</f>
        <v>8.0324992024143356</v>
      </c>
      <c r="T70" s="57">
        <f>IF($E70   =0,0,($P70   /$E70   )*100)</f>
        <v>58.0987518035422</v>
      </c>
      <c r="U70" s="59">
        <f>IF($E70   =0,0,($Q70   /$E70 )*100)</f>
        <v>56.967440374168433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103269000</v>
      </c>
      <c r="C71" s="104">
        <f>C69</f>
        <v>0</v>
      </c>
      <c r="D71" s="104"/>
      <c r="E71" s="104">
        <f>$B71      +$C71      +$D71</f>
        <v>103269000</v>
      </c>
      <c r="F71" s="105">
        <f t="shared" ref="F71:O71" si="45">F69</f>
        <v>103269000</v>
      </c>
      <c r="G71" s="106">
        <f t="shared" si="45"/>
        <v>84870000</v>
      </c>
      <c r="H71" s="105">
        <f t="shared" si="45"/>
        <v>24623000</v>
      </c>
      <c r="I71" s="106">
        <f t="shared" si="45"/>
        <v>28279094</v>
      </c>
      <c r="J71" s="105">
        <f t="shared" si="45"/>
        <v>35375000</v>
      </c>
      <c r="K71" s="106">
        <f t="shared" si="45"/>
        <v>30550612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59998000</v>
      </c>
      <c r="Q71" s="106">
        <f>$I71      +$K71      +$M71      +$O71</f>
        <v>58829706</v>
      </c>
      <c r="R71" s="61">
        <f>IF(($H71      =0),0,((($J71      -$H71      )/$H71      )*100))</f>
        <v>43.666490679446049</v>
      </c>
      <c r="S71" s="62">
        <f>IF(($I71      =0),0,((($K71      -$I71      )/$I71      )*100))</f>
        <v>8.0324992024143356</v>
      </c>
      <c r="T71" s="61">
        <f>IF($E71   =0,0,($P71   /$E71   )*100)</f>
        <v>58.0987518035422</v>
      </c>
      <c r="U71" s="65">
        <f>IF($E71   =0,0,($Q71   /$E71   )*100)</f>
        <v>56.967440374168433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193014000</v>
      </c>
      <c r="C72" s="104">
        <f>SUM(C9:C14,C17:C23,C26:C29,C32,C35:C39,C42:C52,C55:C58,C61:C65,C69)</f>
        <v>0</v>
      </c>
      <c r="D72" s="104"/>
      <c r="E72" s="104">
        <f>$B72      +$C72      +$D72</f>
        <v>193014000</v>
      </c>
      <c r="F72" s="105">
        <f t="shared" ref="F72:O72" si="46">SUM(F9:F14,F17:F23,F26:F29,F32,F35:F39,F42:F52,F55:F58,F61:F65,F69)</f>
        <v>193014000</v>
      </c>
      <c r="G72" s="106">
        <f t="shared" si="46"/>
        <v>100046000</v>
      </c>
      <c r="H72" s="105">
        <f t="shared" si="46"/>
        <v>27839000</v>
      </c>
      <c r="I72" s="106">
        <f t="shared" si="46"/>
        <v>32019334</v>
      </c>
      <c r="J72" s="105">
        <f t="shared" si="46"/>
        <v>40883000</v>
      </c>
      <c r="K72" s="106">
        <f t="shared" si="46"/>
        <v>34952156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68722000</v>
      </c>
      <c r="Q72" s="106">
        <f>$I72      +$K72      +$M72      +$O72</f>
        <v>66971490</v>
      </c>
      <c r="R72" s="61">
        <f>IF(($H72      =0),0,((($J72      -$H72      )/$H72      )*100))</f>
        <v>46.855131290635441</v>
      </c>
      <c r="S72" s="62">
        <f>IF(($I72      =0),0,((($K72      -$I72      )/$I72      )*100))</f>
        <v>9.1595346736443677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54.882324285041172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53.484343180239101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buGEWy2JrTNoYMPKf8mZaQDTgnjHZ3TixQtnqdF+CHlwjAQ9+ma9W9EdDENvySQroDPbqQtkRj2HJOgYW+PjHg==" saltValue="Cmx+1IcpClUcPMCWfzrc6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549000</v>
      </c>
      <c r="I10" s="94">
        <v>613770</v>
      </c>
      <c r="J10" s="93">
        <v>74000</v>
      </c>
      <c r="K10" s="94">
        <v>73854</v>
      </c>
      <c r="L10" s="93"/>
      <c r="M10" s="94"/>
      <c r="N10" s="93"/>
      <c r="O10" s="94"/>
      <c r="P10" s="93">
        <f t="shared" ref="P10:P15" si="1">$H10      +$J10      +$L10      +$N10</f>
        <v>623000</v>
      </c>
      <c r="Q10" s="94">
        <f t="shared" ref="Q10:Q15" si="2">$I10      +$K10      +$M10      +$O10</f>
        <v>687624</v>
      </c>
      <c r="R10" s="48">
        <f t="shared" ref="R10:R15" si="3">IF(($H10      =0),0,((($J10      -$H10      )/$H10      )*100))</f>
        <v>-86.520947176684885</v>
      </c>
      <c r="S10" s="49">
        <f t="shared" ref="S10:S15" si="4">IF(($I10      =0),0,((($K10      -$I10      )/$I10      )*100))</f>
        <v>-87.967153819834792</v>
      </c>
      <c r="T10" s="48">
        <f t="shared" ref="T10:T14" si="5">IF(($E10      =0),0,(($P10      /$E10      )*100))</f>
        <v>36.647058823529413</v>
      </c>
      <c r="U10" s="50">
        <f t="shared" ref="U10:U14" si="6">IF(($E10      =0),0,(($Q10      /$E10      )*100))</f>
        <v>40.448470588235296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549000</v>
      </c>
      <c r="I15" s="97">
        <f t="shared" si="7"/>
        <v>613770</v>
      </c>
      <c r="J15" s="96">
        <f t="shared" si="7"/>
        <v>74000</v>
      </c>
      <c r="K15" s="97">
        <f t="shared" si="7"/>
        <v>73854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623000</v>
      </c>
      <c r="Q15" s="97">
        <f t="shared" si="2"/>
        <v>687624</v>
      </c>
      <c r="R15" s="52">
        <f t="shared" si="3"/>
        <v>-86.520947176684885</v>
      </c>
      <c r="S15" s="53">
        <f t="shared" si="4"/>
        <v>-87.967153819834792</v>
      </c>
      <c r="T15" s="52">
        <f>IF((SUM($E9:$E13))=0,0,(P15/(SUM($E9:$E13))*100))</f>
        <v>36.647058823529413</v>
      </c>
      <c r="U15" s="54">
        <f>IF((SUM($E9:$E13))=0,0,(Q15/(SUM($E9:$E13))*100))</f>
        <v>40.448470588235296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2251000</v>
      </c>
      <c r="C20" s="92"/>
      <c r="D20" s="92"/>
      <c r="E20" s="92">
        <f t="shared" si="8"/>
        <v>2251000</v>
      </c>
      <c r="F20" s="93">
        <v>2251000</v>
      </c>
      <c r="G20" s="94">
        <v>2251000</v>
      </c>
      <c r="H20" s="93">
        <v>1176000</v>
      </c>
      <c r="I20" s="94"/>
      <c r="J20" s="93">
        <v>846000</v>
      </c>
      <c r="K20" s="94">
        <v>1760244</v>
      </c>
      <c r="L20" s="93"/>
      <c r="M20" s="94"/>
      <c r="N20" s="93"/>
      <c r="O20" s="94"/>
      <c r="P20" s="93">
        <f t="shared" si="9"/>
        <v>2022000</v>
      </c>
      <c r="Q20" s="94">
        <f t="shared" si="10"/>
        <v>1760244</v>
      </c>
      <c r="R20" s="48">
        <f t="shared" si="11"/>
        <v>-28.061224489795915</v>
      </c>
      <c r="S20" s="49">
        <f t="shared" si="12"/>
        <v>0</v>
      </c>
      <c r="T20" s="48">
        <f t="shared" si="13"/>
        <v>89.826743669480237</v>
      </c>
      <c r="U20" s="50">
        <f t="shared" si="14"/>
        <v>78.198311861394927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2251000</v>
      </c>
      <c r="C24" s="95">
        <f>SUM(C17:C23)</f>
        <v>0</v>
      </c>
      <c r="D24" s="95"/>
      <c r="E24" s="95">
        <f t="shared" si="8"/>
        <v>2251000</v>
      </c>
      <c r="F24" s="96">
        <f t="shared" ref="F24:O24" si="15">SUM(F17:F23)</f>
        <v>2251000</v>
      </c>
      <c r="G24" s="97">
        <f t="shared" si="15"/>
        <v>2251000</v>
      </c>
      <c r="H24" s="96">
        <f t="shared" si="15"/>
        <v>1176000</v>
      </c>
      <c r="I24" s="97">
        <f t="shared" si="15"/>
        <v>0</v>
      </c>
      <c r="J24" s="96">
        <f t="shared" si="15"/>
        <v>846000</v>
      </c>
      <c r="K24" s="97">
        <f t="shared" si="15"/>
        <v>1760244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2022000</v>
      </c>
      <c r="Q24" s="97">
        <f t="shared" si="10"/>
        <v>1760244</v>
      </c>
      <c r="R24" s="52">
        <f t="shared" si="11"/>
        <v>-28.061224489795915</v>
      </c>
      <c r="S24" s="53">
        <f t="shared" si="12"/>
        <v>0</v>
      </c>
      <c r="T24" s="52">
        <f>IF(($E24-$E19-$E23)   =0,0,($P24   /($E24-$E19-$E23)   )*100)</f>
        <v>89.826743669480237</v>
      </c>
      <c r="U24" s="54">
        <f>IF(($E24-$E19-$E23)   =0,0,($Q24   /($E24-$E19-$E23)   )*100)</f>
        <v>78.198311861394927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3974000</v>
      </c>
      <c r="C32" s="92"/>
      <c r="D32" s="92"/>
      <c r="E32" s="92">
        <f>$B32      +$C32      +$D32</f>
        <v>3974000</v>
      </c>
      <c r="F32" s="93">
        <v>3974000</v>
      </c>
      <c r="G32" s="94">
        <v>2781000</v>
      </c>
      <c r="H32" s="93"/>
      <c r="I32" s="94"/>
      <c r="J32" s="93">
        <v>2781000</v>
      </c>
      <c r="K32" s="94">
        <v>2781000</v>
      </c>
      <c r="L32" s="93"/>
      <c r="M32" s="94"/>
      <c r="N32" s="93"/>
      <c r="O32" s="94"/>
      <c r="P32" s="93">
        <f>$H32      +$J32      +$L32      +$N32</f>
        <v>2781000</v>
      </c>
      <c r="Q32" s="94">
        <f>$I32      +$K32      +$M32      +$O32</f>
        <v>2781000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69.979869149471568</v>
      </c>
      <c r="U32" s="50">
        <f>IF(($E32      =0),0,(($Q32      /$E32      )*100))</f>
        <v>69.979869149471568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3974000</v>
      </c>
      <c r="C33" s="95">
        <f>C32</f>
        <v>0</v>
      </c>
      <c r="D33" s="95"/>
      <c r="E33" s="95">
        <f>$B33      +$C33      +$D33</f>
        <v>3974000</v>
      </c>
      <c r="F33" s="96">
        <f t="shared" ref="F33:O33" si="17">F32</f>
        <v>3974000</v>
      </c>
      <c r="G33" s="97">
        <f t="shared" si="17"/>
        <v>2781000</v>
      </c>
      <c r="H33" s="96">
        <f t="shared" si="17"/>
        <v>0</v>
      </c>
      <c r="I33" s="97">
        <f t="shared" si="17"/>
        <v>0</v>
      </c>
      <c r="J33" s="96">
        <f t="shared" si="17"/>
        <v>2781000</v>
      </c>
      <c r="K33" s="97">
        <f t="shared" si="17"/>
        <v>2781000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2781000</v>
      </c>
      <c r="Q33" s="97">
        <f>$I33      +$K33      +$M33      +$O33</f>
        <v>2781000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69.979869149471568</v>
      </c>
      <c r="U33" s="54">
        <f>IF($E33   =0,0,($Q33   /$E33   )*100)</f>
        <v>69.979869149471568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39900000</v>
      </c>
      <c r="C35" s="92"/>
      <c r="D35" s="92"/>
      <c r="E35" s="92">
        <f t="shared" ref="E35:E40" si="18">$B35      +$C35      +$D35</f>
        <v>39900000</v>
      </c>
      <c r="F35" s="93">
        <v>39900000</v>
      </c>
      <c r="G35" s="94">
        <v>27930000</v>
      </c>
      <c r="H35" s="93">
        <v>6440000</v>
      </c>
      <c r="I35" s="94">
        <v>9488452</v>
      </c>
      <c r="J35" s="93">
        <v>18007000</v>
      </c>
      <c r="K35" s="94">
        <v>15162314</v>
      </c>
      <c r="L35" s="93"/>
      <c r="M35" s="94"/>
      <c r="N35" s="93"/>
      <c r="O35" s="94"/>
      <c r="P35" s="93">
        <f t="shared" ref="P35:P40" si="19">$H35      +$J35      +$L35      +$N35</f>
        <v>24447000</v>
      </c>
      <c r="Q35" s="94">
        <f t="shared" ref="Q35:Q40" si="20">$I35      +$K35      +$M35      +$O35</f>
        <v>24650766</v>
      </c>
      <c r="R35" s="48">
        <f t="shared" ref="R35:R40" si="21">IF(($H35      =0),0,((($J35      -$H35      )/$H35      )*100))</f>
        <v>179.61180124223603</v>
      </c>
      <c r="S35" s="49">
        <f t="shared" ref="S35:S40" si="22">IF(($I35      =0),0,((($K35      -$I35      )/$I35      )*100))</f>
        <v>59.797551802970602</v>
      </c>
      <c r="T35" s="48">
        <f t="shared" ref="T35:T39" si="23">IF(($E35      =0),0,(($P35      /$E35      )*100))</f>
        <v>61.270676691729321</v>
      </c>
      <c r="U35" s="50">
        <f t="shared" ref="U35:U39" si="24">IF(($E35      =0),0,(($Q35      /$E35      )*100))</f>
        <v>61.781368421052626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53244000</v>
      </c>
      <c r="C36" s="92"/>
      <c r="D36" s="92"/>
      <c r="E36" s="92">
        <f t="shared" si="18"/>
        <v>53244000</v>
      </c>
      <c r="F36" s="93">
        <v>53244000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93144000</v>
      </c>
      <c r="C40" s="95">
        <f>SUM(C35:C39)</f>
        <v>0</v>
      </c>
      <c r="D40" s="95"/>
      <c r="E40" s="95">
        <f t="shared" si="18"/>
        <v>93144000</v>
      </c>
      <c r="F40" s="96">
        <f t="shared" ref="F40:O40" si="25">SUM(F35:F39)</f>
        <v>93144000</v>
      </c>
      <c r="G40" s="97">
        <f t="shared" si="25"/>
        <v>27930000</v>
      </c>
      <c r="H40" s="96">
        <f t="shared" si="25"/>
        <v>6440000</v>
      </c>
      <c r="I40" s="97">
        <f t="shared" si="25"/>
        <v>9488452</v>
      </c>
      <c r="J40" s="96">
        <f t="shared" si="25"/>
        <v>18007000</v>
      </c>
      <c r="K40" s="97">
        <f t="shared" si="25"/>
        <v>15162314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24447000</v>
      </c>
      <c r="Q40" s="97">
        <f t="shared" si="20"/>
        <v>24650766</v>
      </c>
      <c r="R40" s="52">
        <f t="shared" si="21"/>
        <v>179.61180124223603</v>
      </c>
      <c r="S40" s="53">
        <f t="shared" si="22"/>
        <v>59.797551802970602</v>
      </c>
      <c r="T40" s="52">
        <f>IF((+$E35+$E38) =0,0,(P40   /(+$E35+$E38) )*100)</f>
        <v>61.270676691729321</v>
      </c>
      <c r="U40" s="54">
        <f>IF((+$E35+$E38) =0,0,(Q40   /(+$E35+$E38) )*100)</f>
        <v>61.781368421052626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101069000</v>
      </c>
      <c r="C67" s="104">
        <f>SUM(C9:C14,C17:C23,C26:C29,C32,C35:C39,C42:C52,C55:C58,C61:C65)</f>
        <v>0</v>
      </c>
      <c r="D67" s="104"/>
      <c r="E67" s="104">
        <f t="shared" si="35"/>
        <v>101069000</v>
      </c>
      <c r="F67" s="105">
        <f t="shared" ref="F67:O67" si="43">SUM(F9:F14,F17:F23,F26:F29,F32,F35:F39,F42:F52,F55:F58,F61:F65)</f>
        <v>101069000</v>
      </c>
      <c r="G67" s="106">
        <f t="shared" si="43"/>
        <v>34662000</v>
      </c>
      <c r="H67" s="105">
        <f t="shared" si="43"/>
        <v>8165000</v>
      </c>
      <c r="I67" s="106">
        <f t="shared" si="43"/>
        <v>10102222</v>
      </c>
      <c r="J67" s="105">
        <f t="shared" si="43"/>
        <v>21708000</v>
      </c>
      <c r="K67" s="106">
        <f t="shared" si="43"/>
        <v>19777412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29873000</v>
      </c>
      <c r="Q67" s="106">
        <f t="shared" si="37"/>
        <v>29879634</v>
      </c>
      <c r="R67" s="61">
        <f t="shared" si="38"/>
        <v>165.8665033680343</v>
      </c>
      <c r="S67" s="62">
        <f t="shared" si="39"/>
        <v>95.772890360160375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62.463146889702038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62.477018295870359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58506000</v>
      </c>
      <c r="C69" s="92"/>
      <c r="D69" s="92"/>
      <c r="E69" s="92">
        <f>$B69      +$C69      +$D69</f>
        <v>58506000</v>
      </c>
      <c r="F69" s="93">
        <v>58506000</v>
      </c>
      <c r="G69" s="94">
        <v>44415000</v>
      </c>
      <c r="H69" s="93">
        <v>12978000</v>
      </c>
      <c r="I69" s="94">
        <v>12267647</v>
      </c>
      <c r="J69" s="93">
        <v>21415000</v>
      </c>
      <c r="K69" s="94">
        <v>19252296</v>
      </c>
      <c r="L69" s="93"/>
      <c r="M69" s="94"/>
      <c r="N69" s="93"/>
      <c r="O69" s="94"/>
      <c r="P69" s="93">
        <f>$H69      +$J69      +$L69      +$N69</f>
        <v>34393000</v>
      </c>
      <c r="Q69" s="94">
        <f>$I69      +$K69      +$M69      +$O69</f>
        <v>31519943</v>
      </c>
      <c r="R69" s="48">
        <f>IF(($H69      =0),0,((($J69      -$H69      )/$H69      )*100))</f>
        <v>65.010016951764527</v>
      </c>
      <c r="S69" s="49">
        <f>IF(($I69      =0),0,((($K69      -$I69      )/$I69      )*100))</f>
        <v>56.935523169194546</v>
      </c>
      <c r="T69" s="48">
        <f>IF(($E69      =0),0,(($P69      /$E69      )*100))</f>
        <v>58.785423717225584</v>
      </c>
      <c r="U69" s="50">
        <f>IF(($E69      =0),0,(($Q69      /$E69      )*100))</f>
        <v>53.874718832256519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58506000</v>
      </c>
      <c r="C70" s="101">
        <f>C69</f>
        <v>0</v>
      </c>
      <c r="D70" s="101"/>
      <c r="E70" s="101">
        <f>$B70      +$C70      +$D70</f>
        <v>58506000</v>
      </c>
      <c r="F70" s="102">
        <f t="shared" ref="F70:O70" si="44">F69</f>
        <v>58506000</v>
      </c>
      <c r="G70" s="103">
        <f t="shared" si="44"/>
        <v>44415000</v>
      </c>
      <c r="H70" s="102">
        <f t="shared" si="44"/>
        <v>12978000</v>
      </c>
      <c r="I70" s="103">
        <f t="shared" si="44"/>
        <v>12267647</v>
      </c>
      <c r="J70" s="102">
        <f t="shared" si="44"/>
        <v>21415000</v>
      </c>
      <c r="K70" s="103">
        <f t="shared" si="44"/>
        <v>19252296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34393000</v>
      </c>
      <c r="Q70" s="103">
        <f>$I70      +$K70      +$M70      +$O70</f>
        <v>31519943</v>
      </c>
      <c r="R70" s="57">
        <f>IF(($H70      =0),0,((($J70      -$H70      )/$H70      )*100))</f>
        <v>65.010016951764527</v>
      </c>
      <c r="S70" s="58">
        <f>IF(($I70      =0),0,((($K70      -$I70      )/$I70      )*100))</f>
        <v>56.935523169194546</v>
      </c>
      <c r="T70" s="57">
        <f>IF($E70   =0,0,($P70   /$E70   )*100)</f>
        <v>58.785423717225584</v>
      </c>
      <c r="U70" s="59">
        <f>IF($E70   =0,0,($Q70   /$E70 )*100)</f>
        <v>53.874718832256519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58506000</v>
      </c>
      <c r="C71" s="104">
        <f>C69</f>
        <v>0</v>
      </c>
      <c r="D71" s="104"/>
      <c r="E71" s="104">
        <f>$B71      +$C71      +$D71</f>
        <v>58506000</v>
      </c>
      <c r="F71" s="105">
        <f t="shared" ref="F71:O71" si="45">F69</f>
        <v>58506000</v>
      </c>
      <c r="G71" s="106">
        <f t="shared" si="45"/>
        <v>44415000</v>
      </c>
      <c r="H71" s="105">
        <f t="shared" si="45"/>
        <v>12978000</v>
      </c>
      <c r="I71" s="106">
        <f t="shared" si="45"/>
        <v>12267647</v>
      </c>
      <c r="J71" s="105">
        <f t="shared" si="45"/>
        <v>21415000</v>
      </c>
      <c r="K71" s="106">
        <f t="shared" si="45"/>
        <v>19252296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34393000</v>
      </c>
      <c r="Q71" s="106">
        <f>$I71      +$K71      +$M71      +$O71</f>
        <v>31519943</v>
      </c>
      <c r="R71" s="61">
        <f>IF(($H71      =0),0,((($J71      -$H71      )/$H71      )*100))</f>
        <v>65.010016951764527</v>
      </c>
      <c r="S71" s="62">
        <f>IF(($I71      =0),0,((($K71      -$I71      )/$I71      )*100))</f>
        <v>56.935523169194546</v>
      </c>
      <c r="T71" s="61">
        <f>IF($E71   =0,0,($P71   /$E71   )*100)</f>
        <v>58.785423717225584</v>
      </c>
      <c r="U71" s="65">
        <f>IF($E71   =0,0,($Q71   /$E71   )*100)</f>
        <v>53.874718832256519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159575000</v>
      </c>
      <c r="C72" s="104">
        <f>SUM(C9:C14,C17:C23,C26:C29,C32,C35:C39,C42:C52,C55:C58,C61:C65,C69)</f>
        <v>0</v>
      </c>
      <c r="D72" s="104"/>
      <c r="E72" s="104">
        <f>$B72      +$C72      +$D72</f>
        <v>159575000</v>
      </c>
      <c r="F72" s="105">
        <f t="shared" ref="F72:O72" si="46">SUM(F9:F14,F17:F23,F26:F29,F32,F35:F39,F42:F52,F55:F58,F61:F65,F69)</f>
        <v>159575000</v>
      </c>
      <c r="G72" s="106">
        <f t="shared" si="46"/>
        <v>79077000</v>
      </c>
      <c r="H72" s="105">
        <f t="shared" si="46"/>
        <v>21143000</v>
      </c>
      <c r="I72" s="106">
        <f t="shared" si="46"/>
        <v>22369869</v>
      </c>
      <c r="J72" s="105">
        <f t="shared" si="46"/>
        <v>43123000</v>
      </c>
      <c r="K72" s="106">
        <f t="shared" si="46"/>
        <v>39029708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64266000</v>
      </c>
      <c r="Q72" s="106">
        <f>$I72      +$K72      +$M72      +$O72</f>
        <v>61399577</v>
      </c>
      <c r="R72" s="61">
        <f>IF(($H72      =0),0,((($J72      -$H72      )/$H72      )*100))</f>
        <v>103.95875703542544</v>
      </c>
      <c r="S72" s="62">
        <f>IF(($I72      =0),0,((($K72      -$I72      )/$I72      )*100))</f>
        <v>74.474459372113444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60.439570774280313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57.74381600850176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Qg33bMFKv/PKA2DrUtBbNO2g3KxIFOVpprx9xndY8RX0rsIGJVOPv6NllyvPNMID9KKD4jcPVYnUqlVDjG/yw==" saltValue="63E/Z3lhxJJ2JDhzcVu9J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1720000</v>
      </c>
      <c r="C10" s="92"/>
      <c r="D10" s="92"/>
      <c r="E10" s="92">
        <f t="shared" ref="E10:E15" si="0">$B10      +$C10      +$D10</f>
        <v>1720000</v>
      </c>
      <c r="F10" s="93">
        <v>1720000</v>
      </c>
      <c r="G10" s="94">
        <v>1720000</v>
      </c>
      <c r="H10" s="93">
        <v>66000</v>
      </c>
      <c r="I10" s="94">
        <v>100622</v>
      </c>
      <c r="J10" s="93">
        <v>1314000</v>
      </c>
      <c r="K10" s="94">
        <v>260631</v>
      </c>
      <c r="L10" s="93"/>
      <c r="M10" s="94"/>
      <c r="N10" s="93"/>
      <c r="O10" s="94"/>
      <c r="P10" s="93">
        <f t="shared" ref="P10:P15" si="1">$H10      +$J10      +$L10      +$N10</f>
        <v>1380000</v>
      </c>
      <c r="Q10" s="94">
        <f t="shared" ref="Q10:Q15" si="2">$I10      +$K10      +$M10      +$O10</f>
        <v>361253</v>
      </c>
      <c r="R10" s="48">
        <f t="shared" ref="R10:R15" si="3">IF(($H10      =0),0,((($J10      -$H10      )/$H10      )*100))</f>
        <v>1890.909090909091</v>
      </c>
      <c r="S10" s="49">
        <f t="shared" ref="S10:S15" si="4">IF(($I10      =0),0,((($K10      -$I10      )/$I10      )*100))</f>
        <v>159.01989624535392</v>
      </c>
      <c r="T10" s="48">
        <f t="shared" ref="T10:T14" si="5">IF(($E10      =0),0,(($P10      /$E10      )*100))</f>
        <v>80.232558139534888</v>
      </c>
      <c r="U10" s="50">
        <f t="shared" ref="U10:U14" si="6">IF(($E10      =0),0,(($Q10      /$E10      )*100))</f>
        <v>21.00308139534884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1720000</v>
      </c>
      <c r="C15" s="95">
        <f>SUM(C9:C14)</f>
        <v>0</v>
      </c>
      <c r="D15" s="95"/>
      <c r="E15" s="95">
        <f t="shared" si="0"/>
        <v>1720000</v>
      </c>
      <c r="F15" s="96">
        <f t="shared" ref="F15:O15" si="7">SUM(F9:F14)</f>
        <v>1720000</v>
      </c>
      <c r="G15" s="97">
        <f t="shared" si="7"/>
        <v>1720000</v>
      </c>
      <c r="H15" s="96">
        <f t="shared" si="7"/>
        <v>66000</v>
      </c>
      <c r="I15" s="97">
        <f t="shared" si="7"/>
        <v>100622</v>
      </c>
      <c r="J15" s="96">
        <f t="shared" si="7"/>
        <v>1314000</v>
      </c>
      <c r="K15" s="97">
        <f t="shared" si="7"/>
        <v>260631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1380000</v>
      </c>
      <c r="Q15" s="97">
        <f t="shared" si="2"/>
        <v>361253</v>
      </c>
      <c r="R15" s="52">
        <f t="shared" si="3"/>
        <v>1890.909090909091</v>
      </c>
      <c r="S15" s="53">
        <f t="shared" si="4"/>
        <v>159.01989624535392</v>
      </c>
      <c r="T15" s="52">
        <f>IF((SUM($E9:$E13))=0,0,(P15/(SUM($E9:$E13))*100))</f>
        <v>80.232558139534888</v>
      </c>
      <c r="U15" s="54">
        <f>IF((SUM($E9:$E13))=0,0,(Q15/(SUM($E9:$E13))*100))</f>
        <v>21.00308139534884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3500000</v>
      </c>
      <c r="C20" s="92"/>
      <c r="D20" s="92"/>
      <c r="E20" s="92">
        <f t="shared" si="8"/>
        <v>3500000</v>
      </c>
      <c r="F20" s="93">
        <v>3500000</v>
      </c>
      <c r="G20" s="94">
        <v>3500000</v>
      </c>
      <c r="H20" s="93"/>
      <c r="I20" s="94"/>
      <c r="J20" s="93">
        <v>2235000</v>
      </c>
      <c r="K20" s="94">
        <v>2311942</v>
      </c>
      <c r="L20" s="93"/>
      <c r="M20" s="94"/>
      <c r="N20" s="93"/>
      <c r="O20" s="94"/>
      <c r="P20" s="93">
        <f t="shared" si="9"/>
        <v>2235000</v>
      </c>
      <c r="Q20" s="94">
        <f t="shared" si="10"/>
        <v>2311942</v>
      </c>
      <c r="R20" s="48">
        <f t="shared" si="11"/>
        <v>0</v>
      </c>
      <c r="S20" s="49">
        <f t="shared" si="12"/>
        <v>0</v>
      </c>
      <c r="T20" s="48">
        <f t="shared" si="13"/>
        <v>63.857142857142854</v>
      </c>
      <c r="U20" s="50">
        <f t="shared" si="14"/>
        <v>66.055485714285709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3500000</v>
      </c>
      <c r="C24" s="95">
        <f>SUM(C17:C23)</f>
        <v>0</v>
      </c>
      <c r="D24" s="95"/>
      <c r="E24" s="95">
        <f t="shared" si="8"/>
        <v>3500000</v>
      </c>
      <c r="F24" s="96">
        <f t="shared" ref="F24:O24" si="15">SUM(F17:F23)</f>
        <v>3500000</v>
      </c>
      <c r="G24" s="97">
        <f t="shared" si="15"/>
        <v>3500000</v>
      </c>
      <c r="H24" s="96">
        <f t="shared" si="15"/>
        <v>0</v>
      </c>
      <c r="I24" s="97">
        <f t="shared" si="15"/>
        <v>0</v>
      </c>
      <c r="J24" s="96">
        <f t="shared" si="15"/>
        <v>2235000</v>
      </c>
      <c r="K24" s="97">
        <f t="shared" si="15"/>
        <v>2311942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2235000</v>
      </c>
      <c r="Q24" s="97">
        <f t="shared" si="10"/>
        <v>2311942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63.857142857142854</v>
      </c>
      <c r="U24" s="54">
        <f>IF(($E24-$E19-$E23)   =0,0,($Q24   /($E24-$E19-$E23)   )*100)</f>
        <v>66.055485714285709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2917000</v>
      </c>
      <c r="C32" s="92"/>
      <c r="D32" s="92"/>
      <c r="E32" s="92">
        <f>$B32      +$C32      +$D32</f>
        <v>2917000</v>
      </c>
      <c r="F32" s="93">
        <v>2917000</v>
      </c>
      <c r="G32" s="94">
        <v>2042000</v>
      </c>
      <c r="H32" s="93">
        <v>1712000</v>
      </c>
      <c r="I32" s="94">
        <v>2088516</v>
      </c>
      <c r="J32" s="93">
        <v>330000</v>
      </c>
      <c r="K32" s="94">
        <v>665484</v>
      </c>
      <c r="L32" s="93"/>
      <c r="M32" s="94"/>
      <c r="N32" s="93"/>
      <c r="O32" s="94"/>
      <c r="P32" s="93">
        <f>$H32      +$J32      +$L32      +$N32</f>
        <v>2042000</v>
      </c>
      <c r="Q32" s="94">
        <f>$I32      +$K32      +$M32      +$O32</f>
        <v>2754000</v>
      </c>
      <c r="R32" s="48">
        <f>IF(($H32      =0),0,((($J32      -$H32      )/$H32      )*100))</f>
        <v>-80.724299065420553</v>
      </c>
      <c r="S32" s="49">
        <f>IF(($I32      =0),0,((($K32      -$I32      )/$I32      )*100))</f>
        <v>-68.136035347586528</v>
      </c>
      <c r="T32" s="48">
        <f>IF(($E32      =0),0,(($P32      /$E32      )*100))</f>
        <v>70.003428179636614</v>
      </c>
      <c r="U32" s="50">
        <f>IF(($E32      =0),0,(($Q32      /$E32      )*100))</f>
        <v>94.412067192320876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2917000</v>
      </c>
      <c r="C33" s="95">
        <f>C32</f>
        <v>0</v>
      </c>
      <c r="D33" s="95"/>
      <c r="E33" s="95">
        <f>$B33      +$C33      +$D33</f>
        <v>2917000</v>
      </c>
      <c r="F33" s="96">
        <f t="shared" ref="F33:O33" si="17">F32</f>
        <v>2917000</v>
      </c>
      <c r="G33" s="97">
        <f t="shared" si="17"/>
        <v>2042000</v>
      </c>
      <c r="H33" s="96">
        <f t="shared" si="17"/>
        <v>1712000</v>
      </c>
      <c r="I33" s="97">
        <f t="shared" si="17"/>
        <v>2088516</v>
      </c>
      <c r="J33" s="96">
        <f t="shared" si="17"/>
        <v>330000</v>
      </c>
      <c r="K33" s="97">
        <f t="shared" si="17"/>
        <v>665484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2042000</v>
      </c>
      <c r="Q33" s="97">
        <f>$I33      +$K33      +$M33      +$O33</f>
        <v>2754000</v>
      </c>
      <c r="R33" s="52">
        <f>IF(($H33      =0),0,((($J33      -$H33      )/$H33      )*100))</f>
        <v>-80.724299065420553</v>
      </c>
      <c r="S33" s="53">
        <f>IF(($I33      =0),0,((($K33      -$I33      )/$I33      )*100))</f>
        <v>-68.136035347586528</v>
      </c>
      <c r="T33" s="52">
        <f>IF($E33   =0,0,($P33   /$E33   )*100)</f>
        <v>70.003428179636614</v>
      </c>
      <c r="U33" s="54">
        <f>IF($E33   =0,0,($Q33   /$E33   )*100)</f>
        <v>94.412067192320876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17350000</v>
      </c>
      <c r="C35" s="92"/>
      <c r="D35" s="92"/>
      <c r="E35" s="92">
        <f t="shared" ref="E35:E40" si="18">$B35      +$C35      +$D35</f>
        <v>17350000</v>
      </c>
      <c r="F35" s="93">
        <v>17350000</v>
      </c>
      <c r="G35" s="94">
        <v>9000000</v>
      </c>
      <c r="H35" s="93"/>
      <c r="I35" s="94">
        <v>500000</v>
      </c>
      <c r="J35" s="93">
        <v>2067000</v>
      </c>
      <c r="K35" s="94">
        <v>5685938</v>
      </c>
      <c r="L35" s="93"/>
      <c r="M35" s="94"/>
      <c r="N35" s="93"/>
      <c r="O35" s="94"/>
      <c r="P35" s="93">
        <f t="shared" ref="P35:P40" si="19">$H35      +$J35      +$L35      +$N35</f>
        <v>2067000</v>
      </c>
      <c r="Q35" s="94">
        <f t="shared" ref="Q35:Q40" si="20">$I35      +$K35      +$M35      +$O35</f>
        <v>6185938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1037.1876</v>
      </c>
      <c r="T35" s="48">
        <f t="shared" ref="T35:T39" si="23">IF(($E35      =0),0,(($P35      /$E35      )*100))</f>
        <v>11.913544668587896</v>
      </c>
      <c r="U35" s="50">
        <f t="shared" ref="U35:U39" si="24">IF(($E35      =0),0,(($Q35      /$E35      )*100))</f>
        <v>35.653821325648416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145061000</v>
      </c>
      <c r="C36" s="92"/>
      <c r="D36" s="92"/>
      <c r="E36" s="92">
        <f t="shared" si="18"/>
        <v>145061000</v>
      </c>
      <c r="F36" s="93">
        <v>145061000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162411000</v>
      </c>
      <c r="C40" s="95">
        <f>SUM(C35:C39)</f>
        <v>0</v>
      </c>
      <c r="D40" s="95"/>
      <c r="E40" s="95">
        <f t="shared" si="18"/>
        <v>162411000</v>
      </c>
      <c r="F40" s="96">
        <f t="shared" ref="F40:O40" si="25">SUM(F35:F39)</f>
        <v>162411000</v>
      </c>
      <c r="G40" s="97">
        <f t="shared" si="25"/>
        <v>9000000</v>
      </c>
      <c r="H40" s="96">
        <f t="shared" si="25"/>
        <v>0</v>
      </c>
      <c r="I40" s="97">
        <f t="shared" si="25"/>
        <v>500000</v>
      </c>
      <c r="J40" s="96">
        <f t="shared" si="25"/>
        <v>2067000</v>
      </c>
      <c r="K40" s="97">
        <f t="shared" si="25"/>
        <v>5685938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2067000</v>
      </c>
      <c r="Q40" s="97">
        <f t="shared" si="20"/>
        <v>6185938</v>
      </c>
      <c r="R40" s="52">
        <f t="shared" si="21"/>
        <v>0</v>
      </c>
      <c r="S40" s="53">
        <f t="shared" si="22"/>
        <v>1037.1876</v>
      </c>
      <c r="T40" s="52">
        <f>IF((+$E35+$E38) =0,0,(P40   /(+$E35+$E38) )*100)</f>
        <v>11.913544668587896</v>
      </c>
      <c r="U40" s="54">
        <f>IF((+$E35+$E38) =0,0,(Q40   /(+$E35+$E38) )*100)</f>
        <v>35.653821325648416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170548000</v>
      </c>
      <c r="C67" s="104">
        <f>SUM(C9:C14,C17:C23,C26:C29,C32,C35:C39,C42:C52,C55:C58,C61:C65)</f>
        <v>0</v>
      </c>
      <c r="D67" s="104"/>
      <c r="E67" s="104">
        <f t="shared" si="35"/>
        <v>170548000</v>
      </c>
      <c r="F67" s="105">
        <f t="shared" ref="F67:O67" si="43">SUM(F9:F14,F17:F23,F26:F29,F32,F35:F39,F42:F52,F55:F58,F61:F65)</f>
        <v>170548000</v>
      </c>
      <c r="G67" s="106">
        <f t="shared" si="43"/>
        <v>16262000</v>
      </c>
      <c r="H67" s="105">
        <f t="shared" si="43"/>
        <v>1778000</v>
      </c>
      <c r="I67" s="106">
        <f t="shared" si="43"/>
        <v>2689138</v>
      </c>
      <c r="J67" s="105">
        <f t="shared" si="43"/>
        <v>5946000</v>
      </c>
      <c r="K67" s="106">
        <f t="shared" si="43"/>
        <v>8923995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7724000</v>
      </c>
      <c r="Q67" s="106">
        <f t="shared" si="37"/>
        <v>11613133</v>
      </c>
      <c r="R67" s="61">
        <f t="shared" si="38"/>
        <v>234.42069741282339</v>
      </c>
      <c r="S67" s="62">
        <f t="shared" si="39"/>
        <v>231.85336713846593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30.305646015615807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45.564927217797305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55067000</v>
      </c>
      <c r="C69" s="92"/>
      <c r="D69" s="92"/>
      <c r="E69" s="92">
        <f>$B69      +$C69      +$D69</f>
        <v>55067000</v>
      </c>
      <c r="F69" s="93">
        <v>55067000</v>
      </c>
      <c r="G69" s="94">
        <v>42043000</v>
      </c>
      <c r="H69" s="93">
        <v>8961000</v>
      </c>
      <c r="I69" s="94">
        <v>5950255</v>
      </c>
      <c r="J69" s="93">
        <v>23106000</v>
      </c>
      <c r="K69" s="94">
        <v>25019131</v>
      </c>
      <c r="L69" s="93"/>
      <c r="M69" s="94"/>
      <c r="N69" s="93"/>
      <c r="O69" s="94"/>
      <c r="P69" s="93">
        <f>$H69      +$J69      +$L69      +$N69</f>
        <v>32067000</v>
      </c>
      <c r="Q69" s="94">
        <f>$I69      +$K69      +$M69      +$O69</f>
        <v>30969386</v>
      </c>
      <c r="R69" s="48">
        <f>IF(($H69      =0),0,((($J69      -$H69      )/$H69      )*100))</f>
        <v>157.85068630733176</v>
      </c>
      <c r="S69" s="49">
        <f>IF(($I69      =0),0,((($K69      -$I69      )/$I69      )*100))</f>
        <v>320.47157642823709</v>
      </c>
      <c r="T69" s="48">
        <f>IF(($E69      =0),0,(($P69      /$E69      )*100))</f>
        <v>58.232698349283595</v>
      </c>
      <c r="U69" s="50">
        <f>IF(($E69      =0),0,(($Q69      /$E69      )*100))</f>
        <v>56.239464652151014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55067000</v>
      </c>
      <c r="C70" s="101">
        <f>C69</f>
        <v>0</v>
      </c>
      <c r="D70" s="101"/>
      <c r="E70" s="101">
        <f>$B70      +$C70      +$D70</f>
        <v>55067000</v>
      </c>
      <c r="F70" s="102">
        <f t="shared" ref="F70:O70" si="44">F69</f>
        <v>55067000</v>
      </c>
      <c r="G70" s="103">
        <f t="shared" si="44"/>
        <v>42043000</v>
      </c>
      <c r="H70" s="102">
        <f t="shared" si="44"/>
        <v>8961000</v>
      </c>
      <c r="I70" s="103">
        <f t="shared" si="44"/>
        <v>5950255</v>
      </c>
      <c r="J70" s="102">
        <f t="shared" si="44"/>
        <v>23106000</v>
      </c>
      <c r="K70" s="103">
        <f t="shared" si="44"/>
        <v>25019131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32067000</v>
      </c>
      <c r="Q70" s="103">
        <f>$I70      +$K70      +$M70      +$O70</f>
        <v>30969386</v>
      </c>
      <c r="R70" s="57">
        <f>IF(($H70      =0),0,((($J70      -$H70      )/$H70      )*100))</f>
        <v>157.85068630733176</v>
      </c>
      <c r="S70" s="58">
        <f>IF(($I70      =0),0,((($K70      -$I70      )/$I70      )*100))</f>
        <v>320.47157642823709</v>
      </c>
      <c r="T70" s="57">
        <f>IF($E70   =0,0,($P70   /$E70   )*100)</f>
        <v>58.232698349283595</v>
      </c>
      <c r="U70" s="59">
        <f>IF($E70   =0,0,($Q70   /$E70 )*100)</f>
        <v>56.239464652151014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55067000</v>
      </c>
      <c r="C71" s="104">
        <f>C69</f>
        <v>0</v>
      </c>
      <c r="D71" s="104"/>
      <c r="E71" s="104">
        <f>$B71      +$C71      +$D71</f>
        <v>55067000</v>
      </c>
      <c r="F71" s="105">
        <f t="shared" ref="F71:O71" si="45">F69</f>
        <v>55067000</v>
      </c>
      <c r="G71" s="106">
        <f t="shared" si="45"/>
        <v>42043000</v>
      </c>
      <c r="H71" s="105">
        <f t="shared" si="45"/>
        <v>8961000</v>
      </c>
      <c r="I71" s="106">
        <f t="shared" si="45"/>
        <v>5950255</v>
      </c>
      <c r="J71" s="105">
        <f t="shared" si="45"/>
        <v>23106000</v>
      </c>
      <c r="K71" s="106">
        <f t="shared" si="45"/>
        <v>25019131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32067000</v>
      </c>
      <c r="Q71" s="106">
        <f>$I71      +$K71      +$M71      +$O71</f>
        <v>30969386</v>
      </c>
      <c r="R71" s="61">
        <f>IF(($H71      =0),0,((($J71      -$H71      )/$H71      )*100))</f>
        <v>157.85068630733176</v>
      </c>
      <c r="S71" s="62">
        <f>IF(($I71      =0),0,((($K71      -$I71      )/$I71      )*100))</f>
        <v>320.47157642823709</v>
      </c>
      <c r="T71" s="61">
        <f>IF($E71   =0,0,($P71   /$E71   )*100)</f>
        <v>58.232698349283595</v>
      </c>
      <c r="U71" s="65">
        <f>IF($E71   =0,0,($Q71   /$E71   )*100)</f>
        <v>56.239464652151014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225615000</v>
      </c>
      <c r="C72" s="104">
        <f>SUM(C9:C14,C17:C23,C26:C29,C32,C35:C39,C42:C52,C55:C58,C61:C65,C69)</f>
        <v>0</v>
      </c>
      <c r="D72" s="104"/>
      <c r="E72" s="104">
        <f>$B72      +$C72      +$D72</f>
        <v>225615000</v>
      </c>
      <c r="F72" s="105">
        <f t="shared" ref="F72:O72" si="46">SUM(F9:F14,F17:F23,F26:F29,F32,F35:F39,F42:F52,F55:F58,F61:F65,F69)</f>
        <v>225615000</v>
      </c>
      <c r="G72" s="106">
        <f t="shared" si="46"/>
        <v>58305000</v>
      </c>
      <c r="H72" s="105">
        <f t="shared" si="46"/>
        <v>10739000</v>
      </c>
      <c r="I72" s="106">
        <f t="shared" si="46"/>
        <v>8639393</v>
      </c>
      <c r="J72" s="105">
        <f t="shared" si="46"/>
        <v>29052000</v>
      </c>
      <c r="K72" s="106">
        <f t="shared" si="46"/>
        <v>33943126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39791000</v>
      </c>
      <c r="Q72" s="106">
        <f>$I72      +$K72      +$M72      +$O72</f>
        <v>42582519</v>
      </c>
      <c r="R72" s="61">
        <f>IF(($H72      =0),0,((($J72      -$H72      )/$H72      )*100))</f>
        <v>170.52798212124034</v>
      </c>
      <c r="S72" s="62">
        <f>IF(($I72      =0),0,((($K72      -$I72      )/$I72      )*100))</f>
        <v>292.88785682049655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49.39667800481665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52.862078853936488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L3tntI0Yz+U7J8t7gOtp0lSt9MC9CUtEMAW2hoo4FXtahVThpUSe7n15a/NR/MkToxRUehIK0lzRYBTJYbxWrg==" saltValue="H96KHgbYWuoNFxiLMvLye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2100000</v>
      </c>
      <c r="C10" s="92"/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>
        <v>773000</v>
      </c>
      <c r="I10" s="94">
        <v>772805</v>
      </c>
      <c r="J10" s="93">
        <v>387000</v>
      </c>
      <c r="K10" s="94">
        <v>386923</v>
      </c>
      <c r="L10" s="93"/>
      <c r="M10" s="94"/>
      <c r="N10" s="93"/>
      <c r="O10" s="94"/>
      <c r="P10" s="93">
        <f t="shared" ref="P10:P15" si="1">$H10      +$J10      +$L10      +$N10</f>
        <v>1160000</v>
      </c>
      <c r="Q10" s="94">
        <f t="shared" ref="Q10:Q15" si="2">$I10      +$K10      +$M10      +$O10</f>
        <v>1159728</v>
      </c>
      <c r="R10" s="48">
        <f t="shared" ref="R10:R15" si="3">IF(($H10      =0),0,((($J10      -$H10      )/$H10      )*100))</f>
        <v>-49.935316946959894</v>
      </c>
      <c r="S10" s="49">
        <f t="shared" ref="S10:S15" si="4">IF(($I10      =0),0,((($K10      -$I10      )/$I10      )*100))</f>
        <v>-49.932647951294314</v>
      </c>
      <c r="T10" s="48">
        <f t="shared" ref="T10:T14" si="5">IF(($E10      =0),0,(($P10      /$E10      )*100))</f>
        <v>55.238095238095241</v>
      </c>
      <c r="U10" s="50">
        <f t="shared" ref="U10:U14" si="6">IF(($E10      =0),0,(($Q10      /$E10      )*100))</f>
        <v>55.225142857142863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2200000</v>
      </c>
      <c r="C15" s="95">
        <f>SUM(C9:C14)</f>
        <v>0</v>
      </c>
      <c r="D15" s="95"/>
      <c r="E15" s="95">
        <f t="shared" si="0"/>
        <v>2200000</v>
      </c>
      <c r="F15" s="96">
        <f t="shared" ref="F15:O15" si="7">SUM(F9:F14)</f>
        <v>2200000</v>
      </c>
      <c r="G15" s="97">
        <f t="shared" si="7"/>
        <v>2100000</v>
      </c>
      <c r="H15" s="96">
        <f t="shared" si="7"/>
        <v>773000</v>
      </c>
      <c r="I15" s="97">
        <f t="shared" si="7"/>
        <v>772805</v>
      </c>
      <c r="J15" s="96">
        <f t="shared" si="7"/>
        <v>387000</v>
      </c>
      <c r="K15" s="97">
        <f t="shared" si="7"/>
        <v>386923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1160000</v>
      </c>
      <c r="Q15" s="97">
        <f t="shared" si="2"/>
        <v>1159728</v>
      </c>
      <c r="R15" s="52">
        <f t="shared" si="3"/>
        <v>-49.935316946959894</v>
      </c>
      <c r="S15" s="53">
        <f t="shared" si="4"/>
        <v>-49.932647951294314</v>
      </c>
      <c r="T15" s="52">
        <f>IF((SUM($E9:$E13))=0,0,(P15/(SUM($E9:$E13))*100))</f>
        <v>55.238095238095241</v>
      </c>
      <c r="U15" s="54">
        <f>IF((SUM($E9:$E13))=0,0,(Q15/(SUM($E9:$E13))*100))</f>
        <v>55.225142857142863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3222000</v>
      </c>
      <c r="C32" s="92"/>
      <c r="D32" s="92"/>
      <c r="E32" s="92">
        <f>$B32      +$C32      +$D32</f>
        <v>3222000</v>
      </c>
      <c r="F32" s="93">
        <v>3222000</v>
      </c>
      <c r="G32" s="94">
        <v>2255000</v>
      </c>
      <c r="H32" s="93">
        <v>600000</v>
      </c>
      <c r="I32" s="94">
        <v>1530561</v>
      </c>
      <c r="J32" s="93">
        <v>206000</v>
      </c>
      <c r="K32" s="94">
        <v>1691440</v>
      </c>
      <c r="L32" s="93"/>
      <c r="M32" s="94"/>
      <c r="N32" s="93"/>
      <c r="O32" s="94"/>
      <c r="P32" s="93">
        <f>$H32      +$J32      +$L32      +$N32</f>
        <v>806000</v>
      </c>
      <c r="Q32" s="94">
        <f>$I32      +$K32      +$M32      +$O32</f>
        <v>3222001</v>
      </c>
      <c r="R32" s="48">
        <f>IF(($H32      =0),0,((($J32      -$H32      )/$H32      )*100))</f>
        <v>-65.666666666666657</v>
      </c>
      <c r="S32" s="49">
        <f>IF(($I32      =0),0,((($K32      -$I32      )/$I32      )*100))</f>
        <v>10.51111324540479</v>
      </c>
      <c r="T32" s="48">
        <f>IF(($E32      =0),0,(($P32      /$E32      )*100))</f>
        <v>25.0155183116077</v>
      </c>
      <c r="U32" s="50">
        <f>IF(($E32      =0),0,(($Q32      /$E32      )*100))</f>
        <v>100.0000310366232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3222000</v>
      </c>
      <c r="C33" s="95">
        <f>C32</f>
        <v>0</v>
      </c>
      <c r="D33" s="95"/>
      <c r="E33" s="95">
        <f>$B33      +$C33      +$D33</f>
        <v>3222000</v>
      </c>
      <c r="F33" s="96">
        <f t="shared" ref="F33:O33" si="17">F32</f>
        <v>3222000</v>
      </c>
      <c r="G33" s="97">
        <f t="shared" si="17"/>
        <v>2255000</v>
      </c>
      <c r="H33" s="96">
        <f t="shared" si="17"/>
        <v>600000</v>
      </c>
      <c r="I33" s="97">
        <f t="shared" si="17"/>
        <v>1530561</v>
      </c>
      <c r="J33" s="96">
        <f t="shared" si="17"/>
        <v>206000</v>
      </c>
      <c r="K33" s="97">
        <f t="shared" si="17"/>
        <v>1691440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806000</v>
      </c>
      <c r="Q33" s="97">
        <f>$I33      +$K33      +$M33      +$O33</f>
        <v>3222001</v>
      </c>
      <c r="R33" s="52">
        <f>IF(($H33      =0),0,((($J33      -$H33      )/$H33      )*100))</f>
        <v>-65.666666666666657</v>
      </c>
      <c r="S33" s="53">
        <f>IF(($I33      =0),0,((($K33      -$I33      )/$I33      )*100))</f>
        <v>10.51111324540479</v>
      </c>
      <c r="T33" s="52">
        <f>IF($E33   =0,0,($P33   /$E33   )*100)</f>
        <v>25.0155183116077</v>
      </c>
      <c r="U33" s="54">
        <f>IF($E33   =0,0,($Q33   /$E33   )*100)</f>
        <v>100.0000310366232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17000000</v>
      </c>
      <c r="C35" s="92"/>
      <c r="D35" s="92"/>
      <c r="E35" s="92">
        <f t="shared" ref="E35:E40" si="18">$B35      +$C35      +$D35</f>
        <v>17000000</v>
      </c>
      <c r="F35" s="93">
        <v>17000000</v>
      </c>
      <c r="G35" s="94">
        <v>9800000</v>
      </c>
      <c r="H35" s="93">
        <v>779000</v>
      </c>
      <c r="I35" s="94">
        <v>8128826</v>
      </c>
      <c r="J35" s="93">
        <v>9042000</v>
      </c>
      <c r="K35" s="94">
        <v>6142990</v>
      </c>
      <c r="L35" s="93"/>
      <c r="M35" s="94"/>
      <c r="N35" s="93"/>
      <c r="O35" s="94"/>
      <c r="P35" s="93">
        <f t="shared" ref="P35:P40" si="19">$H35      +$J35      +$L35      +$N35</f>
        <v>9821000</v>
      </c>
      <c r="Q35" s="94">
        <f t="shared" ref="Q35:Q40" si="20">$I35      +$K35      +$M35      +$O35</f>
        <v>14271816</v>
      </c>
      <c r="R35" s="48">
        <f t="shared" ref="R35:R40" si="21">IF(($H35      =0),0,((($J35      -$H35      )/$H35      )*100))</f>
        <v>1060.7188703465981</v>
      </c>
      <c r="S35" s="49">
        <f t="shared" ref="S35:S40" si="22">IF(($I35      =0),0,((($K35      -$I35      )/$I35      )*100))</f>
        <v>-24.429554772115925</v>
      </c>
      <c r="T35" s="48">
        <f t="shared" ref="T35:T39" si="23">IF(($E35      =0),0,(($P35      /$E35      )*100))</f>
        <v>57.77058823529412</v>
      </c>
      <c r="U35" s="50">
        <f t="shared" ref="U35:U39" si="24">IF(($E35      =0),0,(($Q35      /$E35      )*100))</f>
        <v>83.951858823529406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60166000</v>
      </c>
      <c r="C36" s="92"/>
      <c r="D36" s="92"/>
      <c r="E36" s="92">
        <f t="shared" si="18"/>
        <v>60166000</v>
      </c>
      <c r="F36" s="93">
        <v>60166000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77166000</v>
      </c>
      <c r="C40" s="95">
        <f>SUM(C35:C39)</f>
        <v>0</v>
      </c>
      <c r="D40" s="95"/>
      <c r="E40" s="95">
        <f t="shared" si="18"/>
        <v>77166000</v>
      </c>
      <c r="F40" s="96">
        <f t="shared" ref="F40:O40" si="25">SUM(F35:F39)</f>
        <v>77166000</v>
      </c>
      <c r="G40" s="97">
        <f t="shared" si="25"/>
        <v>9800000</v>
      </c>
      <c r="H40" s="96">
        <f t="shared" si="25"/>
        <v>779000</v>
      </c>
      <c r="I40" s="97">
        <f t="shared" si="25"/>
        <v>8128826</v>
      </c>
      <c r="J40" s="96">
        <f t="shared" si="25"/>
        <v>9042000</v>
      </c>
      <c r="K40" s="97">
        <f t="shared" si="25"/>
        <v>6142990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9821000</v>
      </c>
      <c r="Q40" s="97">
        <f t="shared" si="20"/>
        <v>14271816</v>
      </c>
      <c r="R40" s="52">
        <f t="shared" si="21"/>
        <v>1060.7188703465981</v>
      </c>
      <c r="S40" s="53">
        <f t="shared" si="22"/>
        <v>-24.429554772115925</v>
      </c>
      <c r="T40" s="52">
        <f>IF((+$E35+$E38) =0,0,(P40   /(+$E35+$E38) )*100)</f>
        <v>57.77058823529412</v>
      </c>
      <c r="U40" s="54">
        <f>IF((+$E35+$E38) =0,0,(Q40   /(+$E35+$E38) )*100)</f>
        <v>83.951858823529406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82588000</v>
      </c>
      <c r="C67" s="104">
        <f>SUM(C9:C14,C17:C23,C26:C29,C32,C35:C39,C42:C52,C55:C58,C61:C65)</f>
        <v>0</v>
      </c>
      <c r="D67" s="104"/>
      <c r="E67" s="104">
        <f t="shared" si="35"/>
        <v>82588000</v>
      </c>
      <c r="F67" s="105">
        <f t="shared" ref="F67:O67" si="43">SUM(F9:F14,F17:F23,F26:F29,F32,F35:F39,F42:F52,F55:F58,F61:F65)</f>
        <v>82588000</v>
      </c>
      <c r="G67" s="106">
        <f t="shared" si="43"/>
        <v>14155000</v>
      </c>
      <c r="H67" s="105">
        <f t="shared" si="43"/>
        <v>2152000</v>
      </c>
      <c r="I67" s="106">
        <f t="shared" si="43"/>
        <v>10432192</v>
      </c>
      <c r="J67" s="105">
        <f t="shared" si="43"/>
        <v>9635000</v>
      </c>
      <c r="K67" s="106">
        <f t="shared" si="43"/>
        <v>8221353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11787000</v>
      </c>
      <c r="Q67" s="106">
        <f t="shared" si="37"/>
        <v>18653545</v>
      </c>
      <c r="R67" s="61">
        <f t="shared" si="38"/>
        <v>347.72304832713752</v>
      </c>
      <c r="S67" s="62">
        <f t="shared" si="39"/>
        <v>-21.192468466838033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52.804408207149898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83.565742316996676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57426000</v>
      </c>
      <c r="C69" s="92"/>
      <c r="D69" s="92"/>
      <c r="E69" s="92">
        <f>$B69      +$C69      +$D69</f>
        <v>57426000</v>
      </c>
      <c r="F69" s="93">
        <v>57426000</v>
      </c>
      <c r="G69" s="94">
        <v>29426000</v>
      </c>
      <c r="H69" s="93">
        <v>4364000</v>
      </c>
      <c r="I69" s="94">
        <v>4587142</v>
      </c>
      <c r="J69" s="93">
        <v>17977000</v>
      </c>
      <c r="K69" s="94">
        <v>17493958</v>
      </c>
      <c r="L69" s="93"/>
      <c r="M69" s="94"/>
      <c r="N69" s="93"/>
      <c r="O69" s="94"/>
      <c r="P69" s="93">
        <f>$H69      +$J69      +$L69      +$N69</f>
        <v>22341000</v>
      </c>
      <c r="Q69" s="94">
        <f>$I69      +$K69      +$M69      +$O69</f>
        <v>22081100</v>
      </c>
      <c r="R69" s="48">
        <f>IF(($H69      =0),0,((($J69      -$H69      )/$H69      )*100))</f>
        <v>311.93858845096241</v>
      </c>
      <c r="S69" s="49">
        <f>IF(($I69      =0),0,((($K69      -$I69      )/$I69      )*100))</f>
        <v>281.36944528859146</v>
      </c>
      <c r="T69" s="48">
        <f>IF(($E69      =0),0,(($P69      /$E69      )*100))</f>
        <v>38.903980775258596</v>
      </c>
      <c r="U69" s="50">
        <f>IF(($E69      =0),0,(($Q69      /$E69      )*100))</f>
        <v>38.451398321317868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57426000</v>
      </c>
      <c r="C70" s="101">
        <f>C69</f>
        <v>0</v>
      </c>
      <c r="D70" s="101"/>
      <c r="E70" s="101">
        <f>$B70      +$C70      +$D70</f>
        <v>57426000</v>
      </c>
      <c r="F70" s="102">
        <f t="shared" ref="F70:O70" si="44">F69</f>
        <v>57426000</v>
      </c>
      <c r="G70" s="103">
        <f t="shared" si="44"/>
        <v>29426000</v>
      </c>
      <c r="H70" s="102">
        <f t="shared" si="44"/>
        <v>4364000</v>
      </c>
      <c r="I70" s="103">
        <f t="shared" si="44"/>
        <v>4587142</v>
      </c>
      <c r="J70" s="102">
        <f t="shared" si="44"/>
        <v>17977000</v>
      </c>
      <c r="K70" s="103">
        <f t="shared" si="44"/>
        <v>17493958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22341000</v>
      </c>
      <c r="Q70" s="103">
        <f>$I70      +$K70      +$M70      +$O70</f>
        <v>22081100</v>
      </c>
      <c r="R70" s="57">
        <f>IF(($H70      =0),0,((($J70      -$H70      )/$H70      )*100))</f>
        <v>311.93858845096241</v>
      </c>
      <c r="S70" s="58">
        <f>IF(($I70      =0),0,((($K70      -$I70      )/$I70      )*100))</f>
        <v>281.36944528859146</v>
      </c>
      <c r="T70" s="57">
        <f>IF($E70   =0,0,($P70   /$E70   )*100)</f>
        <v>38.903980775258596</v>
      </c>
      <c r="U70" s="59">
        <f>IF($E70   =0,0,($Q70   /$E70 )*100)</f>
        <v>38.451398321317868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57426000</v>
      </c>
      <c r="C71" s="104">
        <f>C69</f>
        <v>0</v>
      </c>
      <c r="D71" s="104"/>
      <c r="E71" s="104">
        <f>$B71      +$C71      +$D71</f>
        <v>57426000</v>
      </c>
      <c r="F71" s="105">
        <f t="shared" ref="F71:O71" si="45">F69</f>
        <v>57426000</v>
      </c>
      <c r="G71" s="106">
        <f t="shared" si="45"/>
        <v>29426000</v>
      </c>
      <c r="H71" s="105">
        <f t="shared" si="45"/>
        <v>4364000</v>
      </c>
      <c r="I71" s="106">
        <f t="shared" si="45"/>
        <v>4587142</v>
      </c>
      <c r="J71" s="105">
        <f t="shared" si="45"/>
        <v>17977000</v>
      </c>
      <c r="K71" s="106">
        <f t="shared" si="45"/>
        <v>17493958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22341000</v>
      </c>
      <c r="Q71" s="106">
        <f>$I71      +$K71      +$M71      +$O71</f>
        <v>22081100</v>
      </c>
      <c r="R71" s="61">
        <f>IF(($H71      =0),0,((($J71      -$H71      )/$H71      )*100))</f>
        <v>311.93858845096241</v>
      </c>
      <c r="S71" s="62">
        <f>IF(($I71      =0),0,((($K71      -$I71      )/$I71      )*100))</f>
        <v>281.36944528859146</v>
      </c>
      <c r="T71" s="61">
        <f>IF($E71   =0,0,($P71   /$E71   )*100)</f>
        <v>38.903980775258596</v>
      </c>
      <c r="U71" s="65">
        <f>IF($E71   =0,0,($Q71   /$E71   )*100)</f>
        <v>38.451398321317868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140014000</v>
      </c>
      <c r="C72" s="104">
        <f>SUM(C9:C14,C17:C23,C26:C29,C32,C35:C39,C42:C52,C55:C58,C61:C65,C69)</f>
        <v>0</v>
      </c>
      <c r="D72" s="104"/>
      <c r="E72" s="104">
        <f>$B72      +$C72      +$D72</f>
        <v>140014000</v>
      </c>
      <c r="F72" s="105">
        <f t="shared" ref="F72:O72" si="46">SUM(F9:F14,F17:F23,F26:F29,F32,F35:F39,F42:F52,F55:F58,F61:F65,F69)</f>
        <v>140014000</v>
      </c>
      <c r="G72" s="106">
        <f t="shared" si="46"/>
        <v>43581000</v>
      </c>
      <c r="H72" s="105">
        <f t="shared" si="46"/>
        <v>6516000</v>
      </c>
      <c r="I72" s="106">
        <f t="shared" si="46"/>
        <v>15019334</v>
      </c>
      <c r="J72" s="105">
        <f t="shared" si="46"/>
        <v>27612000</v>
      </c>
      <c r="K72" s="106">
        <f t="shared" si="46"/>
        <v>25715311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34128000</v>
      </c>
      <c r="Q72" s="106">
        <f>$I72      +$K72      +$M72      +$O72</f>
        <v>40734645</v>
      </c>
      <c r="R72" s="61">
        <f>IF(($H72      =0),0,((($J72      -$H72      )/$H72      )*100))</f>
        <v>323.75690607734805</v>
      </c>
      <c r="S72" s="62">
        <f>IF(($I72      =0),0,((($K72      -$I72      )/$I72      )*100))</f>
        <v>71.214722303931723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42.794803631439031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51.079205748106538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xjeQumLvfsF7vwkOoS5AXCILJ6zU+g6gZBjJ4E7Wb66D2hJ6tO8YaPA/p2ZcX7t+kPwpkIYH3dIz4xV9PwJKOw==" saltValue="B25XZcgWisSjJzMmmhOw9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598000</v>
      </c>
      <c r="I10" s="94">
        <v>429494</v>
      </c>
      <c r="J10" s="93">
        <v>722000</v>
      </c>
      <c r="K10" s="94">
        <v>271503</v>
      </c>
      <c r="L10" s="93"/>
      <c r="M10" s="94"/>
      <c r="N10" s="93"/>
      <c r="O10" s="94"/>
      <c r="P10" s="93">
        <f t="shared" ref="P10:P15" si="1">$H10      +$J10      +$L10      +$N10</f>
        <v>1320000</v>
      </c>
      <c r="Q10" s="94">
        <f t="shared" ref="Q10:Q15" si="2">$I10      +$K10      +$M10      +$O10</f>
        <v>700997</v>
      </c>
      <c r="R10" s="48">
        <f t="shared" ref="R10:R15" si="3">IF(($H10      =0),0,((($J10      -$H10      )/$H10      )*100))</f>
        <v>20.735785953177256</v>
      </c>
      <c r="S10" s="49">
        <f t="shared" ref="S10:S15" si="4">IF(($I10      =0),0,((($K10      -$I10      )/$I10      )*100))</f>
        <v>-36.785380005308568</v>
      </c>
      <c r="T10" s="48">
        <f t="shared" ref="T10:T14" si="5">IF(($E10      =0),0,(($P10      /$E10      )*100))</f>
        <v>49.811320754716981</v>
      </c>
      <c r="U10" s="50">
        <f t="shared" ref="U10:U14" si="6">IF(($E10      =0),0,(($Q10      /$E10      )*100))</f>
        <v>26.452716981132074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598000</v>
      </c>
      <c r="I15" s="97">
        <f t="shared" si="7"/>
        <v>429494</v>
      </c>
      <c r="J15" s="96">
        <f t="shared" si="7"/>
        <v>722000</v>
      </c>
      <c r="K15" s="97">
        <f t="shared" si="7"/>
        <v>271503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1320000</v>
      </c>
      <c r="Q15" s="97">
        <f t="shared" si="2"/>
        <v>700997</v>
      </c>
      <c r="R15" s="52">
        <f t="shared" si="3"/>
        <v>20.735785953177256</v>
      </c>
      <c r="S15" s="53">
        <f t="shared" si="4"/>
        <v>-36.785380005308568</v>
      </c>
      <c r="T15" s="52">
        <f>IF((SUM($E9:$E13))=0,0,(P15/(SUM($E9:$E13))*100))</f>
        <v>49.811320754716981</v>
      </c>
      <c r="U15" s="54">
        <f>IF((SUM($E9:$E13))=0,0,(Q15/(SUM($E9:$E13))*100))</f>
        <v>26.452716981132074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2440000</v>
      </c>
      <c r="C32" s="92"/>
      <c r="D32" s="92"/>
      <c r="E32" s="92">
        <f>$B32      +$C32      +$D32</f>
        <v>2440000</v>
      </c>
      <c r="F32" s="93">
        <v>2440000</v>
      </c>
      <c r="G32" s="94">
        <v>1708000</v>
      </c>
      <c r="H32" s="93">
        <v>704000</v>
      </c>
      <c r="I32" s="94"/>
      <c r="J32" s="93">
        <v>724000</v>
      </c>
      <c r="K32" s="94"/>
      <c r="L32" s="93"/>
      <c r="M32" s="94"/>
      <c r="N32" s="93"/>
      <c r="O32" s="94"/>
      <c r="P32" s="93">
        <f>$H32      +$J32      +$L32      +$N32</f>
        <v>1428000</v>
      </c>
      <c r="Q32" s="94">
        <f>$I32      +$K32      +$M32      +$O32</f>
        <v>0</v>
      </c>
      <c r="R32" s="48">
        <f>IF(($H32      =0),0,((($J32      -$H32      )/$H32      )*100))</f>
        <v>2.8409090909090908</v>
      </c>
      <c r="S32" s="49">
        <f>IF(($I32      =0),0,((($K32      -$I32      )/$I32      )*100))</f>
        <v>0</v>
      </c>
      <c r="T32" s="48">
        <f>IF(($E32      =0),0,(($P32      /$E32      )*100))</f>
        <v>58.524590163934434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2440000</v>
      </c>
      <c r="C33" s="95">
        <f>C32</f>
        <v>0</v>
      </c>
      <c r="D33" s="95"/>
      <c r="E33" s="95">
        <f>$B33      +$C33      +$D33</f>
        <v>2440000</v>
      </c>
      <c r="F33" s="96">
        <f t="shared" ref="F33:O33" si="17">F32</f>
        <v>2440000</v>
      </c>
      <c r="G33" s="97">
        <f t="shared" si="17"/>
        <v>1708000</v>
      </c>
      <c r="H33" s="96">
        <f t="shared" si="17"/>
        <v>704000</v>
      </c>
      <c r="I33" s="97">
        <f t="shared" si="17"/>
        <v>0</v>
      </c>
      <c r="J33" s="96">
        <f t="shared" si="17"/>
        <v>724000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1428000</v>
      </c>
      <c r="Q33" s="97">
        <f>$I33      +$K33      +$M33      +$O33</f>
        <v>0</v>
      </c>
      <c r="R33" s="52">
        <f>IF(($H33      =0),0,((($J33      -$H33      )/$H33      )*100))</f>
        <v>2.8409090909090908</v>
      </c>
      <c r="S33" s="53">
        <f>IF(($I33      =0),0,((($K33      -$I33      )/$I33      )*100))</f>
        <v>0</v>
      </c>
      <c r="T33" s="52">
        <f>IF($E33   =0,0,($P33   /$E33   )*100)</f>
        <v>58.524590163934434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6006000</v>
      </c>
      <c r="C35" s="92"/>
      <c r="D35" s="92"/>
      <c r="E35" s="92">
        <f t="shared" ref="E35:E40" si="18">$B35      +$C35      +$D35</f>
        <v>6006000</v>
      </c>
      <c r="F35" s="93">
        <v>6006000</v>
      </c>
      <c r="G35" s="94">
        <v>3406000</v>
      </c>
      <c r="H35" s="93"/>
      <c r="I35" s="94">
        <v>-16408000</v>
      </c>
      <c r="J35" s="93">
        <v>2922000</v>
      </c>
      <c r="K35" s="94">
        <v>-1088986</v>
      </c>
      <c r="L35" s="93"/>
      <c r="M35" s="94"/>
      <c r="N35" s="93"/>
      <c r="O35" s="94"/>
      <c r="P35" s="93">
        <f t="shared" ref="P35:P40" si="19">$H35      +$J35      +$L35      +$N35</f>
        <v>2922000</v>
      </c>
      <c r="Q35" s="94">
        <f t="shared" ref="Q35:Q40" si="20">$I35      +$K35      +$M35      +$O35</f>
        <v>-17496986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-93.363078985860554</v>
      </c>
      <c r="T35" s="48">
        <f t="shared" ref="T35:T39" si="23">IF(($E35      =0),0,(($P35      /$E35      )*100))</f>
        <v>48.651348651348655</v>
      </c>
      <c r="U35" s="50">
        <f t="shared" ref="U35:U39" si="24">IF(($E35      =0),0,(($Q35      /$E35      )*100))</f>
        <v>-291.32510822510824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13824000</v>
      </c>
      <c r="C36" s="92"/>
      <c r="D36" s="92"/>
      <c r="E36" s="92">
        <f t="shared" si="18"/>
        <v>13824000</v>
      </c>
      <c r="F36" s="93">
        <v>13824000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19830000</v>
      </c>
      <c r="C40" s="95">
        <f>SUM(C35:C39)</f>
        <v>0</v>
      </c>
      <c r="D40" s="95"/>
      <c r="E40" s="95">
        <f t="shared" si="18"/>
        <v>19830000</v>
      </c>
      <c r="F40" s="96">
        <f t="shared" ref="F40:O40" si="25">SUM(F35:F39)</f>
        <v>19830000</v>
      </c>
      <c r="G40" s="97">
        <f t="shared" si="25"/>
        <v>3406000</v>
      </c>
      <c r="H40" s="96">
        <f t="shared" si="25"/>
        <v>0</v>
      </c>
      <c r="I40" s="97">
        <f t="shared" si="25"/>
        <v>-16408000</v>
      </c>
      <c r="J40" s="96">
        <f t="shared" si="25"/>
        <v>2922000</v>
      </c>
      <c r="K40" s="97">
        <f t="shared" si="25"/>
        <v>-1088986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2922000</v>
      </c>
      <c r="Q40" s="97">
        <f t="shared" si="20"/>
        <v>-17496986</v>
      </c>
      <c r="R40" s="52">
        <f t="shared" si="21"/>
        <v>0</v>
      </c>
      <c r="S40" s="53">
        <f t="shared" si="22"/>
        <v>-93.363078985860554</v>
      </c>
      <c r="T40" s="52">
        <f>IF((+$E35+$E38) =0,0,(P40   /(+$E35+$E38) )*100)</f>
        <v>48.651348651348655</v>
      </c>
      <c r="U40" s="54">
        <f>IF((+$E35+$E38) =0,0,(Q40   /(+$E35+$E38) )*100)</f>
        <v>-291.32510822510824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24920000</v>
      </c>
      <c r="C67" s="104">
        <f>SUM(C9:C14,C17:C23,C26:C29,C32,C35:C39,C42:C52,C55:C58,C61:C65)</f>
        <v>0</v>
      </c>
      <c r="D67" s="104"/>
      <c r="E67" s="104">
        <f t="shared" si="35"/>
        <v>24920000</v>
      </c>
      <c r="F67" s="105">
        <f t="shared" ref="F67:O67" si="43">SUM(F9:F14,F17:F23,F26:F29,F32,F35:F39,F42:F52,F55:F58,F61:F65)</f>
        <v>24920000</v>
      </c>
      <c r="G67" s="106">
        <f t="shared" si="43"/>
        <v>7764000</v>
      </c>
      <c r="H67" s="105">
        <f t="shared" si="43"/>
        <v>1302000</v>
      </c>
      <c r="I67" s="106">
        <f t="shared" si="43"/>
        <v>-15978506</v>
      </c>
      <c r="J67" s="105">
        <f t="shared" si="43"/>
        <v>4368000</v>
      </c>
      <c r="K67" s="106">
        <f t="shared" si="43"/>
        <v>-817483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5670000</v>
      </c>
      <c r="Q67" s="106">
        <f t="shared" si="37"/>
        <v>-16795989</v>
      </c>
      <c r="R67" s="61">
        <f t="shared" si="38"/>
        <v>235.48387096774195</v>
      </c>
      <c r="S67" s="62">
        <f t="shared" si="39"/>
        <v>-94.88385835321526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51.099495313626534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-151.36976387887526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31798000</v>
      </c>
      <c r="C69" s="92"/>
      <c r="D69" s="92"/>
      <c r="E69" s="92">
        <f>$B69      +$C69      +$D69</f>
        <v>31798000</v>
      </c>
      <c r="F69" s="93">
        <v>31798000</v>
      </c>
      <c r="G69" s="94">
        <v>23798000</v>
      </c>
      <c r="H69" s="93">
        <v>3615000</v>
      </c>
      <c r="I69" s="94"/>
      <c r="J69" s="93">
        <v>14364000</v>
      </c>
      <c r="K69" s="94"/>
      <c r="L69" s="93"/>
      <c r="M69" s="94"/>
      <c r="N69" s="93"/>
      <c r="O69" s="94"/>
      <c r="P69" s="93">
        <f>$H69      +$J69      +$L69      +$N69</f>
        <v>17979000</v>
      </c>
      <c r="Q69" s="94">
        <f>$I69      +$K69      +$M69      +$O69</f>
        <v>0</v>
      </c>
      <c r="R69" s="48">
        <f>IF(($H69      =0),0,((($J69      -$H69      )/$H69      )*100))</f>
        <v>297.34439834024897</v>
      </c>
      <c r="S69" s="49">
        <f>IF(($I69      =0),0,((($K69      -$I69      )/$I69      )*100))</f>
        <v>0</v>
      </c>
      <c r="T69" s="48">
        <f>IF(($E69      =0),0,(($P69      /$E69      )*100))</f>
        <v>56.541291905151269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31798000</v>
      </c>
      <c r="C70" s="101">
        <f>C69</f>
        <v>0</v>
      </c>
      <c r="D70" s="101"/>
      <c r="E70" s="101">
        <f>$B70      +$C70      +$D70</f>
        <v>31798000</v>
      </c>
      <c r="F70" s="102">
        <f t="shared" ref="F70:O70" si="44">F69</f>
        <v>31798000</v>
      </c>
      <c r="G70" s="103">
        <f t="shared" si="44"/>
        <v>23798000</v>
      </c>
      <c r="H70" s="102">
        <f t="shared" si="44"/>
        <v>3615000</v>
      </c>
      <c r="I70" s="103">
        <f t="shared" si="44"/>
        <v>0</v>
      </c>
      <c r="J70" s="102">
        <f t="shared" si="44"/>
        <v>14364000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17979000</v>
      </c>
      <c r="Q70" s="103">
        <f>$I70      +$K70      +$M70      +$O70</f>
        <v>0</v>
      </c>
      <c r="R70" s="57">
        <f>IF(($H70      =0),0,((($J70      -$H70      )/$H70      )*100))</f>
        <v>297.34439834024897</v>
      </c>
      <c r="S70" s="58">
        <f>IF(($I70      =0),0,((($K70      -$I70      )/$I70      )*100))</f>
        <v>0</v>
      </c>
      <c r="T70" s="57">
        <f>IF($E70   =0,0,($P70   /$E70   )*100)</f>
        <v>56.541291905151269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31798000</v>
      </c>
      <c r="C71" s="104">
        <f>C69</f>
        <v>0</v>
      </c>
      <c r="D71" s="104"/>
      <c r="E71" s="104">
        <f>$B71      +$C71      +$D71</f>
        <v>31798000</v>
      </c>
      <c r="F71" s="105">
        <f t="shared" ref="F71:O71" si="45">F69</f>
        <v>31798000</v>
      </c>
      <c r="G71" s="106">
        <f t="shared" si="45"/>
        <v>23798000</v>
      </c>
      <c r="H71" s="105">
        <f t="shared" si="45"/>
        <v>3615000</v>
      </c>
      <c r="I71" s="106">
        <f t="shared" si="45"/>
        <v>0</v>
      </c>
      <c r="J71" s="105">
        <f t="shared" si="45"/>
        <v>14364000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17979000</v>
      </c>
      <c r="Q71" s="106">
        <f>$I71      +$K71      +$M71      +$O71</f>
        <v>0</v>
      </c>
      <c r="R71" s="61">
        <f>IF(($H71      =0),0,((($J71      -$H71      )/$H71      )*100))</f>
        <v>297.34439834024897</v>
      </c>
      <c r="S71" s="62">
        <f>IF(($I71      =0),0,((($K71      -$I71      )/$I71      )*100))</f>
        <v>0</v>
      </c>
      <c r="T71" s="61">
        <f>IF($E71   =0,0,($P71   /$E71   )*100)</f>
        <v>56.541291905151269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56718000</v>
      </c>
      <c r="C72" s="104">
        <f>SUM(C9:C14,C17:C23,C26:C29,C32,C35:C39,C42:C52,C55:C58,C61:C65,C69)</f>
        <v>0</v>
      </c>
      <c r="D72" s="104"/>
      <c r="E72" s="104">
        <f>$B72      +$C72      +$D72</f>
        <v>56718000</v>
      </c>
      <c r="F72" s="105">
        <f t="shared" ref="F72:O72" si="46">SUM(F9:F14,F17:F23,F26:F29,F32,F35:F39,F42:F52,F55:F58,F61:F65,F69)</f>
        <v>56718000</v>
      </c>
      <c r="G72" s="106">
        <f t="shared" si="46"/>
        <v>31562000</v>
      </c>
      <c r="H72" s="105">
        <f t="shared" si="46"/>
        <v>4917000</v>
      </c>
      <c r="I72" s="106">
        <f t="shared" si="46"/>
        <v>-15978506</v>
      </c>
      <c r="J72" s="105">
        <f t="shared" si="46"/>
        <v>18732000</v>
      </c>
      <c r="K72" s="106">
        <f t="shared" si="46"/>
        <v>-817483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23649000</v>
      </c>
      <c r="Q72" s="106">
        <f>$I72      +$K72      +$M72      +$O72</f>
        <v>-16795989</v>
      </c>
      <c r="R72" s="61">
        <f>IF(($H72      =0),0,((($J72      -$H72      )/$H72      )*100))</f>
        <v>280.9640024405125</v>
      </c>
      <c r="S72" s="62">
        <f>IF(($I72      =0),0,((($K72      -$I72      )/$I72      )*100))</f>
        <v>-94.88385835321526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55.133585116799551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-39.156966009232058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xTdZU8M32brVIwrWKyDfBCBgSn/njbkS3N8E/gn6xJSDZQoi9vnPE/PLgGEbF4uNcJj+FCly5ztQ806xSU92Yw==" saltValue="7ooaCZeUUGfMc7FwmTWYS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1250000</v>
      </c>
      <c r="C10" s="92"/>
      <c r="D10" s="92"/>
      <c r="E10" s="92">
        <f t="shared" ref="E10:E15" si="0">$B10      +$C10      +$D10</f>
        <v>1250000</v>
      </c>
      <c r="F10" s="93">
        <v>1250000</v>
      </c>
      <c r="G10" s="94">
        <v>1250000</v>
      </c>
      <c r="H10" s="93">
        <v>335000</v>
      </c>
      <c r="I10" s="94">
        <v>382700</v>
      </c>
      <c r="J10" s="93">
        <v>90000</v>
      </c>
      <c r="K10" s="94">
        <v>376981</v>
      </c>
      <c r="L10" s="93"/>
      <c r="M10" s="94"/>
      <c r="N10" s="93"/>
      <c r="O10" s="94"/>
      <c r="P10" s="93">
        <f t="shared" ref="P10:P15" si="1">$H10      +$J10      +$L10      +$N10</f>
        <v>425000</v>
      </c>
      <c r="Q10" s="94">
        <f t="shared" ref="Q10:Q15" si="2">$I10      +$K10      +$M10      +$O10</f>
        <v>759681</v>
      </c>
      <c r="R10" s="48">
        <f t="shared" ref="R10:R15" si="3">IF(($H10      =0),0,((($J10      -$H10      )/$H10      )*100))</f>
        <v>-73.134328358208961</v>
      </c>
      <c r="S10" s="49">
        <f t="shared" ref="S10:S15" si="4">IF(($I10      =0),0,((($K10      -$I10      )/$I10      )*100))</f>
        <v>-1.49438202247191</v>
      </c>
      <c r="T10" s="48">
        <f t="shared" ref="T10:T14" si="5">IF(($E10      =0),0,(($P10      /$E10      )*100))</f>
        <v>34</v>
      </c>
      <c r="U10" s="50">
        <f t="shared" ref="U10:U14" si="6">IF(($E10      =0),0,(($Q10      /$E10      )*100))</f>
        <v>60.774479999999997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1250000</v>
      </c>
      <c r="C15" s="95">
        <f>SUM(C9:C14)</f>
        <v>0</v>
      </c>
      <c r="D15" s="95"/>
      <c r="E15" s="95">
        <f t="shared" si="0"/>
        <v>1250000</v>
      </c>
      <c r="F15" s="96">
        <f t="shared" ref="F15:O15" si="7">SUM(F9:F14)</f>
        <v>1250000</v>
      </c>
      <c r="G15" s="97">
        <f t="shared" si="7"/>
        <v>1250000</v>
      </c>
      <c r="H15" s="96">
        <f t="shared" si="7"/>
        <v>335000</v>
      </c>
      <c r="I15" s="97">
        <f t="shared" si="7"/>
        <v>382700</v>
      </c>
      <c r="J15" s="96">
        <f t="shared" si="7"/>
        <v>90000</v>
      </c>
      <c r="K15" s="97">
        <f t="shared" si="7"/>
        <v>376981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425000</v>
      </c>
      <c r="Q15" s="97">
        <f t="shared" si="2"/>
        <v>759681</v>
      </c>
      <c r="R15" s="52">
        <f t="shared" si="3"/>
        <v>-73.134328358208961</v>
      </c>
      <c r="S15" s="53">
        <f t="shared" si="4"/>
        <v>-1.49438202247191</v>
      </c>
      <c r="T15" s="52">
        <f>IF((SUM($E9:$E13))=0,0,(P15/(SUM($E9:$E13))*100))</f>
        <v>34</v>
      </c>
      <c r="U15" s="54">
        <f>IF((SUM($E9:$E13))=0,0,(Q15/(SUM($E9:$E13))*100))</f>
        <v>60.774479999999997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3000000</v>
      </c>
      <c r="C19" s="92"/>
      <c r="D19" s="92"/>
      <c r="E19" s="92">
        <f t="shared" si="8"/>
        <v>3000000</v>
      </c>
      <c r="F19" s="93">
        <v>3000000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3000000</v>
      </c>
      <c r="C24" s="95">
        <f>SUM(C17:C23)</f>
        <v>0</v>
      </c>
      <c r="D24" s="95"/>
      <c r="E24" s="95">
        <f t="shared" si="8"/>
        <v>3000000</v>
      </c>
      <c r="F24" s="96">
        <f t="shared" ref="F24:O24" si="15">SUM(F17:F23)</f>
        <v>3000000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3116000</v>
      </c>
      <c r="C29" s="92"/>
      <c r="D29" s="92"/>
      <c r="E29" s="92">
        <f>$B29      +$C29      +$D29</f>
        <v>3116000</v>
      </c>
      <c r="F29" s="93">
        <v>3116000</v>
      </c>
      <c r="G29" s="94">
        <v>2181000</v>
      </c>
      <c r="H29" s="93"/>
      <c r="I29" s="94">
        <v>136178</v>
      </c>
      <c r="J29" s="93">
        <v>1588000</v>
      </c>
      <c r="K29" s="94">
        <v>1224047</v>
      </c>
      <c r="L29" s="93"/>
      <c r="M29" s="94"/>
      <c r="N29" s="93"/>
      <c r="O29" s="94"/>
      <c r="P29" s="93">
        <f>$H29      +$J29      +$L29      +$N29</f>
        <v>1588000</v>
      </c>
      <c r="Q29" s="94">
        <f>$I29      +$K29      +$M29      +$O29</f>
        <v>1360225</v>
      </c>
      <c r="R29" s="48">
        <f>IF(($H29      =0),0,((($J29      -$H29      )/$H29      )*100))</f>
        <v>0</v>
      </c>
      <c r="S29" s="49">
        <f>IF(($I29      =0),0,((($K29      -$I29      )/$I29      )*100))</f>
        <v>798.85811217670982</v>
      </c>
      <c r="T29" s="48">
        <f>IF(($E29      =0),0,(($P29      /$E29      )*100))</f>
        <v>50.96277278562259</v>
      </c>
      <c r="U29" s="50">
        <f>IF(($E29      =0),0,(($Q29      /$E29      )*100))</f>
        <v>43.652920410783054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3116000</v>
      </c>
      <c r="C30" s="95">
        <f>SUM(C26:C29)</f>
        <v>0</v>
      </c>
      <c r="D30" s="95"/>
      <c r="E30" s="95">
        <f>$B30      +$C30      +$D30</f>
        <v>3116000</v>
      </c>
      <c r="F30" s="96">
        <f t="shared" ref="F30:O30" si="16">SUM(F26:F29)</f>
        <v>3116000</v>
      </c>
      <c r="G30" s="97">
        <f t="shared" si="16"/>
        <v>2181000</v>
      </c>
      <c r="H30" s="96">
        <f t="shared" si="16"/>
        <v>0</v>
      </c>
      <c r="I30" s="97">
        <f t="shared" si="16"/>
        <v>136178</v>
      </c>
      <c r="J30" s="96">
        <f t="shared" si="16"/>
        <v>1588000</v>
      </c>
      <c r="K30" s="97">
        <f t="shared" si="16"/>
        <v>1224047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1588000</v>
      </c>
      <c r="Q30" s="97">
        <f>$I30      +$K30      +$M30      +$O30</f>
        <v>1360225</v>
      </c>
      <c r="R30" s="52">
        <f>IF(($H30      =0),0,((($J30      -$H30      )/$H30      )*100))</f>
        <v>0</v>
      </c>
      <c r="S30" s="53">
        <f>IF(($I30      =0),0,((($K30      -$I30      )/$I30      )*100))</f>
        <v>798.85811217670982</v>
      </c>
      <c r="T30" s="52">
        <f>IF($E30   =0,0,($P30   /$E30   )*100)</f>
        <v>50.96277278562259</v>
      </c>
      <c r="U30" s="54">
        <f>IF($E30   =0,0,($Q30   /$E30   )*100)</f>
        <v>43.652920410783054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5579000</v>
      </c>
      <c r="C32" s="92"/>
      <c r="D32" s="92"/>
      <c r="E32" s="92">
        <f>$B32      +$C32      +$D32</f>
        <v>5579000</v>
      </c>
      <c r="F32" s="93">
        <v>5579000</v>
      </c>
      <c r="G32" s="94">
        <v>3905000</v>
      </c>
      <c r="H32" s="93">
        <v>337000</v>
      </c>
      <c r="I32" s="94"/>
      <c r="J32" s="93">
        <v>261000</v>
      </c>
      <c r="K32" s="94">
        <v>1506098</v>
      </c>
      <c r="L32" s="93"/>
      <c r="M32" s="94"/>
      <c r="N32" s="93"/>
      <c r="O32" s="94"/>
      <c r="P32" s="93">
        <f>$H32      +$J32      +$L32      +$N32</f>
        <v>598000</v>
      </c>
      <c r="Q32" s="94">
        <f>$I32      +$K32      +$M32      +$O32</f>
        <v>1506098</v>
      </c>
      <c r="R32" s="48">
        <f>IF(($H32      =0),0,((($J32      -$H32      )/$H32      )*100))</f>
        <v>-22.551928783382788</v>
      </c>
      <c r="S32" s="49">
        <f>IF(($I32      =0),0,((($K32      -$I32      )/$I32      )*100))</f>
        <v>0</v>
      </c>
      <c r="T32" s="48">
        <f>IF(($E32      =0),0,(($P32      /$E32      )*100))</f>
        <v>10.718766804086755</v>
      </c>
      <c r="U32" s="50">
        <f>IF(($E32      =0),0,(($Q32      /$E32      )*100))</f>
        <v>26.995841548664636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5579000</v>
      </c>
      <c r="C33" s="95">
        <f>C32</f>
        <v>0</v>
      </c>
      <c r="D33" s="95"/>
      <c r="E33" s="95">
        <f>$B33      +$C33      +$D33</f>
        <v>5579000</v>
      </c>
      <c r="F33" s="96">
        <f t="shared" ref="F33:O33" si="17">F32</f>
        <v>5579000</v>
      </c>
      <c r="G33" s="97">
        <f t="shared" si="17"/>
        <v>3905000</v>
      </c>
      <c r="H33" s="96">
        <f t="shared" si="17"/>
        <v>337000</v>
      </c>
      <c r="I33" s="97">
        <f t="shared" si="17"/>
        <v>0</v>
      </c>
      <c r="J33" s="96">
        <f t="shared" si="17"/>
        <v>261000</v>
      </c>
      <c r="K33" s="97">
        <f t="shared" si="17"/>
        <v>1506098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598000</v>
      </c>
      <c r="Q33" s="97">
        <f>$I33      +$K33      +$M33      +$O33</f>
        <v>1506098</v>
      </c>
      <c r="R33" s="52">
        <f>IF(($H33      =0),0,((($J33      -$H33      )/$H33      )*100))</f>
        <v>-22.551928783382788</v>
      </c>
      <c r="S33" s="53">
        <f>IF(($I33      =0),0,((($K33      -$I33      )/$I33      )*100))</f>
        <v>0</v>
      </c>
      <c r="T33" s="52">
        <f>IF($E33   =0,0,($P33   /$E33   )*100)</f>
        <v>10.718766804086755</v>
      </c>
      <c r="U33" s="54">
        <f>IF($E33   =0,0,($Q33   /$E33   )*100)</f>
        <v>26.995841548664636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115000000</v>
      </c>
      <c r="C44" s="92"/>
      <c r="D44" s="92"/>
      <c r="E44" s="92">
        <f t="shared" si="26"/>
        <v>115000000</v>
      </c>
      <c r="F44" s="93">
        <v>115000000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60900000</v>
      </c>
      <c r="C51" s="92"/>
      <c r="D51" s="92"/>
      <c r="E51" s="92">
        <f t="shared" si="26"/>
        <v>60900000</v>
      </c>
      <c r="F51" s="93">
        <v>60900000</v>
      </c>
      <c r="G51" s="94">
        <v>36540000</v>
      </c>
      <c r="H51" s="93">
        <v>8939000</v>
      </c>
      <c r="I51" s="94">
        <v>9371158</v>
      </c>
      <c r="J51" s="93">
        <v>16089000</v>
      </c>
      <c r="K51" s="94">
        <v>17645135</v>
      </c>
      <c r="L51" s="93"/>
      <c r="M51" s="94"/>
      <c r="N51" s="93"/>
      <c r="O51" s="94"/>
      <c r="P51" s="93">
        <f t="shared" si="27"/>
        <v>25028000</v>
      </c>
      <c r="Q51" s="94">
        <f t="shared" si="28"/>
        <v>27016293</v>
      </c>
      <c r="R51" s="48">
        <f t="shared" si="29"/>
        <v>79.986575679606219</v>
      </c>
      <c r="S51" s="49">
        <f t="shared" si="30"/>
        <v>88.291937880035746</v>
      </c>
      <c r="T51" s="48">
        <f t="shared" si="31"/>
        <v>41.096880131362887</v>
      </c>
      <c r="U51" s="50">
        <f t="shared" si="32"/>
        <v>44.361729064039409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175900000</v>
      </c>
      <c r="C53" s="95">
        <f>SUM(C42:C52)</f>
        <v>0</v>
      </c>
      <c r="D53" s="95"/>
      <c r="E53" s="95">
        <f t="shared" si="26"/>
        <v>175900000</v>
      </c>
      <c r="F53" s="96">
        <f t="shared" ref="F53:O53" si="33">SUM(F42:F52)</f>
        <v>175900000</v>
      </c>
      <c r="G53" s="97">
        <f t="shared" si="33"/>
        <v>36540000</v>
      </c>
      <c r="H53" s="96">
        <f t="shared" si="33"/>
        <v>8939000</v>
      </c>
      <c r="I53" s="97">
        <f t="shared" si="33"/>
        <v>9371158</v>
      </c>
      <c r="J53" s="96">
        <f t="shared" si="33"/>
        <v>16089000</v>
      </c>
      <c r="K53" s="97">
        <f t="shared" si="33"/>
        <v>17645135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25028000</v>
      </c>
      <c r="Q53" s="97">
        <f t="shared" si="28"/>
        <v>27016293</v>
      </c>
      <c r="R53" s="52">
        <f t="shared" si="29"/>
        <v>79.986575679606219</v>
      </c>
      <c r="S53" s="53">
        <f t="shared" si="30"/>
        <v>88.291937880035746</v>
      </c>
      <c r="T53" s="52">
        <f>IF((+$E43+$E45+$E47+$E48+$E51) =0,0,(P53   /(+$E43+$E45+$E47+$E48+$E51) )*100)</f>
        <v>41.096880131362887</v>
      </c>
      <c r="U53" s="54">
        <f>IF((+$E43+$E45+$E47+$E48+$E51) =0,0,(Q53   /(+$E43+$E45+$E47+$E48+$E51) )*100)</f>
        <v>44.361729064039409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188845000</v>
      </c>
      <c r="C67" s="104">
        <f>SUM(C9:C14,C17:C23,C26:C29,C32,C35:C39,C42:C52,C55:C58,C61:C65)</f>
        <v>0</v>
      </c>
      <c r="D67" s="104"/>
      <c r="E67" s="104">
        <f t="shared" si="35"/>
        <v>188845000</v>
      </c>
      <c r="F67" s="105">
        <f t="shared" ref="F67:O67" si="43">SUM(F9:F14,F17:F23,F26:F29,F32,F35:F39,F42:F52,F55:F58,F61:F65)</f>
        <v>188845000</v>
      </c>
      <c r="G67" s="106">
        <f t="shared" si="43"/>
        <v>43876000</v>
      </c>
      <c r="H67" s="105">
        <f t="shared" si="43"/>
        <v>9611000</v>
      </c>
      <c r="I67" s="106">
        <f t="shared" si="43"/>
        <v>9890036</v>
      </c>
      <c r="J67" s="105">
        <f t="shared" si="43"/>
        <v>18028000</v>
      </c>
      <c r="K67" s="106">
        <f t="shared" si="43"/>
        <v>20752261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27639000</v>
      </c>
      <c r="Q67" s="106">
        <f t="shared" si="37"/>
        <v>30642297</v>
      </c>
      <c r="R67" s="61">
        <f t="shared" si="38"/>
        <v>87.576734991155973</v>
      </c>
      <c r="S67" s="62">
        <f t="shared" si="39"/>
        <v>109.82998444090597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39.013338979462212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43.252589455854327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516993000</v>
      </c>
      <c r="C69" s="92"/>
      <c r="D69" s="92"/>
      <c r="E69" s="92">
        <f>$B69      +$C69      +$D69</f>
        <v>516993000</v>
      </c>
      <c r="F69" s="93">
        <v>516993000</v>
      </c>
      <c r="G69" s="94">
        <v>381251000</v>
      </c>
      <c r="H69" s="93">
        <v>48779000</v>
      </c>
      <c r="I69" s="94">
        <v>52201973</v>
      </c>
      <c r="J69" s="93">
        <v>239042000</v>
      </c>
      <c r="K69" s="94">
        <v>416443135</v>
      </c>
      <c r="L69" s="93"/>
      <c r="M69" s="94"/>
      <c r="N69" s="93"/>
      <c r="O69" s="94"/>
      <c r="P69" s="93">
        <f>$H69      +$J69      +$L69      +$N69</f>
        <v>287821000</v>
      </c>
      <c r="Q69" s="94">
        <f>$I69      +$K69      +$M69      +$O69</f>
        <v>468645108</v>
      </c>
      <c r="R69" s="48">
        <f>IF(($H69      =0),0,((($J69      -$H69      )/$H69      )*100))</f>
        <v>390.05104655691997</v>
      </c>
      <c r="S69" s="49">
        <f>IF(($I69      =0),0,((($K69      -$I69      )/$I69      )*100))</f>
        <v>697.75363088287872</v>
      </c>
      <c r="T69" s="48">
        <f>IF(($E69      =0),0,(($P69      /$E69      )*100))</f>
        <v>55.672127088761357</v>
      </c>
      <c r="U69" s="50">
        <f>IF(($E69      =0),0,(($Q69      /$E69      )*100))</f>
        <v>90.648250169731497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516993000</v>
      </c>
      <c r="C70" s="101">
        <f>C69</f>
        <v>0</v>
      </c>
      <c r="D70" s="101"/>
      <c r="E70" s="101">
        <f>$B70      +$C70      +$D70</f>
        <v>516993000</v>
      </c>
      <c r="F70" s="102">
        <f t="shared" ref="F70:O70" si="44">F69</f>
        <v>516993000</v>
      </c>
      <c r="G70" s="103">
        <f t="shared" si="44"/>
        <v>381251000</v>
      </c>
      <c r="H70" s="102">
        <f t="shared" si="44"/>
        <v>48779000</v>
      </c>
      <c r="I70" s="103">
        <f t="shared" si="44"/>
        <v>52201973</v>
      </c>
      <c r="J70" s="102">
        <f t="shared" si="44"/>
        <v>239042000</v>
      </c>
      <c r="K70" s="103">
        <f t="shared" si="44"/>
        <v>416443135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287821000</v>
      </c>
      <c r="Q70" s="103">
        <f>$I70      +$K70      +$M70      +$O70</f>
        <v>468645108</v>
      </c>
      <c r="R70" s="57">
        <f>IF(($H70      =0),0,((($J70      -$H70      )/$H70      )*100))</f>
        <v>390.05104655691997</v>
      </c>
      <c r="S70" s="58">
        <f>IF(($I70      =0),0,((($K70      -$I70      )/$I70      )*100))</f>
        <v>697.75363088287872</v>
      </c>
      <c r="T70" s="57">
        <f>IF($E70   =0,0,($P70   /$E70   )*100)</f>
        <v>55.672127088761357</v>
      </c>
      <c r="U70" s="59">
        <f>IF($E70   =0,0,($Q70   /$E70 )*100)</f>
        <v>90.648250169731497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516993000</v>
      </c>
      <c r="C71" s="104">
        <f>C69</f>
        <v>0</v>
      </c>
      <c r="D71" s="104"/>
      <c r="E71" s="104">
        <f>$B71      +$C71      +$D71</f>
        <v>516993000</v>
      </c>
      <c r="F71" s="105">
        <f t="shared" ref="F71:O71" si="45">F69</f>
        <v>516993000</v>
      </c>
      <c r="G71" s="106">
        <f t="shared" si="45"/>
        <v>381251000</v>
      </c>
      <c r="H71" s="105">
        <f t="shared" si="45"/>
        <v>48779000</v>
      </c>
      <c r="I71" s="106">
        <f t="shared" si="45"/>
        <v>52201973</v>
      </c>
      <c r="J71" s="105">
        <f t="shared" si="45"/>
        <v>239042000</v>
      </c>
      <c r="K71" s="106">
        <f t="shared" si="45"/>
        <v>416443135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287821000</v>
      </c>
      <c r="Q71" s="106">
        <f>$I71      +$K71      +$M71      +$O71</f>
        <v>468645108</v>
      </c>
      <c r="R71" s="61">
        <f>IF(($H71      =0),0,((($J71      -$H71      )/$H71      )*100))</f>
        <v>390.05104655691997</v>
      </c>
      <c r="S71" s="62">
        <f>IF(($I71      =0),0,((($K71      -$I71      )/$I71      )*100))</f>
        <v>697.75363088287872</v>
      </c>
      <c r="T71" s="61">
        <f>IF($E71   =0,0,($P71   /$E71   )*100)</f>
        <v>55.672127088761357</v>
      </c>
      <c r="U71" s="65">
        <f>IF($E71   =0,0,($Q71   /$E71   )*100)</f>
        <v>90.648250169731497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705838000</v>
      </c>
      <c r="C72" s="104">
        <f>SUM(C9:C14,C17:C23,C26:C29,C32,C35:C39,C42:C52,C55:C58,C61:C65,C69)</f>
        <v>0</v>
      </c>
      <c r="D72" s="104"/>
      <c r="E72" s="104">
        <f>$B72      +$C72      +$D72</f>
        <v>705838000</v>
      </c>
      <c r="F72" s="105">
        <f t="shared" ref="F72:O72" si="46">SUM(F9:F14,F17:F23,F26:F29,F32,F35:F39,F42:F52,F55:F58,F61:F65,F69)</f>
        <v>705838000</v>
      </c>
      <c r="G72" s="106">
        <f t="shared" si="46"/>
        <v>425127000</v>
      </c>
      <c r="H72" s="105">
        <f t="shared" si="46"/>
        <v>58390000</v>
      </c>
      <c r="I72" s="106">
        <f t="shared" si="46"/>
        <v>62092009</v>
      </c>
      <c r="J72" s="105">
        <f t="shared" si="46"/>
        <v>257070000</v>
      </c>
      <c r="K72" s="106">
        <f t="shared" si="46"/>
        <v>437195396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315460000</v>
      </c>
      <c r="Q72" s="106">
        <f>$I72      +$K72      +$M72      +$O72</f>
        <v>499287405</v>
      </c>
      <c r="R72" s="61">
        <f>IF(($H72      =0),0,((($J72      -$H72      )/$H72      )*100))</f>
        <v>340.26374379174513</v>
      </c>
      <c r="S72" s="62">
        <f>IF(($I72      =0),0,((($K72      -$I72      )/$I72      )*100))</f>
        <v>604.10895546961603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53.664444966130119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84.936224776213848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ocehU1AhdodVKpaqoZt+oxNGOt+4zAndrkB0kzqfrlnk9aZz5qXtSRB/KR/C8y2v9uFPjPVb2wn0reuui3pqVA==" saltValue="niS0U4BYXybiN/PPrsD1z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20000000</v>
      </c>
      <c r="C9" s="92"/>
      <c r="D9" s="92"/>
      <c r="E9" s="92">
        <f>$B9       +$C9       +$D9</f>
        <v>20000000</v>
      </c>
      <c r="F9" s="93">
        <v>20000000</v>
      </c>
      <c r="G9" s="94">
        <v>4530000</v>
      </c>
      <c r="H9" s="93">
        <v>112000</v>
      </c>
      <c r="I9" s="94"/>
      <c r="J9" s="93">
        <v>1025000</v>
      </c>
      <c r="K9" s="94"/>
      <c r="L9" s="93"/>
      <c r="M9" s="94"/>
      <c r="N9" s="93"/>
      <c r="O9" s="94"/>
      <c r="P9" s="93">
        <f>$H9       +$J9       +$L9       +$N9</f>
        <v>1137000</v>
      </c>
      <c r="Q9" s="94">
        <f>$I9       +$K9       +$M9       +$O9</f>
        <v>0</v>
      </c>
      <c r="R9" s="48">
        <f>IF(($H9       =0),0,((($J9       -$H9       )/$H9       )*100))</f>
        <v>815.17857142857133</v>
      </c>
      <c r="S9" s="49">
        <f>IF(($I9       =0),0,((($K9       -$I9       )/$I9       )*100))</f>
        <v>0</v>
      </c>
      <c r="T9" s="48">
        <f>IF(($E9       =0),0,(($P9       /$E9       )*100))</f>
        <v>5.6849999999999996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155000</v>
      </c>
      <c r="I10" s="94"/>
      <c r="J10" s="93">
        <v>253000</v>
      </c>
      <c r="K10" s="94"/>
      <c r="L10" s="93"/>
      <c r="M10" s="94"/>
      <c r="N10" s="93"/>
      <c r="O10" s="94"/>
      <c r="P10" s="93">
        <f t="shared" ref="P10:P15" si="1">$H10      +$J10      +$L10      +$N10</f>
        <v>408000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63.225806451612897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40.799999999999997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13750000</v>
      </c>
      <c r="C11" s="92"/>
      <c r="D11" s="92"/>
      <c r="E11" s="92">
        <f t="shared" si="0"/>
        <v>13750000</v>
      </c>
      <c r="F11" s="93">
        <v>13750000</v>
      </c>
      <c r="G11" s="94">
        <v>9000000</v>
      </c>
      <c r="H11" s="93">
        <v>3112000</v>
      </c>
      <c r="I11" s="94"/>
      <c r="J11" s="93">
        <v>1921000</v>
      </c>
      <c r="K11" s="94"/>
      <c r="L11" s="93"/>
      <c r="M11" s="94"/>
      <c r="N11" s="93"/>
      <c r="O11" s="94"/>
      <c r="P11" s="93">
        <f t="shared" si="1"/>
        <v>5033000</v>
      </c>
      <c r="Q11" s="94">
        <f t="shared" si="2"/>
        <v>0</v>
      </c>
      <c r="R11" s="48">
        <f t="shared" si="3"/>
        <v>-38.271208226221084</v>
      </c>
      <c r="S11" s="49">
        <f t="shared" si="4"/>
        <v>0</v>
      </c>
      <c r="T11" s="48">
        <f t="shared" si="5"/>
        <v>36.603636363636369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29700000</v>
      </c>
      <c r="C13" s="92"/>
      <c r="D13" s="92"/>
      <c r="E13" s="92">
        <f t="shared" si="0"/>
        <v>29700000</v>
      </c>
      <c r="F13" s="93">
        <v>29700000</v>
      </c>
      <c r="G13" s="94">
        <v>19327000</v>
      </c>
      <c r="H13" s="93">
        <v>6070000</v>
      </c>
      <c r="I13" s="94"/>
      <c r="J13" s="93">
        <v>5308000</v>
      </c>
      <c r="K13" s="94"/>
      <c r="L13" s="93"/>
      <c r="M13" s="94"/>
      <c r="N13" s="93"/>
      <c r="O13" s="94"/>
      <c r="P13" s="93">
        <f t="shared" si="1"/>
        <v>11378000</v>
      </c>
      <c r="Q13" s="94">
        <f t="shared" si="2"/>
        <v>0</v>
      </c>
      <c r="R13" s="48">
        <f t="shared" si="3"/>
        <v>-12.55354200988468</v>
      </c>
      <c r="S13" s="49">
        <f t="shared" si="4"/>
        <v>0</v>
      </c>
      <c r="T13" s="48">
        <f t="shared" si="5"/>
        <v>38.309764309764311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2000000</v>
      </c>
      <c r="C14" s="92"/>
      <c r="D14" s="92"/>
      <c r="E14" s="92">
        <f t="shared" si="0"/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66450000</v>
      </c>
      <c r="C15" s="95">
        <f>SUM(C9:C14)</f>
        <v>0</v>
      </c>
      <c r="D15" s="95"/>
      <c r="E15" s="95">
        <f t="shared" si="0"/>
        <v>66450000</v>
      </c>
      <c r="F15" s="96">
        <f t="shared" ref="F15:O15" si="7">SUM(F9:F14)</f>
        <v>66450000</v>
      </c>
      <c r="G15" s="97">
        <f t="shared" si="7"/>
        <v>33857000</v>
      </c>
      <c r="H15" s="96">
        <f t="shared" si="7"/>
        <v>9449000</v>
      </c>
      <c r="I15" s="97">
        <f t="shared" si="7"/>
        <v>0</v>
      </c>
      <c r="J15" s="96">
        <f t="shared" si="7"/>
        <v>8507000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17956000</v>
      </c>
      <c r="Q15" s="97">
        <f t="shared" si="2"/>
        <v>0</v>
      </c>
      <c r="R15" s="52">
        <f t="shared" si="3"/>
        <v>-9.9693089215790032</v>
      </c>
      <c r="S15" s="53">
        <f t="shared" si="4"/>
        <v>0</v>
      </c>
      <c r="T15" s="52">
        <f>IF((SUM($E9:$E13))=0,0,(P15/(SUM($E9:$E13))*100))</f>
        <v>27.860356865787434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250000</v>
      </c>
      <c r="C19" s="92"/>
      <c r="D19" s="92"/>
      <c r="E19" s="92">
        <f t="shared" si="8"/>
        <v>250000</v>
      </c>
      <c r="F19" s="93">
        <v>250000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250000</v>
      </c>
      <c r="C24" s="95">
        <f>SUM(C17:C23)</f>
        <v>0</v>
      </c>
      <c r="D24" s="95"/>
      <c r="E24" s="95">
        <f t="shared" si="8"/>
        <v>250000</v>
      </c>
      <c r="F24" s="96">
        <f t="shared" ref="F24:O24" si="15">SUM(F17:F23)</f>
        <v>250000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346376000</v>
      </c>
      <c r="C28" s="92"/>
      <c r="D28" s="92"/>
      <c r="E28" s="92">
        <f>$B28      +$C28      +$D28</f>
        <v>346376000</v>
      </c>
      <c r="F28" s="93">
        <v>346376000</v>
      </c>
      <c r="G28" s="94">
        <v>49131000</v>
      </c>
      <c r="H28" s="93">
        <v>18239000</v>
      </c>
      <c r="I28" s="94"/>
      <c r="J28" s="93">
        <v>13368000</v>
      </c>
      <c r="K28" s="94"/>
      <c r="L28" s="93"/>
      <c r="M28" s="94"/>
      <c r="N28" s="93"/>
      <c r="O28" s="94"/>
      <c r="P28" s="93">
        <f>$H28      +$J28      +$L28      +$N28</f>
        <v>31607000</v>
      </c>
      <c r="Q28" s="94">
        <f>$I28      +$K28      +$M28      +$O28</f>
        <v>0</v>
      </c>
      <c r="R28" s="48">
        <f>IF(($H28      =0),0,((($J28      -$H28      )/$H28      )*100))</f>
        <v>-26.706508032238606</v>
      </c>
      <c r="S28" s="49">
        <f>IF(($I28      =0),0,((($K28      -$I28      )/$I28      )*100))</f>
        <v>0</v>
      </c>
      <c r="T28" s="48">
        <f>IF(($E28      =0),0,(($P28      /$E28      )*100))</f>
        <v>9.1250548536850129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346376000</v>
      </c>
      <c r="C30" s="95">
        <f>SUM(C26:C29)</f>
        <v>0</v>
      </c>
      <c r="D30" s="95"/>
      <c r="E30" s="95">
        <f>$B30      +$C30      +$D30</f>
        <v>346376000</v>
      </c>
      <c r="F30" s="96">
        <f t="shared" ref="F30:O30" si="16">SUM(F26:F29)</f>
        <v>346376000</v>
      </c>
      <c r="G30" s="97">
        <f t="shared" si="16"/>
        <v>49131000</v>
      </c>
      <c r="H30" s="96">
        <f t="shared" si="16"/>
        <v>18239000</v>
      </c>
      <c r="I30" s="97">
        <f t="shared" si="16"/>
        <v>0</v>
      </c>
      <c r="J30" s="96">
        <f t="shared" si="16"/>
        <v>13368000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31607000</v>
      </c>
      <c r="Q30" s="97">
        <f>$I30      +$K30      +$M30      +$O30</f>
        <v>0</v>
      </c>
      <c r="R30" s="52">
        <f>IF(($H30      =0),0,((($J30      -$H30      )/$H30      )*100))</f>
        <v>-26.706508032238606</v>
      </c>
      <c r="S30" s="53">
        <f>IF(($I30      =0),0,((($K30      -$I30      )/$I30      )*100))</f>
        <v>0</v>
      </c>
      <c r="T30" s="52">
        <f>IF($E30   =0,0,($P30   /$E30   )*100)</f>
        <v>9.1250548536850129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8397000</v>
      </c>
      <c r="C32" s="92"/>
      <c r="D32" s="92"/>
      <c r="E32" s="92">
        <f>$B32      +$C32      +$D32</f>
        <v>8397000</v>
      </c>
      <c r="F32" s="93">
        <v>8397000</v>
      </c>
      <c r="G32" s="94">
        <v>2099000</v>
      </c>
      <c r="H32" s="93">
        <v>62000</v>
      </c>
      <c r="I32" s="94"/>
      <c r="J32" s="93">
        <v>2037000</v>
      </c>
      <c r="K32" s="94"/>
      <c r="L32" s="93"/>
      <c r="M32" s="94"/>
      <c r="N32" s="93"/>
      <c r="O32" s="94"/>
      <c r="P32" s="93">
        <f>$H32      +$J32      +$L32      +$N32</f>
        <v>2099000</v>
      </c>
      <c r="Q32" s="94">
        <f>$I32      +$K32      +$M32      +$O32</f>
        <v>0</v>
      </c>
      <c r="R32" s="48">
        <f>IF(($H32      =0),0,((($J32      -$H32      )/$H32      )*100))</f>
        <v>3185.483870967742</v>
      </c>
      <c r="S32" s="49">
        <f>IF(($I32      =0),0,((($K32      -$I32      )/$I32      )*100))</f>
        <v>0</v>
      </c>
      <c r="T32" s="48">
        <f>IF(($E32      =0),0,(($P32      /$E32      )*100))</f>
        <v>24.997022746218889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8397000</v>
      </c>
      <c r="C33" s="95">
        <f>C32</f>
        <v>0</v>
      </c>
      <c r="D33" s="95"/>
      <c r="E33" s="95">
        <f>$B33      +$C33      +$D33</f>
        <v>8397000</v>
      </c>
      <c r="F33" s="96">
        <f t="shared" ref="F33:O33" si="17">F32</f>
        <v>8397000</v>
      </c>
      <c r="G33" s="97">
        <f t="shared" si="17"/>
        <v>2099000</v>
      </c>
      <c r="H33" s="96">
        <f t="shared" si="17"/>
        <v>62000</v>
      </c>
      <c r="I33" s="97">
        <f t="shared" si="17"/>
        <v>0</v>
      </c>
      <c r="J33" s="96">
        <f t="shared" si="17"/>
        <v>2037000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2099000</v>
      </c>
      <c r="Q33" s="97">
        <f>$I33      +$K33      +$M33      +$O33</f>
        <v>0</v>
      </c>
      <c r="R33" s="52">
        <f>IF(($H33      =0),0,((($J33      -$H33      )/$H33      )*100))</f>
        <v>3185.483870967742</v>
      </c>
      <c r="S33" s="53">
        <f>IF(($I33      =0),0,((($K33      -$I33      )/$I33      )*100))</f>
        <v>0</v>
      </c>
      <c r="T33" s="52">
        <f>IF($E33   =0,0,($P33   /$E33   )*100)</f>
        <v>24.997022746218889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9000000</v>
      </c>
      <c r="C38" s="92"/>
      <c r="D38" s="92"/>
      <c r="E38" s="92">
        <f t="shared" si="18"/>
        <v>9000000</v>
      </c>
      <c r="F38" s="93">
        <v>9000000</v>
      </c>
      <c r="G38" s="94">
        <v>6000000</v>
      </c>
      <c r="H38" s="93">
        <v>1784000</v>
      </c>
      <c r="I38" s="94"/>
      <c r="J38" s="93">
        <v>4646000</v>
      </c>
      <c r="K38" s="94"/>
      <c r="L38" s="93"/>
      <c r="M38" s="94"/>
      <c r="N38" s="93"/>
      <c r="O38" s="94"/>
      <c r="P38" s="93">
        <f t="shared" si="19"/>
        <v>6430000</v>
      </c>
      <c r="Q38" s="94">
        <f t="shared" si="20"/>
        <v>0</v>
      </c>
      <c r="R38" s="48">
        <f t="shared" si="21"/>
        <v>160.42600896860986</v>
      </c>
      <c r="S38" s="49">
        <f t="shared" si="22"/>
        <v>0</v>
      </c>
      <c r="T38" s="48">
        <f t="shared" si="23"/>
        <v>71.444444444444443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9000000</v>
      </c>
      <c r="C40" s="95">
        <f>SUM(C35:C39)</f>
        <v>0</v>
      </c>
      <c r="D40" s="95"/>
      <c r="E40" s="95">
        <f t="shared" si="18"/>
        <v>9000000</v>
      </c>
      <c r="F40" s="96">
        <f t="shared" ref="F40:O40" si="25">SUM(F35:F39)</f>
        <v>9000000</v>
      </c>
      <c r="G40" s="97">
        <f t="shared" si="25"/>
        <v>6000000</v>
      </c>
      <c r="H40" s="96">
        <f t="shared" si="25"/>
        <v>1784000</v>
      </c>
      <c r="I40" s="97">
        <f t="shared" si="25"/>
        <v>0</v>
      </c>
      <c r="J40" s="96">
        <f t="shared" si="25"/>
        <v>4646000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6430000</v>
      </c>
      <c r="Q40" s="97">
        <f t="shared" si="20"/>
        <v>0</v>
      </c>
      <c r="R40" s="52">
        <f t="shared" si="21"/>
        <v>160.42600896860986</v>
      </c>
      <c r="S40" s="53">
        <f t="shared" si="22"/>
        <v>0</v>
      </c>
      <c r="T40" s="52">
        <f>IF((+$E35+$E38) =0,0,(P40   /(+$E35+$E38) )*100)</f>
        <v>71.444444444444443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348000000</v>
      </c>
      <c r="C43" s="92"/>
      <c r="D43" s="92"/>
      <c r="E43" s="92">
        <f t="shared" si="26"/>
        <v>348000000</v>
      </c>
      <c r="F43" s="93">
        <v>348000000</v>
      </c>
      <c r="G43" s="94">
        <v>71840000</v>
      </c>
      <c r="H43" s="93"/>
      <c r="I43" s="94"/>
      <c r="J43" s="93">
        <v>19908000</v>
      </c>
      <c r="K43" s="94"/>
      <c r="L43" s="93"/>
      <c r="M43" s="94"/>
      <c r="N43" s="93"/>
      <c r="O43" s="94"/>
      <c r="P43" s="93">
        <f t="shared" si="27"/>
        <v>19908000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5.7206896551724142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348000000</v>
      </c>
      <c r="C53" s="95">
        <f>SUM(C42:C52)</f>
        <v>0</v>
      </c>
      <c r="D53" s="95"/>
      <c r="E53" s="95">
        <f t="shared" si="26"/>
        <v>348000000</v>
      </c>
      <c r="F53" s="96">
        <f t="shared" ref="F53:O53" si="33">SUM(F42:F52)</f>
        <v>348000000</v>
      </c>
      <c r="G53" s="97">
        <f t="shared" si="33"/>
        <v>71840000</v>
      </c>
      <c r="H53" s="96">
        <f t="shared" si="33"/>
        <v>0</v>
      </c>
      <c r="I53" s="97">
        <f t="shared" si="33"/>
        <v>0</v>
      </c>
      <c r="J53" s="96">
        <f t="shared" si="33"/>
        <v>19908000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19908000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5.7206896551724142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349635000</v>
      </c>
      <c r="C65" s="92"/>
      <c r="D65" s="92"/>
      <c r="E65" s="92">
        <f t="shared" si="35"/>
        <v>349635000</v>
      </c>
      <c r="F65" s="93">
        <v>349635000</v>
      </c>
      <c r="G65" s="94">
        <v>258440000</v>
      </c>
      <c r="H65" s="93">
        <v>4789000</v>
      </c>
      <c r="I65" s="94"/>
      <c r="J65" s="93">
        <v>63706000</v>
      </c>
      <c r="K65" s="94"/>
      <c r="L65" s="93"/>
      <c r="M65" s="94"/>
      <c r="N65" s="93"/>
      <c r="O65" s="94"/>
      <c r="P65" s="93">
        <f t="shared" si="36"/>
        <v>68495000</v>
      </c>
      <c r="Q65" s="94">
        <f t="shared" si="37"/>
        <v>0</v>
      </c>
      <c r="R65" s="48">
        <f t="shared" si="38"/>
        <v>1230.2568385884319</v>
      </c>
      <c r="S65" s="49">
        <f t="shared" si="39"/>
        <v>0</v>
      </c>
      <c r="T65" s="48">
        <f t="shared" si="40"/>
        <v>19.590430019877871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349635000</v>
      </c>
      <c r="C66" s="95">
        <f>SUM(C61:C65)</f>
        <v>0</v>
      </c>
      <c r="D66" s="95"/>
      <c r="E66" s="95">
        <f t="shared" si="35"/>
        <v>349635000</v>
      </c>
      <c r="F66" s="96">
        <f t="shared" ref="F66:O66" si="42">SUM(F61:F65)</f>
        <v>349635000</v>
      </c>
      <c r="G66" s="97">
        <f t="shared" si="42"/>
        <v>258440000</v>
      </c>
      <c r="H66" s="96">
        <f t="shared" si="42"/>
        <v>4789000</v>
      </c>
      <c r="I66" s="97">
        <f t="shared" si="42"/>
        <v>0</v>
      </c>
      <c r="J66" s="96">
        <f t="shared" si="42"/>
        <v>63706000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68495000</v>
      </c>
      <c r="Q66" s="97">
        <f t="shared" si="37"/>
        <v>0</v>
      </c>
      <c r="R66" s="52">
        <f t="shared" si="38"/>
        <v>1230.2568385884319</v>
      </c>
      <c r="S66" s="53">
        <f t="shared" si="39"/>
        <v>0</v>
      </c>
      <c r="T66" s="52">
        <f>IF((+$E61+$E63+$E64++$E65) =0,0,(P66   /(+$E61+$E63+$E64+$E65) )*100)</f>
        <v>19.590430019877871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1128108000</v>
      </c>
      <c r="C67" s="104">
        <f>SUM(C9:C14,C17:C23,C26:C29,C32,C35:C39,C42:C52,C55:C58,C61:C65)</f>
        <v>0</v>
      </c>
      <c r="D67" s="104"/>
      <c r="E67" s="104">
        <f t="shared" si="35"/>
        <v>1128108000</v>
      </c>
      <c r="F67" s="105">
        <f t="shared" ref="F67:O67" si="43">SUM(F9:F14,F17:F23,F26:F29,F32,F35:F39,F42:F52,F55:F58,F61:F65)</f>
        <v>1128108000</v>
      </c>
      <c r="G67" s="106">
        <f t="shared" si="43"/>
        <v>421367000</v>
      </c>
      <c r="H67" s="105">
        <f t="shared" si="43"/>
        <v>34323000</v>
      </c>
      <c r="I67" s="106">
        <f t="shared" si="43"/>
        <v>0</v>
      </c>
      <c r="J67" s="105">
        <f t="shared" si="43"/>
        <v>112172000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146495000</v>
      </c>
      <c r="Q67" s="106">
        <f t="shared" si="37"/>
        <v>0</v>
      </c>
      <c r="R67" s="61">
        <f t="shared" si="38"/>
        <v>226.81292427818082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13.011854070406748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1128108000</v>
      </c>
      <c r="C72" s="104">
        <f>SUM(C9:C14,C17:C23,C26:C29,C32,C35:C39,C42:C52,C55:C58,C61:C65,C69)</f>
        <v>0</v>
      </c>
      <c r="D72" s="104"/>
      <c r="E72" s="104">
        <f>$B72      +$C72      +$D72</f>
        <v>1128108000</v>
      </c>
      <c r="F72" s="105">
        <f t="shared" ref="F72:O72" si="46">SUM(F9:F14,F17:F23,F26:F29,F32,F35:F39,F42:F52,F55:F58,F61:F65,F69)</f>
        <v>1128108000</v>
      </c>
      <c r="G72" s="106">
        <f t="shared" si="46"/>
        <v>421367000</v>
      </c>
      <c r="H72" s="105">
        <f t="shared" si="46"/>
        <v>34323000</v>
      </c>
      <c r="I72" s="106">
        <f t="shared" si="46"/>
        <v>0</v>
      </c>
      <c r="J72" s="105">
        <f t="shared" si="46"/>
        <v>112172000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146495000</v>
      </c>
      <c r="Q72" s="106">
        <f>$I72      +$K72      +$M72      +$O72</f>
        <v>0</v>
      </c>
      <c r="R72" s="61">
        <f>IF(($H72      =0),0,((($J72      -$H72      )/$H72      )*100))</f>
        <v>226.81292427818082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13.011854070406748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tUParCnbBxQbVS0gM2e54YPdLxwW7gs/H6icrqz1jgGIa5s8pf2FLWaM8DwqV1yN1EWA7psUKmt9WAbxW/FK9A==" saltValue="VC8Ioi599VZ2fsqLs8nS+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43000</v>
      </c>
      <c r="I10" s="94">
        <v>42304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43000</v>
      </c>
      <c r="Q10" s="94">
        <f t="shared" ref="Q10:Q15" si="2">$I10      +$K10      +$M10      +$O10</f>
        <v>42304</v>
      </c>
      <c r="R10" s="48">
        <f t="shared" ref="R10:R15" si="3">IF(($H10      =0),0,((($J10      -$H10      )/$H10      )*100))</f>
        <v>-100</v>
      </c>
      <c r="S10" s="49">
        <f t="shared" ref="S10:S15" si="4">IF(($I10      =0),0,((($K10      -$I10      )/$I10      )*100))</f>
        <v>-100</v>
      </c>
      <c r="T10" s="48">
        <f t="shared" ref="T10:T14" si="5">IF(($E10      =0),0,(($P10      /$E10      )*100))</f>
        <v>4.3</v>
      </c>
      <c r="U10" s="50">
        <f t="shared" ref="U10:U14" si="6">IF(($E10      =0),0,(($Q10      /$E10      )*100))</f>
        <v>4.2304000000000004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43000</v>
      </c>
      <c r="I15" s="97">
        <f t="shared" si="7"/>
        <v>42304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43000</v>
      </c>
      <c r="Q15" s="97">
        <f t="shared" si="2"/>
        <v>42304</v>
      </c>
      <c r="R15" s="52">
        <f t="shared" si="3"/>
        <v>-100</v>
      </c>
      <c r="S15" s="53">
        <f t="shared" si="4"/>
        <v>-100</v>
      </c>
      <c r="T15" s="52">
        <f>IF((SUM($E9:$E13))=0,0,(P15/(SUM($E9:$E13))*100))</f>
        <v>4.3</v>
      </c>
      <c r="U15" s="54">
        <f>IF((SUM($E9:$E13))=0,0,(Q15/(SUM($E9:$E13))*100))</f>
        <v>4.2304000000000004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1060000</v>
      </c>
      <c r="C19" s="92"/>
      <c r="D19" s="92"/>
      <c r="E19" s="92">
        <f t="shared" si="8"/>
        <v>1060000</v>
      </c>
      <c r="F19" s="93">
        <v>1060000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11055000</v>
      </c>
      <c r="C20" s="92"/>
      <c r="D20" s="92"/>
      <c r="E20" s="92">
        <f t="shared" si="8"/>
        <v>11055000</v>
      </c>
      <c r="F20" s="93">
        <v>11055000</v>
      </c>
      <c r="G20" s="94">
        <v>11055000</v>
      </c>
      <c r="H20" s="93">
        <v>5652000</v>
      </c>
      <c r="I20" s="94"/>
      <c r="J20" s="93">
        <v>5174000</v>
      </c>
      <c r="K20" s="94">
        <v>10931394</v>
      </c>
      <c r="L20" s="93"/>
      <c r="M20" s="94"/>
      <c r="N20" s="93"/>
      <c r="O20" s="94"/>
      <c r="P20" s="93">
        <f t="shared" si="9"/>
        <v>10826000</v>
      </c>
      <c r="Q20" s="94">
        <f t="shared" si="10"/>
        <v>10931394</v>
      </c>
      <c r="R20" s="48">
        <f t="shared" si="11"/>
        <v>-8.4571832979476298</v>
      </c>
      <c r="S20" s="49">
        <f t="shared" si="12"/>
        <v>0</v>
      </c>
      <c r="T20" s="48">
        <f t="shared" si="13"/>
        <v>97.928539122568964</v>
      </c>
      <c r="U20" s="50">
        <f t="shared" si="14"/>
        <v>98.881899592944364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12115000</v>
      </c>
      <c r="C24" s="95">
        <f>SUM(C17:C23)</f>
        <v>0</v>
      </c>
      <c r="D24" s="95"/>
      <c r="E24" s="95">
        <f t="shared" si="8"/>
        <v>12115000</v>
      </c>
      <c r="F24" s="96">
        <f t="shared" ref="F24:O24" si="15">SUM(F17:F23)</f>
        <v>12115000</v>
      </c>
      <c r="G24" s="97">
        <f t="shared" si="15"/>
        <v>11055000</v>
      </c>
      <c r="H24" s="96">
        <f t="shared" si="15"/>
        <v>5652000</v>
      </c>
      <c r="I24" s="97">
        <f t="shared" si="15"/>
        <v>0</v>
      </c>
      <c r="J24" s="96">
        <f t="shared" si="15"/>
        <v>5174000</v>
      </c>
      <c r="K24" s="97">
        <f t="shared" si="15"/>
        <v>10931394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10826000</v>
      </c>
      <c r="Q24" s="97">
        <f t="shared" si="10"/>
        <v>10931394</v>
      </c>
      <c r="R24" s="52">
        <f t="shared" si="11"/>
        <v>-8.4571832979476298</v>
      </c>
      <c r="S24" s="53">
        <f t="shared" si="12"/>
        <v>0</v>
      </c>
      <c r="T24" s="52">
        <f>IF(($E24-$E19-$E23)   =0,0,($P24   /($E24-$E19-$E23)   )*100)</f>
        <v>97.928539122568964</v>
      </c>
      <c r="U24" s="54">
        <f>IF(($E24-$E19-$E23)   =0,0,($Q24   /($E24-$E19-$E23)   )*100)</f>
        <v>98.881899592944364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3468000</v>
      </c>
      <c r="C29" s="92"/>
      <c r="D29" s="92"/>
      <c r="E29" s="92">
        <f>$B29      +$C29      +$D29</f>
        <v>3468000</v>
      </c>
      <c r="F29" s="93">
        <v>3468000</v>
      </c>
      <c r="G29" s="94">
        <v>2428000</v>
      </c>
      <c r="H29" s="93">
        <v>409000</v>
      </c>
      <c r="I29" s="94">
        <v>1062284</v>
      </c>
      <c r="J29" s="93">
        <v>1335000</v>
      </c>
      <c r="K29" s="94">
        <v>743055</v>
      </c>
      <c r="L29" s="93"/>
      <c r="M29" s="94"/>
      <c r="N29" s="93"/>
      <c r="O29" s="94"/>
      <c r="P29" s="93">
        <f>$H29      +$J29      +$L29      +$N29</f>
        <v>1744000</v>
      </c>
      <c r="Q29" s="94">
        <f>$I29      +$K29      +$M29      +$O29</f>
        <v>1805339</v>
      </c>
      <c r="R29" s="48">
        <f>IF(($H29      =0),0,((($J29      -$H29      )/$H29      )*100))</f>
        <v>226.40586797066015</v>
      </c>
      <c r="S29" s="49">
        <f>IF(($I29      =0),0,((($K29      -$I29      )/$I29      )*100))</f>
        <v>-30.051191583418369</v>
      </c>
      <c r="T29" s="48">
        <f>IF(($E29      =0),0,(($P29      /$E29      )*100))</f>
        <v>50.28835063437139</v>
      </c>
      <c r="U29" s="50">
        <f>IF(($E29      =0),0,(($Q29      /$E29      )*100))</f>
        <v>52.057064590542105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3468000</v>
      </c>
      <c r="C30" s="95">
        <f>SUM(C26:C29)</f>
        <v>0</v>
      </c>
      <c r="D30" s="95"/>
      <c r="E30" s="95">
        <f>$B30      +$C30      +$D30</f>
        <v>3468000</v>
      </c>
      <c r="F30" s="96">
        <f t="shared" ref="F30:O30" si="16">SUM(F26:F29)</f>
        <v>3468000</v>
      </c>
      <c r="G30" s="97">
        <f t="shared" si="16"/>
        <v>2428000</v>
      </c>
      <c r="H30" s="96">
        <f t="shared" si="16"/>
        <v>409000</v>
      </c>
      <c r="I30" s="97">
        <f t="shared" si="16"/>
        <v>1062284</v>
      </c>
      <c r="J30" s="96">
        <f t="shared" si="16"/>
        <v>1335000</v>
      </c>
      <c r="K30" s="97">
        <f t="shared" si="16"/>
        <v>743055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1744000</v>
      </c>
      <c r="Q30" s="97">
        <f>$I30      +$K30      +$M30      +$O30</f>
        <v>1805339</v>
      </c>
      <c r="R30" s="52">
        <f>IF(($H30      =0),0,((($J30      -$H30      )/$H30      )*100))</f>
        <v>226.40586797066015</v>
      </c>
      <c r="S30" s="53">
        <f>IF(($I30      =0),0,((($K30      -$I30      )/$I30      )*100))</f>
        <v>-30.051191583418369</v>
      </c>
      <c r="T30" s="52">
        <f>IF($E30   =0,0,($P30   /$E30   )*100)</f>
        <v>50.28835063437139</v>
      </c>
      <c r="U30" s="54">
        <f>IF($E30   =0,0,($Q30   /$E30   )*100)</f>
        <v>52.057064590542105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2872000</v>
      </c>
      <c r="C32" s="92"/>
      <c r="D32" s="92"/>
      <c r="E32" s="92">
        <f>$B32      +$C32      +$D32</f>
        <v>2872000</v>
      </c>
      <c r="F32" s="93">
        <v>2872000</v>
      </c>
      <c r="G32" s="94">
        <v>2010000</v>
      </c>
      <c r="H32" s="93">
        <v>437000</v>
      </c>
      <c r="I32" s="94">
        <v>435384</v>
      </c>
      <c r="J32" s="93">
        <v>384000</v>
      </c>
      <c r="K32" s="94">
        <v>1390128</v>
      </c>
      <c r="L32" s="93"/>
      <c r="M32" s="94"/>
      <c r="N32" s="93"/>
      <c r="O32" s="94"/>
      <c r="P32" s="93">
        <f>$H32      +$J32      +$L32      +$N32</f>
        <v>821000</v>
      </c>
      <c r="Q32" s="94">
        <f>$I32      +$K32      +$M32      +$O32</f>
        <v>1825512</v>
      </c>
      <c r="R32" s="48">
        <f>IF(($H32      =0),0,((($J32      -$H32      )/$H32      )*100))</f>
        <v>-12.128146453089245</v>
      </c>
      <c r="S32" s="49">
        <f>IF(($I32      =0),0,((($K32      -$I32      )/$I32      )*100))</f>
        <v>219.28780111349982</v>
      </c>
      <c r="T32" s="48">
        <f>IF(($E32      =0),0,(($P32      /$E32      )*100))</f>
        <v>28.586350974930362</v>
      </c>
      <c r="U32" s="50">
        <f>IF(($E32      =0),0,(($Q32      /$E32      )*100))</f>
        <v>63.562395543175484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2872000</v>
      </c>
      <c r="C33" s="95">
        <f>C32</f>
        <v>0</v>
      </c>
      <c r="D33" s="95"/>
      <c r="E33" s="95">
        <f>$B33      +$C33      +$D33</f>
        <v>2872000</v>
      </c>
      <c r="F33" s="96">
        <f t="shared" ref="F33:O33" si="17">F32</f>
        <v>2872000</v>
      </c>
      <c r="G33" s="97">
        <f t="shared" si="17"/>
        <v>2010000</v>
      </c>
      <c r="H33" s="96">
        <f t="shared" si="17"/>
        <v>437000</v>
      </c>
      <c r="I33" s="97">
        <f t="shared" si="17"/>
        <v>435384</v>
      </c>
      <c r="J33" s="96">
        <f t="shared" si="17"/>
        <v>384000</v>
      </c>
      <c r="K33" s="97">
        <f t="shared" si="17"/>
        <v>1390128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821000</v>
      </c>
      <c r="Q33" s="97">
        <f>$I33      +$K33      +$M33      +$O33</f>
        <v>1825512</v>
      </c>
      <c r="R33" s="52">
        <f>IF(($H33      =0),0,((($J33      -$H33      )/$H33      )*100))</f>
        <v>-12.128146453089245</v>
      </c>
      <c r="S33" s="53">
        <f>IF(($I33      =0),0,((($K33      -$I33      )/$I33      )*100))</f>
        <v>219.28780111349982</v>
      </c>
      <c r="T33" s="52">
        <f>IF($E33   =0,0,($P33   /$E33   )*100)</f>
        <v>28.586350974930362</v>
      </c>
      <c r="U33" s="54">
        <f>IF($E33   =0,0,($Q33   /$E33   )*100)</f>
        <v>63.562395543175484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203000000</v>
      </c>
      <c r="C43" s="92"/>
      <c r="D43" s="92"/>
      <c r="E43" s="92">
        <f t="shared" si="26"/>
        <v>203000000</v>
      </c>
      <c r="F43" s="93">
        <v>203000000</v>
      </c>
      <c r="G43" s="94">
        <v>89805000</v>
      </c>
      <c r="H43" s="93">
        <v>39800000</v>
      </c>
      <c r="I43" s="94">
        <v>39799809</v>
      </c>
      <c r="J43" s="93">
        <v>80269000</v>
      </c>
      <c r="K43" s="94">
        <v>92027979</v>
      </c>
      <c r="L43" s="93"/>
      <c r="M43" s="94"/>
      <c r="N43" s="93"/>
      <c r="O43" s="94"/>
      <c r="P43" s="93">
        <f t="shared" si="27"/>
        <v>120069000</v>
      </c>
      <c r="Q43" s="94">
        <f t="shared" si="28"/>
        <v>131827788</v>
      </c>
      <c r="R43" s="48">
        <f t="shared" si="29"/>
        <v>101.68090452261308</v>
      </c>
      <c r="S43" s="49">
        <f t="shared" si="30"/>
        <v>131.22718754755834</v>
      </c>
      <c r="T43" s="48">
        <f t="shared" si="31"/>
        <v>59.14729064039409</v>
      </c>
      <c r="U43" s="50">
        <f t="shared" si="32"/>
        <v>64.939797044334981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67017000</v>
      </c>
      <c r="C51" s="92"/>
      <c r="D51" s="92"/>
      <c r="E51" s="92">
        <f t="shared" si="26"/>
        <v>67017000</v>
      </c>
      <c r="F51" s="93">
        <v>67017000</v>
      </c>
      <c r="G51" s="94">
        <v>40210000</v>
      </c>
      <c r="H51" s="93">
        <v>18464000</v>
      </c>
      <c r="I51" s="94">
        <v>16559076</v>
      </c>
      <c r="J51" s="93">
        <v>16116000</v>
      </c>
      <c r="K51" s="94">
        <v>17807123</v>
      </c>
      <c r="L51" s="93"/>
      <c r="M51" s="94"/>
      <c r="N51" s="93"/>
      <c r="O51" s="94"/>
      <c r="P51" s="93">
        <f t="shared" si="27"/>
        <v>34580000</v>
      </c>
      <c r="Q51" s="94">
        <f t="shared" si="28"/>
        <v>34366199</v>
      </c>
      <c r="R51" s="48">
        <f t="shared" si="29"/>
        <v>-12.716637781629117</v>
      </c>
      <c r="S51" s="49">
        <f t="shared" si="30"/>
        <v>7.5369362396790738</v>
      </c>
      <c r="T51" s="48">
        <f t="shared" si="31"/>
        <v>51.59884805347896</v>
      </c>
      <c r="U51" s="50">
        <f t="shared" si="32"/>
        <v>51.279823029977464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270017000</v>
      </c>
      <c r="C53" s="95">
        <f>SUM(C42:C52)</f>
        <v>0</v>
      </c>
      <c r="D53" s="95"/>
      <c r="E53" s="95">
        <f t="shared" si="26"/>
        <v>270017000</v>
      </c>
      <c r="F53" s="96">
        <f t="shared" ref="F53:O53" si="33">SUM(F42:F52)</f>
        <v>270017000</v>
      </c>
      <c r="G53" s="97">
        <f t="shared" si="33"/>
        <v>130015000</v>
      </c>
      <c r="H53" s="96">
        <f t="shared" si="33"/>
        <v>58264000</v>
      </c>
      <c r="I53" s="97">
        <f t="shared" si="33"/>
        <v>56358885</v>
      </c>
      <c r="J53" s="96">
        <f t="shared" si="33"/>
        <v>96385000</v>
      </c>
      <c r="K53" s="97">
        <f t="shared" si="33"/>
        <v>109835102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154649000</v>
      </c>
      <c r="Q53" s="97">
        <f t="shared" si="28"/>
        <v>166193987</v>
      </c>
      <c r="R53" s="52">
        <f t="shared" si="29"/>
        <v>65.428051627076755</v>
      </c>
      <c r="S53" s="53">
        <f t="shared" si="30"/>
        <v>94.885157859315356</v>
      </c>
      <c r="T53" s="52">
        <f>IF((+$E43+$E45+$E47+$E48+$E51) =0,0,(P53   /(+$E43+$E45+$E47+$E48+$E51) )*100)</f>
        <v>57.273801279178713</v>
      </c>
      <c r="U53" s="54">
        <f>IF((+$E43+$E45+$E47+$E48+$E51) =0,0,(Q53   /(+$E43+$E45+$E47+$E48+$E51) )*100)</f>
        <v>61.549453182577395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289472000</v>
      </c>
      <c r="C67" s="104">
        <f>SUM(C9:C14,C17:C23,C26:C29,C32,C35:C39,C42:C52,C55:C58,C61:C65)</f>
        <v>0</v>
      </c>
      <c r="D67" s="104"/>
      <c r="E67" s="104">
        <f t="shared" si="35"/>
        <v>289472000</v>
      </c>
      <c r="F67" s="105">
        <f t="shared" ref="F67:O67" si="43">SUM(F9:F14,F17:F23,F26:F29,F32,F35:F39,F42:F52,F55:F58,F61:F65)</f>
        <v>289472000</v>
      </c>
      <c r="G67" s="106">
        <f t="shared" si="43"/>
        <v>146508000</v>
      </c>
      <c r="H67" s="105">
        <f t="shared" si="43"/>
        <v>64805000</v>
      </c>
      <c r="I67" s="106">
        <f t="shared" si="43"/>
        <v>57898857</v>
      </c>
      <c r="J67" s="105">
        <f t="shared" si="43"/>
        <v>103278000</v>
      </c>
      <c r="K67" s="106">
        <f t="shared" si="43"/>
        <v>122899679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168083000</v>
      </c>
      <c r="Q67" s="106">
        <f t="shared" si="37"/>
        <v>180798536</v>
      </c>
      <c r="R67" s="61">
        <f t="shared" si="38"/>
        <v>59.367332767533362</v>
      </c>
      <c r="S67" s="62">
        <f t="shared" si="39"/>
        <v>112.2661575167192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58.278781742784624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62.687591362356635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345989000</v>
      </c>
      <c r="C69" s="92"/>
      <c r="D69" s="92"/>
      <c r="E69" s="92">
        <f>$B69      +$C69      +$D69</f>
        <v>345989000</v>
      </c>
      <c r="F69" s="93">
        <v>345989000</v>
      </c>
      <c r="G69" s="94">
        <v>300989000</v>
      </c>
      <c r="H69" s="93">
        <v>119066000</v>
      </c>
      <c r="I69" s="94">
        <v>118479471</v>
      </c>
      <c r="J69" s="93">
        <v>128624000</v>
      </c>
      <c r="K69" s="94">
        <v>126219923</v>
      </c>
      <c r="L69" s="93"/>
      <c r="M69" s="94"/>
      <c r="N69" s="93"/>
      <c r="O69" s="94"/>
      <c r="P69" s="93">
        <f>$H69      +$J69      +$L69      +$N69</f>
        <v>247690000</v>
      </c>
      <c r="Q69" s="94">
        <f>$I69      +$K69      +$M69      +$O69</f>
        <v>244699394</v>
      </c>
      <c r="R69" s="48">
        <f>IF(($H69      =0),0,((($J69      -$H69      )/$H69      )*100))</f>
        <v>8.0274805570019989</v>
      </c>
      <c r="S69" s="49">
        <f>IF(($I69      =0),0,((($K69      -$I69      )/$I69      )*100))</f>
        <v>6.5331588119599218</v>
      </c>
      <c r="T69" s="48">
        <f>IF(($E69      =0),0,(($P69      /$E69      )*100))</f>
        <v>71.588981152580004</v>
      </c>
      <c r="U69" s="50">
        <f>IF(($E69      =0),0,(($Q69      /$E69      )*100))</f>
        <v>70.724616678564928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345989000</v>
      </c>
      <c r="C70" s="101">
        <f>C69</f>
        <v>0</v>
      </c>
      <c r="D70" s="101"/>
      <c r="E70" s="101">
        <f>$B70      +$C70      +$D70</f>
        <v>345989000</v>
      </c>
      <c r="F70" s="102">
        <f t="shared" ref="F70:O70" si="44">F69</f>
        <v>345989000</v>
      </c>
      <c r="G70" s="103">
        <f t="shared" si="44"/>
        <v>300989000</v>
      </c>
      <c r="H70" s="102">
        <f t="shared" si="44"/>
        <v>119066000</v>
      </c>
      <c r="I70" s="103">
        <f t="shared" si="44"/>
        <v>118479471</v>
      </c>
      <c r="J70" s="102">
        <f t="shared" si="44"/>
        <v>128624000</v>
      </c>
      <c r="K70" s="103">
        <f t="shared" si="44"/>
        <v>126219923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247690000</v>
      </c>
      <c r="Q70" s="103">
        <f>$I70      +$K70      +$M70      +$O70</f>
        <v>244699394</v>
      </c>
      <c r="R70" s="57">
        <f>IF(($H70      =0),0,((($J70      -$H70      )/$H70      )*100))</f>
        <v>8.0274805570019989</v>
      </c>
      <c r="S70" s="58">
        <f>IF(($I70      =0),0,((($K70      -$I70      )/$I70      )*100))</f>
        <v>6.5331588119599218</v>
      </c>
      <c r="T70" s="57">
        <f>IF($E70   =0,0,($P70   /$E70   )*100)</f>
        <v>71.588981152580004</v>
      </c>
      <c r="U70" s="59">
        <f>IF($E70   =0,0,($Q70   /$E70 )*100)</f>
        <v>70.724616678564928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345989000</v>
      </c>
      <c r="C71" s="104">
        <f>C69</f>
        <v>0</v>
      </c>
      <c r="D71" s="104"/>
      <c r="E71" s="104">
        <f>$B71      +$C71      +$D71</f>
        <v>345989000</v>
      </c>
      <c r="F71" s="105">
        <f t="shared" ref="F71:O71" si="45">F69</f>
        <v>345989000</v>
      </c>
      <c r="G71" s="106">
        <f t="shared" si="45"/>
        <v>300989000</v>
      </c>
      <c r="H71" s="105">
        <f t="shared" si="45"/>
        <v>119066000</v>
      </c>
      <c r="I71" s="106">
        <f t="shared" si="45"/>
        <v>118479471</v>
      </c>
      <c r="J71" s="105">
        <f t="shared" si="45"/>
        <v>128624000</v>
      </c>
      <c r="K71" s="106">
        <f t="shared" si="45"/>
        <v>126219923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247690000</v>
      </c>
      <c r="Q71" s="106">
        <f>$I71      +$K71      +$M71      +$O71</f>
        <v>244699394</v>
      </c>
      <c r="R71" s="61">
        <f>IF(($H71      =0),0,((($J71      -$H71      )/$H71      )*100))</f>
        <v>8.0274805570019989</v>
      </c>
      <c r="S71" s="62">
        <f>IF(($I71      =0),0,((($K71      -$I71      )/$I71      )*100))</f>
        <v>6.5331588119599218</v>
      </c>
      <c r="T71" s="61">
        <f>IF($E71   =0,0,($P71   /$E71   )*100)</f>
        <v>71.588981152580004</v>
      </c>
      <c r="U71" s="65">
        <f>IF($E71   =0,0,($Q71   /$E71   )*100)</f>
        <v>70.724616678564928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635461000</v>
      </c>
      <c r="C72" s="104">
        <f>SUM(C9:C14,C17:C23,C26:C29,C32,C35:C39,C42:C52,C55:C58,C61:C65,C69)</f>
        <v>0</v>
      </c>
      <c r="D72" s="104"/>
      <c r="E72" s="104">
        <f>$B72      +$C72      +$D72</f>
        <v>635461000</v>
      </c>
      <c r="F72" s="105">
        <f t="shared" ref="F72:O72" si="46">SUM(F9:F14,F17:F23,F26:F29,F32,F35:F39,F42:F52,F55:F58,F61:F65,F69)</f>
        <v>635461000</v>
      </c>
      <c r="G72" s="106">
        <f t="shared" si="46"/>
        <v>447497000</v>
      </c>
      <c r="H72" s="105">
        <f t="shared" si="46"/>
        <v>183871000</v>
      </c>
      <c r="I72" s="106">
        <f t="shared" si="46"/>
        <v>176378328</v>
      </c>
      <c r="J72" s="105">
        <f t="shared" si="46"/>
        <v>231902000</v>
      </c>
      <c r="K72" s="106">
        <f t="shared" si="46"/>
        <v>249119602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415773000</v>
      </c>
      <c r="Q72" s="106">
        <f>$I72      +$K72      +$M72      +$O72</f>
        <v>425497930</v>
      </c>
      <c r="R72" s="61">
        <f>IF(($H72      =0),0,((($J72      -$H72      )/$H72      )*100))</f>
        <v>26.122118224189784</v>
      </c>
      <c r="S72" s="62">
        <f>IF(($I72      =0),0,((($K72      -$I72      )/$I72      )*100))</f>
        <v>41.241616713817585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65.537885343812505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67.070816407918656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oOsbojprMFSc/4CsrQYQ/7pb/jOuasw8mrSRWC8aTtMaf9l8yLubX675Vi4vs8dSHVDKijaobmjm2h+L7YYUew==" saltValue="5+/HK4ZzL04q8vyFuQRjg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1500000</v>
      </c>
      <c r="C10" s="92"/>
      <c r="D10" s="92"/>
      <c r="E10" s="92">
        <f t="shared" ref="E10:E15" si="0">$B10      +$C10      +$D10</f>
        <v>1500000</v>
      </c>
      <c r="F10" s="93">
        <v>1500000</v>
      </c>
      <c r="G10" s="94">
        <v>1500000</v>
      </c>
      <c r="H10" s="93">
        <v>387000</v>
      </c>
      <c r="I10" s="94">
        <v>388145</v>
      </c>
      <c r="J10" s="93">
        <v>280000</v>
      </c>
      <c r="K10" s="94">
        <v>368022</v>
      </c>
      <c r="L10" s="93"/>
      <c r="M10" s="94"/>
      <c r="N10" s="93"/>
      <c r="O10" s="94"/>
      <c r="P10" s="93">
        <f t="shared" ref="P10:P15" si="1">$H10      +$J10      +$L10      +$N10</f>
        <v>667000</v>
      </c>
      <c r="Q10" s="94">
        <f t="shared" ref="Q10:Q15" si="2">$I10      +$K10      +$M10      +$O10</f>
        <v>756167</v>
      </c>
      <c r="R10" s="48">
        <f t="shared" ref="R10:R15" si="3">IF(($H10      =0),0,((($J10      -$H10      )/$H10      )*100))</f>
        <v>-27.648578811369507</v>
      </c>
      <c r="S10" s="49">
        <f t="shared" ref="S10:S15" si="4">IF(($I10      =0),0,((($K10      -$I10      )/$I10      )*100))</f>
        <v>-5.1844027360908935</v>
      </c>
      <c r="T10" s="48">
        <f t="shared" ref="T10:T14" si="5">IF(($E10      =0),0,(($P10      /$E10      )*100))</f>
        <v>44.466666666666669</v>
      </c>
      <c r="U10" s="50">
        <f t="shared" ref="U10:U14" si="6">IF(($E10      =0),0,(($Q10      /$E10      )*100))</f>
        <v>50.411133333333339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1500000</v>
      </c>
      <c r="C15" s="95">
        <f>SUM(C9:C14)</f>
        <v>0</v>
      </c>
      <c r="D15" s="95"/>
      <c r="E15" s="95">
        <f t="shared" si="0"/>
        <v>1500000</v>
      </c>
      <c r="F15" s="96">
        <f t="shared" ref="F15:O15" si="7">SUM(F9:F14)</f>
        <v>1500000</v>
      </c>
      <c r="G15" s="97">
        <f t="shared" si="7"/>
        <v>1500000</v>
      </c>
      <c r="H15" s="96">
        <f t="shared" si="7"/>
        <v>387000</v>
      </c>
      <c r="I15" s="97">
        <f t="shared" si="7"/>
        <v>388145</v>
      </c>
      <c r="J15" s="96">
        <f t="shared" si="7"/>
        <v>280000</v>
      </c>
      <c r="K15" s="97">
        <f t="shared" si="7"/>
        <v>368022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667000</v>
      </c>
      <c r="Q15" s="97">
        <f t="shared" si="2"/>
        <v>756167</v>
      </c>
      <c r="R15" s="52">
        <f t="shared" si="3"/>
        <v>-27.648578811369507</v>
      </c>
      <c r="S15" s="53">
        <f t="shared" si="4"/>
        <v>-5.1844027360908935</v>
      </c>
      <c r="T15" s="52">
        <f>IF((SUM($E9:$E13))=0,0,(P15/(SUM($E9:$E13))*100))</f>
        <v>44.466666666666669</v>
      </c>
      <c r="U15" s="54">
        <f>IF((SUM($E9:$E13))=0,0,(Q15/(SUM($E9:$E13))*100))</f>
        <v>50.411133333333339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2060000</v>
      </c>
      <c r="C19" s="92"/>
      <c r="D19" s="92"/>
      <c r="E19" s="92">
        <f t="shared" si="8"/>
        <v>2060000</v>
      </c>
      <c r="F19" s="93">
        <v>2060000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2060000</v>
      </c>
      <c r="C24" s="95">
        <f>SUM(C17:C23)</f>
        <v>0</v>
      </c>
      <c r="D24" s="95"/>
      <c r="E24" s="95">
        <f t="shared" si="8"/>
        <v>2060000</v>
      </c>
      <c r="F24" s="96">
        <f t="shared" ref="F24:O24" si="15">SUM(F17:F23)</f>
        <v>2060000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2347000</v>
      </c>
      <c r="C29" s="92"/>
      <c r="D29" s="92"/>
      <c r="E29" s="92">
        <f>$B29      +$C29      +$D29</f>
        <v>2347000</v>
      </c>
      <c r="F29" s="93">
        <v>2347000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2347000</v>
      </c>
      <c r="C30" s="95">
        <f>SUM(C26:C29)</f>
        <v>0</v>
      </c>
      <c r="D30" s="95"/>
      <c r="E30" s="95">
        <f>$B30      +$C30      +$D30</f>
        <v>2347000</v>
      </c>
      <c r="F30" s="96">
        <f t="shared" ref="F30:O30" si="16">SUM(F26:F29)</f>
        <v>2347000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1382000</v>
      </c>
      <c r="C32" s="92"/>
      <c r="D32" s="92"/>
      <c r="E32" s="92">
        <f>$B32      +$C32      +$D32</f>
        <v>1382000</v>
      </c>
      <c r="F32" s="93">
        <v>1382000</v>
      </c>
      <c r="G32" s="94">
        <v>967000</v>
      </c>
      <c r="H32" s="93"/>
      <c r="I32" s="94"/>
      <c r="J32" s="93">
        <v>967000</v>
      </c>
      <c r="K32" s="94"/>
      <c r="L32" s="93"/>
      <c r="M32" s="94"/>
      <c r="N32" s="93"/>
      <c r="O32" s="94"/>
      <c r="P32" s="93">
        <f>$H32      +$J32      +$L32      +$N32</f>
        <v>967000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69.971056439942117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1382000</v>
      </c>
      <c r="C33" s="95">
        <f>C32</f>
        <v>0</v>
      </c>
      <c r="D33" s="95"/>
      <c r="E33" s="95">
        <f>$B33      +$C33      +$D33</f>
        <v>1382000</v>
      </c>
      <c r="F33" s="96">
        <f t="shared" ref="F33:O33" si="17">F32</f>
        <v>1382000</v>
      </c>
      <c r="G33" s="97">
        <f t="shared" si="17"/>
        <v>967000</v>
      </c>
      <c r="H33" s="96">
        <f t="shared" si="17"/>
        <v>0</v>
      </c>
      <c r="I33" s="97">
        <f t="shared" si="17"/>
        <v>0</v>
      </c>
      <c r="J33" s="96">
        <f t="shared" si="17"/>
        <v>967000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967000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69.971056439942117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20000000</v>
      </c>
      <c r="C43" s="92"/>
      <c r="D43" s="92"/>
      <c r="E43" s="92">
        <f t="shared" si="26"/>
        <v>20000000</v>
      </c>
      <c r="F43" s="93">
        <v>20000000</v>
      </c>
      <c r="G43" s="94">
        <v>7000000</v>
      </c>
      <c r="H43" s="93">
        <v>802000</v>
      </c>
      <c r="I43" s="94"/>
      <c r="J43" s="93">
        <v>660000</v>
      </c>
      <c r="K43" s="94">
        <v>659581</v>
      </c>
      <c r="L43" s="93"/>
      <c r="M43" s="94"/>
      <c r="N43" s="93"/>
      <c r="O43" s="94"/>
      <c r="P43" s="93">
        <f t="shared" si="27"/>
        <v>1462000</v>
      </c>
      <c r="Q43" s="94">
        <f t="shared" si="28"/>
        <v>659581</v>
      </c>
      <c r="R43" s="48">
        <f t="shared" si="29"/>
        <v>-17.705735660847878</v>
      </c>
      <c r="S43" s="49">
        <f t="shared" si="30"/>
        <v>0</v>
      </c>
      <c r="T43" s="48">
        <f t="shared" si="31"/>
        <v>7.31</v>
      </c>
      <c r="U43" s="50">
        <f t="shared" si="32"/>
        <v>3.2979050000000001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67000000</v>
      </c>
      <c r="C51" s="92"/>
      <c r="D51" s="92"/>
      <c r="E51" s="92">
        <f t="shared" si="26"/>
        <v>67000000</v>
      </c>
      <c r="F51" s="93">
        <v>67000000</v>
      </c>
      <c r="G51" s="94">
        <v>40200000</v>
      </c>
      <c r="H51" s="93">
        <v>4970000</v>
      </c>
      <c r="I51" s="94"/>
      <c r="J51" s="93">
        <v>3509000</v>
      </c>
      <c r="K51" s="94">
        <v>6240625</v>
      </c>
      <c r="L51" s="93"/>
      <c r="M51" s="94"/>
      <c r="N51" s="93"/>
      <c r="O51" s="94"/>
      <c r="P51" s="93">
        <f t="shared" si="27"/>
        <v>8479000</v>
      </c>
      <c r="Q51" s="94">
        <f t="shared" si="28"/>
        <v>6240625</v>
      </c>
      <c r="R51" s="48">
        <f t="shared" si="29"/>
        <v>-29.396378269617706</v>
      </c>
      <c r="S51" s="49">
        <f t="shared" si="30"/>
        <v>0</v>
      </c>
      <c r="T51" s="48">
        <f t="shared" si="31"/>
        <v>12.655223880597017</v>
      </c>
      <c r="U51" s="50">
        <f t="shared" si="32"/>
        <v>9.3143656716417915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87000000</v>
      </c>
      <c r="C53" s="95">
        <f>SUM(C42:C52)</f>
        <v>0</v>
      </c>
      <c r="D53" s="95"/>
      <c r="E53" s="95">
        <f t="shared" si="26"/>
        <v>87000000</v>
      </c>
      <c r="F53" s="96">
        <f t="shared" ref="F53:O53" si="33">SUM(F42:F52)</f>
        <v>87000000</v>
      </c>
      <c r="G53" s="97">
        <f t="shared" si="33"/>
        <v>47200000</v>
      </c>
      <c r="H53" s="96">
        <f t="shared" si="33"/>
        <v>5772000</v>
      </c>
      <c r="I53" s="97">
        <f t="shared" si="33"/>
        <v>0</v>
      </c>
      <c r="J53" s="96">
        <f t="shared" si="33"/>
        <v>4169000</v>
      </c>
      <c r="K53" s="97">
        <f t="shared" si="33"/>
        <v>6900206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9941000</v>
      </c>
      <c r="Q53" s="97">
        <f t="shared" si="28"/>
        <v>6900206</v>
      </c>
      <c r="R53" s="52">
        <f t="shared" si="29"/>
        <v>-27.772002772002775</v>
      </c>
      <c r="S53" s="53">
        <f t="shared" si="30"/>
        <v>0</v>
      </c>
      <c r="T53" s="52">
        <f>IF((+$E43+$E45+$E47+$E48+$E51) =0,0,(P53   /(+$E43+$E45+$E47+$E48+$E51) )*100)</f>
        <v>11.426436781609194</v>
      </c>
      <c r="U53" s="54">
        <f>IF((+$E43+$E45+$E47+$E48+$E51) =0,0,(Q53   /(+$E43+$E45+$E47+$E48+$E51) )*100)</f>
        <v>7.9312712643678163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94289000</v>
      </c>
      <c r="C67" s="104">
        <f>SUM(C9:C14,C17:C23,C26:C29,C32,C35:C39,C42:C52,C55:C58,C61:C65)</f>
        <v>0</v>
      </c>
      <c r="D67" s="104"/>
      <c r="E67" s="104">
        <f t="shared" si="35"/>
        <v>94289000</v>
      </c>
      <c r="F67" s="105">
        <f t="shared" ref="F67:O67" si="43">SUM(F9:F14,F17:F23,F26:F29,F32,F35:F39,F42:F52,F55:F58,F61:F65)</f>
        <v>94289000</v>
      </c>
      <c r="G67" s="106">
        <f t="shared" si="43"/>
        <v>49667000</v>
      </c>
      <c r="H67" s="105">
        <f t="shared" si="43"/>
        <v>6159000</v>
      </c>
      <c r="I67" s="106">
        <f t="shared" si="43"/>
        <v>388145</v>
      </c>
      <c r="J67" s="105">
        <f t="shared" si="43"/>
        <v>5416000</v>
      </c>
      <c r="K67" s="106">
        <f t="shared" si="43"/>
        <v>7268228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11575000</v>
      </c>
      <c r="Q67" s="106">
        <f t="shared" si="37"/>
        <v>7656373</v>
      </c>
      <c r="R67" s="61">
        <f t="shared" si="38"/>
        <v>-12.06364669589219</v>
      </c>
      <c r="S67" s="62">
        <f t="shared" si="39"/>
        <v>1772.5548441948242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12.550282449121209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8.3014810959676453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188614000</v>
      </c>
      <c r="C69" s="92"/>
      <c r="D69" s="92"/>
      <c r="E69" s="92">
        <f>$B69      +$C69      +$D69</f>
        <v>188614000</v>
      </c>
      <c r="F69" s="93">
        <v>188614000</v>
      </c>
      <c r="G69" s="94">
        <v>157929000</v>
      </c>
      <c r="H69" s="93">
        <v>26564000</v>
      </c>
      <c r="I69" s="94">
        <v>37932049</v>
      </c>
      <c r="J69" s="93">
        <v>86349000</v>
      </c>
      <c r="K69" s="94">
        <v>103961122</v>
      </c>
      <c r="L69" s="93"/>
      <c r="M69" s="94"/>
      <c r="N69" s="93"/>
      <c r="O69" s="94"/>
      <c r="P69" s="93">
        <f>$H69      +$J69      +$L69      +$N69</f>
        <v>112913000</v>
      </c>
      <c r="Q69" s="94">
        <f>$I69      +$K69      +$M69      +$O69</f>
        <v>141893171</v>
      </c>
      <c r="R69" s="48">
        <f>IF(($H69      =0),0,((($J69      -$H69      )/$H69      )*100))</f>
        <v>225.06023189278724</v>
      </c>
      <c r="S69" s="49">
        <f>IF(($I69      =0),0,((($K69      -$I69      )/$I69      )*100))</f>
        <v>174.07199120722427</v>
      </c>
      <c r="T69" s="48">
        <f>IF(($E69      =0),0,(($P69      /$E69      )*100))</f>
        <v>59.864591175628533</v>
      </c>
      <c r="U69" s="50">
        <f>IF(($E69      =0),0,(($Q69      /$E69      )*100))</f>
        <v>75.229394954775358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188614000</v>
      </c>
      <c r="C70" s="101">
        <f>C69</f>
        <v>0</v>
      </c>
      <c r="D70" s="101"/>
      <c r="E70" s="101">
        <f>$B70      +$C70      +$D70</f>
        <v>188614000</v>
      </c>
      <c r="F70" s="102">
        <f t="shared" ref="F70:O70" si="44">F69</f>
        <v>188614000</v>
      </c>
      <c r="G70" s="103">
        <f t="shared" si="44"/>
        <v>157929000</v>
      </c>
      <c r="H70" s="102">
        <f t="shared" si="44"/>
        <v>26564000</v>
      </c>
      <c r="I70" s="103">
        <f t="shared" si="44"/>
        <v>37932049</v>
      </c>
      <c r="J70" s="102">
        <f t="shared" si="44"/>
        <v>86349000</v>
      </c>
      <c r="K70" s="103">
        <f t="shared" si="44"/>
        <v>103961122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112913000</v>
      </c>
      <c r="Q70" s="103">
        <f>$I70      +$K70      +$M70      +$O70</f>
        <v>141893171</v>
      </c>
      <c r="R70" s="57">
        <f>IF(($H70      =0),0,((($J70      -$H70      )/$H70      )*100))</f>
        <v>225.06023189278724</v>
      </c>
      <c r="S70" s="58">
        <f>IF(($I70      =0),0,((($K70      -$I70      )/$I70      )*100))</f>
        <v>174.07199120722427</v>
      </c>
      <c r="T70" s="57">
        <f>IF($E70   =0,0,($P70   /$E70   )*100)</f>
        <v>59.864591175628533</v>
      </c>
      <c r="U70" s="59">
        <f>IF($E70   =0,0,($Q70   /$E70 )*100)</f>
        <v>75.229394954775358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188614000</v>
      </c>
      <c r="C71" s="104">
        <f>C69</f>
        <v>0</v>
      </c>
      <c r="D71" s="104"/>
      <c r="E71" s="104">
        <f>$B71      +$C71      +$D71</f>
        <v>188614000</v>
      </c>
      <c r="F71" s="105">
        <f t="shared" ref="F71:O71" si="45">F69</f>
        <v>188614000</v>
      </c>
      <c r="G71" s="106">
        <f t="shared" si="45"/>
        <v>157929000</v>
      </c>
      <c r="H71" s="105">
        <f t="shared" si="45"/>
        <v>26564000</v>
      </c>
      <c r="I71" s="106">
        <f t="shared" si="45"/>
        <v>37932049</v>
      </c>
      <c r="J71" s="105">
        <f t="shared" si="45"/>
        <v>86349000</v>
      </c>
      <c r="K71" s="106">
        <f t="shared" si="45"/>
        <v>103961122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112913000</v>
      </c>
      <c r="Q71" s="106">
        <f>$I71      +$K71      +$M71      +$O71</f>
        <v>141893171</v>
      </c>
      <c r="R71" s="61">
        <f>IF(($H71      =0),0,((($J71      -$H71      )/$H71      )*100))</f>
        <v>225.06023189278724</v>
      </c>
      <c r="S71" s="62">
        <f>IF(($I71      =0),0,((($K71      -$I71      )/$I71      )*100))</f>
        <v>174.07199120722427</v>
      </c>
      <c r="T71" s="61">
        <f>IF($E71   =0,0,($P71   /$E71   )*100)</f>
        <v>59.864591175628533</v>
      </c>
      <c r="U71" s="65">
        <f>IF($E71   =0,0,($Q71   /$E71   )*100)</f>
        <v>75.229394954775358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282903000</v>
      </c>
      <c r="C72" s="104">
        <f>SUM(C9:C14,C17:C23,C26:C29,C32,C35:C39,C42:C52,C55:C58,C61:C65,C69)</f>
        <v>0</v>
      </c>
      <c r="D72" s="104"/>
      <c r="E72" s="104">
        <f>$B72      +$C72      +$D72</f>
        <v>282903000</v>
      </c>
      <c r="F72" s="105">
        <f t="shared" ref="F72:O72" si="46">SUM(F9:F14,F17:F23,F26:F29,F32,F35:F39,F42:F52,F55:F58,F61:F65,F69)</f>
        <v>282903000</v>
      </c>
      <c r="G72" s="106">
        <f t="shared" si="46"/>
        <v>207596000</v>
      </c>
      <c r="H72" s="105">
        <f t="shared" si="46"/>
        <v>32723000</v>
      </c>
      <c r="I72" s="106">
        <f t="shared" si="46"/>
        <v>38320194</v>
      </c>
      <c r="J72" s="105">
        <f t="shared" si="46"/>
        <v>91765000</v>
      </c>
      <c r="K72" s="106">
        <f t="shared" si="46"/>
        <v>111229350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124488000</v>
      </c>
      <c r="Q72" s="106">
        <f>$I72      +$K72      +$M72      +$O72</f>
        <v>149549544</v>
      </c>
      <c r="R72" s="61">
        <f>IF(($H72      =0),0,((($J72      -$H72      )/$H72      )*100))</f>
        <v>180.42966720655195</v>
      </c>
      <c r="S72" s="62">
        <f>IF(($I72      =0),0,((($K72      -$I72      )/$I72      )*100))</f>
        <v>190.26301380415765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44.326545436418215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53.250230199791339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mpE5QD9jljH77sOdJPMFwxemHaoJ5y8mXkmjjMHf8TigCbim65HYPqV/p2akPY4U+9eGW0+LrakcM/KsvfAAqQ==" saltValue="yHwHbxUCBElAJmSOPmvSF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2000000</v>
      </c>
      <c r="C10" s="92"/>
      <c r="D10" s="92"/>
      <c r="E10" s="92">
        <f t="shared" ref="E10:E15" si="0">$B10      +$C10      +$D10</f>
        <v>2000000</v>
      </c>
      <c r="F10" s="93">
        <v>2000000</v>
      </c>
      <c r="G10" s="94">
        <v>2000000</v>
      </c>
      <c r="H10" s="93">
        <v>41000</v>
      </c>
      <c r="I10" s="94"/>
      <c r="J10" s="93">
        <v>86000</v>
      </c>
      <c r="K10" s="94"/>
      <c r="L10" s="93"/>
      <c r="M10" s="94"/>
      <c r="N10" s="93"/>
      <c r="O10" s="94"/>
      <c r="P10" s="93">
        <f t="shared" ref="P10:P15" si="1">$H10      +$J10      +$L10      +$N10</f>
        <v>127000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109.75609756097562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6.35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2000000</v>
      </c>
      <c r="C15" s="95">
        <f>SUM(C9:C14)</f>
        <v>0</v>
      </c>
      <c r="D15" s="95"/>
      <c r="E15" s="95">
        <f t="shared" si="0"/>
        <v>2000000</v>
      </c>
      <c r="F15" s="96">
        <f t="shared" ref="F15:O15" si="7">SUM(F9:F14)</f>
        <v>2000000</v>
      </c>
      <c r="G15" s="97">
        <f t="shared" si="7"/>
        <v>2000000</v>
      </c>
      <c r="H15" s="96">
        <f t="shared" si="7"/>
        <v>41000</v>
      </c>
      <c r="I15" s="97">
        <f t="shared" si="7"/>
        <v>0</v>
      </c>
      <c r="J15" s="96">
        <f t="shared" si="7"/>
        <v>86000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127000</v>
      </c>
      <c r="Q15" s="97">
        <f t="shared" si="2"/>
        <v>0</v>
      </c>
      <c r="R15" s="52">
        <f t="shared" si="3"/>
        <v>109.75609756097562</v>
      </c>
      <c r="S15" s="53">
        <f t="shared" si="4"/>
        <v>0</v>
      </c>
      <c r="T15" s="52">
        <f>IF((SUM($E9:$E13))=0,0,(P15/(SUM($E9:$E13))*100))</f>
        <v>6.35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17728000</v>
      </c>
      <c r="C19" s="92"/>
      <c r="D19" s="92"/>
      <c r="E19" s="92">
        <f t="shared" si="8"/>
        <v>17728000</v>
      </c>
      <c r="F19" s="93">
        <v>17728000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17728000</v>
      </c>
      <c r="C24" s="95">
        <f>SUM(C17:C23)</f>
        <v>0</v>
      </c>
      <c r="D24" s="95"/>
      <c r="E24" s="95">
        <f t="shared" si="8"/>
        <v>17728000</v>
      </c>
      <c r="F24" s="96">
        <f t="shared" ref="F24:O24" si="15">SUM(F17:F23)</f>
        <v>17728000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3155000</v>
      </c>
      <c r="C29" s="92"/>
      <c r="D29" s="92"/>
      <c r="E29" s="92">
        <f>$B29      +$C29      +$D29</f>
        <v>3155000</v>
      </c>
      <c r="F29" s="93">
        <v>3155000</v>
      </c>
      <c r="G29" s="94">
        <v>2209000</v>
      </c>
      <c r="H29" s="93"/>
      <c r="I29" s="94"/>
      <c r="J29" s="93">
        <v>846000</v>
      </c>
      <c r="K29" s="94"/>
      <c r="L29" s="93"/>
      <c r="M29" s="94"/>
      <c r="N29" s="93"/>
      <c r="O29" s="94"/>
      <c r="P29" s="93">
        <f>$H29      +$J29      +$L29      +$N29</f>
        <v>846000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26.814580031695723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3155000</v>
      </c>
      <c r="C30" s="95">
        <f>SUM(C26:C29)</f>
        <v>0</v>
      </c>
      <c r="D30" s="95"/>
      <c r="E30" s="95">
        <f>$B30      +$C30      +$D30</f>
        <v>3155000</v>
      </c>
      <c r="F30" s="96">
        <f t="shared" ref="F30:O30" si="16">SUM(F26:F29)</f>
        <v>3155000</v>
      </c>
      <c r="G30" s="97">
        <f t="shared" si="16"/>
        <v>2209000</v>
      </c>
      <c r="H30" s="96">
        <f t="shared" si="16"/>
        <v>0</v>
      </c>
      <c r="I30" s="97">
        <f t="shared" si="16"/>
        <v>0</v>
      </c>
      <c r="J30" s="96">
        <f t="shared" si="16"/>
        <v>846000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846000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26.814580031695723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6809000</v>
      </c>
      <c r="C32" s="92"/>
      <c r="D32" s="92"/>
      <c r="E32" s="92">
        <f>$B32      +$C32      +$D32</f>
        <v>6809000</v>
      </c>
      <c r="F32" s="93">
        <v>6809000</v>
      </c>
      <c r="G32" s="94">
        <v>1703000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6809000</v>
      </c>
      <c r="C33" s="95">
        <f>C32</f>
        <v>0</v>
      </c>
      <c r="D33" s="95"/>
      <c r="E33" s="95">
        <f>$B33      +$C33      +$D33</f>
        <v>6809000</v>
      </c>
      <c r="F33" s="96">
        <f t="shared" ref="F33:O33" si="17">F32</f>
        <v>6809000</v>
      </c>
      <c r="G33" s="97">
        <f t="shared" si="17"/>
        <v>1703000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160849000</v>
      </c>
      <c r="C43" s="92"/>
      <c r="D43" s="92"/>
      <c r="E43" s="92">
        <f t="shared" si="26"/>
        <v>160849000</v>
      </c>
      <c r="F43" s="93">
        <v>160849000</v>
      </c>
      <c r="G43" s="94">
        <v>82845000</v>
      </c>
      <c r="H43" s="93">
        <v>2623000</v>
      </c>
      <c r="I43" s="94"/>
      <c r="J43" s="93">
        <v>40392000</v>
      </c>
      <c r="K43" s="94"/>
      <c r="L43" s="93"/>
      <c r="M43" s="94"/>
      <c r="N43" s="93"/>
      <c r="O43" s="94"/>
      <c r="P43" s="93">
        <f t="shared" si="27"/>
        <v>43015000</v>
      </c>
      <c r="Q43" s="94">
        <f t="shared" si="28"/>
        <v>0</v>
      </c>
      <c r="R43" s="48">
        <f t="shared" si="29"/>
        <v>1439.9161265726268</v>
      </c>
      <c r="S43" s="49">
        <f t="shared" si="30"/>
        <v>0</v>
      </c>
      <c r="T43" s="48">
        <f t="shared" si="31"/>
        <v>26.742472753949357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80000000</v>
      </c>
      <c r="C51" s="92"/>
      <c r="D51" s="92"/>
      <c r="E51" s="92">
        <f t="shared" si="26"/>
        <v>80000000</v>
      </c>
      <c r="F51" s="93">
        <v>80000000</v>
      </c>
      <c r="G51" s="94">
        <v>48000000</v>
      </c>
      <c r="H51" s="93">
        <v>10164000</v>
      </c>
      <c r="I51" s="94"/>
      <c r="J51" s="93">
        <v>14911000</v>
      </c>
      <c r="K51" s="94"/>
      <c r="L51" s="93"/>
      <c r="M51" s="94"/>
      <c r="N51" s="93"/>
      <c r="O51" s="94"/>
      <c r="P51" s="93">
        <f t="shared" si="27"/>
        <v>25075000</v>
      </c>
      <c r="Q51" s="94">
        <f t="shared" si="28"/>
        <v>0</v>
      </c>
      <c r="R51" s="48">
        <f t="shared" si="29"/>
        <v>46.704053522235341</v>
      </c>
      <c r="S51" s="49">
        <f t="shared" si="30"/>
        <v>0</v>
      </c>
      <c r="T51" s="48">
        <f t="shared" si="31"/>
        <v>31.343749999999996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240849000</v>
      </c>
      <c r="C53" s="95">
        <f>SUM(C42:C52)</f>
        <v>0</v>
      </c>
      <c r="D53" s="95"/>
      <c r="E53" s="95">
        <f t="shared" si="26"/>
        <v>240849000</v>
      </c>
      <c r="F53" s="96">
        <f t="shared" ref="F53:O53" si="33">SUM(F42:F52)</f>
        <v>240849000</v>
      </c>
      <c r="G53" s="97">
        <f t="shared" si="33"/>
        <v>130845000</v>
      </c>
      <c r="H53" s="96">
        <f t="shared" si="33"/>
        <v>12787000</v>
      </c>
      <c r="I53" s="97">
        <f t="shared" si="33"/>
        <v>0</v>
      </c>
      <c r="J53" s="96">
        <f t="shared" si="33"/>
        <v>55303000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68090000</v>
      </c>
      <c r="Q53" s="97">
        <f t="shared" si="28"/>
        <v>0</v>
      </c>
      <c r="R53" s="52">
        <f t="shared" si="29"/>
        <v>332.49393915695629</v>
      </c>
      <c r="S53" s="53">
        <f t="shared" si="30"/>
        <v>0</v>
      </c>
      <c r="T53" s="52">
        <f>IF((+$E43+$E45+$E47+$E48+$E51) =0,0,(P53   /(+$E43+$E45+$E47+$E48+$E51) )*100)</f>
        <v>28.27082528887394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270541000</v>
      </c>
      <c r="C67" s="104">
        <f>SUM(C9:C14,C17:C23,C26:C29,C32,C35:C39,C42:C52,C55:C58,C61:C65)</f>
        <v>0</v>
      </c>
      <c r="D67" s="104"/>
      <c r="E67" s="104">
        <f t="shared" si="35"/>
        <v>270541000</v>
      </c>
      <c r="F67" s="105">
        <f t="shared" ref="F67:O67" si="43">SUM(F9:F14,F17:F23,F26:F29,F32,F35:F39,F42:F52,F55:F58,F61:F65)</f>
        <v>270541000</v>
      </c>
      <c r="G67" s="106">
        <f t="shared" si="43"/>
        <v>136757000</v>
      </c>
      <c r="H67" s="105">
        <f t="shared" si="43"/>
        <v>12828000</v>
      </c>
      <c r="I67" s="106">
        <f t="shared" si="43"/>
        <v>0</v>
      </c>
      <c r="J67" s="105">
        <f t="shared" si="43"/>
        <v>56235000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69063000</v>
      </c>
      <c r="Q67" s="106">
        <f t="shared" si="37"/>
        <v>0</v>
      </c>
      <c r="R67" s="61">
        <f t="shared" si="38"/>
        <v>338.37698783910196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27.317819890591071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764752000</v>
      </c>
      <c r="C69" s="92"/>
      <c r="D69" s="92"/>
      <c r="E69" s="92">
        <f>$B69      +$C69      +$D69</f>
        <v>764752000</v>
      </c>
      <c r="F69" s="93">
        <v>764752000</v>
      </c>
      <c r="G69" s="94">
        <v>524888000</v>
      </c>
      <c r="H69" s="93">
        <v>116776000</v>
      </c>
      <c r="I69" s="94"/>
      <c r="J69" s="93">
        <v>261989000</v>
      </c>
      <c r="K69" s="94"/>
      <c r="L69" s="93"/>
      <c r="M69" s="94"/>
      <c r="N69" s="93"/>
      <c r="O69" s="94"/>
      <c r="P69" s="93">
        <f>$H69      +$J69      +$L69      +$N69</f>
        <v>378765000</v>
      </c>
      <c r="Q69" s="94">
        <f>$I69      +$K69      +$M69      +$O69</f>
        <v>0</v>
      </c>
      <c r="R69" s="48">
        <f>IF(($H69      =0),0,((($J69      -$H69      )/$H69      )*100))</f>
        <v>124.35175035966294</v>
      </c>
      <c r="S69" s="49">
        <f>IF(($I69      =0),0,((($K69      -$I69      )/$I69      )*100))</f>
        <v>0</v>
      </c>
      <c r="T69" s="48">
        <f>IF(($E69      =0),0,(($P69      /$E69      )*100))</f>
        <v>49.527820783731194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764752000</v>
      </c>
      <c r="C70" s="101">
        <f>C69</f>
        <v>0</v>
      </c>
      <c r="D70" s="101"/>
      <c r="E70" s="101">
        <f>$B70      +$C70      +$D70</f>
        <v>764752000</v>
      </c>
      <c r="F70" s="102">
        <f t="shared" ref="F70:O70" si="44">F69</f>
        <v>764752000</v>
      </c>
      <c r="G70" s="103">
        <f t="shared" si="44"/>
        <v>524888000</v>
      </c>
      <c r="H70" s="102">
        <f t="shared" si="44"/>
        <v>116776000</v>
      </c>
      <c r="I70" s="103">
        <f t="shared" si="44"/>
        <v>0</v>
      </c>
      <c r="J70" s="102">
        <f t="shared" si="44"/>
        <v>261989000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378765000</v>
      </c>
      <c r="Q70" s="103">
        <f>$I70      +$K70      +$M70      +$O70</f>
        <v>0</v>
      </c>
      <c r="R70" s="57">
        <f>IF(($H70      =0),0,((($J70      -$H70      )/$H70      )*100))</f>
        <v>124.35175035966294</v>
      </c>
      <c r="S70" s="58">
        <f>IF(($I70      =0),0,((($K70      -$I70      )/$I70      )*100))</f>
        <v>0</v>
      </c>
      <c r="T70" s="57">
        <f>IF($E70   =0,0,($P70   /$E70   )*100)</f>
        <v>49.527820783731194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764752000</v>
      </c>
      <c r="C71" s="104">
        <f>C69</f>
        <v>0</v>
      </c>
      <c r="D71" s="104"/>
      <c r="E71" s="104">
        <f>$B71      +$C71      +$D71</f>
        <v>764752000</v>
      </c>
      <c r="F71" s="105">
        <f t="shared" ref="F71:O71" si="45">F69</f>
        <v>764752000</v>
      </c>
      <c r="G71" s="106">
        <f t="shared" si="45"/>
        <v>524888000</v>
      </c>
      <c r="H71" s="105">
        <f t="shared" si="45"/>
        <v>116776000</v>
      </c>
      <c r="I71" s="106">
        <f t="shared" si="45"/>
        <v>0</v>
      </c>
      <c r="J71" s="105">
        <f t="shared" si="45"/>
        <v>261989000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378765000</v>
      </c>
      <c r="Q71" s="106">
        <f>$I71      +$K71      +$M71      +$O71</f>
        <v>0</v>
      </c>
      <c r="R71" s="61">
        <f>IF(($H71      =0),0,((($J71      -$H71      )/$H71      )*100))</f>
        <v>124.35175035966294</v>
      </c>
      <c r="S71" s="62">
        <f>IF(($I71      =0),0,((($K71      -$I71      )/$I71      )*100))</f>
        <v>0</v>
      </c>
      <c r="T71" s="61">
        <f>IF($E71   =0,0,($P71   /$E71   )*100)</f>
        <v>49.527820783731194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1035293000</v>
      </c>
      <c r="C72" s="104">
        <f>SUM(C9:C14,C17:C23,C26:C29,C32,C35:C39,C42:C52,C55:C58,C61:C65,C69)</f>
        <v>0</v>
      </c>
      <c r="D72" s="104"/>
      <c r="E72" s="104">
        <f>$B72      +$C72      +$D72</f>
        <v>1035293000</v>
      </c>
      <c r="F72" s="105">
        <f t="shared" ref="F72:O72" si="46">SUM(F9:F14,F17:F23,F26:F29,F32,F35:F39,F42:F52,F55:F58,F61:F65,F69)</f>
        <v>1035293000</v>
      </c>
      <c r="G72" s="106">
        <f t="shared" si="46"/>
        <v>661645000</v>
      </c>
      <c r="H72" s="105">
        <f t="shared" si="46"/>
        <v>129604000</v>
      </c>
      <c r="I72" s="106">
        <f t="shared" si="46"/>
        <v>0</v>
      </c>
      <c r="J72" s="105">
        <f t="shared" si="46"/>
        <v>318224000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447828000</v>
      </c>
      <c r="Q72" s="106">
        <f>$I72      +$K72      +$M72      +$O72</f>
        <v>0</v>
      </c>
      <c r="R72" s="61">
        <f>IF(($H72      =0),0,((($J72      -$H72      )/$H72      )*100))</f>
        <v>145.53563161630814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44.009768417742357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am5N6DKHJP6LFGWIKzJEtA5p/Bi57ukb8ZIDTQnog0ad02lQd7Umgay0Z8Ngdvgdy3wBXQRNfEOOo9LBXljiqQ==" saltValue="Y86zE6kupceUG9GFPQkF8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1950000</v>
      </c>
      <c r="C10" s="92"/>
      <c r="D10" s="92"/>
      <c r="E10" s="92">
        <f t="shared" ref="E10:E15" si="0">$B10      +$C10      +$D10</f>
        <v>1950000</v>
      </c>
      <c r="F10" s="93">
        <v>1950000</v>
      </c>
      <c r="G10" s="94">
        <v>1950000</v>
      </c>
      <c r="H10" s="93">
        <v>579000</v>
      </c>
      <c r="I10" s="94"/>
      <c r="J10" s="93">
        <v>689000</v>
      </c>
      <c r="K10" s="94"/>
      <c r="L10" s="93"/>
      <c r="M10" s="94"/>
      <c r="N10" s="93"/>
      <c r="O10" s="94"/>
      <c r="P10" s="93">
        <f t="shared" ref="P10:P15" si="1">$H10      +$J10      +$L10      +$N10</f>
        <v>1268000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18.998272884283246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65.025641025641022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6000000</v>
      </c>
      <c r="C11" s="92"/>
      <c r="D11" s="92"/>
      <c r="E11" s="92">
        <f t="shared" si="0"/>
        <v>6000000</v>
      </c>
      <c r="F11" s="93">
        <v>6000000</v>
      </c>
      <c r="G11" s="94">
        <v>3000000</v>
      </c>
      <c r="H11" s="93">
        <v>950000</v>
      </c>
      <c r="I11" s="94"/>
      <c r="J11" s="93">
        <v>1001000</v>
      </c>
      <c r="K11" s="94"/>
      <c r="L11" s="93"/>
      <c r="M11" s="94"/>
      <c r="N11" s="93"/>
      <c r="O11" s="94"/>
      <c r="P11" s="93">
        <f t="shared" si="1"/>
        <v>1951000</v>
      </c>
      <c r="Q11" s="94">
        <f t="shared" si="2"/>
        <v>0</v>
      </c>
      <c r="R11" s="48">
        <f t="shared" si="3"/>
        <v>5.3684210526315796</v>
      </c>
      <c r="S11" s="49">
        <f t="shared" si="4"/>
        <v>0</v>
      </c>
      <c r="T11" s="48">
        <f t="shared" si="5"/>
        <v>32.516666666666666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7950000</v>
      </c>
      <c r="C15" s="95">
        <f>SUM(C9:C14)</f>
        <v>0</v>
      </c>
      <c r="D15" s="95"/>
      <c r="E15" s="95">
        <f t="shared" si="0"/>
        <v>7950000</v>
      </c>
      <c r="F15" s="96">
        <f t="shared" ref="F15:O15" si="7">SUM(F9:F14)</f>
        <v>7950000</v>
      </c>
      <c r="G15" s="97">
        <f t="shared" si="7"/>
        <v>4950000</v>
      </c>
      <c r="H15" s="96">
        <f t="shared" si="7"/>
        <v>1529000</v>
      </c>
      <c r="I15" s="97">
        <f t="shared" si="7"/>
        <v>0</v>
      </c>
      <c r="J15" s="96">
        <f t="shared" si="7"/>
        <v>1690000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3219000</v>
      </c>
      <c r="Q15" s="97">
        <f t="shared" si="2"/>
        <v>0</v>
      </c>
      <c r="R15" s="52">
        <f t="shared" si="3"/>
        <v>10.529758011772399</v>
      </c>
      <c r="S15" s="53">
        <f t="shared" si="4"/>
        <v>0</v>
      </c>
      <c r="T15" s="52">
        <f>IF((SUM($E9:$E13))=0,0,(P15/(SUM($E9:$E13))*100))</f>
        <v>40.490566037735846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1000000</v>
      </c>
      <c r="C19" s="92"/>
      <c r="D19" s="92"/>
      <c r="E19" s="92">
        <f t="shared" si="8"/>
        <v>1000000</v>
      </c>
      <c r="F19" s="93">
        <v>1000000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1000000</v>
      </c>
      <c r="C24" s="95">
        <f>SUM(C17:C23)</f>
        <v>0</v>
      </c>
      <c r="D24" s="95"/>
      <c r="E24" s="95">
        <f t="shared" si="8"/>
        <v>1000000</v>
      </c>
      <c r="F24" s="96">
        <f t="shared" ref="F24:O24" si="15">SUM(F17:F23)</f>
        <v>1000000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2450000</v>
      </c>
      <c r="C29" s="92"/>
      <c r="D29" s="92"/>
      <c r="E29" s="92">
        <f>$B29      +$C29      +$D29</f>
        <v>2450000</v>
      </c>
      <c r="F29" s="93">
        <v>2450000</v>
      </c>
      <c r="G29" s="94">
        <v>1715000</v>
      </c>
      <c r="H29" s="93"/>
      <c r="I29" s="94"/>
      <c r="J29" s="93">
        <v>264000</v>
      </c>
      <c r="K29" s="94"/>
      <c r="L29" s="93"/>
      <c r="M29" s="94"/>
      <c r="N29" s="93"/>
      <c r="O29" s="94"/>
      <c r="P29" s="93">
        <f>$H29      +$J29      +$L29      +$N29</f>
        <v>264000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10.775510204081632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2450000</v>
      </c>
      <c r="C30" s="95">
        <f>SUM(C26:C29)</f>
        <v>0</v>
      </c>
      <c r="D30" s="95"/>
      <c r="E30" s="95">
        <f>$B30      +$C30      +$D30</f>
        <v>2450000</v>
      </c>
      <c r="F30" s="96">
        <f t="shared" ref="F30:O30" si="16">SUM(F26:F29)</f>
        <v>2450000</v>
      </c>
      <c r="G30" s="97">
        <f t="shared" si="16"/>
        <v>1715000</v>
      </c>
      <c r="H30" s="96">
        <f t="shared" si="16"/>
        <v>0</v>
      </c>
      <c r="I30" s="97">
        <f t="shared" si="16"/>
        <v>0</v>
      </c>
      <c r="J30" s="96">
        <f t="shared" si="16"/>
        <v>264000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264000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10.775510204081632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6931000</v>
      </c>
      <c r="C32" s="92"/>
      <c r="D32" s="92"/>
      <c r="E32" s="92">
        <f>$B32      +$C32      +$D32</f>
        <v>6931000</v>
      </c>
      <c r="F32" s="93">
        <v>6931000</v>
      </c>
      <c r="G32" s="94">
        <v>1733000</v>
      </c>
      <c r="H32" s="93">
        <v>1331000</v>
      </c>
      <c r="I32" s="94"/>
      <c r="J32" s="93">
        <v>402000</v>
      </c>
      <c r="K32" s="94"/>
      <c r="L32" s="93"/>
      <c r="M32" s="94"/>
      <c r="N32" s="93"/>
      <c r="O32" s="94"/>
      <c r="P32" s="93">
        <f>$H32      +$J32      +$L32      +$N32</f>
        <v>1733000</v>
      </c>
      <c r="Q32" s="94">
        <f>$I32      +$K32      +$M32      +$O32</f>
        <v>0</v>
      </c>
      <c r="R32" s="48">
        <f>IF(($H32      =0),0,((($J32      -$H32      )/$H32      )*100))</f>
        <v>-69.797145003756583</v>
      </c>
      <c r="S32" s="49">
        <f>IF(($I32      =0),0,((($K32      -$I32      )/$I32      )*100))</f>
        <v>0</v>
      </c>
      <c r="T32" s="48">
        <f>IF(($E32      =0),0,(($P32      /$E32      )*100))</f>
        <v>25.003606983119319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6931000</v>
      </c>
      <c r="C33" s="95">
        <f>C32</f>
        <v>0</v>
      </c>
      <c r="D33" s="95"/>
      <c r="E33" s="95">
        <f>$B33      +$C33      +$D33</f>
        <v>6931000</v>
      </c>
      <c r="F33" s="96">
        <f t="shared" ref="F33:O33" si="17">F32</f>
        <v>6931000</v>
      </c>
      <c r="G33" s="97">
        <f t="shared" si="17"/>
        <v>1733000</v>
      </c>
      <c r="H33" s="96">
        <f t="shared" si="17"/>
        <v>1331000</v>
      </c>
      <c r="I33" s="97">
        <f t="shared" si="17"/>
        <v>0</v>
      </c>
      <c r="J33" s="96">
        <f t="shared" si="17"/>
        <v>402000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1733000</v>
      </c>
      <c r="Q33" s="97">
        <f>$I33      +$K33      +$M33      +$O33</f>
        <v>0</v>
      </c>
      <c r="R33" s="52">
        <f>IF(($H33      =0),0,((($J33      -$H33      )/$H33      )*100))</f>
        <v>-69.797145003756583</v>
      </c>
      <c r="S33" s="53">
        <f>IF(($I33      =0),0,((($K33      -$I33      )/$I33      )*100))</f>
        <v>0</v>
      </c>
      <c r="T33" s="52">
        <f>IF($E33   =0,0,($P33   /$E33   )*100)</f>
        <v>25.003606983119319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68000000</v>
      </c>
      <c r="C44" s="92"/>
      <c r="D44" s="92"/>
      <c r="E44" s="92">
        <f t="shared" si="26"/>
        <v>68000000</v>
      </c>
      <c r="F44" s="93">
        <v>68000000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105000000</v>
      </c>
      <c r="C51" s="92"/>
      <c r="D51" s="92"/>
      <c r="E51" s="92">
        <f t="shared" si="26"/>
        <v>105000000</v>
      </c>
      <c r="F51" s="93">
        <v>105000000</v>
      </c>
      <c r="G51" s="94">
        <v>31500000</v>
      </c>
      <c r="H51" s="93"/>
      <c r="I51" s="94"/>
      <c r="J51" s="93">
        <v>3756000</v>
      </c>
      <c r="K51" s="94"/>
      <c r="L51" s="93"/>
      <c r="M51" s="94"/>
      <c r="N51" s="93"/>
      <c r="O51" s="94"/>
      <c r="P51" s="93">
        <f t="shared" si="27"/>
        <v>3756000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3.5771428571428574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173000000</v>
      </c>
      <c r="C53" s="95">
        <f>SUM(C42:C52)</f>
        <v>0</v>
      </c>
      <c r="D53" s="95"/>
      <c r="E53" s="95">
        <f t="shared" si="26"/>
        <v>173000000</v>
      </c>
      <c r="F53" s="96">
        <f t="shared" ref="F53:O53" si="33">SUM(F42:F52)</f>
        <v>173000000</v>
      </c>
      <c r="G53" s="97">
        <f t="shared" si="33"/>
        <v>31500000</v>
      </c>
      <c r="H53" s="96">
        <f t="shared" si="33"/>
        <v>0</v>
      </c>
      <c r="I53" s="97">
        <f t="shared" si="33"/>
        <v>0</v>
      </c>
      <c r="J53" s="96">
        <f t="shared" si="33"/>
        <v>3756000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3756000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3.5771428571428574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191331000</v>
      </c>
      <c r="C67" s="104">
        <f>SUM(C9:C14,C17:C23,C26:C29,C32,C35:C39,C42:C52,C55:C58,C61:C65)</f>
        <v>0</v>
      </c>
      <c r="D67" s="104"/>
      <c r="E67" s="104">
        <f t="shared" si="35"/>
        <v>191331000</v>
      </c>
      <c r="F67" s="105">
        <f t="shared" ref="F67:O67" si="43">SUM(F9:F14,F17:F23,F26:F29,F32,F35:F39,F42:F52,F55:F58,F61:F65)</f>
        <v>191331000</v>
      </c>
      <c r="G67" s="106">
        <f t="shared" si="43"/>
        <v>39898000</v>
      </c>
      <c r="H67" s="105">
        <f t="shared" si="43"/>
        <v>2860000</v>
      </c>
      <c r="I67" s="106">
        <f t="shared" si="43"/>
        <v>0</v>
      </c>
      <c r="J67" s="105">
        <f t="shared" si="43"/>
        <v>6112000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8972000</v>
      </c>
      <c r="Q67" s="106">
        <f t="shared" si="37"/>
        <v>0</v>
      </c>
      <c r="R67" s="61">
        <f t="shared" si="38"/>
        <v>113.70629370629371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7.3341998348742345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453563000</v>
      </c>
      <c r="C69" s="92"/>
      <c r="D69" s="92"/>
      <c r="E69" s="92">
        <f>$B69      +$C69      +$D69</f>
        <v>453563000</v>
      </c>
      <c r="F69" s="93">
        <v>453563000</v>
      </c>
      <c r="G69" s="94">
        <v>352770000</v>
      </c>
      <c r="H69" s="93">
        <v>60731000</v>
      </c>
      <c r="I69" s="94"/>
      <c r="J69" s="93">
        <v>154487000</v>
      </c>
      <c r="K69" s="94"/>
      <c r="L69" s="93"/>
      <c r="M69" s="94"/>
      <c r="N69" s="93"/>
      <c r="O69" s="94"/>
      <c r="P69" s="93">
        <f>$H69      +$J69      +$L69      +$N69</f>
        <v>215218000</v>
      </c>
      <c r="Q69" s="94">
        <f>$I69      +$K69      +$M69      +$O69</f>
        <v>0</v>
      </c>
      <c r="R69" s="48">
        <f>IF(($H69      =0),0,((($J69      -$H69      )/$H69      )*100))</f>
        <v>154.37914738766034</v>
      </c>
      <c r="S69" s="49">
        <f>IF(($I69      =0),0,((($K69      -$I69      )/$I69      )*100))</f>
        <v>0</v>
      </c>
      <c r="T69" s="48">
        <f>IF(($E69      =0),0,(($P69      /$E69      )*100))</f>
        <v>47.450519552961772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453563000</v>
      </c>
      <c r="C70" s="101">
        <f>C69</f>
        <v>0</v>
      </c>
      <c r="D70" s="101"/>
      <c r="E70" s="101">
        <f>$B70      +$C70      +$D70</f>
        <v>453563000</v>
      </c>
      <c r="F70" s="102">
        <f t="shared" ref="F70:O70" si="44">F69</f>
        <v>453563000</v>
      </c>
      <c r="G70" s="103">
        <f t="shared" si="44"/>
        <v>352770000</v>
      </c>
      <c r="H70" s="102">
        <f t="shared" si="44"/>
        <v>60731000</v>
      </c>
      <c r="I70" s="103">
        <f t="shared" si="44"/>
        <v>0</v>
      </c>
      <c r="J70" s="102">
        <f t="shared" si="44"/>
        <v>154487000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215218000</v>
      </c>
      <c r="Q70" s="103">
        <f>$I70      +$K70      +$M70      +$O70</f>
        <v>0</v>
      </c>
      <c r="R70" s="57">
        <f>IF(($H70      =0),0,((($J70      -$H70      )/$H70      )*100))</f>
        <v>154.37914738766034</v>
      </c>
      <c r="S70" s="58">
        <f>IF(($I70      =0),0,((($K70      -$I70      )/$I70      )*100))</f>
        <v>0</v>
      </c>
      <c r="T70" s="57">
        <f>IF($E70   =0,0,($P70   /$E70   )*100)</f>
        <v>47.450519552961772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453563000</v>
      </c>
      <c r="C71" s="104">
        <f>C69</f>
        <v>0</v>
      </c>
      <c r="D71" s="104"/>
      <c r="E71" s="104">
        <f>$B71      +$C71      +$D71</f>
        <v>453563000</v>
      </c>
      <c r="F71" s="105">
        <f t="shared" ref="F71:O71" si="45">F69</f>
        <v>453563000</v>
      </c>
      <c r="G71" s="106">
        <f t="shared" si="45"/>
        <v>352770000</v>
      </c>
      <c r="H71" s="105">
        <f t="shared" si="45"/>
        <v>60731000</v>
      </c>
      <c r="I71" s="106">
        <f t="shared" si="45"/>
        <v>0</v>
      </c>
      <c r="J71" s="105">
        <f t="shared" si="45"/>
        <v>154487000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215218000</v>
      </c>
      <c r="Q71" s="106">
        <f>$I71      +$K71      +$M71      +$O71</f>
        <v>0</v>
      </c>
      <c r="R71" s="61">
        <f>IF(($H71      =0),0,((($J71      -$H71      )/$H71      )*100))</f>
        <v>154.37914738766034</v>
      </c>
      <c r="S71" s="62">
        <f>IF(($I71      =0),0,((($K71      -$I71      )/$I71      )*100))</f>
        <v>0</v>
      </c>
      <c r="T71" s="61">
        <f>IF($E71   =0,0,($P71   /$E71   )*100)</f>
        <v>47.450519552961772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644894000</v>
      </c>
      <c r="C72" s="104">
        <f>SUM(C9:C14,C17:C23,C26:C29,C32,C35:C39,C42:C52,C55:C58,C61:C65,C69)</f>
        <v>0</v>
      </c>
      <c r="D72" s="104"/>
      <c r="E72" s="104">
        <f>$B72      +$C72      +$D72</f>
        <v>644894000</v>
      </c>
      <c r="F72" s="105">
        <f t="shared" ref="F72:O72" si="46">SUM(F9:F14,F17:F23,F26:F29,F32,F35:F39,F42:F52,F55:F58,F61:F65,F69)</f>
        <v>644894000</v>
      </c>
      <c r="G72" s="106">
        <f t="shared" si="46"/>
        <v>392668000</v>
      </c>
      <c r="H72" s="105">
        <f t="shared" si="46"/>
        <v>63591000</v>
      </c>
      <c r="I72" s="106">
        <f t="shared" si="46"/>
        <v>0</v>
      </c>
      <c r="J72" s="105">
        <f t="shared" si="46"/>
        <v>160599000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224190000</v>
      </c>
      <c r="Q72" s="106">
        <f>$I72      +$K72      +$M72      +$O72</f>
        <v>0</v>
      </c>
      <c r="R72" s="61">
        <f>IF(($H72      =0),0,((($J72      -$H72      )/$H72      )*100))</f>
        <v>152.54988913525497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38.92903902454271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wcfMoKhLqjjvLT3xN3HBS8Kl8UaodhUx6uYSHLxqYny4wY9ViLnavYay53H8lHFUN2F19di2Udyn25gt1gX4eg==" saltValue="KepXDbwLIlps2J/7Lfe2/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1105000</v>
      </c>
      <c r="I10" s="94">
        <v>1104896</v>
      </c>
      <c r="J10" s="93">
        <v>919000</v>
      </c>
      <c r="K10" s="94">
        <v>918979</v>
      </c>
      <c r="L10" s="93"/>
      <c r="M10" s="94"/>
      <c r="N10" s="93"/>
      <c r="O10" s="94"/>
      <c r="P10" s="93">
        <f t="shared" ref="P10:P15" si="1">$H10      +$J10      +$L10      +$N10</f>
        <v>2024000</v>
      </c>
      <c r="Q10" s="94">
        <f t="shared" ref="Q10:Q15" si="2">$I10      +$K10      +$M10      +$O10</f>
        <v>2023875</v>
      </c>
      <c r="R10" s="48">
        <f t="shared" ref="R10:R15" si="3">IF(($H10      =0),0,((($J10      -$H10      )/$H10      )*100))</f>
        <v>-16.832579185520363</v>
      </c>
      <c r="S10" s="49">
        <f t="shared" ref="S10:S15" si="4">IF(($I10      =0),0,((($K10      -$I10      )/$I10      )*100))</f>
        <v>-16.826651558155699</v>
      </c>
      <c r="T10" s="48">
        <f t="shared" ref="T10:T14" si="5">IF(($E10      =0),0,(($P10      /$E10      )*100))</f>
        <v>65.290322580645167</v>
      </c>
      <c r="U10" s="50">
        <f t="shared" ref="U10:U14" si="6">IF(($E10      =0),0,(($Q10      /$E10      )*100))</f>
        <v>65.286290322580641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1105000</v>
      </c>
      <c r="I15" s="97">
        <f t="shared" si="7"/>
        <v>1104896</v>
      </c>
      <c r="J15" s="96">
        <f t="shared" si="7"/>
        <v>919000</v>
      </c>
      <c r="K15" s="97">
        <f t="shared" si="7"/>
        <v>918979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2024000</v>
      </c>
      <c r="Q15" s="97">
        <f t="shared" si="2"/>
        <v>2023875</v>
      </c>
      <c r="R15" s="52">
        <f t="shared" si="3"/>
        <v>-16.832579185520363</v>
      </c>
      <c r="S15" s="53">
        <f t="shared" si="4"/>
        <v>-16.826651558155699</v>
      </c>
      <c r="T15" s="52">
        <f>IF((SUM($E9:$E13))=0,0,(P15/(SUM($E9:$E13))*100))</f>
        <v>65.290322580645167</v>
      </c>
      <c r="U15" s="54">
        <f>IF((SUM($E9:$E13))=0,0,(Q15/(SUM($E9:$E13))*100))</f>
        <v>65.286290322580641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3500000</v>
      </c>
      <c r="C20" s="92"/>
      <c r="D20" s="92"/>
      <c r="E20" s="92">
        <f t="shared" si="8"/>
        <v>3500000</v>
      </c>
      <c r="F20" s="93">
        <v>3500000</v>
      </c>
      <c r="G20" s="94">
        <v>3500000</v>
      </c>
      <c r="H20" s="93">
        <v>1249000</v>
      </c>
      <c r="I20" s="94">
        <v>1249641</v>
      </c>
      <c r="J20" s="93">
        <v>3819000</v>
      </c>
      <c r="K20" s="94">
        <v>2250359</v>
      </c>
      <c r="L20" s="93"/>
      <c r="M20" s="94"/>
      <c r="N20" s="93"/>
      <c r="O20" s="94"/>
      <c r="P20" s="93">
        <f t="shared" si="9"/>
        <v>5068000</v>
      </c>
      <c r="Q20" s="94">
        <f t="shared" si="10"/>
        <v>3500000</v>
      </c>
      <c r="R20" s="48">
        <f t="shared" si="11"/>
        <v>205.76461168935148</v>
      </c>
      <c r="S20" s="49">
        <f t="shared" si="12"/>
        <v>80.08043910211012</v>
      </c>
      <c r="T20" s="48">
        <f t="shared" si="13"/>
        <v>144.79999999999998</v>
      </c>
      <c r="U20" s="50">
        <f t="shared" si="14"/>
        <v>100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3500000</v>
      </c>
      <c r="C24" s="95">
        <f>SUM(C17:C23)</f>
        <v>0</v>
      </c>
      <c r="D24" s="95"/>
      <c r="E24" s="95">
        <f t="shared" si="8"/>
        <v>3500000</v>
      </c>
      <c r="F24" s="96">
        <f t="shared" ref="F24:O24" si="15">SUM(F17:F23)</f>
        <v>3500000</v>
      </c>
      <c r="G24" s="97">
        <f t="shared" si="15"/>
        <v>3500000</v>
      </c>
      <c r="H24" s="96">
        <f t="shared" si="15"/>
        <v>1249000</v>
      </c>
      <c r="I24" s="97">
        <f t="shared" si="15"/>
        <v>1249641</v>
      </c>
      <c r="J24" s="96">
        <f t="shared" si="15"/>
        <v>3819000</v>
      </c>
      <c r="K24" s="97">
        <f t="shared" si="15"/>
        <v>2250359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5068000</v>
      </c>
      <c r="Q24" s="97">
        <f t="shared" si="10"/>
        <v>3500000</v>
      </c>
      <c r="R24" s="52">
        <f t="shared" si="11"/>
        <v>205.76461168935148</v>
      </c>
      <c r="S24" s="53">
        <f t="shared" si="12"/>
        <v>80.08043910211012</v>
      </c>
      <c r="T24" s="52">
        <f>IF(($E24-$E19-$E23)   =0,0,($P24   /($E24-$E19-$E23)   )*100)</f>
        <v>144.79999999999998</v>
      </c>
      <c r="U24" s="54">
        <f>IF(($E24-$E19-$E23)   =0,0,($Q24   /($E24-$E19-$E23)   )*100)</f>
        <v>100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1315000</v>
      </c>
      <c r="C32" s="92"/>
      <c r="D32" s="92"/>
      <c r="E32" s="92">
        <f>$B32      +$C32      +$D32</f>
        <v>1315000</v>
      </c>
      <c r="F32" s="93">
        <v>1315000</v>
      </c>
      <c r="G32" s="94">
        <v>328000</v>
      </c>
      <c r="H32" s="93">
        <v>36000</v>
      </c>
      <c r="I32" s="94">
        <v>142057</v>
      </c>
      <c r="J32" s="93"/>
      <c r="K32" s="94">
        <v>285005</v>
      </c>
      <c r="L32" s="93"/>
      <c r="M32" s="94"/>
      <c r="N32" s="93"/>
      <c r="O32" s="94"/>
      <c r="P32" s="93">
        <f>$H32      +$J32      +$L32      +$N32</f>
        <v>36000</v>
      </c>
      <c r="Q32" s="94">
        <f>$I32      +$K32      +$M32      +$O32</f>
        <v>427062</v>
      </c>
      <c r="R32" s="48">
        <f>IF(($H32      =0),0,((($J32      -$H32      )/$H32      )*100))</f>
        <v>-100</v>
      </c>
      <c r="S32" s="49">
        <f>IF(($I32      =0),0,((($K32      -$I32      )/$I32      )*100))</f>
        <v>100.62721302012572</v>
      </c>
      <c r="T32" s="48">
        <f>IF(($E32      =0),0,(($P32      /$E32      )*100))</f>
        <v>2.7376425855513311</v>
      </c>
      <c r="U32" s="50">
        <f>IF(($E32      =0),0,(($Q32      /$E32      )*100))</f>
        <v>32.476197718631177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1315000</v>
      </c>
      <c r="C33" s="95">
        <f>C32</f>
        <v>0</v>
      </c>
      <c r="D33" s="95"/>
      <c r="E33" s="95">
        <f>$B33      +$C33      +$D33</f>
        <v>1315000</v>
      </c>
      <c r="F33" s="96">
        <f t="shared" ref="F33:O33" si="17">F32</f>
        <v>1315000</v>
      </c>
      <c r="G33" s="97">
        <f t="shared" si="17"/>
        <v>328000</v>
      </c>
      <c r="H33" s="96">
        <f t="shared" si="17"/>
        <v>36000</v>
      </c>
      <c r="I33" s="97">
        <f t="shared" si="17"/>
        <v>142057</v>
      </c>
      <c r="J33" s="96">
        <f t="shared" si="17"/>
        <v>0</v>
      </c>
      <c r="K33" s="97">
        <f t="shared" si="17"/>
        <v>285005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36000</v>
      </c>
      <c r="Q33" s="97">
        <f>$I33      +$K33      +$M33      +$O33</f>
        <v>427062</v>
      </c>
      <c r="R33" s="52">
        <f>IF(($H33      =0),0,((($J33      -$H33      )/$H33      )*100))</f>
        <v>-100</v>
      </c>
      <c r="S33" s="53">
        <f>IF(($I33      =0),0,((($K33      -$I33      )/$I33      )*100))</f>
        <v>100.62721302012572</v>
      </c>
      <c r="T33" s="52">
        <f>IF($E33   =0,0,($P33   /$E33   )*100)</f>
        <v>2.7376425855513311</v>
      </c>
      <c r="U33" s="54">
        <f>IF($E33   =0,0,($Q33   /$E33   )*100)</f>
        <v>32.476197718631177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51000000</v>
      </c>
      <c r="C44" s="92"/>
      <c r="D44" s="92"/>
      <c r="E44" s="92">
        <f t="shared" si="26"/>
        <v>51000000</v>
      </c>
      <c r="F44" s="93">
        <v>51000000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20000000</v>
      </c>
      <c r="C51" s="92"/>
      <c r="D51" s="92"/>
      <c r="E51" s="92">
        <f t="shared" si="26"/>
        <v>20000000</v>
      </c>
      <c r="F51" s="93">
        <v>20000000</v>
      </c>
      <c r="G51" s="94">
        <v>12000000</v>
      </c>
      <c r="H51" s="93">
        <v>1843000</v>
      </c>
      <c r="I51" s="94"/>
      <c r="J51" s="93">
        <v>9747000</v>
      </c>
      <c r="K51" s="94"/>
      <c r="L51" s="93"/>
      <c r="M51" s="94"/>
      <c r="N51" s="93"/>
      <c r="O51" s="94"/>
      <c r="P51" s="93">
        <f t="shared" si="27"/>
        <v>11590000</v>
      </c>
      <c r="Q51" s="94">
        <f t="shared" si="28"/>
        <v>0</v>
      </c>
      <c r="R51" s="48">
        <f t="shared" si="29"/>
        <v>428.86597938144331</v>
      </c>
      <c r="S51" s="49">
        <f t="shared" si="30"/>
        <v>0</v>
      </c>
      <c r="T51" s="48">
        <f t="shared" si="31"/>
        <v>57.95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71000000</v>
      </c>
      <c r="C53" s="95">
        <f>SUM(C42:C52)</f>
        <v>0</v>
      </c>
      <c r="D53" s="95"/>
      <c r="E53" s="95">
        <f t="shared" si="26"/>
        <v>71000000</v>
      </c>
      <c r="F53" s="96">
        <f t="shared" ref="F53:O53" si="33">SUM(F42:F52)</f>
        <v>71000000</v>
      </c>
      <c r="G53" s="97">
        <f t="shared" si="33"/>
        <v>12000000</v>
      </c>
      <c r="H53" s="96">
        <f t="shared" si="33"/>
        <v>1843000</v>
      </c>
      <c r="I53" s="97">
        <f t="shared" si="33"/>
        <v>0</v>
      </c>
      <c r="J53" s="96">
        <f t="shared" si="33"/>
        <v>9747000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11590000</v>
      </c>
      <c r="Q53" s="97">
        <f t="shared" si="28"/>
        <v>0</v>
      </c>
      <c r="R53" s="52">
        <f t="shared" si="29"/>
        <v>428.86597938144331</v>
      </c>
      <c r="S53" s="53">
        <f t="shared" si="30"/>
        <v>0</v>
      </c>
      <c r="T53" s="52">
        <f>IF((+$E43+$E45+$E47+$E48+$E51) =0,0,(P53   /(+$E43+$E45+$E47+$E48+$E51) )*100)</f>
        <v>57.95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78915000</v>
      </c>
      <c r="C67" s="104">
        <f>SUM(C9:C14,C17:C23,C26:C29,C32,C35:C39,C42:C52,C55:C58,C61:C65)</f>
        <v>0</v>
      </c>
      <c r="D67" s="104"/>
      <c r="E67" s="104">
        <f t="shared" si="35"/>
        <v>78915000</v>
      </c>
      <c r="F67" s="105">
        <f t="shared" ref="F67:O67" si="43">SUM(F9:F14,F17:F23,F26:F29,F32,F35:F39,F42:F52,F55:F58,F61:F65)</f>
        <v>78915000</v>
      </c>
      <c r="G67" s="106">
        <f t="shared" si="43"/>
        <v>18928000</v>
      </c>
      <c r="H67" s="105">
        <f t="shared" si="43"/>
        <v>4233000</v>
      </c>
      <c r="I67" s="106">
        <f t="shared" si="43"/>
        <v>2496594</v>
      </c>
      <c r="J67" s="105">
        <f t="shared" si="43"/>
        <v>14485000</v>
      </c>
      <c r="K67" s="106">
        <f t="shared" si="43"/>
        <v>3454343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18718000</v>
      </c>
      <c r="Q67" s="106">
        <f t="shared" si="37"/>
        <v>5950937</v>
      </c>
      <c r="R67" s="61">
        <f t="shared" si="38"/>
        <v>242.19229860618947</v>
      </c>
      <c r="S67" s="62">
        <f t="shared" si="39"/>
        <v>38.362224694924365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67.053555436145444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21.318061973849183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23871000</v>
      </c>
      <c r="C69" s="92"/>
      <c r="D69" s="92"/>
      <c r="E69" s="92">
        <f>$B69      +$C69      +$D69</f>
        <v>23871000</v>
      </c>
      <c r="F69" s="93">
        <v>23871000</v>
      </c>
      <c r="G69" s="94">
        <v>19824000</v>
      </c>
      <c r="H69" s="93">
        <v>2709000</v>
      </c>
      <c r="I69" s="94">
        <v>3156504</v>
      </c>
      <c r="J69" s="93">
        <v>9855000</v>
      </c>
      <c r="K69" s="94">
        <v>8953871</v>
      </c>
      <c r="L69" s="93"/>
      <c r="M69" s="94"/>
      <c r="N69" s="93"/>
      <c r="O69" s="94"/>
      <c r="P69" s="93">
        <f>$H69      +$J69      +$L69      +$N69</f>
        <v>12564000</v>
      </c>
      <c r="Q69" s="94">
        <f>$I69      +$K69      +$M69      +$O69</f>
        <v>12110375</v>
      </c>
      <c r="R69" s="48">
        <f>IF(($H69      =0),0,((($J69      -$H69      )/$H69      )*100))</f>
        <v>263.78737541528238</v>
      </c>
      <c r="S69" s="49">
        <f>IF(($I69      =0),0,((($K69      -$I69      )/$I69      )*100))</f>
        <v>183.66417403557861</v>
      </c>
      <c r="T69" s="48">
        <f>IF(($E69      =0),0,(($P69      /$E69      )*100))</f>
        <v>52.632901847429935</v>
      </c>
      <c r="U69" s="50">
        <f>IF(($E69      =0),0,(($Q69      /$E69      )*100))</f>
        <v>50.732583469481796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23871000</v>
      </c>
      <c r="C70" s="101">
        <f>C69</f>
        <v>0</v>
      </c>
      <c r="D70" s="101"/>
      <c r="E70" s="101">
        <f>$B70      +$C70      +$D70</f>
        <v>23871000</v>
      </c>
      <c r="F70" s="102">
        <f t="shared" ref="F70:O70" si="44">F69</f>
        <v>23871000</v>
      </c>
      <c r="G70" s="103">
        <f t="shared" si="44"/>
        <v>19824000</v>
      </c>
      <c r="H70" s="102">
        <f t="shared" si="44"/>
        <v>2709000</v>
      </c>
      <c r="I70" s="103">
        <f t="shared" si="44"/>
        <v>3156504</v>
      </c>
      <c r="J70" s="102">
        <f t="shared" si="44"/>
        <v>9855000</v>
      </c>
      <c r="K70" s="103">
        <f t="shared" si="44"/>
        <v>8953871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12564000</v>
      </c>
      <c r="Q70" s="103">
        <f>$I70      +$K70      +$M70      +$O70</f>
        <v>12110375</v>
      </c>
      <c r="R70" s="57">
        <f>IF(($H70      =0),0,((($J70      -$H70      )/$H70      )*100))</f>
        <v>263.78737541528238</v>
      </c>
      <c r="S70" s="58">
        <f>IF(($I70      =0),0,((($K70      -$I70      )/$I70      )*100))</f>
        <v>183.66417403557861</v>
      </c>
      <c r="T70" s="57">
        <f>IF($E70   =0,0,($P70   /$E70   )*100)</f>
        <v>52.632901847429935</v>
      </c>
      <c r="U70" s="59">
        <f>IF($E70   =0,0,($Q70   /$E70 )*100)</f>
        <v>50.732583469481796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23871000</v>
      </c>
      <c r="C71" s="104">
        <f>C69</f>
        <v>0</v>
      </c>
      <c r="D71" s="104"/>
      <c r="E71" s="104">
        <f>$B71      +$C71      +$D71</f>
        <v>23871000</v>
      </c>
      <c r="F71" s="105">
        <f t="shared" ref="F71:O71" si="45">F69</f>
        <v>23871000</v>
      </c>
      <c r="G71" s="106">
        <f t="shared" si="45"/>
        <v>19824000</v>
      </c>
      <c r="H71" s="105">
        <f t="shared" si="45"/>
        <v>2709000</v>
      </c>
      <c r="I71" s="106">
        <f t="shared" si="45"/>
        <v>3156504</v>
      </c>
      <c r="J71" s="105">
        <f t="shared" si="45"/>
        <v>9855000</v>
      </c>
      <c r="K71" s="106">
        <f t="shared" si="45"/>
        <v>8953871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12564000</v>
      </c>
      <c r="Q71" s="106">
        <f>$I71      +$K71      +$M71      +$O71</f>
        <v>12110375</v>
      </c>
      <c r="R71" s="61">
        <f>IF(($H71      =0),0,((($J71      -$H71      )/$H71      )*100))</f>
        <v>263.78737541528238</v>
      </c>
      <c r="S71" s="62">
        <f>IF(($I71      =0),0,((($K71      -$I71      )/$I71      )*100))</f>
        <v>183.66417403557861</v>
      </c>
      <c r="T71" s="61">
        <f>IF($E71   =0,0,($P71   /$E71   )*100)</f>
        <v>52.632901847429935</v>
      </c>
      <c r="U71" s="65">
        <f>IF($E71   =0,0,($Q71   /$E71   )*100)</f>
        <v>50.732583469481796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102786000</v>
      </c>
      <c r="C72" s="104">
        <f>SUM(C9:C14,C17:C23,C26:C29,C32,C35:C39,C42:C52,C55:C58,C61:C65,C69)</f>
        <v>0</v>
      </c>
      <c r="D72" s="104"/>
      <c r="E72" s="104">
        <f>$B72      +$C72      +$D72</f>
        <v>102786000</v>
      </c>
      <c r="F72" s="105">
        <f t="shared" ref="F72:O72" si="46">SUM(F9:F14,F17:F23,F26:F29,F32,F35:F39,F42:F52,F55:F58,F61:F65,F69)</f>
        <v>102786000</v>
      </c>
      <c r="G72" s="106">
        <f t="shared" si="46"/>
        <v>38752000</v>
      </c>
      <c r="H72" s="105">
        <f t="shared" si="46"/>
        <v>6942000</v>
      </c>
      <c r="I72" s="106">
        <f t="shared" si="46"/>
        <v>5653098</v>
      </c>
      <c r="J72" s="105">
        <f t="shared" si="46"/>
        <v>24340000</v>
      </c>
      <c r="K72" s="106">
        <f t="shared" si="46"/>
        <v>12408214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31282000</v>
      </c>
      <c r="Q72" s="106">
        <f>$I72      +$K72      +$M72      +$O72</f>
        <v>18061312</v>
      </c>
      <c r="R72" s="61">
        <f>IF(($H72      =0),0,((($J72      -$H72      )/$H72      )*100))</f>
        <v>250.61941803514839</v>
      </c>
      <c r="S72" s="62">
        <f>IF(($I72      =0),0,((($K72      -$I72      )/$I72      )*100))</f>
        <v>119.49405441051968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60.406287413586682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34.876823852006332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6rrQAhlFV2i1vGhqqWapcuu6Vs4xCpw17dtAmc/KUiA8SSoaPDVRfxWeE76ZDLgBc6VBCSgp6dIsHRAqnbReeA==" saltValue="pkKPy8gtaqZyt5jcJjQtk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DD2453838D146B46D351EED47F6DF" ma:contentTypeVersion="" ma:contentTypeDescription="Create a new document." ma:contentTypeScope="" ma:versionID="61c79aaaa8279f9f59b79deeb0050d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62D155D-C252-4D2C-BFF2-1B5D2BB89E23}"/>
</file>

<file path=customXml/itemProps2.xml><?xml version="1.0" encoding="utf-8"?>
<ds:datastoreItem xmlns:ds="http://schemas.openxmlformats.org/officeDocument/2006/customXml" ds:itemID="{AB8803F6-EC31-4C24-8A84-6B237E908060}"/>
</file>

<file path=customXml/itemProps3.xml><?xml version="1.0" encoding="utf-8"?>
<ds:datastoreItem xmlns:ds="http://schemas.openxmlformats.org/officeDocument/2006/customXml" ds:itemID="{E65B27EB-DAFA-4475-8EB6-D11B8D7D91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40</vt:i4>
      </vt:variant>
    </vt:vector>
  </HeadingPairs>
  <TitlesOfParts>
    <vt:vector size="80" baseType="lpstr">
      <vt:lpstr>Summary</vt:lpstr>
      <vt:lpstr>BUF</vt:lpstr>
      <vt:lpstr>DC10</vt:lpstr>
      <vt:lpstr>DC12</vt:lpstr>
      <vt:lpstr>DC13</vt:lpstr>
      <vt:lpstr>DC14</vt:lpstr>
      <vt:lpstr>DC15</vt:lpstr>
      <vt:lpstr>DC44</vt:lpstr>
      <vt:lpstr>EC101</vt:lpstr>
      <vt:lpstr>EC102</vt:lpstr>
      <vt:lpstr>EC104</vt:lpstr>
      <vt:lpstr>EC105</vt:lpstr>
      <vt:lpstr>EC106</vt:lpstr>
      <vt:lpstr>EC108</vt:lpstr>
      <vt:lpstr>EC109</vt:lpstr>
      <vt:lpstr>EC121</vt:lpstr>
      <vt:lpstr>EC122</vt:lpstr>
      <vt:lpstr>EC123</vt:lpstr>
      <vt:lpstr>EC124</vt:lpstr>
      <vt:lpstr>EC126</vt:lpstr>
      <vt:lpstr>EC129</vt:lpstr>
      <vt:lpstr>EC131</vt:lpstr>
      <vt:lpstr>EC135</vt:lpstr>
      <vt:lpstr>EC136</vt:lpstr>
      <vt:lpstr>EC137</vt:lpstr>
      <vt:lpstr>EC138</vt:lpstr>
      <vt:lpstr>EC139</vt:lpstr>
      <vt:lpstr>EC141</vt:lpstr>
      <vt:lpstr>EC142</vt:lpstr>
      <vt:lpstr>EC145</vt:lpstr>
      <vt:lpstr>EC153</vt:lpstr>
      <vt:lpstr>EC154</vt:lpstr>
      <vt:lpstr>EC155</vt:lpstr>
      <vt:lpstr>EC156</vt:lpstr>
      <vt:lpstr>EC157</vt:lpstr>
      <vt:lpstr>EC441</vt:lpstr>
      <vt:lpstr>EC442</vt:lpstr>
      <vt:lpstr>EC443</vt:lpstr>
      <vt:lpstr>EC444</vt:lpstr>
      <vt:lpstr>NMA</vt:lpstr>
      <vt:lpstr>BUF!Print_Area</vt:lpstr>
      <vt:lpstr>'DC10'!Print_Area</vt:lpstr>
      <vt:lpstr>'DC12'!Print_Area</vt:lpstr>
      <vt:lpstr>'DC13'!Print_Area</vt:lpstr>
      <vt:lpstr>'DC14'!Print_Area</vt:lpstr>
      <vt:lpstr>'DC15'!Print_Area</vt:lpstr>
      <vt:lpstr>'DC44'!Print_Area</vt:lpstr>
      <vt:lpstr>'EC101'!Print_Area</vt:lpstr>
      <vt:lpstr>'EC102'!Print_Area</vt:lpstr>
      <vt:lpstr>'EC104'!Print_Area</vt:lpstr>
      <vt:lpstr>'EC105'!Print_Area</vt:lpstr>
      <vt:lpstr>'EC106'!Print_Area</vt:lpstr>
      <vt:lpstr>'EC108'!Print_Area</vt:lpstr>
      <vt:lpstr>'EC109'!Print_Area</vt:lpstr>
      <vt:lpstr>'EC121'!Print_Area</vt:lpstr>
      <vt:lpstr>'EC122'!Print_Area</vt:lpstr>
      <vt:lpstr>'EC123'!Print_Area</vt:lpstr>
      <vt:lpstr>'EC124'!Print_Area</vt:lpstr>
      <vt:lpstr>'EC126'!Print_Area</vt:lpstr>
      <vt:lpstr>'EC129'!Print_Area</vt:lpstr>
      <vt:lpstr>'EC131'!Print_Area</vt:lpstr>
      <vt:lpstr>'EC135'!Print_Area</vt:lpstr>
      <vt:lpstr>'EC136'!Print_Area</vt:lpstr>
      <vt:lpstr>'EC137'!Print_Area</vt:lpstr>
      <vt:lpstr>'EC138'!Print_Area</vt:lpstr>
      <vt:lpstr>'EC139'!Print_Area</vt:lpstr>
      <vt:lpstr>'EC141'!Print_Area</vt:lpstr>
      <vt:lpstr>'EC142'!Print_Area</vt:lpstr>
      <vt:lpstr>'EC145'!Print_Area</vt:lpstr>
      <vt:lpstr>'EC153'!Print_Area</vt:lpstr>
      <vt:lpstr>'EC154'!Print_Area</vt:lpstr>
      <vt:lpstr>'EC155'!Print_Area</vt:lpstr>
      <vt:lpstr>'EC156'!Print_Area</vt:lpstr>
      <vt:lpstr>'EC157'!Print_Area</vt:lpstr>
      <vt:lpstr>'EC441'!Print_Area</vt:lpstr>
      <vt:lpstr>'EC442'!Print_Area</vt:lpstr>
      <vt:lpstr>'EC443'!Print_Area</vt:lpstr>
      <vt:lpstr>'EC444'!Print_Area</vt:lpstr>
      <vt:lpstr>NMA!Print_Area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2024-02-05T13:40:49Z</dcterms:created>
  <dcterms:modified xsi:type="dcterms:W3CDTF">2024-02-05T13:42:17Z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0x010100687DD2453838D146B46D351EED47F6DF</vt:lpwstr>
  </property>
</Properties>
</file>